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54080085-06AD-47DA-823B-F954653079B8}" xr6:coauthVersionLast="47" xr6:coauthVersionMax="47" xr10:uidLastSave="{00000000-0000-0000-0000-000000000000}"/>
  <bookViews>
    <workbookView xWindow="-110" yWindow="-110" windowWidth="19420" windowHeight="1030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71" i="19" l="1"/>
  <c r="N1571" i="19"/>
  <c r="M1571" i="19"/>
  <c r="L1571" i="19"/>
  <c r="K1571" i="19"/>
  <c r="J1571" i="19"/>
  <c r="I1571" i="19"/>
  <c r="H1571" i="19"/>
  <c r="G1571" i="19"/>
  <c r="F1571" i="19"/>
  <c r="E1571" i="19"/>
  <c r="D1571" i="19"/>
  <c r="C1571" i="19"/>
  <c r="B1571" i="19"/>
  <c r="A1571" i="19"/>
  <c r="O1570" i="19"/>
  <c r="N1570" i="19"/>
  <c r="M1570" i="19"/>
  <c r="L1570" i="19"/>
  <c r="K1570" i="19"/>
  <c r="J1570" i="19"/>
  <c r="I1570" i="19"/>
  <c r="H1570" i="19"/>
  <c r="G1570" i="19"/>
  <c r="F1570" i="19"/>
  <c r="E1570" i="19"/>
  <c r="D1570" i="19"/>
  <c r="C1570" i="19"/>
  <c r="B1570" i="19"/>
  <c r="A1570" i="19"/>
  <c r="O1569" i="19"/>
  <c r="N1569" i="19"/>
  <c r="M1569" i="19"/>
  <c r="L1569" i="19"/>
  <c r="K1569" i="19"/>
  <c r="J1569" i="19"/>
  <c r="I1569" i="19"/>
  <c r="H1569" i="19"/>
  <c r="G1569" i="19"/>
  <c r="F1569" i="19"/>
  <c r="E1569" i="19"/>
  <c r="D1569" i="19"/>
  <c r="C1569" i="19"/>
  <c r="B1569" i="19"/>
  <c r="A1569" i="19"/>
  <c r="O1568" i="19"/>
  <c r="N1568" i="19"/>
  <c r="M1568" i="19"/>
  <c r="L1568" i="19"/>
  <c r="K1568" i="19"/>
  <c r="J1568" i="19"/>
  <c r="I1568" i="19"/>
  <c r="H1568" i="19"/>
  <c r="G1568" i="19"/>
  <c r="F1568" i="19"/>
  <c r="E1568" i="19"/>
  <c r="D1568" i="19"/>
  <c r="C1568" i="19"/>
  <c r="B1568" i="19"/>
  <c r="A1568" i="19"/>
  <c r="O1567" i="19"/>
  <c r="N1567" i="19"/>
  <c r="M1567" i="19"/>
  <c r="L1567" i="19"/>
  <c r="K1567" i="19"/>
  <c r="J1567" i="19"/>
  <c r="I1567" i="19"/>
  <c r="H1567" i="19"/>
  <c r="G1567" i="19"/>
  <c r="F1567" i="19"/>
  <c r="E1567" i="19"/>
  <c r="D1567" i="19"/>
  <c r="C1567" i="19"/>
  <c r="B1567" i="19"/>
  <c r="A1567" i="19"/>
  <c r="O1566" i="19"/>
  <c r="N1566" i="19"/>
  <c r="M1566" i="19"/>
  <c r="L1566" i="19"/>
  <c r="K1566" i="19"/>
  <c r="J1566" i="19"/>
  <c r="I1566" i="19"/>
  <c r="H1566" i="19"/>
  <c r="G1566" i="19"/>
  <c r="F1566" i="19"/>
  <c r="E1566" i="19"/>
  <c r="D1566" i="19"/>
  <c r="C1566" i="19"/>
  <c r="B1566" i="19"/>
  <c r="A1566" i="19"/>
  <c r="O1565" i="19"/>
  <c r="N1565" i="19"/>
  <c r="M1565" i="19"/>
  <c r="L1565" i="19"/>
  <c r="K1565" i="19"/>
  <c r="J1565" i="19"/>
  <c r="I1565" i="19"/>
  <c r="H1565" i="19"/>
  <c r="G1565" i="19"/>
  <c r="F1565" i="19"/>
  <c r="E1565" i="19"/>
  <c r="D1565" i="19"/>
  <c r="C1565" i="19"/>
  <c r="B1565" i="19"/>
  <c r="A1565" i="19"/>
  <c r="O1564" i="19"/>
  <c r="N1564" i="19"/>
  <c r="M1564" i="19"/>
  <c r="L1564" i="19"/>
  <c r="K1564" i="19"/>
  <c r="J1564" i="19"/>
  <c r="I1564" i="19"/>
  <c r="H1564" i="19"/>
  <c r="G1564" i="19"/>
  <c r="F1564" i="19"/>
  <c r="E1564" i="19"/>
  <c r="D1564" i="19"/>
  <c r="C1564" i="19"/>
  <c r="B1564" i="19"/>
  <c r="A1564" i="19"/>
  <c r="O1563" i="19"/>
  <c r="N1563" i="19"/>
  <c r="M1563" i="19"/>
  <c r="L1563" i="19"/>
  <c r="K1563" i="19"/>
  <c r="J1563" i="19"/>
  <c r="I1563" i="19"/>
  <c r="H1563" i="19"/>
  <c r="G1563" i="19"/>
  <c r="F1563" i="19"/>
  <c r="E1563" i="19"/>
  <c r="D1563" i="19"/>
  <c r="C1563" i="19"/>
  <c r="B1563" i="19"/>
  <c r="A1563" i="19"/>
  <c r="O1562" i="19"/>
  <c r="N1562" i="19"/>
  <c r="M1562" i="19"/>
  <c r="L1562" i="19"/>
  <c r="K1562" i="19"/>
  <c r="J1562" i="19"/>
  <c r="I1562" i="19"/>
  <c r="H1562" i="19"/>
  <c r="G1562" i="19"/>
  <c r="F1562" i="19"/>
  <c r="E1562" i="19"/>
  <c r="D1562" i="19"/>
  <c r="C1562" i="19"/>
  <c r="B1562" i="19"/>
  <c r="A1562" i="19"/>
  <c r="O1561" i="19"/>
  <c r="N1561" i="19"/>
  <c r="M1561" i="19"/>
  <c r="L1561" i="19"/>
  <c r="K1561" i="19"/>
  <c r="J1561" i="19"/>
  <c r="I1561" i="19"/>
  <c r="H1561" i="19"/>
  <c r="G1561" i="19"/>
  <c r="F1561" i="19"/>
  <c r="E1561" i="19"/>
  <c r="D1561" i="19"/>
  <c r="C1561" i="19"/>
  <c r="B1561" i="19"/>
  <c r="A1561" i="19"/>
  <c r="O1560" i="19"/>
  <c r="N1560" i="19"/>
  <c r="M1560" i="19"/>
  <c r="L1560" i="19"/>
  <c r="K1560" i="19"/>
  <c r="J1560" i="19"/>
  <c r="I1560" i="19"/>
  <c r="H1560" i="19"/>
  <c r="G1560" i="19"/>
  <c r="F1560" i="19"/>
  <c r="E1560" i="19"/>
  <c r="D1560" i="19"/>
  <c r="C1560" i="19"/>
  <c r="B1560" i="19"/>
  <c r="A1560" i="19"/>
  <c r="O1559" i="19"/>
  <c r="N1559" i="19"/>
  <c r="M1559" i="19"/>
  <c r="L1559" i="19"/>
  <c r="K1559" i="19"/>
  <c r="J1559" i="19"/>
  <c r="I1559" i="19"/>
  <c r="H1559" i="19"/>
  <c r="G1559" i="19"/>
  <c r="F1559" i="19"/>
  <c r="E1559" i="19"/>
  <c r="D1559" i="19"/>
  <c r="C1559" i="19"/>
  <c r="B1559" i="19"/>
  <c r="A1559" i="19"/>
  <c r="O1558" i="19"/>
  <c r="N1558" i="19"/>
  <c r="M1558" i="19"/>
  <c r="L1558" i="19"/>
  <c r="K1558" i="19"/>
  <c r="J1558" i="19"/>
  <c r="I1558" i="19"/>
  <c r="H1558" i="19"/>
  <c r="G1558" i="19"/>
  <c r="F1558" i="19"/>
  <c r="E1558" i="19"/>
  <c r="D1558" i="19"/>
  <c r="C1558" i="19"/>
  <c r="B1558" i="19"/>
  <c r="A1558" i="19"/>
  <c r="O1557" i="19"/>
  <c r="N1557" i="19"/>
  <c r="M1557" i="19"/>
  <c r="L1557" i="19"/>
  <c r="K1557" i="19"/>
  <c r="J1557" i="19"/>
  <c r="I1557" i="19"/>
  <c r="H1557" i="19"/>
  <c r="G1557" i="19"/>
  <c r="F1557" i="19"/>
  <c r="E1557" i="19"/>
  <c r="D1557" i="19"/>
  <c r="C1557" i="19"/>
  <c r="B1557" i="19"/>
  <c r="A1557" i="19"/>
  <c r="O1556" i="19"/>
  <c r="N1556" i="19"/>
  <c r="M1556" i="19"/>
  <c r="L1556" i="19"/>
  <c r="K1556" i="19"/>
  <c r="J1556" i="19"/>
  <c r="I1556" i="19"/>
  <c r="H1556" i="19"/>
  <c r="G1556" i="19"/>
  <c r="F1556" i="19"/>
  <c r="E1556" i="19"/>
  <c r="D1556" i="19"/>
  <c r="C1556" i="19"/>
  <c r="B1556" i="19"/>
  <c r="A1556" i="19"/>
  <c r="O1555" i="19"/>
  <c r="N1555" i="19"/>
  <c r="M1555" i="19"/>
  <c r="L1555" i="19"/>
  <c r="K1555" i="19"/>
  <c r="J1555" i="19"/>
  <c r="I1555" i="19"/>
  <c r="H1555" i="19"/>
  <c r="G1555" i="19"/>
  <c r="F1555" i="19"/>
  <c r="E1555" i="19"/>
  <c r="D1555" i="19"/>
  <c r="C1555" i="19"/>
  <c r="B1555" i="19"/>
  <c r="A1555" i="19"/>
  <c r="O1554" i="19"/>
  <c r="N1554" i="19"/>
  <c r="M1554" i="19"/>
  <c r="L1554" i="19"/>
  <c r="K1554" i="19"/>
  <c r="J1554" i="19"/>
  <c r="I1554" i="19"/>
  <c r="H1554" i="19"/>
  <c r="G1554" i="19"/>
  <c r="F1554" i="19"/>
  <c r="E1554" i="19"/>
  <c r="D1554" i="19"/>
  <c r="C1554" i="19"/>
  <c r="B1554" i="19"/>
  <c r="A1554" i="19"/>
  <c r="O1553" i="19"/>
  <c r="N1553" i="19"/>
  <c r="M1553" i="19"/>
  <c r="L1553" i="19"/>
  <c r="K1553" i="19"/>
  <c r="J1553" i="19"/>
  <c r="I1553" i="19"/>
  <c r="H1553" i="19"/>
  <c r="G1553" i="19"/>
  <c r="F1553" i="19"/>
  <c r="E1553" i="19"/>
  <c r="D1553" i="19"/>
  <c r="C1553" i="19"/>
  <c r="B1553" i="19"/>
  <c r="A1553" i="19"/>
  <c r="O1552" i="19"/>
  <c r="N1552" i="19"/>
  <c r="N526" i="18" s="1"/>
  <c r="M1552" i="19"/>
  <c r="L1552" i="19"/>
  <c r="K1552" i="19"/>
  <c r="J1552" i="19"/>
  <c r="I1552" i="19"/>
  <c r="H1552" i="19"/>
  <c r="G1552" i="19"/>
  <c r="F1552" i="19"/>
  <c r="F526" i="18" s="1"/>
  <c r="E1552" i="19"/>
  <c r="D1552" i="19"/>
  <c r="C1552" i="19"/>
  <c r="B1552" i="19"/>
  <c r="A1552" i="19"/>
  <c r="O1551" i="19"/>
  <c r="N1551" i="19"/>
  <c r="M1551" i="19"/>
  <c r="L1551" i="19"/>
  <c r="K1551" i="19"/>
  <c r="J1551" i="19"/>
  <c r="I1551" i="19"/>
  <c r="H1551" i="19"/>
  <c r="G1551" i="19"/>
  <c r="F1551" i="19"/>
  <c r="E1551" i="19"/>
  <c r="D1551" i="19"/>
  <c r="C1551" i="19"/>
  <c r="B1551" i="19"/>
  <c r="A1551" i="19"/>
  <c r="O1550" i="19"/>
  <c r="N1550" i="19"/>
  <c r="M1550" i="19"/>
  <c r="L1550" i="19"/>
  <c r="K1550" i="19"/>
  <c r="J1550" i="19"/>
  <c r="I1550" i="19"/>
  <c r="H1550" i="19"/>
  <c r="G1550" i="19"/>
  <c r="F1550" i="19"/>
  <c r="E1550" i="19"/>
  <c r="D1550" i="19"/>
  <c r="C1550" i="19"/>
  <c r="B1550" i="19"/>
  <c r="A1550" i="19"/>
  <c r="O1549" i="19"/>
  <c r="N1549" i="19"/>
  <c r="M1549" i="19"/>
  <c r="L1549" i="19"/>
  <c r="K1549" i="19"/>
  <c r="J1549" i="19"/>
  <c r="I1549" i="19"/>
  <c r="H1549" i="19"/>
  <c r="G1549" i="19"/>
  <c r="F1549" i="19"/>
  <c r="E1549" i="19"/>
  <c r="D1549" i="19"/>
  <c r="C1549" i="19"/>
  <c r="B1549" i="19"/>
  <c r="A1549" i="19"/>
  <c r="O1548" i="19"/>
  <c r="N1548" i="19"/>
  <c r="M1548" i="19"/>
  <c r="L1548" i="19"/>
  <c r="K1548" i="19"/>
  <c r="J1548" i="19"/>
  <c r="I1548" i="19"/>
  <c r="H1548" i="19"/>
  <c r="G1548" i="19"/>
  <c r="F1548" i="19"/>
  <c r="E1548" i="19"/>
  <c r="D1548" i="19"/>
  <c r="C1548" i="19"/>
  <c r="B1548" i="19"/>
  <c r="A1548" i="19"/>
  <c r="O1547" i="19"/>
  <c r="N1547" i="19"/>
  <c r="M1547" i="19"/>
  <c r="L1547" i="19"/>
  <c r="K1547" i="19"/>
  <c r="J1547" i="19"/>
  <c r="I1547" i="19"/>
  <c r="H1547" i="19"/>
  <c r="G1547" i="19"/>
  <c r="F1547" i="19"/>
  <c r="E1547" i="19"/>
  <c r="D1547" i="19"/>
  <c r="C1547" i="19"/>
  <c r="B1547" i="19"/>
  <c r="A1547" i="19"/>
  <c r="O1546" i="19"/>
  <c r="N1546" i="19"/>
  <c r="M1546" i="19"/>
  <c r="L1546" i="19"/>
  <c r="K1546" i="19"/>
  <c r="J1546" i="19"/>
  <c r="I1546" i="19"/>
  <c r="H1546" i="19"/>
  <c r="G1546" i="19"/>
  <c r="F1546" i="19"/>
  <c r="E1546" i="19"/>
  <c r="D1546" i="19"/>
  <c r="C1546" i="19"/>
  <c r="B1546" i="19"/>
  <c r="A1546" i="19"/>
  <c r="O1545" i="19"/>
  <c r="N1545" i="19"/>
  <c r="M1545" i="19"/>
  <c r="L1545" i="19"/>
  <c r="K1545" i="19"/>
  <c r="J1545" i="19"/>
  <c r="I1545" i="19"/>
  <c r="H1545" i="19"/>
  <c r="G1545" i="19"/>
  <c r="F1545" i="19"/>
  <c r="E1545" i="19"/>
  <c r="D1545" i="19"/>
  <c r="C1545" i="19"/>
  <c r="B1545" i="19"/>
  <c r="A1545" i="19"/>
  <c r="O1544" i="19"/>
  <c r="N1544" i="19"/>
  <c r="M1544" i="19"/>
  <c r="L1544" i="19"/>
  <c r="K1544" i="19"/>
  <c r="J1544" i="19"/>
  <c r="I1544" i="19"/>
  <c r="H1544" i="19"/>
  <c r="G1544" i="19"/>
  <c r="F1544" i="19"/>
  <c r="E1544" i="19"/>
  <c r="D1544" i="19"/>
  <c r="C1544" i="19"/>
  <c r="B1544" i="19"/>
  <c r="A1544" i="19"/>
  <c r="O1543" i="19"/>
  <c r="N1543" i="19"/>
  <c r="M1543" i="19"/>
  <c r="L1543" i="19"/>
  <c r="K1543" i="19"/>
  <c r="J1543" i="19"/>
  <c r="I1543" i="19"/>
  <c r="H1543" i="19"/>
  <c r="G1543" i="19"/>
  <c r="F1543" i="19"/>
  <c r="E1543" i="19"/>
  <c r="D1543" i="19"/>
  <c r="C1543" i="19"/>
  <c r="B1543" i="19"/>
  <c r="A1543" i="19"/>
  <c r="O1542" i="19"/>
  <c r="N1542" i="19"/>
  <c r="M1542" i="19"/>
  <c r="L1542" i="19"/>
  <c r="K1542" i="19"/>
  <c r="J1542" i="19"/>
  <c r="I1542" i="19"/>
  <c r="H1542" i="19"/>
  <c r="G1542" i="19"/>
  <c r="F1542" i="19"/>
  <c r="E1542" i="19"/>
  <c r="D1542" i="19"/>
  <c r="C1542" i="19"/>
  <c r="B1542" i="19"/>
  <c r="A1542" i="19"/>
  <c r="O1541" i="19"/>
  <c r="N1541" i="19"/>
  <c r="M1541" i="19"/>
  <c r="L1541" i="19"/>
  <c r="K1541" i="19"/>
  <c r="J1541" i="19"/>
  <c r="I1541" i="19"/>
  <c r="H1541" i="19"/>
  <c r="G1541" i="19"/>
  <c r="F1541" i="19"/>
  <c r="E1541" i="19"/>
  <c r="D1541" i="19"/>
  <c r="C1541" i="19"/>
  <c r="B1541" i="19"/>
  <c r="A1541" i="19"/>
  <c r="O1540" i="19"/>
  <c r="N1540" i="19"/>
  <c r="M1540" i="19"/>
  <c r="L1540" i="19"/>
  <c r="K1540" i="19"/>
  <c r="J1540" i="19"/>
  <c r="I1540" i="19"/>
  <c r="H1540" i="19"/>
  <c r="G1540" i="19"/>
  <c r="F1540" i="19"/>
  <c r="E1540" i="19"/>
  <c r="D1540" i="19"/>
  <c r="C1540" i="19"/>
  <c r="B1540" i="19"/>
  <c r="A1540" i="19"/>
  <c r="O1539" i="19"/>
  <c r="N1539" i="19"/>
  <c r="M1539" i="19"/>
  <c r="L1539" i="19"/>
  <c r="K1539" i="19"/>
  <c r="J1539" i="19"/>
  <c r="I1539" i="19"/>
  <c r="H1539" i="19"/>
  <c r="G1539" i="19"/>
  <c r="F1539" i="19"/>
  <c r="E1539" i="19"/>
  <c r="D1539" i="19"/>
  <c r="C1539" i="19"/>
  <c r="B1539" i="19"/>
  <c r="A1539" i="19"/>
  <c r="O1538" i="19"/>
  <c r="N1538" i="19"/>
  <c r="M1538" i="19"/>
  <c r="L1538" i="19"/>
  <c r="K1538" i="19"/>
  <c r="J1538" i="19"/>
  <c r="I1538" i="19"/>
  <c r="H1538" i="19"/>
  <c r="G1538" i="19"/>
  <c r="F1538" i="19"/>
  <c r="E1538" i="19"/>
  <c r="D1538" i="19"/>
  <c r="C1538" i="19"/>
  <c r="B1538" i="19"/>
  <c r="A1538" i="19"/>
  <c r="O1537" i="19"/>
  <c r="N1537" i="19"/>
  <c r="M1537" i="19"/>
  <c r="L1537" i="19"/>
  <c r="K1537" i="19"/>
  <c r="J1537" i="19"/>
  <c r="I1537" i="19"/>
  <c r="H1537" i="19"/>
  <c r="G1537" i="19"/>
  <c r="F1537" i="19"/>
  <c r="E1537" i="19"/>
  <c r="D1537" i="19"/>
  <c r="C1537" i="19"/>
  <c r="B1537" i="19"/>
  <c r="A1537" i="19"/>
  <c r="O1536" i="19"/>
  <c r="N1536" i="19"/>
  <c r="M1536" i="19"/>
  <c r="L1536" i="19"/>
  <c r="K1536" i="19"/>
  <c r="J1536" i="19"/>
  <c r="I1536" i="19"/>
  <c r="H1536" i="19"/>
  <c r="G1536" i="19"/>
  <c r="F1536" i="19"/>
  <c r="E1536" i="19"/>
  <c r="D1536" i="19"/>
  <c r="C1536" i="19"/>
  <c r="B1536" i="19"/>
  <c r="A1536" i="19"/>
  <c r="O1535" i="19"/>
  <c r="N1535" i="19"/>
  <c r="N527" i="18" s="1"/>
  <c r="M1535" i="19"/>
  <c r="M527" i="18" s="1"/>
  <c r="L1535" i="19"/>
  <c r="K1535" i="19"/>
  <c r="J1535" i="19"/>
  <c r="I1535" i="19"/>
  <c r="I527" i="18" s="1"/>
  <c r="H1535" i="19"/>
  <c r="G1535" i="19"/>
  <c r="F1535" i="19"/>
  <c r="F527" i="18" s="1"/>
  <c r="E1535" i="19"/>
  <c r="E527" i="18" s="1"/>
  <c r="D1535" i="19"/>
  <c r="C1535" i="19"/>
  <c r="B1535" i="19"/>
  <c r="A1535" i="19"/>
  <c r="O1534" i="19"/>
  <c r="O526" i="18" s="1"/>
  <c r="N1534" i="19"/>
  <c r="M1534" i="19"/>
  <c r="L1534" i="19"/>
  <c r="L526" i="18" s="1"/>
  <c r="K1534" i="19"/>
  <c r="J1534" i="19"/>
  <c r="I1534" i="19"/>
  <c r="I526" i="18" s="1"/>
  <c r="H1534" i="19"/>
  <c r="H526" i="18" s="1"/>
  <c r="G1534" i="19"/>
  <c r="F1534" i="19"/>
  <c r="E1534" i="19"/>
  <c r="E526" i="18" s="1"/>
  <c r="D1534" i="19"/>
  <c r="D526" i="18" s="1"/>
  <c r="C1534" i="19"/>
  <c r="B1534" i="19"/>
  <c r="A1534" i="19"/>
  <c r="O1533" i="19"/>
  <c r="O525" i="18" s="1"/>
  <c r="N1533" i="19"/>
  <c r="M1533" i="19"/>
  <c r="L1533" i="19"/>
  <c r="L525" i="18" s="1"/>
  <c r="K1533" i="19"/>
  <c r="K525" i="18" s="1"/>
  <c r="J1533" i="19"/>
  <c r="I1533" i="19"/>
  <c r="H1533" i="19"/>
  <c r="H525" i="18" s="1"/>
  <c r="G1533" i="19"/>
  <c r="G525" i="18" s="1"/>
  <c r="F1533" i="19"/>
  <c r="F525" i="18" s="1"/>
  <c r="E1533" i="19"/>
  <c r="D1533" i="19"/>
  <c r="C1533" i="19"/>
  <c r="B1533" i="19"/>
  <c r="A1533" i="19"/>
  <c r="O1532" i="19"/>
  <c r="O524" i="18" s="1"/>
  <c r="N1532" i="19"/>
  <c r="M1532" i="19"/>
  <c r="M524" i="18" s="1"/>
  <c r="L1532" i="19"/>
  <c r="K1532" i="19"/>
  <c r="K524" i="18" s="1"/>
  <c r="J1532" i="19"/>
  <c r="J524" i="18" s="1"/>
  <c r="I1532" i="19"/>
  <c r="H1532" i="19"/>
  <c r="G1532" i="19"/>
  <c r="F1532" i="19"/>
  <c r="E1532" i="19"/>
  <c r="E524" i="18" s="1"/>
  <c r="D1532" i="19"/>
  <c r="D524" i="18" s="1"/>
  <c r="C1532" i="19"/>
  <c r="B1532" i="19"/>
  <c r="A1532" i="19"/>
  <c r="O1531" i="19"/>
  <c r="N1531" i="19"/>
  <c r="N523" i="18" s="1"/>
  <c r="M1531" i="19"/>
  <c r="M523" i="18" s="1"/>
  <c r="L1531" i="19"/>
  <c r="K1531" i="19"/>
  <c r="J1531" i="19"/>
  <c r="I1531" i="19"/>
  <c r="I523" i="18" s="1"/>
  <c r="H1531" i="19"/>
  <c r="G1531" i="19"/>
  <c r="F1531" i="19"/>
  <c r="F523" i="18" s="1"/>
  <c r="E1531" i="19"/>
  <c r="E523" i="18" s="1"/>
  <c r="D1531" i="19"/>
  <c r="D523" i="18" s="1"/>
  <c r="C1531" i="19"/>
  <c r="B1531" i="19"/>
  <c r="A1531" i="19"/>
  <c r="O1530" i="19"/>
  <c r="O522" i="18" s="1"/>
  <c r="N1530" i="19"/>
  <c r="M1530" i="19"/>
  <c r="L1530" i="19"/>
  <c r="L522" i="18" s="1"/>
  <c r="K1530" i="19"/>
  <c r="K522" i="18" s="1"/>
  <c r="J1530" i="19"/>
  <c r="I1530" i="19"/>
  <c r="I522" i="18" s="1"/>
  <c r="H1530" i="19"/>
  <c r="H522" i="18" s="1"/>
  <c r="G1530" i="19"/>
  <c r="F1530" i="19"/>
  <c r="F522" i="18" s="1"/>
  <c r="E1530" i="19"/>
  <c r="E522" i="18" s="1"/>
  <c r="D1530" i="19"/>
  <c r="D522" i="18" s="1"/>
  <c r="C1530" i="19"/>
  <c r="B1530" i="19"/>
  <c r="A1530" i="19"/>
  <c r="O1529" i="19"/>
  <c r="O521" i="18" s="1"/>
  <c r="N1529" i="19"/>
  <c r="N521" i="18" s="1"/>
  <c r="M1529" i="19"/>
  <c r="L1529" i="19"/>
  <c r="L521" i="18" s="1"/>
  <c r="K1529" i="19"/>
  <c r="K521" i="18" s="1"/>
  <c r="J1529" i="19"/>
  <c r="I1529" i="19"/>
  <c r="H1529" i="19"/>
  <c r="H521" i="18" s="1"/>
  <c r="G1529" i="19"/>
  <c r="G521" i="18" s="1"/>
  <c r="F1529" i="19"/>
  <c r="F521" i="18" s="1"/>
  <c r="E1529" i="19"/>
  <c r="D1529" i="19"/>
  <c r="C1529" i="19"/>
  <c r="B1529" i="19"/>
  <c r="A1529" i="19"/>
  <c r="O1528" i="19"/>
  <c r="O520" i="18" s="1"/>
  <c r="N1528" i="19"/>
  <c r="N520" i="18" s="1"/>
  <c r="M1528" i="19"/>
  <c r="M520" i="18" s="1"/>
  <c r="L1528" i="19"/>
  <c r="K1528" i="19"/>
  <c r="K520" i="18" s="1"/>
  <c r="J1528" i="19"/>
  <c r="J520" i="18" s="1"/>
  <c r="I1528" i="19"/>
  <c r="H1528" i="19"/>
  <c r="G1528" i="19"/>
  <c r="F1528" i="19"/>
  <c r="F520" i="18" s="1"/>
  <c r="E1528" i="19"/>
  <c r="E520" i="18" s="1"/>
  <c r="D1528" i="19"/>
  <c r="D520" i="18" s="1"/>
  <c r="C1528" i="19"/>
  <c r="B1528" i="19"/>
  <c r="A1528" i="19"/>
  <c r="O1527" i="19"/>
  <c r="O519" i="18" s="1"/>
  <c r="N1527" i="19"/>
  <c r="N519" i="18" s="1"/>
  <c r="M1527" i="19"/>
  <c r="M519" i="18" s="1"/>
  <c r="L1527" i="19"/>
  <c r="K1527" i="19"/>
  <c r="J1527" i="19"/>
  <c r="I1527" i="19"/>
  <c r="H1527" i="19"/>
  <c r="H519" i="18" s="1"/>
  <c r="G1527" i="19"/>
  <c r="F1527" i="19"/>
  <c r="F519" i="18" s="1"/>
  <c r="E1527" i="19"/>
  <c r="E519" i="18" s="1"/>
  <c r="D1527" i="19"/>
  <c r="D519" i="18" s="1"/>
  <c r="C1527" i="19"/>
  <c r="B1527" i="19"/>
  <c r="A1527" i="19"/>
  <c r="O1526" i="19"/>
  <c r="O518" i="18" s="1"/>
  <c r="N1526" i="19"/>
  <c r="M1526" i="19"/>
  <c r="L1526" i="19"/>
  <c r="L518" i="18" s="1"/>
  <c r="K1526" i="19"/>
  <c r="K518" i="18" s="1"/>
  <c r="J1526" i="19"/>
  <c r="I1526" i="19"/>
  <c r="I518" i="18" s="1"/>
  <c r="H1526" i="19"/>
  <c r="H518" i="18" s="1"/>
  <c r="G1526" i="19"/>
  <c r="F1526" i="19"/>
  <c r="E1526" i="19"/>
  <c r="E518" i="18" s="1"/>
  <c r="D1526" i="19"/>
  <c r="D518" i="18" s="1"/>
  <c r="C1526" i="19"/>
  <c r="B1526" i="19"/>
  <c r="A1526" i="19"/>
  <c r="O1525" i="19"/>
  <c r="O517" i="18" s="1"/>
  <c r="N1525" i="19"/>
  <c r="N517" i="18" s="1"/>
  <c r="M1525" i="19"/>
  <c r="L1525" i="19"/>
  <c r="L517" i="18" s="1"/>
  <c r="K1525" i="19"/>
  <c r="K517" i="18" s="1"/>
  <c r="J1525" i="19"/>
  <c r="I1525" i="19"/>
  <c r="I517" i="18" s="1"/>
  <c r="H1525" i="19"/>
  <c r="H517" i="18" s="1"/>
  <c r="G1525" i="19"/>
  <c r="G517" i="18" s="1"/>
  <c r="F1525" i="19"/>
  <c r="F517" i="18" s="1"/>
  <c r="E1525" i="19"/>
  <c r="D1525" i="19"/>
  <c r="C1525" i="19"/>
  <c r="B1525" i="19"/>
  <c r="A1525" i="19"/>
  <c r="O1524" i="19"/>
  <c r="O516" i="18" s="1"/>
  <c r="N1524" i="19"/>
  <c r="M1524" i="19"/>
  <c r="M516" i="18" s="1"/>
  <c r="L1524" i="19"/>
  <c r="K1524" i="19"/>
  <c r="K516" i="18" s="1"/>
  <c r="J1524" i="19"/>
  <c r="J516" i="18" s="1"/>
  <c r="I1524" i="19"/>
  <c r="H1524" i="19"/>
  <c r="H516" i="18" s="1"/>
  <c r="G1524" i="19"/>
  <c r="F1524" i="19"/>
  <c r="E1524" i="19"/>
  <c r="E516" i="18" s="1"/>
  <c r="D1524" i="19"/>
  <c r="D516" i="18" s="1"/>
  <c r="C1524" i="19"/>
  <c r="B1524" i="19"/>
  <c r="A1524" i="19"/>
  <c r="O1523" i="19"/>
  <c r="O515" i="18" s="1"/>
  <c r="N1523" i="19"/>
  <c r="N515" i="18" s="1"/>
  <c r="M1523" i="19"/>
  <c r="M515" i="18" s="1"/>
  <c r="L1523" i="19"/>
  <c r="K1523" i="19"/>
  <c r="K515" i="18" s="1"/>
  <c r="J1523" i="19"/>
  <c r="I1523" i="19"/>
  <c r="I515" i="18" s="1"/>
  <c r="H1523" i="19"/>
  <c r="H515" i="18" s="1"/>
  <c r="G1523" i="19"/>
  <c r="F1523" i="19"/>
  <c r="F515" i="18" s="1"/>
  <c r="E1523" i="19"/>
  <c r="E515" i="18" s="1"/>
  <c r="D1523" i="19"/>
  <c r="D515" i="18" s="1"/>
  <c r="C1523" i="19"/>
  <c r="B1523" i="19"/>
  <c r="A1523" i="19"/>
  <c r="O1522" i="19"/>
  <c r="O514" i="18" s="1"/>
  <c r="N1522" i="19"/>
  <c r="N514" i="18" s="1"/>
  <c r="M1522" i="19"/>
  <c r="L1522" i="19"/>
  <c r="K1522" i="19"/>
  <c r="K514" i="18" s="1"/>
  <c r="J1522" i="19"/>
  <c r="I1522" i="19"/>
  <c r="I514" i="18" s="1"/>
  <c r="H1522" i="19"/>
  <c r="H514" i="18" s="1"/>
  <c r="G1522" i="19"/>
  <c r="F1522" i="19"/>
  <c r="F514" i="18" s="1"/>
  <c r="E1522" i="19"/>
  <c r="E514" i="18" s="1"/>
  <c r="D1522" i="19"/>
  <c r="C1522" i="19"/>
  <c r="B1522" i="19"/>
  <c r="A1522" i="19"/>
  <c r="O1521" i="19"/>
  <c r="O513" i="18" s="1"/>
  <c r="N1521" i="19"/>
  <c r="N513" i="18" s="1"/>
  <c r="M1521" i="19"/>
  <c r="L1521" i="19"/>
  <c r="L513" i="18" s="1"/>
  <c r="K1521" i="19"/>
  <c r="J1521" i="19"/>
  <c r="I1521" i="19"/>
  <c r="H1521" i="19"/>
  <c r="H513" i="18" s="1"/>
  <c r="G1521" i="19"/>
  <c r="G513" i="18" s="1"/>
  <c r="F1521" i="19"/>
  <c r="F513" i="18" s="1"/>
  <c r="E1521" i="19"/>
  <c r="E513" i="18" s="1"/>
  <c r="D1521" i="19"/>
  <c r="C1521" i="19"/>
  <c r="B1521" i="19"/>
  <c r="A1521" i="19"/>
  <c r="O1520" i="19"/>
  <c r="O512" i="18" s="1"/>
  <c r="N1520" i="19"/>
  <c r="N512" i="18" s="1"/>
  <c r="M1520" i="19"/>
  <c r="M512" i="18" s="1"/>
  <c r="L1520" i="19"/>
  <c r="K1520" i="19"/>
  <c r="K512" i="18" s="1"/>
  <c r="J1520" i="19"/>
  <c r="I1520" i="19"/>
  <c r="I512" i="18" s="1"/>
  <c r="H1520" i="19"/>
  <c r="H512" i="18" s="1"/>
  <c r="G1520" i="19"/>
  <c r="F1520" i="19"/>
  <c r="F512" i="18" s="1"/>
  <c r="E1520" i="19"/>
  <c r="E512" i="18" s="1"/>
  <c r="D1520" i="19"/>
  <c r="D512" i="18" s="1"/>
  <c r="C1520" i="19"/>
  <c r="B1520" i="19"/>
  <c r="A1520" i="19"/>
  <c r="O1519" i="19"/>
  <c r="O511" i="18" s="1"/>
  <c r="N1519" i="19"/>
  <c r="N511" i="18" s="1"/>
  <c r="M1519" i="19"/>
  <c r="M511" i="18" s="1"/>
  <c r="L1519" i="19"/>
  <c r="L511" i="18" s="1"/>
  <c r="K1519" i="19"/>
  <c r="K511" i="18" s="1"/>
  <c r="J1519" i="19"/>
  <c r="I1519" i="19"/>
  <c r="I511" i="18" s="1"/>
  <c r="H1519" i="19"/>
  <c r="G1519" i="19"/>
  <c r="G511" i="18" s="1"/>
  <c r="F1519" i="19"/>
  <c r="F511" i="18" s="1"/>
  <c r="E1519" i="19"/>
  <c r="E511" i="18" s="1"/>
  <c r="D1519" i="19"/>
  <c r="D511" i="18" s="1"/>
  <c r="C1519" i="19"/>
  <c r="B1519" i="19"/>
  <c r="A1519" i="19"/>
  <c r="O1518" i="19"/>
  <c r="N1518" i="19"/>
  <c r="M1518" i="19"/>
  <c r="L1518" i="19"/>
  <c r="L510" i="18" s="1"/>
  <c r="K1518" i="19"/>
  <c r="K510" i="18" s="1"/>
  <c r="J1518" i="19"/>
  <c r="J510" i="18" s="1"/>
  <c r="I1518" i="19"/>
  <c r="I510" i="18" s="1"/>
  <c r="H1518" i="19"/>
  <c r="G1518" i="19"/>
  <c r="F1518" i="19"/>
  <c r="E1518" i="19"/>
  <c r="E510" i="18" s="1"/>
  <c r="D1518" i="19"/>
  <c r="D510" i="18" s="1"/>
  <c r="C1518" i="19"/>
  <c r="B1518" i="19"/>
  <c r="A1518" i="19"/>
  <c r="G512" i="18" l="1"/>
  <c r="M514" i="18"/>
  <c r="G516" i="18"/>
  <c r="G520" i="18"/>
  <c r="M522" i="18"/>
  <c r="J523" i="18"/>
  <c r="G524" i="18"/>
  <c r="D525" i="18"/>
  <c r="M526" i="18"/>
  <c r="J527" i="18"/>
  <c r="M510" i="18"/>
  <c r="J511" i="18"/>
  <c r="D513" i="18"/>
  <c r="J515" i="18"/>
  <c r="D517" i="18"/>
  <c r="M518" i="18"/>
  <c r="D521" i="18"/>
  <c r="E517" i="18"/>
  <c r="O523" i="18"/>
  <c r="K519" i="18"/>
  <c r="H520" i="18"/>
  <c r="E521" i="18"/>
  <c r="N522" i="18"/>
  <c r="K527" i="18"/>
  <c r="I525" i="18"/>
  <c r="F510" i="18"/>
  <c r="I513" i="18"/>
  <c r="F518" i="18"/>
  <c r="I521" i="18"/>
  <c r="G510" i="18"/>
  <c r="J513" i="18"/>
  <c r="J517" i="18"/>
  <c r="J521" i="18"/>
  <c r="J514" i="18"/>
  <c r="M517" i="18"/>
  <c r="J518" i="18"/>
  <c r="G519" i="18"/>
  <c r="M521" i="18"/>
  <c r="J522" i="18"/>
  <c r="G523" i="18"/>
  <c r="M525" i="18"/>
  <c r="J526" i="18"/>
  <c r="G527" i="18"/>
  <c r="D514" i="18"/>
  <c r="O510" i="18"/>
  <c r="M513" i="18"/>
  <c r="G515" i="18"/>
  <c r="H523" i="18"/>
  <c r="N525" i="18"/>
  <c r="K526" i="18"/>
  <c r="H527" i="18"/>
  <c r="F516" i="18"/>
  <c r="I519" i="18"/>
  <c r="F524" i="18"/>
  <c r="J519" i="18"/>
  <c r="K523" i="18"/>
  <c r="H524" i="18"/>
  <c r="E525" i="18"/>
  <c r="H510" i="18"/>
  <c r="K513" i="18"/>
  <c r="L515" i="18"/>
  <c r="I516" i="18"/>
  <c r="L519" i="18"/>
  <c r="I520" i="18"/>
  <c r="L523" i="18"/>
  <c r="I524" i="18"/>
  <c r="L527" i="18"/>
  <c r="H511" i="18"/>
  <c r="L512" i="18"/>
  <c r="L516" i="18"/>
  <c r="L520" i="18"/>
  <c r="L524" i="18"/>
  <c r="O527" i="18"/>
  <c r="L514" i="18"/>
  <c r="J512" i="18"/>
  <c r="G514" i="18"/>
  <c r="G518" i="18"/>
  <c r="G522" i="18"/>
  <c r="J525" i="18"/>
  <c r="G526" i="18"/>
  <c r="D527" i="18"/>
  <c r="N510" i="18"/>
  <c r="N518" i="18"/>
  <c r="N516" i="18"/>
  <c r="N524" i="18"/>
  <c r="D1517" i="19"/>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C131" i="20"/>
  <c r="O1517" i="19"/>
  <c r="N1517" i="19"/>
  <c r="M1517" i="19"/>
  <c r="L1517" i="19"/>
  <c r="K1517" i="19"/>
  <c r="J1517" i="19"/>
  <c r="I1517" i="19"/>
  <c r="H1517" i="19"/>
  <c r="G1517" i="19"/>
  <c r="F1517" i="19"/>
  <c r="E1517" i="19"/>
  <c r="C1517" i="19"/>
  <c r="B1517" i="19"/>
  <c r="A1517" i="19"/>
  <c r="O1516" i="19"/>
  <c r="N1516" i="19"/>
  <c r="M1516" i="19"/>
  <c r="L1516" i="19"/>
  <c r="K1516" i="19"/>
  <c r="J1516" i="19"/>
  <c r="I1516" i="19"/>
  <c r="H1516" i="19"/>
  <c r="G1516" i="19"/>
  <c r="F1516" i="19"/>
  <c r="E1516" i="19"/>
  <c r="C1516" i="19"/>
  <c r="B1516" i="19"/>
  <c r="A1516" i="19"/>
  <c r="O1515" i="19"/>
  <c r="N1515" i="19"/>
  <c r="M1515" i="19"/>
  <c r="L1515" i="19"/>
  <c r="K1515" i="19"/>
  <c r="J1515" i="19"/>
  <c r="I1515" i="19"/>
  <c r="H1515" i="19"/>
  <c r="G1515" i="19"/>
  <c r="F1515" i="19"/>
  <c r="E1515" i="19"/>
  <c r="C1515" i="19"/>
  <c r="B1515" i="19"/>
  <c r="A1515" i="19"/>
  <c r="O1514" i="19"/>
  <c r="N1514" i="19"/>
  <c r="M1514" i="19"/>
  <c r="L1514" i="19"/>
  <c r="K1514" i="19"/>
  <c r="J1514" i="19"/>
  <c r="I1514" i="19"/>
  <c r="H1514" i="19"/>
  <c r="G1514" i="19"/>
  <c r="F1514" i="19"/>
  <c r="E1514" i="19"/>
  <c r="C1514" i="19"/>
  <c r="B1514" i="19"/>
  <c r="A1514" i="19"/>
  <c r="O1513" i="19"/>
  <c r="N1513" i="19"/>
  <c r="M1513" i="19"/>
  <c r="L1513" i="19"/>
  <c r="K1513" i="19"/>
  <c r="J1513" i="19"/>
  <c r="I1513" i="19"/>
  <c r="H1513" i="19"/>
  <c r="G1513" i="19"/>
  <c r="F1513" i="19"/>
  <c r="E1513" i="19"/>
  <c r="C1513" i="19"/>
  <c r="B1513" i="19"/>
  <c r="A1513" i="19"/>
  <c r="O1512" i="19"/>
  <c r="N1512" i="19"/>
  <c r="M1512" i="19"/>
  <c r="L1512" i="19"/>
  <c r="K1512" i="19"/>
  <c r="J1512" i="19"/>
  <c r="I1512" i="19"/>
  <c r="H1512" i="19"/>
  <c r="G1512" i="19"/>
  <c r="F1512" i="19"/>
  <c r="E1512" i="19"/>
  <c r="C1512" i="19"/>
  <c r="B1512" i="19"/>
  <c r="A1512" i="19"/>
  <c r="O1511" i="19"/>
  <c r="N1511" i="19"/>
  <c r="M1511" i="19"/>
  <c r="L1511" i="19"/>
  <c r="K1511" i="19"/>
  <c r="J1511" i="19"/>
  <c r="I1511" i="19"/>
  <c r="H1511" i="19"/>
  <c r="G1511" i="19"/>
  <c r="F1511" i="19"/>
  <c r="E1511" i="19"/>
  <c r="C1511" i="19"/>
  <c r="B1511" i="19"/>
  <c r="A1511" i="19"/>
  <c r="O1510" i="19"/>
  <c r="N1510" i="19"/>
  <c r="M1510" i="19"/>
  <c r="L1510" i="19"/>
  <c r="K1510" i="19"/>
  <c r="J1510" i="19"/>
  <c r="I1510" i="19"/>
  <c r="H1510" i="19"/>
  <c r="G1510" i="19"/>
  <c r="F1510" i="19"/>
  <c r="E1510" i="19"/>
  <c r="C1510" i="19"/>
  <c r="B1510" i="19"/>
  <c r="A1510" i="19"/>
  <c r="O1509" i="19"/>
  <c r="N1509" i="19"/>
  <c r="M1509" i="19"/>
  <c r="L1509" i="19"/>
  <c r="K1509" i="19"/>
  <c r="J1509" i="19"/>
  <c r="I1509" i="19"/>
  <c r="H1509" i="19"/>
  <c r="G1509" i="19"/>
  <c r="F1509" i="19"/>
  <c r="E1509" i="19"/>
  <c r="C1509" i="19"/>
  <c r="B1509" i="19"/>
  <c r="A1509" i="19"/>
  <c r="O1508" i="19"/>
  <c r="N1508" i="19"/>
  <c r="M1508" i="19"/>
  <c r="L1508" i="19"/>
  <c r="K1508" i="19"/>
  <c r="J1508" i="19"/>
  <c r="I1508" i="19"/>
  <c r="H1508" i="19"/>
  <c r="G1508" i="19"/>
  <c r="F1508" i="19"/>
  <c r="E1508" i="19"/>
  <c r="C1508" i="19"/>
  <c r="B1508" i="19"/>
  <c r="A1508" i="19"/>
  <c r="O1507" i="19"/>
  <c r="N1507" i="19"/>
  <c r="M1507" i="19"/>
  <c r="L1507" i="19"/>
  <c r="K1507" i="19"/>
  <c r="J1507" i="19"/>
  <c r="I1507" i="19"/>
  <c r="H1507" i="19"/>
  <c r="G1507" i="19"/>
  <c r="F1507" i="19"/>
  <c r="E1507" i="19"/>
  <c r="C1507" i="19"/>
  <c r="B1507" i="19"/>
  <c r="A1507" i="19"/>
  <c r="O1506" i="19"/>
  <c r="N1506" i="19"/>
  <c r="M1506" i="19"/>
  <c r="L1506" i="19"/>
  <c r="K1506" i="19"/>
  <c r="J1506" i="19"/>
  <c r="I1506" i="19"/>
  <c r="H1506" i="19"/>
  <c r="G1506" i="19"/>
  <c r="F1506" i="19"/>
  <c r="E1506" i="19"/>
  <c r="C1506" i="19"/>
  <c r="B1506" i="19"/>
  <c r="A1506" i="19"/>
  <c r="O1505" i="19"/>
  <c r="N1505" i="19"/>
  <c r="M1505" i="19"/>
  <c r="L1505" i="19"/>
  <c r="K1505" i="19"/>
  <c r="J1505" i="19"/>
  <c r="I1505" i="19"/>
  <c r="H1505" i="19"/>
  <c r="G1505" i="19"/>
  <c r="F1505" i="19"/>
  <c r="E1505" i="19"/>
  <c r="C1505" i="19"/>
  <c r="B1505" i="19"/>
  <c r="A1505" i="19"/>
  <c r="O1504" i="19"/>
  <c r="N1504" i="19"/>
  <c r="M1504" i="19"/>
  <c r="L1504" i="19"/>
  <c r="K1504" i="19"/>
  <c r="J1504" i="19"/>
  <c r="I1504" i="19"/>
  <c r="H1504" i="19"/>
  <c r="G1504" i="19"/>
  <c r="F1504" i="19"/>
  <c r="E1504" i="19"/>
  <c r="C1504" i="19"/>
  <c r="B1504" i="19"/>
  <c r="A1504" i="19"/>
  <c r="O1503" i="19"/>
  <c r="N1503" i="19"/>
  <c r="M1503" i="19"/>
  <c r="L1503" i="19"/>
  <c r="K1503" i="19"/>
  <c r="J1503" i="19"/>
  <c r="I1503" i="19"/>
  <c r="H1503" i="19"/>
  <c r="G1503" i="19"/>
  <c r="F1503" i="19"/>
  <c r="E1503" i="19"/>
  <c r="C1503" i="19"/>
  <c r="B1503" i="19"/>
  <c r="A1503" i="19"/>
  <c r="O1502" i="19"/>
  <c r="N1502" i="19"/>
  <c r="M1502" i="19"/>
  <c r="L1502" i="19"/>
  <c r="K1502" i="19"/>
  <c r="J1502" i="19"/>
  <c r="I1502" i="19"/>
  <c r="H1502" i="19"/>
  <c r="G1502" i="19"/>
  <c r="F1502" i="19"/>
  <c r="E1502" i="19"/>
  <c r="C1502" i="19"/>
  <c r="B1502" i="19"/>
  <c r="A1502" i="19"/>
  <c r="O1501" i="19"/>
  <c r="N1501" i="19"/>
  <c r="M1501" i="19"/>
  <c r="L1501" i="19"/>
  <c r="K1501" i="19"/>
  <c r="J1501" i="19"/>
  <c r="I1501" i="19"/>
  <c r="H1501" i="19"/>
  <c r="G1501" i="19"/>
  <c r="F1501" i="19"/>
  <c r="E1501" i="19"/>
  <c r="C1501" i="19"/>
  <c r="B1501" i="19"/>
  <c r="A1501" i="19"/>
  <c r="O1500" i="19"/>
  <c r="N1500" i="19"/>
  <c r="M1500" i="19"/>
  <c r="L1500" i="19"/>
  <c r="K1500" i="19"/>
  <c r="J1500" i="19"/>
  <c r="I1500" i="19"/>
  <c r="H1500" i="19"/>
  <c r="G1500" i="19"/>
  <c r="F1500" i="19"/>
  <c r="E1500" i="19"/>
  <c r="C1500" i="19"/>
  <c r="B1500" i="19"/>
  <c r="A1500" i="19"/>
  <c r="O1499" i="19"/>
  <c r="N1499" i="19"/>
  <c r="M1499" i="19"/>
  <c r="L1499" i="19"/>
  <c r="K1499" i="19"/>
  <c r="J1499" i="19"/>
  <c r="I1499" i="19"/>
  <c r="H1499" i="19"/>
  <c r="G1499" i="19"/>
  <c r="F1499" i="19"/>
  <c r="E1499" i="19"/>
  <c r="C1499" i="19"/>
  <c r="B1499" i="19"/>
  <c r="A1499" i="19"/>
  <c r="O1498" i="19"/>
  <c r="N1498" i="19"/>
  <c r="M1498" i="19"/>
  <c r="L1498" i="19"/>
  <c r="K1498" i="19"/>
  <c r="J1498" i="19"/>
  <c r="I1498" i="19"/>
  <c r="H1498" i="19"/>
  <c r="G1498" i="19"/>
  <c r="F1498" i="19"/>
  <c r="E1498" i="19"/>
  <c r="C1498" i="19"/>
  <c r="B1498" i="19"/>
  <c r="A1498" i="19"/>
  <c r="O1497" i="19"/>
  <c r="N1497" i="19"/>
  <c r="M1497" i="19"/>
  <c r="L1497" i="19"/>
  <c r="K1497" i="19"/>
  <c r="J1497" i="19"/>
  <c r="I1497" i="19"/>
  <c r="H1497" i="19"/>
  <c r="G1497" i="19"/>
  <c r="F1497" i="19"/>
  <c r="E1497" i="19"/>
  <c r="C1497" i="19"/>
  <c r="B1497" i="19"/>
  <c r="A1497" i="19"/>
  <c r="O1496" i="19"/>
  <c r="N1496" i="19"/>
  <c r="M1496" i="19"/>
  <c r="L1496" i="19"/>
  <c r="K1496" i="19"/>
  <c r="J1496" i="19"/>
  <c r="I1496" i="19"/>
  <c r="H1496" i="19"/>
  <c r="G1496" i="19"/>
  <c r="F1496" i="19"/>
  <c r="E1496" i="19"/>
  <c r="C1496" i="19"/>
  <c r="B1496" i="19"/>
  <c r="A1496" i="19"/>
  <c r="O1495" i="19"/>
  <c r="N1495" i="19"/>
  <c r="M1495" i="19"/>
  <c r="L1495" i="19"/>
  <c r="K1495" i="19"/>
  <c r="J1495" i="19"/>
  <c r="I1495" i="19"/>
  <c r="H1495" i="19"/>
  <c r="G1495" i="19"/>
  <c r="F1495" i="19"/>
  <c r="E1495" i="19"/>
  <c r="C1495" i="19"/>
  <c r="B1495" i="19"/>
  <c r="A1495" i="19"/>
  <c r="O1494" i="19"/>
  <c r="N1494" i="19"/>
  <c r="M1494" i="19"/>
  <c r="L1494" i="19"/>
  <c r="K1494" i="19"/>
  <c r="J1494" i="19"/>
  <c r="I1494" i="19"/>
  <c r="H1494" i="19"/>
  <c r="G1494" i="19"/>
  <c r="F1494" i="19"/>
  <c r="E1494" i="19"/>
  <c r="C1494" i="19"/>
  <c r="B1494" i="19"/>
  <c r="A1494" i="19"/>
  <c r="O1493" i="19"/>
  <c r="N1493" i="19"/>
  <c r="M1493" i="19"/>
  <c r="L1493" i="19"/>
  <c r="K1493" i="19"/>
  <c r="J1493" i="19"/>
  <c r="I1493" i="19"/>
  <c r="H1493" i="19"/>
  <c r="G1493" i="19"/>
  <c r="F1493" i="19"/>
  <c r="E1493" i="19"/>
  <c r="C1493" i="19"/>
  <c r="B1493" i="19"/>
  <c r="A1493" i="19"/>
  <c r="O1492" i="19"/>
  <c r="N1492" i="19"/>
  <c r="M1492" i="19"/>
  <c r="L1492" i="19"/>
  <c r="K1492" i="19"/>
  <c r="J1492" i="19"/>
  <c r="I1492" i="19"/>
  <c r="H1492" i="19"/>
  <c r="G1492" i="19"/>
  <c r="F1492" i="19"/>
  <c r="E1492" i="19"/>
  <c r="C1492" i="19"/>
  <c r="B1492" i="19"/>
  <c r="A1492" i="19"/>
  <c r="O1491" i="19"/>
  <c r="N1491" i="19"/>
  <c r="M1491" i="19"/>
  <c r="L1491" i="19"/>
  <c r="K1491" i="19"/>
  <c r="J1491" i="19"/>
  <c r="I1491" i="19"/>
  <c r="H1491" i="19"/>
  <c r="G1491" i="19"/>
  <c r="F1491" i="19"/>
  <c r="E1491" i="19"/>
  <c r="C1491" i="19"/>
  <c r="B1491" i="19"/>
  <c r="A1491" i="19"/>
  <c r="O1490" i="19"/>
  <c r="N1490" i="19"/>
  <c r="M1490" i="19"/>
  <c r="L1490" i="19"/>
  <c r="K1490" i="19"/>
  <c r="J1490" i="19"/>
  <c r="I1490" i="19"/>
  <c r="H1490" i="19"/>
  <c r="G1490" i="19"/>
  <c r="F1490" i="19"/>
  <c r="E1490" i="19"/>
  <c r="C1490" i="19"/>
  <c r="B1490" i="19"/>
  <c r="A1490" i="19"/>
  <c r="O1489" i="19"/>
  <c r="N1489" i="19"/>
  <c r="M1489" i="19"/>
  <c r="L1489" i="19"/>
  <c r="K1489" i="19"/>
  <c r="J1489" i="19"/>
  <c r="I1489" i="19"/>
  <c r="H1489" i="19"/>
  <c r="G1489" i="19"/>
  <c r="F1489" i="19"/>
  <c r="E1489" i="19"/>
  <c r="C1489" i="19"/>
  <c r="B1489" i="19"/>
  <c r="A1489" i="19"/>
  <c r="O1488" i="19"/>
  <c r="N1488" i="19"/>
  <c r="M1488" i="19"/>
  <c r="L1488" i="19"/>
  <c r="K1488" i="19"/>
  <c r="J1488" i="19"/>
  <c r="I1488" i="19"/>
  <c r="H1488" i="19"/>
  <c r="G1488" i="19"/>
  <c r="F1488" i="19"/>
  <c r="E1488" i="19"/>
  <c r="C1488" i="19"/>
  <c r="B1488" i="19"/>
  <c r="A1488" i="19"/>
  <c r="O1487" i="19"/>
  <c r="N1487" i="19"/>
  <c r="M1487" i="19"/>
  <c r="L1487" i="19"/>
  <c r="K1487" i="19"/>
  <c r="J1487" i="19"/>
  <c r="I1487" i="19"/>
  <c r="H1487" i="19"/>
  <c r="G1487" i="19"/>
  <c r="F1487" i="19"/>
  <c r="E1487" i="19"/>
  <c r="C1487" i="19"/>
  <c r="B1487" i="19"/>
  <c r="A1487" i="19"/>
  <c r="O1486" i="19"/>
  <c r="N1486" i="19"/>
  <c r="M1486" i="19"/>
  <c r="L1486" i="19"/>
  <c r="K1486" i="19"/>
  <c r="J1486" i="19"/>
  <c r="I1486" i="19"/>
  <c r="H1486" i="19"/>
  <c r="G1486" i="19"/>
  <c r="F1486" i="19"/>
  <c r="E1486" i="19"/>
  <c r="C1486" i="19"/>
  <c r="B1486" i="19"/>
  <c r="A1486" i="19"/>
  <c r="O1485" i="19"/>
  <c r="N1485" i="19"/>
  <c r="M1485" i="19"/>
  <c r="L1485" i="19"/>
  <c r="K1485" i="19"/>
  <c r="J1485" i="19"/>
  <c r="I1485" i="19"/>
  <c r="H1485" i="19"/>
  <c r="G1485" i="19"/>
  <c r="F1485" i="19"/>
  <c r="E1485" i="19"/>
  <c r="C1485" i="19"/>
  <c r="B1485" i="19"/>
  <c r="A1485" i="19"/>
  <c r="O1484" i="19"/>
  <c r="N1484" i="19"/>
  <c r="M1484" i="19"/>
  <c r="L1484" i="19"/>
  <c r="K1484" i="19"/>
  <c r="J1484" i="19"/>
  <c r="I1484" i="19"/>
  <c r="H1484" i="19"/>
  <c r="G1484" i="19"/>
  <c r="F1484" i="19"/>
  <c r="E1484" i="19"/>
  <c r="C1484" i="19"/>
  <c r="B1484" i="19"/>
  <c r="A1484" i="19"/>
  <c r="O1483" i="19"/>
  <c r="N1483" i="19"/>
  <c r="M1483" i="19"/>
  <c r="L1483" i="19"/>
  <c r="K1483" i="19"/>
  <c r="J1483" i="19"/>
  <c r="I1483" i="19"/>
  <c r="H1483" i="19"/>
  <c r="G1483" i="19"/>
  <c r="F1483" i="19"/>
  <c r="E1483" i="19"/>
  <c r="C1483" i="19"/>
  <c r="B1483" i="19"/>
  <c r="A1483" i="19"/>
  <c r="O1482" i="19"/>
  <c r="N1482" i="19"/>
  <c r="M1482" i="19"/>
  <c r="L1482" i="19"/>
  <c r="K1482" i="19"/>
  <c r="J1482" i="19"/>
  <c r="I1482" i="19"/>
  <c r="H1482" i="19"/>
  <c r="G1482" i="19"/>
  <c r="F1482" i="19"/>
  <c r="E1482" i="19"/>
  <c r="C1482" i="19"/>
  <c r="B1482" i="19"/>
  <c r="A1482" i="19"/>
  <c r="O1481" i="19"/>
  <c r="N1481" i="19"/>
  <c r="M1481" i="19"/>
  <c r="L1481" i="19"/>
  <c r="K1481" i="19"/>
  <c r="J1481" i="19"/>
  <c r="I1481" i="19"/>
  <c r="H1481" i="19"/>
  <c r="G1481" i="19"/>
  <c r="F1481" i="19"/>
  <c r="E1481" i="19"/>
  <c r="C1481" i="19"/>
  <c r="B1481" i="19"/>
  <c r="A1481" i="19"/>
  <c r="O1480" i="19"/>
  <c r="N1480" i="19"/>
  <c r="M1480" i="19"/>
  <c r="L1480" i="19"/>
  <c r="K1480" i="19"/>
  <c r="J1480" i="19"/>
  <c r="I1480" i="19"/>
  <c r="H1480" i="19"/>
  <c r="G1480" i="19"/>
  <c r="F1480" i="19"/>
  <c r="E1480" i="19"/>
  <c r="C1480" i="19"/>
  <c r="B1480" i="19"/>
  <c r="A1480" i="19"/>
  <c r="O1479" i="19"/>
  <c r="N1479" i="19"/>
  <c r="M1479" i="19"/>
  <c r="L1479" i="19"/>
  <c r="K1479" i="19"/>
  <c r="J1479" i="19"/>
  <c r="I1479" i="19"/>
  <c r="H1479" i="19"/>
  <c r="G1479" i="19"/>
  <c r="F1479" i="19"/>
  <c r="E1479" i="19"/>
  <c r="C1479" i="19"/>
  <c r="B1479" i="19"/>
  <c r="A1479" i="19"/>
  <c r="O1478" i="19"/>
  <c r="N1478" i="19"/>
  <c r="M1478" i="19"/>
  <c r="L1478" i="19"/>
  <c r="K1478" i="19"/>
  <c r="J1478" i="19"/>
  <c r="I1478" i="19"/>
  <c r="H1478" i="19"/>
  <c r="G1478" i="19"/>
  <c r="F1478" i="19"/>
  <c r="E1478" i="19"/>
  <c r="C1478" i="19"/>
  <c r="B1478" i="19"/>
  <c r="A1478" i="19"/>
  <c r="O1477" i="19"/>
  <c r="N1477" i="19"/>
  <c r="M1477" i="19"/>
  <c r="L1477" i="19"/>
  <c r="K1477" i="19"/>
  <c r="J1477" i="19"/>
  <c r="I1477" i="19"/>
  <c r="H1477" i="19"/>
  <c r="G1477" i="19"/>
  <c r="F1477" i="19"/>
  <c r="E1477" i="19"/>
  <c r="C1477" i="19"/>
  <c r="B1477" i="19"/>
  <c r="A1477" i="19"/>
  <c r="O1476" i="19"/>
  <c r="N1476" i="19"/>
  <c r="M1476" i="19"/>
  <c r="L1476" i="19"/>
  <c r="K1476" i="19"/>
  <c r="J1476" i="19"/>
  <c r="I1476" i="19"/>
  <c r="H1476" i="19"/>
  <c r="G1476" i="19"/>
  <c r="F1476" i="19"/>
  <c r="E1476" i="19"/>
  <c r="C1476" i="19"/>
  <c r="B1476" i="19"/>
  <c r="A1476" i="19"/>
  <c r="O1475" i="19"/>
  <c r="N1475" i="19"/>
  <c r="M1475" i="19"/>
  <c r="L1475" i="19"/>
  <c r="K1475" i="19"/>
  <c r="J1475" i="19"/>
  <c r="I1475" i="19"/>
  <c r="H1475" i="19"/>
  <c r="G1475" i="19"/>
  <c r="F1475" i="19"/>
  <c r="E1475" i="19"/>
  <c r="C1475" i="19"/>
  <c r="B1475" i="19"/>
  <c r="A1475" i="19"/>
  <c r="O1474" i="19"/>
  <c r="N1474" i="19"/>
  <c r="M1474" i="19"/>
  <c r="L1474" i="19"/>
  <c r="K1474" i="19"/>
  <c r="J1474" i="19"/>
  <c r="I1474" i="19"/>
  <c r="H1474" i="19"/>
  <c r="G1474" i="19"/>
  <c r="F1474" i="19"/>
  <c r="E1474" i="19"/>
  <c r="C1474" i="19"/>
  <c r="B1474" i="19"/>
  <c r="A1474" i="19"/>
  <c r="O1473" i="19"/>
  <c r="N1473" i="19"/>
  <c r="M1473" i="19"/>
  <c r="L1473" i="19"/>
  <c r="K1473" i="19"/>
  <c r="J1473" i="19"/>
  <c r="I1473" i="19"/>
  <c r="H1473" i="19"/>
  <c r="G1473" i="19"/>
  <c r="F1473" i="19"/>
  <c r="E1473" i="19"/>
  <c r="C1473" i="19"/>
  <c r="B1473" i="19"/>
  <c r="A1473" i="19"/>
  <c r="O1472" i="19"/>
  <c r="N1472" i="19"/>
  <c r="M1472" i="19"/>
  <c r="L1472" i="19"/>
  <c r="K1472" i="19"/>
  <c r="J1472" i="19"/>
  <c r="I1472" i="19"/>
  <c r="H1472" i="19"/>
  <c r="G1472" i="19"/>
  <c r="F1472" i="19"/>
  <c r="E1472" i="19"/>
  <c r="C1472" i="19"/>
  <c r="B1472" i="19"/>
  <c r="A1472" i="19"/>
  <c r="O1471" i="19"/>
  <c r="N1471" i="19"/>
  <c r="M1471" i="19"/>
  <c r="L1471" i="19"/>
  <c r="K1471" i="19"/>
  <c r="J1471" i="19"/>
  <c r="I1471" i="19"/>
  <c r="H1471" i="19"/>
  <c r="G1471" i="19"/>
  <c r="F1471" i="19"/>
  <c r="E1471" i="19"/>
  <c r="C1471" i="19"/>
  <c r="B1471" i="19"/>
  <c r="A1471" i="19"/>
  <c r="O1470" i="19"/>
  <c r="N1470" i="19"/>
  <c r="M1470" i="19"/>
  <c r="L1470" i="19"/>
  <c r="K1470" i="19"/>
  <c r="J1470" i="19"/>
  <c r="I1470" i="19"/>
  <c r="H1470" i="19"/>
  <c r="G1470" i="19"/>
  <c r="F1470" i="19"/>
  <c r="E1470" i="19"/>
  <c r="C1470" i="19"/>
  <c r="B1470" i="19"/>
  <c r="A1470" i="19"/>
  <c r="O1469" i="19"/>
  <c r="N1469" i="19"/>
  <c r="M1469" i="19"/>
  <c r="L1469" i="19"/>
  <c r="K1469" i="19"/>
  <c r="J1469" i="19"/>
  <c r="I1469" i="19"/>
  <c r="H1469" i="19"/>
  <c r="G1469" i="19"/>
  <c r="F1469" i="19"/>
  <c r="E1469" i="19"/>
  <c r="C1469" i="19"/>
  <c r="B1469" i="19"/>
  <c r="A1469" i="19"/>
  <c r="O1468" i="19"/>
  <c r="N1468" i="19"/>
  <c r="M1468" i="19"/>
  <c r="L1468" i="19"/>
  <c r="K1468" i="19"/>
  <c r="J1468" i="19"/>
  <c r="I1468" i="19"/>
  <c r="H1468" i="19"/>
  <c r="G1468" i="19"/>
  <c r="F1468" i="19"/>
  <c r="E1468" i="19"/>
  <c r="C1468" i="19"/>
  <c r="B1468" i="19"/>
  <c r="A1468" i="19"/>
  <c r="O1467" i="19"/>
  <c r="N1467" i="19"/>
  <c r="M1467" i="19"/>
  <c r="L1467" i="19"/>
  <c r="K1467" i="19"/>
  <c r="J1467" i="19"/>
  <c r="I1467" i="19"/>
  <c r="H1467" i="19"/>
  <c r="G1467" i="19"/>
  <c r="F1467" i="19"/>
  <c r="E1467" i="19"/>
  <c r="C1467" i="19"/>
  <c r="B1467" i="19"/>
  <c r="A1467" i="19"/>
  <c r="O1466" i="19"/>
  <c r="N1466" i="19"/>
  <c r="M1466" i="19"/>
  <c r="L1466" i="19"/>
  <c r="K1466" i="19"/>
  <c r="J1466" i="19"/>
  <c r="I1466" i="19"/>
  <c r="H1466" i="19"/>
  <c r="G1466" i="19"/>
  <c r="F1466" i="19"/>
  <c r="E1466" i="19"/>
  <c r="C1466" i="19"/>
  <c r="B1466" i="19"/>
  <c r="A1466" i="19"/>
  <c r="O1465" i="19"/>
  <c r="N1465" i="19"/>
  <c r="M1465" i="19"/>
  <c r="L1465" i="19"/>
  <c r="K1465" i="19"/>
  <c r="J1465" i="19"/>
  <c r="I1465" i="19"/>
  <c r="H1465" i="19"/>
  <c r="G1465" i="19"/>
  <c r="F1465" i="19"/>
  <c r="E1465" i="19"/>
  <c r="C1465" i="19"/>
  <c r="B1465" i="19"/>
  <c r="A1465" i="19"/>
  <c r="O1464" i="19"/>
  <c r="N1464" i="19"/>
  <c r="M1464" i="19"/>
  <c r="L1464" i="19"/>
  <c r="K1464" i="19"/>
  <c r="J1464" i="19"/>
  <c r="I1464" i="19"/>
  <c r="H1464" i="19"/>
  <c r="G1464" i="19"/>
  <c r="F1464" i="19"/>
  <c r="E1464" i="19"/>
  <c r="C1464" i="19"/>
  <c r="B1464" i="19"/>
  <c r="A1464" i="19"/>
  <c r="N131" i="20"/>
  <c r="M131" i="20"/>
  <c r="L131" i="20"/>
  <c r="K131" i="20"/>
  <c r="J131" i="20"/>
  <c r="I131" i="20"/>
  <c r="H131" i="20"/>
  <c r="G131" i="20"/>
  <c r="F131" i="20"/>
  <c r="E131" i="20"/>
  <c r="D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E509" i="18" l="1"/>
  <c r="E508" i="18"/>
  <c r="E507" i="18"/>
  <c r="E506" i="18"/>
  <c r="E505" i="18"/>
  <c r="E504" i="18"/>
  <c r="E503" i="18"/>
  <c r="E502" i="18"/>
  <c r="E501" i="18"/>
  <c r="E500" i="18"/>
  <c r="E499" i="18"/>
  <c r="E498" i="18"/>
  <c r="E497" i="18"/>
  <c r="E496" i="18"/>
  <c r="E495" i="18"/>
  <c r="E494" i="18"/>
  <c r="E493" i="18"/>
  <c r="E492" i="18"/>
  <c r="D509" i="18"/>
  <c r="D508" i="18"/>
  <c r="D507" i="18"/>
  <c r="D506" i="18"/>
  <c r="D505" i="18"/>
  <c r="D504" i="18"/>
  <c r="D503" i="18"/>
  <c r="D502" i="18"/>
  <c r="D501" i="18"/>
  <c r="D500" i="18"/>
  <c r="D499" i="18"/>
  <c r="D498" i="18"/>
  <c r="D497" i="18"/>
  <c r="D496" i="18"/>
  <c r="D495" i="18"/>
  <c r="D494" i="18"/>
  <c r="D493" i="18"/>
  <c r="D492" i="18"/>
  <c r="N509" i="18"/>
  <c r="N508" i="18"/>
  <c r="N507" i="18"/>
  <c r="N506" i="18"/>
  <c r="N505" i="18"/>
  <c r="N504" i="18"/>
  <c r="N503" i="18"/>
  <c r="N502" i="18"/>
  <c r="N501" i="18"/>
  <c r="N500" i="18"/>
  <c r="N499" i="18"/>
  <c r="N498" i="18"/>
  <c r="N497" i="18"/>
  <c r="N496" i="18"/>
  <c r="N495" i="18"/>
  <c r="N494" i="18"/>
  <c r="N493" i="18"/>
  <c r="N492" i="18"/>
  <c r="M509" i="18"/>
  <c r="M508" i="18"/>
  <c r="M507" i="18"/>
  <c r="M506" i="18"/>
  <c r="M505" i="18"/>
  <c r="M504" i="18"/>
  <c r="M503" i="18"/>
  <c r="M502" i="18"/>
  <c r="M501" i="18"/>
  <c r="M500" i="18"/>
  <c r="M499" i="18"/>
  <c r="M498" i="18"/>
  <c r="M497" i="18"/>
  <c r="M496" i="18"/>
  <c r="M495" i="18"/>
  <c r="M494" i="18"/>
  <c r="M493" i="18"/>
  <c r="M492" i="18"/>
  <c r="L509" i="18"/>
  <c r="L508" i="18"/>
  <c r="L507" i="18"/>
  <c r="L506" i="18"/>
  <c r="L505" i="18"/>
  <c r="L504" i="18"/>
  <c r="L503" i="18"/>
  <c r="L502" i="18"/>
  <c r="L501" i="18"/>
  <c r="L500" i="18"/>
  <c r="L499" i="18"/>
  <c r="L498" i="18"/>
  <c r="L497" i="18"/>
  <c r="L496" i="18"/>
  <c r="L495" i="18"/>
  <c r="L494" i="18"/>
  <c r="L493" i="18"/>
  <c r="L492" i="18"/>
  <c r="K509" i="18"/>
  <c r="K508" i="18"/>
  <c r="K507" i="18"/>
  <c r="K506" i="18"/>
  <c r="K505" i="18"/>
  <c r="K504" i="18"/>
  <c r="K503" i="18"/>
  <c r="K502" i="18"/>
  <c r="K501" i="18"/>
  <c r="K500" i="18"/>
  <c r="K499" i="18"/>
  <c r="K498" i="18"/>
  <c r="K497" i="18"/>
  <c r="K496" i="18"/>
  <c r="K495" i="18"/>
  <c r="K494" i="18"/>
  <c r="K493" i="18"/>
  <c r="K492" i="18"/>
  <c r="J509" i="18"/>
  <c r="I509" i="18"/>
  <c r="I508" i="18"/>
  <c r="I507" i="18"/>
  <c r="I506" i="18"/>
  <c r="I505" i="18"/>
  <c r="I504" i="18"/>
  <c r="I503" i="18"/>
  <c r="I502" i="18"/>
  <c r="I501" i="18"/>
  <c r="I500" i="18"/>
  <c r="I499" i="18"/>
  <c r="I498" i="18"/>
  <c r="I497" i="18"/>
  <c r="I496" i="18"/>
  <c r="I495" i="18"/>
  <c r="I494" i="18"/>
  <c r="I493" i="18"/>
  <c r="I492" i="18"/>
  <c r="H509" i="18"/>
  <c r="H508" i="18"/>
  <c r="H507" i="18"/>
  <c r="H506" i="18"/>
  <c r="H505" i="18"/>
  <c r="H504" i="18"/>
  <c r="H503" i="18"/>
  <c r="H502" i="18"/>
  <c r="H501" i="18"/>
  <c r="H500" i="18"/>
  <c r="H499" i="18"/>
  <c r="H498" i="18"/>
  <c r="H497" i="18"/>
  <c r="H496" i="18"/>
  <c r="H495" i="18"/>
  <c r="H494" i="18"/>
  <c r="H493" i="18"/>
  <c r="H492" i="18"/>
  <c r="G509" i="18"/>
  <c r="G508" i="18"/>
  <c r="G507" i="18"/>
  <c r="G506" i="18"/>
  <c r="G505" i="18"/>
  <c r="G504" i="18"/>
  <c r="G503" i="18"/>
  <c r="G502" i="18"/>
  <c r="G501" i="18"/>
  <c r="G500" i="18"/>
  <c r="G499" i="18"/>
  <c r="G498" i="18"/>
  <c r="G497" i="18"/>
  <c r="G496" i="18"/>
  <c r="G495" i="18"/>
  <c r="G494" i="18"/>
  <c r="G493" i="18"/>
  <c r="G492" i="18"/>
  <c r="F509" i="18"/>
  <c r="F508" i="18"/>
  <c r="F507" i="18"/>
  <c r="F506" i="18"/>
  <c r="F505" i="18"/>
  <c r="F504" i="18"/>
  <c r="F503" i="18"/>
  <c r="F502" i="18"/>
  <c r="F501" i="18"/>
  <c r="F500" i="18"/>
  <c r="F499" i="18"/>
  <c r="F498" i="18"/>
  <c r="F497" i="18"/>
  <c r="F496" i="18"/>
  <c r="F495" i="18"/>
  <c r="F494" i="18"/>
  <c r="F493" i="18"/>
  <c r="F492" i="18"/>
  <c r="O499" i="18"/>
  <c r="O506" i="18"/>
  <c r="O493" i="18"/>
  <c r="O509" i="18"/>
  <c r="O502" i="18"/>
  <c r="O497" i="18"/>
  <c r="O500" i="18"/>
  <c r="O503" i="18"/>
  <c r="O492" i="18"/>
  <c r="O501" i="18"/>
  <c r="J508" i="18"/>
  <c r="J507" i="18"/>
  <c r="J506" i="18"/>
  <c r="J505" i="18"/>
  <c r="J504" i="18"/>
  <c r="J503" i="18"/>
  <c r="J502" i="18"/>
  <c r="J501" i="18"/>
  <c r="J500" i="18"/>
  <c r="J499" i="18"/>
  <c r="J498" i="18"/>
  <c r="J497" i="18"/>
  <c r="J496" i="18"/>
  <c r="J495" i="18"/>
  <c r="J494" i="18"/>
  <c r="J493" i="18"/>
  <c r="J492" i="18"/>
  <c r="O504" i="18"/>
  <c r="O508" i="18"/>
  <c r="O494" i="18"/>
  <c r="O498" i="18"/>
  <c r="O505" i="18"/>
  <c r="O496" i="18"/>
  <c r="O507" i="18"/>
  <c r="O495" i="18"/>
  <c r="N486" i="18"/>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N416" i="18" l="1"/>
  <c r="O1210" i="19"/>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<sst xmlns="http://schemas.openxmlformats.org/spreadsheetml/2006/main" count="4231" uniqueCount="144">
  <si>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</si>
  <si>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</si>
  <si>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</si>
  <si>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</si>
  <si>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</si>
  <si>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</si>
  <si>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</si>
  <si>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</si>
  <si>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</si>
  <si>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</si>
  <si>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</si>
  <si>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</si>
  <si>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</si>
  <si>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</si>
  <si>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</si>
  <si>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</si>
  <si>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</si>
  <si>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</si>
  <si>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</si>
  <si>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</si>
  <si>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</si>
  <si>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</si>
  <si>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</si>
  <si>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</si>
  <si>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</si>
  <si>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</si>
  <si>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</si>
  <si>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</si>
  <si>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</si>
  <si>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</si>
  <si>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</si>
  <si>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</si>
  <si>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</si>
  <si>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</si>
  <si>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</si>
  <si>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</si>
  <si>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</si>
  <si>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</si>
  <si>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</si>
  <si>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</si>
  <si>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</si>
  <si>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</si>
  <si>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</si>
  <si>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</si>
  <si>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</si>
  <si>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</si>
  <si>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</si>
  <si>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</si>
  <si>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</si>
  <si>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</si>
  <si>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</si>
  <si>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</si>
  <si>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</si>
  <si>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</si>
  <si>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</si>
  <si>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</si>
  <si>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</si>
  <si>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</si>
  <si>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</si>
  <si>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</si>
  <si>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</si>
  <si>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</si>
  <si>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</si>
  <si>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</si>
  <si>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</si>
  <si>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</si>
  <si>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</si>
  <si>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</si>
  <si>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</si>
  <si>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</si>
  <si>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</si>
  <si>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</si>
  <si>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</si>
  <si>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</si>
  <si>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</si>
  <si>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</si>
  <si>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</si>
  <si>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</si>
  <si>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</si>
  <si>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</si>
  <si>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</si>
  <si>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</si>
  <si>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</si>
  <si>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</si>
  <si>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</si>
  <si>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</si>
  <si>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</si>
  <si>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</si>
  <si>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</si>
  <si>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</si>
  <si>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</si>
  <si>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</si>
  <si>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</si>
  <si>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</si>
  <si>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</si>
  <si>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</si>
  <si>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</si>
  <si>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</si>
  <si>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</si>
  <si>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</si>
  <si>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</si>
  <si>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</si>
  <si>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</si>
  <si>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</si>
  <si>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</si>
  <si>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</si>
  <si>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</si>
  <si>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</si>
  <si>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</si>
  <si>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</si>
  <si>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</si>
  <si>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</si>
  <si>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</si>
  <si>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</si>
  <si>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</si>
  <si>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</si>
  <si>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</si>
  <si>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</si>
  <si>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</si>
  <si>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</si>
  <si>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</si>
  <si>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</si>
  <si>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</si>
  <si>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</si>
  <si>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</si>
  <si>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</si>
  <si>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</si>
  <si>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</si>
  <si>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</si>
  <si>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</si>
  <si>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</si>
  <si>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t xml:space="preserve">Commentary </t>
  </si>
  <si>
    <t>Finland</t>
  </si>
  <si>
    <t>Poland</t>
  </si>
  <si>
    <t>Export destinations are sourced from refiners and major importers. This is done on a country of ultimate destination basis, but note that oils can be onward traded elsewhere.
The top 16 most crucial export destinations are shown and this list is kept under regular review. From 2023 onwards this list is: Belgium, Canada, People's Republic of China, Denmark, Finland, France, Germany, Ireland, Italy, Korea, Netherlands, Other Africa [note 3], Poland, Spain, Sweden, and the United States. Prior to 2023, the countries shown includes Norway and the Russian Federation instead of Finland and Poland.</t>
  </si>
  <si>
    <t>This release includes an updated list of origin countries from 2023 onwards to better reflect the UK's export destinations. See note 6.</t>
  </si>
  <si>
    <t>There have been no exports of oil to Russia since 2018.</t>
  </si>
  <si>
    <t>Primary exports up but product exports down</t>
  </si>
  <si>
    <r>
      <t xml:space="preserve">These data were published on </t>
    </r>
    <r>
      <rPr>
        <b/>
        <sz val="12"/>
        <color theme="1"/>
        <rFont val="Calibri"/>
        <family val="2"/>
        <scheme val="minor"/>
      </rPr>
      <t>Thursday 26th June 2025</t>
    </r>
    <r>
      <rPr>
        <sz val="12"/>
        <color theme="1"/>
        <rFont val="Calibri"/>
        <family val="2"/>
        <scheme val="minor"/>
      </rPr>
      <t xml:space="preserve">
The next publication date is </t>
    </r>
    <r>
      <rPr>
        <b/>
        <sz val="12"/>
        <color theme="1"/>
        <rFont val="Calibri"/>
        <family val="2"/>
        <scheme val="minor"/>
      </rPr>
      <t>Thursday 31st July 2025</t>
    </r>
  </si>
  <si>
    <r>
      <t xml:space="preserve">This spreadsheet contains monthly, quarterly and annual data including </t>
    </r>
    <r>
      <rPr>
        <b/>
        <sz val="12"/>
        <rFont val="Calibri"/>
        <family val="2"/>
        <scheme val="minor"/>
      </rPr>
      <t>new data for April 2025</t>
    </r>
  </si>
  <si>
    <t>The revisions period is January 2021 to March 2025.
Revisions are due to updates from data suppliers or the receipt of data replacing estimates unless otherwise stated.</t>
  </si>
  <si>
    <t>February 2024 - April 2024</t>
  </si>
  <si>
    <t>February 2025 - April 2025</t>
  </si>
  <si>
    <t>In the three months to April 2025 total exports of oil were down by 5.3 per cent (0.6 million tonnes). This was mainly driven by a 0.9 million tonne decrease in product exports (of which 0.5 million tonnes were petrol), a decrease of almost a fifth.
Primary oil exports were up by 4.0 per cent or 0.3 million tonnes (all feedstocks).
The Netherlands received by far the most exports from the UK at 3.9 million tonnes, or 34 per cent of total exports.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</si>
</sst>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4">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
      <b/>
      <sz val="12"/>
      <color theme="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12">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xf numFmtId="0" fontId="33" fillId="0" borderId="0" xfId="4" applyFont="1">
      <alignment vertical="center" wrapText="1"/>
    </xf>
    <xf numFmtId="0" fontId="3" fillId="0" borderId="0" xfId="0" applyFont="1" applyAlignment="1">
      <alignment vertical="center" wrapText="1"/>
    </xf>
    <xf numFmtId="164" fontId="0" fillId="0" borderId="0" xfId="11" applyNumberFormat="1" applyFont="1"/>
    <xf numFmtId="0" fontId="2" fillId="0" borderId="0" xfId="4" applyAlignment="1">
      <alignment horizontal="left" vertical="center" wrapText="1"/>
    </xf>
    <xf numFmtId="9" fontId="2" fillId="0" borderId="0" xfId="11" applyFont="1" applyAlignment="1">
      <alignment vertical="center"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 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31"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527"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589"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90625" defaultRowHeight="15.5"/>
  <cols>
    <col min="1" max="1" width="150.90625" style="6" customWidth="1"/>
    <col min="2" max="256" width="9" style="1" customWidth="1"/>
    <col min="257" max="16384" width="8.90625" style="1"/>
  </cols>
  <sheetData>
    <row r="1" spans="1:257" s="2" customFormat="1" ht="26">
      <c r="A1" s="102"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129</v>
      </c>
    </row>
    <row r="3" spans="1:257" s="3" customFormat="1" ht="30" customHeight="1">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138</v>
      </c>
    </row>
    <row r="5" spans="1:257" s="3" customFormat="1" ht="30" customHeight="1">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5" t="s">
        <v>139</v>
      </c>
    </row>
    <row r="7" spans="1:257" s="2" customFormat="1" ht="30" customHeight="1">
      <c r="A7" s="106"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5" t="s">
        <v>140</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122</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126</v>
      </c>
    </row>
    <row r="22" spans="1:257" s="2" customFormat="1" ht="20.25" customHeight="1">
      <c r="A22" s="87" t="s">
        <v>128</v>
      </c>
    </row>
    <row r="23" spans="1:257" s="2" customFormat="1" ht="20.25" customHeight="1">
      <c r="A23" s="43" t="s">
        <v>127</v>
      </c>
    </row>
    <row r="24" spans="1:257" s="2" customFormat="1" ht="20.25" customHeight="1">
      <c r="A24" s="46" t="s">
        <v>11</v>
      </c>
    </row>
    <row r="25" spans="1:257" s="2" customFormat="1" ht="20.25" customHeight="1">
      <c r="A25" s="5" t="s">
        <v>121</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089843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D26"/>
  <sheetViews>
    <sheetView showGridLines="0" workbookViewId="0"/>
  </sheetViews>
  <sheetFormatPr defaultColWidth="9" defaultRowHeight="15.5"/>
  <cols>
    <col min="1" max="1" width="10" style="1" customWidth="1"/>
    <col min="2" max="2" width="184.90625" style="1" customWidth="1"/>
    <col min="3" max="16384" width="9" style="1"/>
  </cols>
  <sheetData>
    <row r="1" spans="1:4" ht="23.5">
      <c r="A1" s="91" t="s">
        <v>24</v>
      </c>
    </row>
    <row r="2" spans="1:4" s="2" customFormat="1" ht="20.25" customHeight="1">
      <c r="A2" s="2" t="s">
        <v>23</v>
      </c>
    </row>
    <row r="3" spans="1:4" s="2" customFormat="1" ht="20.25" customHeight="1">
      <c r="A3" s="2" t="s">
        <v>80</v>
      </c>
    </row>
    <row r="4" spans="1:4" s="2" customFormat="1" ht="30" customHeight="1">
      <c r="A4" s="4" t="s">
        <v>22</v>
      </c>
      <c r="B4" s="4" t="s">
        <v>16</v>
      </c>
    </row>
    <row r="5" spans="1:4" ht="20.25" customHeight="1">
      <c r="A5" s="1" t="s">
        <v>21</v>
      </c>
      <c r="B5" s="1" t="s">
        <v>89</v>
      </c>
    </row>
    <row r="6" spans="1:4" ht="20.25" customHeight="1">
      <c r="A6" s="1" t="s">
        <v>20</v>
      </c>
      <c r="B6" s="1" t="s">
        <v>87</v>
      </c>
    </row>
    <row r="7" spans="1:4" ht="31">
      <c r="A7" s="1" t="s">
        <v>19</v>
      </c>
      <c r="B7" s="18" t="s">
        <v>111</v>
      </c>
    </row>
    <row r="8" spans="1:4" ht="23.25" customHeight="1">
      <c r="A8" s="1" t="s">
        <v>90</v>
      </c>
      <c r="B8" s="1" t="s">
        <v>91</v>
      </c>
    </row>
    <row r="9" spans="1:4" ht="23.25" customHeight="1">
      <c r="A9" s="18" t="s">
        <v>113</v>
      </c>
      <c r="B9" s="18" t="s">
        <v>117</v>
      </c>
    </row>
    <row r="10" spans="1:4" s="18" customFormat="1" ht="62">
      <c r="A10" s="18" t="s">
        <v>119</v>
      </c>
      <c r="B10" s="18" t="s">
        <v>134</v>
      </c>
    </row>
    <row r="11" spans="1:4">
      <c r="B11" s="79" t="s">
        <v>136</v>
      </c>
      <c r="D11" s="110"/>
    </row>
    <row r="12" spans="1:4">
      <c r="D12" s="110"/>
    </row>
    <row r="13" spans="1:4">
      <c r="D13" s="110"/>
    </row>
    <row r="14" spans="1:4">
      <c r="D14" s="110"/>
    </row>
    <row r="15" spans="1:4">
      <c r="D15" s="110"/>
    </row>
    <row r="16" spans="1:4">
      <c r="D16" s="110"/>
    </row>
    <row r="17" spans="4:4">
      <c r="D17" s="110"/>
    </row>
    <row r="18" spans="4:4">
      <c r="D18" s="110"/>
    </row>
    <row r="19" spans="4:4">
      <c r="D19" s="110"/>
    </row>
    <row r="20" spans="4:4">
      <c r="D20" s="110"/>
    </row>
    <row r="21" spans="4:4">
      <c r="D21" s="110"/>
    </row>
    <row r="22" spans="4:4">
      <c r="D22" s="110"/>
    </row>
    <row r="23" spans="4:4">
      <c r="D23" s="110"/>
    </row>
    <row r="24" spans="4:4">
      <c r="D24" s="110"/>
    </row>
    <row r="25" spans="4:4">
      <c r="D25" s="110"/>
    </row>
    <row r="26" spans="4:4">
      <c r="D26" s="110"/>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8"/>
  <sheetViews>
    <sheetView showGridLines="0" zoomScaleNormal="100" workbookViewId="0"/>
  </sheetViews>
  <sheetFormatPr defaultColWidth="9" defaultRowHeight="15.5"/>
  <cols>
    <col min="1" max="1" width="158" style="1" customWidth="1"/>
    <col min="2" max="2" width="58.90625" style="1" customWidth="1"/>
    <col min="3" max="16384" width="9" style="1"/>
  </cols>
  <sheetData>
    <row r="1" spans="1:2" ht="23.5">
      <c r="A1" s="108" t="s">
        <v>131</v>
      </c>
    </row>
    <row r="2" spans="1:2" s="23" customFormat="1" ht="41.25" customHeight="1">
      <c r="A2" s="4" t="s">
        <v>110</v>
      </c>
      <c r="B2" s="4"/>
    </row>
    <row r="3" spans="1:2" ht="23.25" customHeight="1">
      <c r="A3" s="61" t="s">
        <v>137</v>
      </c>
      <c r="B3" s="61"/>
    </row>
    <row r="4" spans="1:2" ht="93">
      <c r="A4" s="1" t="s">
        <v>143</v>
      </c>
    </row>
    <row r="5" spans="1:2" ht="29.25" customHeight="1">
      <c r="A5" s="18" t="s">
        <v>130</v>
      </c>
      <c r="B5" s="18"/>
    </row>
    <row r="6" spans="1:2">
      <c r="A6" s="18" t="s">
        <v>135</v>
      </c>
    </row>
    <row r="7" spans="1:2">
      <c r="A7" s="79"/>
    </row>
    <row r="8" spans="1:2">
      <c r="A8" s="107"/>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5"/>
  <sheetViews>
    <sheetView showGridLines="0" zoomScaleNormal="100" workbookViewId="0"/>
  </sheetViews>
  <sheetFormatPr defaultColWidth="9.08984375" defaultRowHeight="18" customHeight="1"/>
  <cols>
    <col min="1" max="1" width="28" style="1" customWidth="1"/>
    <col min="2" max="2" width="33.08984375" style="1" bestFit="1" customWidth="1"/>
    <col min="3" max="3" width="28.08984375" style="1" customWidth="1"/>
    <col min="4" max="6" width="13.90625" style="1" customWidth="1"/>
    <col min="7" max="7" width="15.453125" style="1" customWidth="1"/>
    <col min="8" max="8" width="11" style="1" customWidth="1"/>
    <col min="9" max="10" width="13.90625" style="1" customWidth="1"/>
    <col min="11" max="12" width="11.453125" style="1" customWidth="1"/>
    <col min="13" max="14" width="13.90625" style="1" customWidth="1"/>
    <col min="15" max="15" width="11.08984375" style="1" customWidth="1"/>
    <col min="16" max="16" width="9.08984375" style="1"/>
    <col min="17" max="18" width="13.90625" style="1" bestFit="1" customWidth="1"/>
    <col min="19" max="19" width="9.08984375" style="1"/>
    <col min="20" max="20" width="13.90625" style="1" bestFit="1" customWidth="1"/>
    <col min="21" max="21" width="9.08984375" style="1"/>
    <col min="22" max="22" width="13.90625" style="1" bestFit="1" customWidth="1"/>
    <col min="23" max="16384" width="9.089843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123</v>
      </c>
      <c r="L5" s="52" t="s">
        <v>124</v>
      </c>
      <c r="M5" s="52" t="s">
        <v>86</v>
      </c>
      <c r="N5" s="100" t="s">
        <v>115</v>
      </c>
      <c r="O5" s="101" t="s">
        <v>116</v>
      </c>
    </row>
    <row r="6" spans="1:15" ht="18" customHeight="1">
      <c r="A6" s="97" t="s">
        <v>66</v>
      </c>
      <c r="B6" s="62" t="s">
        <v>141</v>
      </c>
      <c r="C6" s="62" t="s">
        <v>37</v>
      </c>
      <c r="D6" s="70">
        <f>Calculation!E60</f>
        <v>0</v>
      </c>
      <c r="E6" s="70">
        <f>Calculation!F60</f>
        <v>37.01</v>
      </c>
      <c r="F6" s="71">
        <f>Calculation!G60</f>
        <v>37.01</v>
      </c>
      <c r="G6" s="70">
        <f>Calculation!H60</f>
        <v>2.15</v>
      </c>
      <c r="H6" s="70">
        <f>Calculation!I60</f>
        <v>672.48</v>
      </c>
      <c r="I6" s="70">
        <f>Calculation!J60</f>
        <v>0</v>
      </c>
      <c r="J6" s="70">
        <f>Calculation!K60</f>
        <v>0</v>
      </c>
      <c r="K6" s="70">
        <f>Calculation!L60</f>
        <v>0</v>
      </c>
      <c r="L6" s="70">
        <f>Calculation!M60</f>
        <v>20.2</v>
      </c>
      <c r="M6" s="70">
        <f>Calculation!N60</f>
        <v>249.87</v>
      </c>
      <c r="N6" s="71">
        <f>Calculation!O60</f>
        <v>1113.58</v>
      </c>
      <c r="O6" s="80">
        <f>Calculation!P60</f>
        <v>1150.5899999999999</v>
      </c>
    </row>
    <row r="7" spans="1:15" ht="18" customHeight="1">
      <c r="A7" s="97" t="s">
        <v>66</v>
      </c>
      <c r="B7" s="63" t="s">
        <v>141</v>
      </c>
      <c r="C7" s="63" t="s">
        <v>38</v>
      </c>
      <c r="D7" s="73">
        <f>Calculation!E61</f>
        <v>52.52</v>
      </c>
      <c r="E7" s="73">
        <f>Calculation!F61</f>
        <v>0</v>
      </c>
      <c r="F7" s="74">
        <f>Calculation!G61</f>
        <v>52.52</v>
      </c>
      <c r="G7" s="73">
        <f>Calculation!H61</f>
        <v>0</v>
      </c>
      <c r="H7" s="73">
        <f>Calculation!I61</f>
        <v>106.51</v>
      </c>
      <c r="I7" s="73">
        <f>Calculation!J61</f>
        <v>0</v>
      </c>
      <c r="J7" s="73">
        <f>Calculation!K61</f>
        <v>0</v>
      </c>
      <c r="K7" s="73">
        <f>Calculation!L61</f>
        <v>0.4</v>
      </c>
      <c r="L7" s="73">
        <f>Calculation!M61</f>
        <v>0</v>
      </c>
      <c r="M7" s="73">
        <f>Calculation!N61</f>
        <v>0</v>
      </c>
      <c r="N7" s="74">
        <f>Calculation!O61</f>
        <v>106.91</v>
      </c>
      <c r="O7" s="81">
        <f>Calculation!P61</f>
        <v>159.43</v>
      </c>
    </row>
    <row r="8" spans="1:15" ht="18" customHeight="1">
      <c r="A8" s="97" t="s">
        <v>66</v>
      </c>
      <c r="B8" s="63" t="s">
        <v>141</v>
      </c>
      <c r="C8" s="63" t="s">
        <v>72</v>
      </c>
      <c r="D8" s="73">
        <f>Calculation!E62</f>
        <v>788.94</v>
      </c>
      <c r="E8" s="73">
        <f>Calculation!F62</f>
        <v>0</v>
      </c>
      <c r="F8" s="74">
        <f>Calculation!G62</f>
        <v>788.94</v>
      </c>
      <c r="G8" s="73">
        <f>Calculation!H62</f>
        <v>0</v>
      </c>
      <c r="H8" s="73">
        <f>Calculation!I62</f>
        <v>0</v>
      </c>
      <c r="I8" s="73">
        <f>Calculation!J62</f>
        <v>0</v>
      </c>
      <c r="J8" s="73">
        <f>Calculation!K62</f>
        <v>0</v>
      </c>
      <c r="K8" s="73">
        <f>Calculation!L62</f>
        <v>0</v>
      </c>
      <c r="L8" s="73">
        <f>Calculation!M62</f>
        <v>0</v>
      </c>
      <c r="M8" s="73">
        <f>Calculation!N62</f>
        <v>19.88</v>
      </c>
      <c r="N8" s="74">
        <f>Calculation!O62</f>
        <v>19.88</v>
      </c>
      <c r="O8" s="81">
        <f>Calculation!P62</f>
        <v>808.82</v>
      </c>
    </row>
    <row r="9" spans="1:15" ht="18" customHeight="1">
      <c r="A9" s="97" t="s">
        <v>66</v>
      </c>
      <c r="B9" s="63" t="s">
        <v>141</v>
      </c>
      <c r="C9" s="63" t="s">
        <v>39</v>
      </c>
      <c r="D9" s="73">
        <f>Calculation!E63</f>
        <v>210.4</v>
      </c>
      <c r="E9" s="73">
        <f>Calculation!F63</f>
        <v>0</v>
      </c>
      <c r="F9" s="74">
        <f>Calculation!G63</f>
        <v>210.4</v>
      </c>
      <c r="G9" s="73">
        <f>Calculation!H63</f>
        <v>0</v>
      </c>
      <c r="H9" s="73">
        <f>Calculation!I63</f>
        <v>15.04</v>
      </c>
      <c r="I9" s="73">
        <f>Calculation!J63</f>
        <v>0</v>
      </c>
      <c r="J9" s="73">
        <f>Calculation!K63</f>
        <v>0</v>
      </c>
      <c r="K9" s="73">
        <f>Calculation!L63</f>
        <v>0</v>
      </c>
      <c r="L9" s="73">
        <f>Calculation!M63</f>
        <v>0</v>
      </c>
      <c r="M9" s="73">
        <f>Calculation!N63</f>
        <v>0.26</v>
      </c>
      <c r="N9" s="74">
        <f>Calculation!O63</f>
        <v>15.3</v>
      </c>
      <c r="O9" s="81">
        <f>Calculation!P63</f>
        <v>225.7</v>
      </c>
    </row>
    <row r="10" spans="1:15" ht="18" customHeight="1">
      <c r="A10" s="97" t="s">
        <v>66</v>
      </c>
      <c r="B10" s="63" t="s">
        <v>141</v>
      </c>
      <c r="C10" s="63" t="s">
        <v>132</v>
      </c>
      <c r="D10" s="73">
        <f>Calculation!E64</f>
        <v>242.25</v>
      </c>
      <c r="E10" s="73">
        <f>Calculation!F64</f>
        <v>0</v>
      </c>
      <c r="F10" s="74">
        <f>Calculation!G64</f>
        <v>242.25</v>
      </c>
      <c r="G10" s="73">
        <f>Calculation!H64</f>
        <v>0</v>
      </c>
      <c r="H10" s="73">
        <f>Calculation!I64</f>
        <v>0</v>
      </c>
      <c r="I10" s="73">
        <f>Calculation!J64</f>
        <v>0</v>
      </c>
      <c r="J10" s="73">
        <f>Calculation!K64</f>
        <v>0</v>
      </c>
      <c r="K10" s="73">
        <f>Calculation!L64</f>
        <v>0</v>
      </c>
      <c r="L10" s="73">
        <f>Calculation!M64</f>
        <v>0</v>
      </c>
      <c r="M10" s="73">
        <f>Calculation!N64</f>
        <v>0</v>
      </c>
      <c r="N10" s="74">
        <f>Calculation!O64</f>
        <v>0</v>
      </c>
      <c r="O10" s="81">
        <f>Calculation!P64</f>
        <v>242.25</v>
      </c>
    </row>
    <row r="11" spans="1:15" ht="18" customHeight="1">
      <c r="A11" s="97" t="s">
        <v>66</v>
      </c>
      <c r="B11" s="63" t="s">
        <v>141</v>
      </c>
      <c r="C11" s="63" t="s">
        <v>40</v>
      </c>
      <c r="D11" s="73">
        <f>Calculation!E65</f>
        <v>46.96</v>
      </c>
      <c r="E11" s="73">
        <f>Calculation!F65</f>
        <v>0</v>
      </c>
      <c r="F11" s="74">
        <f>Calculation!G65</f>
        <v>46.96</v>
      </c>
      <c r="G11" s="73">
        <f>Calculation!H65</f>
        <v>30.14</v>
      </c>
      <c r="H11" s="73">
        <f>Calculation!I65</f>
        <v>11.04</v>
      </c>
      <c r="I11" s="73">
        <f>Calculation!J65</f>
        <v>0</v>
      </c>
      <c r="J11" s="73">
        <f>Calculation!K65</f>
        <v>0</v>
      </c>
      <c r="K11" s="73">
        <f>Calculation!L65</f>
        <v>0</v>
      </c>
      <c r="L11" s="73">
        <f>Calculation!M65</f>
        <v>0</v>
      </c>
      <c r="M11" s="73">
        <f>Calculation!N65</f>
        <v>41.5</v>
      </c>
      <c r="N11" s="74">
        <f>Calculation!O65</f>
        <v>129.72</v>
      </c>
      <c r="O11" s="81">
        <f>Calculation!P65</f>
        <v>176.68</v>
      </c>
    </row>
    <row r="12" spans="1:15" ht="18" customHeight="1">
      <c r="A12" s="97" t="s">
        <v>66</v>
      </c>
      <c r="B12" s="63" t="s">
        <v>141</v>
      </c>
      <c r="C12" s="63" t="s">
        <v>41</v>
      </c>
      <c r="D12" s="73">
        <f>Calculation!E66</f>
        <v>822.40999999999985</v>
      </c>
      <c r="E12" s="73">
        <f>Calculation!F66</f>
        <v>0</v>
      </c>
      <c r="F12" s="74">
        <f>Calculation!G66</f>
        <v>822.40999999999985</v>
      </c>
      <c r="G12" s="73">
        <f>Calculation!H66</f>
        <v>1.94</v>
      </c>
      <c r="H12" s="73">
        <f>Calculation!I66</f>
        <v>0</v>
      </c>
      <c r="I12" s="73">
        <f>Calculation!J66</f>
        <v>0</v>
      </c>
      <c r="J12" s="73">
        <f>Calculation!K66</f>
        <v>0</v>
      </c>
      <c r="K12" s="73">
        <f>Calculation!L66</f>
        <v>0</v>
      </c>
      <c r="L12" s="73">
        <f>Calculation!M66</f>
        <v>0</v>
      </c>
      <c r="M12" s="73">
        <f>Calculation!N66</f>
        <v>11.32</v>
      </c>
      <c r="N12" s="74">
        <f>Calculation!O66</f>
        <v>13.26</v>
      </c>
      <c r="O12" s="81">
        <f>Calculation!P66</f>
        <v>835.67</v>
      </c>
    </row>
    <row r="13" spans="1:15" ht="18" customHeight="1">
      <c r="A13" s="97" t="s">
        <v>66</v>
      </c>
      <c r="B13" s="63" t="s">
        <v>141</v>
      </c>
      <c r="C13" s="63" t="s">
        <v>70</v>
      </c>
      <c r="D13" s="73">
        <f>Calculation!E67</f>
        <v>0</v>
      </c>
      <c r="E13" s="73">
        <f>Calculation!F67</f>
        <v>0</v>
      </c>
      <c r="F13" s="74">
        <f>Calculation!G67</f>
        <v>0</v>
      </c>
      <c r="G13" s="73">
        <f>Calculation!H67</f>
        <v>0</v>
      </c>
      <c r="H13" s="73">
        <f>Calculation!I67</f>
        <v>163.82</v>
      </c>
      <c r="I13" s="73">
        <f>Calculation!J67</f>
        <v>319.39</v>
      </c>
      <c r="J13" s="73">
        <f>Calculation!K67</f>
        <v>0</v>
      </c>
      <c r="K13" s="73">
        <f>Calculation!L67</f>
        <v>227.86</v>
      </c>
      <c r="L13" s="73">
        <f>Calculation!M67</f>
        <v>37.299999999999997</v>
      </c>
      <c r="M13" s="73">
        <f>Calculation!N67</f>
        <v>4.91</v>
      </c>
      <c r="N13" s="74">
        <f>Calculation!O67</f>
        <v>757.13</v>
      </c>
      <c r="O13" s="81">
        <f>Calculation!P67</f>
        <v>757.13</v>
      </c>
    </row>
    <row r="14" spans="1:15" ht="18" customHeight="1">
      <c r="A14" s="97" t="s">
        <v>66</v>
      </c>
      <c r="B14" s="63" t="s">
        <v>141</v>
      </c>
      <c r="C14" s="63" t="s">
        <v>74</v>
      </c>
      <c r="D14" s="73">
        <f>Calculation!E68</f>
        <v>86.49</v>
      </c>
      <c r="E14" s="73">
        <f>Calculation!F68</f>
        <v>0</v>
      </c>
      <c r="F14" s="74">
        <f>Calculation!G68</f>
        <v>86.49</v>
      </c>
      <c r="G14" s="73">
        <f>Calculation!H68</f>
        <v>0</v>
      </c>
      <c r="H14" s="73">
        <f>Calculation!I68</f>
        <v>0</v>
      </c>
      <c r="I14" s="73">
        <f>Calculation!J68</f>
        <v>0</v>
      </c>
      <c r="J14" s="73">
        <f>Calculation!K68</f>
        <v>0</v>
      </c>
      <c r="K14" s="73">
        <f>Calculation!L68</f>
        <v>0</v>
      </c>
      <c r="L14" s="73">
        <f>Calculation!M68</f>
        <v>0</v>
      </c>
      <c r="M14" s="73">
        <f>Calculation!N68</f>
        <v>1.9</v>
      </c>
      <c r="N14" s="74">
        <f>Calculation!O68</f>
        <v>1.9</v>
      </c>
      <c r="O14" s="81">
        <f>Calculation!P68</f>
        <v>88.39</v>
      </c>
    </row>
    <row r="15" spans="1:15" ht="18" customHeight="1">
      <c r="A15" s="97" t="s">
        <v>66</v>
      </c>
      <c r="B15" s="63" t="s">
        <v>141</v>
      </c>
      <c r="C15" s="63" t="s">
        <v>73</v>
      </c>
      <c r="D15" s="73">
        <f>Calculation!E69</f>
        <v>0</v>
      </c>
      <c r="E15" s="73">
        <f>Calculation!F69</f>
        <v>0</v>
      </c>
      <c r="F15" s="74">
        <f>Calculation!G69</f>
        <v>0</v>
      </c>
      <c r="G15" s="73">
        <f>Calculation!H69</f>
        <v>0</v>
      </c>
      <c r="H15" s="73">
        <f>Calculation!I69</f>
        <v>0</v>
      </c>
      <c r="I15" s="73">
        <f>Calculation!J69</f>
        <v>0</v>
      </c>
      <c r="J15" s="73">
        <f>Calculation!K69</f>
        <v>0</v>
      </c>
      <c r="K15" s="73">
        <f>Calculation!L69</f>
        <v>0</v>
      </c>
      <c r="L15" s="73">
        <f>Calculation!M69</f>
        <v>0</v>
      </c>
      <c r="M15" s="73">
        <f>Calculation!N69</f>
        <v>0</v>
      </c>
      <c r="N15" s="74">
        <f>Calculation!O69</f>
        <v>0</v>
      </c>
      <c r="O15" s="81">
        <f>Calculation!P69</f>
        <v>0</v>
      </c>
    </row>
    <row r="16" spans="1:15" ht="18" customHeight="1">
      <c r="A16" s="97" t="s">
        <v>66</v>
      </c>
      <c r="B16" s="63" t="s">
        <v>141</v>
      </c>
      <c r="C16" s="63" t="s">
        <v>42</v>
      </c>
      <c r="D16" s="73">
        <f>Calculation!E70</f>
        <v>2332.7600000000002</v>
      </c>
      <c r="E16" s="73">
        <f>Calculation!F70</f>
        <v>353.54</v>
      </c>
      <c r="F16" s="74">
        <f>Calculation!G70</f>
        <v>2686.3</v>
      </c>
      <c r="G16" s="73">
        <f>Calculation!H70</f>
        <v>25.02</v>
      </c>
      <c r="H16" s="73">
        <f>Calculation!I70</f>
        <v>529.05999999999995</v>
      </c>
      <c r="I16" s="73">
        <f>Calculation!J70</f>
        <v>0</v>
      </c>
      <c r="J16" s="73">
        <f>Calculation!K70</f>
        <v>0</v>
      </c>
      <c r="K16" s="73">
        <f>Calculation!L70</f>
        <v>0</v>
      </c>
      <c r="L16" s="73">
        <f>Calculation!M70</f>
        <v>14.48</v>
      </c>
      <c r="M16" s="73">
        <f>Calculation!N70</f>
        <v>597.02</v>
      </c>
      <c r="N16" s="74">
        <f>Calculation!O70</f>
        <v>1286.24</v>
      </c>
      <c r="O16" s="81">
        <f>Calculation!P70</f>
        <v>3972.54</v>
      </c>
    </row>
    <row r="17" spans="1:16" ht="18" customHeight="1">
      <c r="A17" s="97" t="s">
        <v>66</v>
      </c>
      <c r="B17" s="63" t="s">
        <v>141</v>
      </c>
      <c r="C17" s="63" t="s">
        <v>88</v>
      </c>
      <c r="D17" s="73">
        <f>Calculation!E71</f>
        <v>0</v>
      </c>
      <c r="E17" s="73">
        <f>Calculation!F71</f>
        <v>0</v>
      </c>
      <c r="F17" s="74">
        <f>Calculation!G71</f>
        <v>0</v>
      </c>
      <c r="G17" s="73">
        <f>Calculation!H71</f>
        <v>0</v>
      </c>
      <c r="H17" s="73">
        <f>Calculation!I71</f>
        <v>208.20999999999998</v>
      </c>
      <c r="I17" s="73">
        <f>Calculation!J71</f>
        <v>0</v>
      </c>
      <c r="J17" s="73">
        <f>Calculation!K71</f>
        <v>0</v>
      </c>
      <c r="K17" s="73">
        <f>Calculation!L71</f>
        <v>0</v>
      </c>
      <c r="L17" s="73">
        <f>Calculation!M71</f>
        <v>0</v>
      </c>
      <c r="M17" s="73">
        <f>Calculation!N71</f>
        <v>0</v>
      </c>
      <c r="N17" s="74">
        <f>Calculation!O71</f>
        <v>208.20999999999998</v>
      </c>
      <c r="O17" s="81">
        <f>Calculation!P71</f>
        <v>208.20999999999998</v>
      </c>
    </row>
    <row r="18" spans="1:16" ht="18" customHeight="1">
      <c r="A18" s="97" t="s">
        <v>66</v>
      </c>
      <c r="B18" s="63" t="s">
        <v>141</v>
      </c>
      <c r="C18" s="63" t="s">
        <v>133</v>
      </c>
      <c r="D18" s="73">
        <f>Calculation!E72</f>
        <v>589.30999999999995</v>
      </c>
      <c r="E18" s="73">
        <f>Calculation!F72</f>
        <v>0</v>
      </c>
      <c r="F18" s="74">
        <f>Calculation!G72</f>
        <v>589.30999999999995</v>
      </c>
      <c r="G18" s="73">
        <f>Calculation!H72</f>
        <v>0</v>
      </c>
      <c r="H18" s="73">
        <f>Calculation!I72</f>
        <v>0</v>
      </c>
      <c r="I18" s="73">
        <f>Calculation!J72</f>
        <v>0</v>
      </c>
      <c r="J18" s="73">
        <f>Calculation!K72</f>
        <v>0</v>
      </c>
      <c r="K18" s="73">
        <f>Calculation!L72</f>
        <v>0</v>
      </c>
      <c r="L18" s="73">
        <f>Calculation!M72</f>
        <v>0</v>
      </c>
      <c r="M18" s="73">
        <f>Calculation!N72</f>
        <v>1.71</v>
      </c>
      <c r="N18" s="74">
        <f>Calculation!O72</f>
        <v>1.71</v>
      </c>
      <c r="O18" s="81">
        <f>Calculation!P72</f>
        <v>591.02</v>
      </c>
    </row>
    <row r="19" spans="1:16" ht="18" customHeight="1">
      <c r="A19" s="97" t="s">
        <v>66</v>
      </c>
      <c r="B19" s="63" t="s">
        <v>141</v>
      </c>
      <c r="C19" s="63" t="s">
        <v>71</v>
      </c>
      <c r="D19" s="73">
        <f>Calculation!E73</f>
        <v>0</v>
      </c>
      <c r="E19" s="73">
        <f>Calculation!F73</f>
        <v>11.9</v>
      </c>
      <c r="F19" s="74">
        <f>Calculation!G73</f>
        <v>11.9</v>
      </c>
      <c r="G19" s="73">
        <f>Calculation!H73</f>
        <v>0</v>
      </c>
      <c r="H19" s="73">
        <f>Calculation!I73</f>
        <v>0</v>
      </c>
      <c r="I19" s="73">
        <f>Calculation!J73</f>
        <v>0</v>
      </c>
      <c r="J19" s="73">
        <f>Calculation!K73</f>
        <v>0</v>
      </c>
      <c r="K19" s="73">
        <f>Calculation!L73</f>
        <v>0</v>
      </c>
      <c r="L19" s="73">
        <f>Calculation!M73</f>
        <v>13.97</v>
      </c>
      <c r="M19" s="73">
        <f>Calculation!N73</f>
        <v>73.23</v>
      </c>
      <c r="N19" s="74">
        <f>Calculation!O73</f>
        <v>180.49</v>
      </c>
      <c r="O19" s="81">
        <f>Calculation!P73</f>
        <v>192.39</v>
      </c>
    </row>
    <row r="20" spans="1:16" ht="18" customHeight="1">
      <c r="A20" s="97" t="s">
        <v>66</v>
      </c>
      <c r="B20" s="63" t="s">
        <v>141</v>
      </c>
      <c r="C20" s="63" t="s">
        <v>45</v>
      </c>
      <c r="D20" s="73">
        <f>Calculation!E74</f>
        <v>689.37</v>
      </c>
      <c r="E20" s="73">
        <f>Calculation!F74</f>
        <v>0</v>
      </c>
      <c r="F20" s="74">
        <f>Calculation!G74</f>
        <v>689.37</v>
      </c>
      <c r="G20" s="73">
        <f>Calculation!H74</f>
        <v>0</v>
      </c>
      <c r="H20" s="73">
        <f>Calculation!I74</f>
        <v>0</v>
      </c>
      <c r="I20" s="73">
        <f>Calculation!J74</f>
        <v>0</v>
      </c>
      <c r="J20" s="73">
        <f>Calculation!K74</f>
        <v>0</v>
      </c>
      <c r="K20" s="73">
        <f>Calculation!L74</f>
        <v>0</v>
      </c>
      <c r="L20" s="73">
        <f>Calculation!M74</f>
        <v>0</v>
      </c>
      <c r="M20" s="73">
        <f>Calculation!N74</f>
        <v>72.55</v>
      </c>
      <c r="N20" s="74">
        <f>Calculation!O74</f>
        <v>72.55</v>
      </c>
      <c r="O20" s="81">
        <f>Calculation!P74</f>
        <v>761.92000000000007</v>
      </c>
    </row>
    <row r="21" spans="1:16" ht="18" customHeight="1">
      <c r="A21" s="97" t="s">
        <v>66</v>
      </c>
      <c r="B21" s="63" t="s">
        <v>141</v>
      </c>
      <c r="C21" s="63" t="s">
        <v>46</v>
      </c>
      <c r="D21" s="73">
        <f>Calculation!E75</f>
        <v>104.3</v>
      </c>
      <c r="E21" s="73">
        <f>Calculation!F75</f>
        <v>0</v>
      </c>
      <c r="F21" s="74">
        <f>Calculation!G75</f>
        <v>104.3</v>
      </c>
      <c r="G21" s="73">
        <f>Calculation!H75</f>
        <v>0</v>
      </c>
      <c r="H21" s="73">
        <f>Calculation!I75</f>
        <v>554.97</v>
      </c>
      <c r="I21" s="73">
        <f>Calculation!J75</f>
        <v>0</v>
      </c>
      <c r="J21" s="73">
        <f>Calculation!K75</f>
        <v>0</v>
      </c>
      <c r="K21" s="73">
        <f>Calculation!L75</f>
        <v>0.27</v>
      </c>
      <c r="L21" s="73">
        <f>Calculation!M75</f>
        <v>0</v>
      </c>
      <c r="M21" s="73">
        <f>Calculation!N75</f>
        <v>45.93</v>
      </c>
      <c r="N21" s="74">
        <f>Calculation!O75</f>
        <v>601.17000000000007</v>
      </c>
      <c r="O21" s="81">
        <f>Calculation!P75</f>
        <v>705.47</v>
      </c>
    </row>
    <row r="22" spans="1:16" ht="18" customHeight="1">
      <c r="A22" s="97" t="s">
        <v>66</v>
      </c>
      <c r="B22" s="63" t="s">
        <v>141</v>
      </c>
      <c r="C22" s="63" t="s">
        <v>62</v>
      </c>
      <c r="D22" s="73">
        <f>Calculation!E76</f>
        <v>495.58000000000004</v>
      </c>
      <c r="E22" s="73">
        <f>Calculation!F76</f>
        <v>10.52</v>
      </c>
      <c r="F22" s="74">
        <f>Calculation!G76</f>
        <v>506.1</v>
      </c>
      <c r="G22" s="73">
        <f>Calculation!H76</f>
        <v>51.459999999999994</v>
      </c>
      <c r="H22" s="73">
        <f>Calculation!I76</f>
        <v>112.47</v>
      </c>
      <c r="I22" s="73">
        <f>Calculation!J76</f>
        <v>0</v>
      </c>
      <c r="J22" s="73">
        <f>Calculation!K76</f>
        <v>0</v>
      </c>
      <c r="K22" s="73">
        <f>Calculation!L76</f>
        <v>0.11</v>
      </c>
      <c r="L22" s="73">
        <f>Calculation!M76</f>
        <v>580.76</v>
      </c>
      <c r="M22" s="73">
        <f>Calculation!N76</f>
        <v>136.98000000000002</v>
      </c>
      <c r="N22" s="74">
        <f>Calculation!O76</f>
        <v>448.06</v>
      </c>
      <c r="O22" s="81">
        <f>Calculation!P76</f>
        <v>954.16000000000008</v>
      </c>
    </row>
    <row r="23" spans="1:16" ht="18" customHeight="1">
      <c r="A23" s="78" t="s">
        <v>66</v>
      </c>
      <c r="B23" s="66" t="s">
        <v>141</v>
      </c>
      <c r="C23" s="64" t="s">
        <v>116</v>
      </c>
      <c r="D23" s="76">
        <f>Calculation!E77</f>
        <v>6461.29</v>
      </c>
      <c r="E23" s="76">
        <f>Calculation!F77</f>
        <v>412.97</v>
      </c>
      <c r="F23" s="75">
        <f>Calculation!G77</f>
        <v>6874.26</v>
      </c>
      <c r="G23" s="76">
        <f>Calculation!H77</f>
        <v>110.71000000000001</v>
      </c>
      <c r="H23" s="76">
        <f>Calculation!I77</f>
        <v>2373.6</v>
      </c>
      <c r="I23" s="76">
        <f>Calculation!J77</f>
        <v>319.39</v>
      </c>
      <c r="J23" s="76">
        <f>Calculation!K77</f>
        <v>0</v>
      </c>
      <c r="K23" s="76">
        <f>Calculation!L77</f>
        <v>228.64</v>
      </c>
      <c r="L23" s="76">
        <f>Calculation!M77</f>
        <v>666.70999999999992</v>
      </c>
      <c r="M23" s="76">
        <f>Calculation!N77</f>
        <v>1257.06</v>
      </c>
      <c r="N23" s="75">
        <f>Calculation!O77</f>
        <v>4956.1100000000006</v>
      </c>
      <c r="O23" s="82">
        <f>Calculation!P77</f>
        <v>11830.369999999999</v>
      </c>
      <c r="P23" s="83"/>
    </row>
    <row r="24" spans="1:16" ht="18" customHeight="1">
      <c r="A24" s="97" t="s">
        <v>66</v>
      </c>
      <c r="B24" s="63" t="s">
        <v>142</v>
      </c>
      <c r="C24" s="63" t="s">
        <v>37</v>
      </c>
      <c r="D24" s="73">
        <f>Calculation!Q60</f>
        <v>0</v>
      </c>
      <c r="E24" s="73">
        <f>Calculation!R60</f>
        <v>75.039999999999992</v>
      </c>
      <c r="F24" s="74">
        <f>Calculation!S60</f>
        <v>75.039999999999992</v>
      </c>
      <c r="G24" s="73">
        <f>Calculation!T60</f>
        <v>9.1999999999999993</v>
      </c>
      <c r="H24" s="73">
        <f>Calculation!U60</f>
        <v>232.37</v>
      </c>
      <c r="I24" s="73">
        <f>Calculation!V60</f>
        <v>0</v>
      </c>
      <c r="J24" s="73">
        <f>Calculation!W60</f>
        <v>0</v>
      </c>
      <c r="K24" s="73">
        <f>Calculation!X60</f>
        <v>0</v>
      </c>
      <c r="L24" s="73">
        <f>Calculation!Y60</f>
        <v>0</v>
      </c>
      <c r="M24" s="73">
        <f>Calculation!Z60</f>
        <v>222.08999999999997</v>
      </c>
      <c r="N24" s="74">
        <f>Calculation!AA60</f>
        <v>471.71999999999997</v>
      </c>
      <c r="O24" s="81">
        <f>Calculation!AB60</f>
        <v>546.76</v>
      </c>
    </row>
    <row r="25" spans="1:16" ht="18" customHeight="1">
      <c r="A25" s="97" t="s">
        <v>66</v>
      </c>
      <c r="B25" s="63" t="s">
        <v>142</v>
      </c>
      <c r="C25" s="63" t="s">
        <v>38</v>
      </c>
      <c r="D25" s="73">
        <f>Calculation!Q61</f>
        <v>214.32</v>
      </c>
      <c r="E25" s="73">
        <f>Calculation!R61</f>
        <v>0</v>
      </c>
      <c r="F25" s="74">
        <f>Calculation!S61</f>
        <v>214.32</v>
      </c>
      <c r="G25" s="73">
        <f>Calculation!T61</f>
        <v>0</v>
      </c>
      <c r="H25" s="73">
        <f>Calculation!U61</f>
        <v>152.94</v>
      </c>
      <c r="I25" s="73">
        <f>Calculation!V61</f>
        <v>0</v>
      </c>
      <c r="J25" s="73">
        <f>Calculation!W61</f>
        <v>0</v>
      </c>
      <c r="K25" s="73">
        <f>Calculation!X61</f>
        <v>0</v>
      </c>
      <c r="L25" s="73">
        <f>Calculation!Y61</f>
        <v>0</v>
      </c>
      <c r="M25" s="73">
        <f>Calculation!Z61</f>
        <v>0</v>
      </c>
      <c r="N25" s="74">
        <f>Calculation!AA61</f>
        <v>152.94</v>
      </c>
      <c r="O25" s="81">
        <f>Calculation!AB61</f>
        <v>367.26</v>
      </c>
    </row>
    <row r="26" spans="1:16" ht="18" customHeight="1">
      <c r="A26" s="97" t="s">
        <v>66</v>
      </c>
      <c r="B26" s="63" t="s">
        <v>142</v>
      </c>
      <c r="C26" s="63" t="s">
        <v>72</v>
      </c>
      <c r="D26" s="73">
        <f>Calculation!Q62</f>
        <v>805.36999999999989</v>
      </c>
      <c r="E26" s="73">
        <f>Calculation!R62</f>
        <v>0</v>
      </c>
      <c r="F26" s="74">
        <f>Calculation!S62</f>
        <v>805.36999999999989</v>
      </c>
      <c r="G26" s="73">
        <f>Calculation!T62</f>
        <v>0</v>
      </c>
      <c r="H26" s="73">
        <f>Calculation!U62</f>
        <v>0</v>
      </c>
      <c r="I26" s="73">
        <f>Calculation!V62</f>
        <v>0</v>
      </c>
      <c r="J26" s="73">
        <f>Calculation!W62</f>
        <v>0</v>
      </c>
      <c r="K26" s="73">
        <f>Calculation!X62</f>
        <v>0</v>
      </c>
      <c r="L26" s="73">
        <f>Calculation!Y62</f>
        <v>0</v>
      </c>
      <c r="M26" s="73">
        <f>Calculation!Z62</f>
        <v>18.55</v>
      </c>
      <c r="N26" s="74">
        <f>Calculation!AA62</f>
        <v>18.55</v>
      </c>
      <c r="O26" s="81">
        <f>Calculation!AB62</f>
        <v>823.92000000000007</v>
      </c>
    </row>
    <row r="27" spans="1:16" ht="18" customHeight="1">
      <c r="A27" s="97" t="s">
        <v>66</v>
      </c>
      <c r="B27" s="63" t="s">
        <v>142</v>
      </c>
      <c r="C27" s="63" t="s">
        <v>39</v>
      </c>
      <c r="D27" s="73">
        <f>Calculation!Q63</f>
        <v>146.16</v>
      </c>
      <c r="E27" s="73">
        <f>Calculation!R63</f>
        <v>197.75</v>
      </c>
      <c r="F27" s="74">
        <f>Calculation!S63</f>
        <v>343.91</v>
      </c>
      <c r="G27" s="73">
        <f>Calculation!T63</f>
        <v>0</v>
      </c>
      <c r="H27" s="73">
        <f>Calculation!U63</f>
        <v>0</v>
      </c>
      <c r="I27" s="73">
        <f>Calculation!V63</f>
        <v>0</v>
      </c>
      <c r="J27" s="73">
        <f>Calculation!W63</f>
        <v>0</v>
      </c>
      <c r="K27" s="73">
        <f>Calculation!X63</f>
        <v>0</v>
      </c>
      <c r="L27" s="73">
        <f>Calculation!Y63</f>
        <v>0</v>
      </c>
      <c r="M27" s="73">
        <f>Calculation!Z63</f>
        <v>0</v>
      </c>
      <c r="N27" s="74">
        <f>Calculation!AA63</f>
        <v>0</v>
      </c>
      <c r="O27" s="81">
        <f>Calculation!AB63</f>
        <v>343.91</v>
      </c>
    </row>
    <row r="28" spans="1:16" ht="18" customHeight="1">
      <c r="A28" s="97" t="s">
        <v>66</v>
      </c>
      <c r="B28" s="63" t="s">
        <v>142</v>
      </c>
      <c r="C28" s="63" t="s">
        <v>132</v>
      </c>
      <c r="D28" s="73">
        <f>Calculation!Q64</f>
        <v>98.64</v>
      </c>
      <c r="E28" s="73">
        <f>Calculation!R64</f>
        <v>0</v>
      </c>
      <c r="F28" s="74">
        <f>Calculation!S64</f>
        <v>98.64</v>
      </c>
      <c r="G28" s="73">
        <f>Calculation!T64</f>
        <v>0</v>
      </c>
      <c r="H28" s="73">
        <f>Calculation!U64</f>
        <v>0</v>
      </c>
      <c r="I28" s="73">
        <f>Calculation!V64</f>
        <v>0</v>
      </c>
      <c r="J28" s="73">
        <f>Calculation!W64</f>
        <v>0</v>
      </c>
      <c r="K28" s="73">
        <f>Calculation!X64</f>
        <v>0</v>
      </c>
      <c r="L28" s="73">
        <f>Calculation!Y64</f>
        <v>0</v>
      </c>
      <c r="M28" s="73">
        <f>Calculation!Z64</f>
        <v>0.1</v>
      </c>
      <c r="N28" s="74">
        <f>Calculation!AA64</f>
        <v>0.1</v>
      </c>
      <c r="O28" s="81">
        <f>Calculation!AB64</f>
        <v>98.74</v>
      </c>
    </row>
    <row r="29" spans="1:16" ht="18" customHeight="1">
      <c r="A29" s="97" t="s">
        <v>66</v>
      </c>
      <c r="B29" s="63" t="s">
        <v>142</v>
      </c>
      <c r="C29" s="63" t="s">
        <v>40</v>
      </c>
      <c r="D29" s="73">
        <f>Calculation!Q65</f>
        <v>1.52</v>
      </c>
      <c r="E29" s="73">
        <f>Calculation!R65</f>
        <v>0</v>
      </c>
      <c r="F29" s="74">
        <f>Calculation!S65</f>
        <v>1.52</v>
      </c>
      <c r="G29" s="73">
        <f>Calculation!T65</f>
        <v>11.899999999999999</v>
      </c>
      <c r="H29" s="73">
        <f>Calculation!U65</f>
        <v>0</v>
      </c>
      <c r="I29" s="73">
        <f>Calculation!V65</f>
        <v>0</v>
      </c>
      <c r="J29" s="73">
        <f>Calculation!W65</f>
        <v>0</v>
      </c>
      <c r="K29" s="73">
        <f>Calculation!X65</f>
        <v>0</v>
      </c>
      <c r="L29" s="73">
        <f>Calculation!Y65</f>
        <v>0</v>
      </c>
      <c r="M29" s="73">
        <f>Calculation!Z65</f>
        <v>13.16</v>
      </c>
      <c r="N29" s="74">
        <f>Calculation!AA65</f>
        <v>25.060000000000002</v>
      </c>
      <c r="O29" s="81">
        <f>Calculation!AB65</f>
        <v>26.58</v>
      </c>
    </row>
    <row r="30" spans="1:16" ht="18" customHeight="1">
      <c r="A30" s="97" t="s">
        <v>66</v>
      </c>
      <c r="B30" s="63" t="s">
        <v>142</v>
      </c>
      <c r="C30" s="65" t="s">
        <v>41</v>
      </c>
      <c r="D30" s="73">
        <f>Calculation!Q66</f>
        <v>486.69000000000005</v>
      </c>
      <c r="E30" s="73">
        <f>Calculation!R66</f>
        <v>40.340000000000003</v>
      </c>
      <c r="F30" s="74">
        <f>Calculation!S66</f>
        <v>527.03</v>
      </c>
      <c r="G30" s="73">
        <f>Calculation!T66</f>
        <v>0</v>
      </c>
      <c r="H30" s="73">
        <f>Calculation!U66</f>
        <v>0</v>
      </c>
      <c r="I30" s="73">
        <f>Calculation!V66</f>
        <v>0</v>
      </c>
      <c r="J30" s="73">
        <f>Calculation!W66</f>
        <v>0</v>
      </c>
      <c r="K30" s="73">
        <f>Calculation!X66</f>
        <v>0</v>
      </c>
      <c r="L30" s="73">
        <f>Calculation!Y66</f>
        <v>0</v>
      </c>
      <c r="M30" s="73">
        <f>Calculation!Z66</f>
        <v>16.559999999999999</v>
      </c>
      <c r="N30" s="74">
        <f>Calculation!AA66</f>
        <v>16.559999999999999</v>
      </c>
      <c r="O30" s="81">
        <f>Calculation!AB66</f>
        <v>543.59</v>
      </c>
    </row>
    <row r="31" spans="1:16" ht="18" customHeight="1">
      <c r="A31" s="97" t="s">
        <v>66</v>
      </c>
      <c r="B31" s="63" t="s">
        <v>142</v>
      </c>
      <c r="C31" s="63" t="s">
        <v>70</v>
      </c>
      <c r="D31" s="73">
        <f>Calculation!Q67</f>
        <v>0</v>
      </c>
      <c r="E31" s="73">
        <f>Calculation!R67</f>
        <v>0</v>
      </c>
      <c r="F31" s="74">
        <f>Calculation!S67</f>
        <v>0</v>
      </c>
      <c r="G31" s="73">
        <f>Calculation!T67</f>
        <v>0</v>
      </c>
      <c r="H31" s="73">
        <f>Calculation!U67</f>
        <v>59.34</v>
      </c>
      <c r="I31" s="73">
        <f>Calculation!V67</f>
        <v>339.51</v>
      </c>
      <c r="J31" s="73">
        <f>Calculation!W67</f>
        <v>0.15</v>
      </c>
      <c r="K31" s="73">
        <f>Calculation!X67</f>
        <v>165.15</v>
      </c>
      <c r="L31" s="73">
        <f>Calculation!Y67</f>
        <v>0</v>
      </c>
      <c r="M31" s="73">
        <f>Calculation!Z67</f>
        <v>8.2200000000000006</v>
      </c>
      <c r="N31" s="74">
        <f>Calculation!AA67</f>
        <v>579.77</v>
      </c>
      <c r="O31" s="81">
        <f>Calculation!AB67</f>
        <v>579.77</v>
      </c>
    </row>
    <row r="32" spans="1:16" ht="18" customHeight="1">
      <c r="A32" s="97" t="s">
        <v>66</v>
      </c>
      <c r="B32" s="63" t="s">
        <v>142</v>
      </c>
      <c r="C32" s="63" t="s">
        <v>74</v>
      </c>
      <c r="D32" s="73">
        <f>Calculation!Q68</f>
        <v>90.85</v>
      </c>
      <c r="E32" s="73">
        <f>Calculation!R68</f>
        <v>8.48</v>
      </c>
      <c r="F32" s="74">
        <f>Calculation!S68</f>
        <v>99.33</v>
      </c>
      <c r="G32" s="73">
        <f>Calculation!T68</f>
        <v>0</v>
      </c>
      <c r="H32" s="73">
        <f>Calculation!U68</f>
        <v>0</v>
      </c>
      <c r="I32" s="73">
        <f>Calculation!V68</f>
        <v>0</v>
      </c>
      <c r="J32" s="73">
        <f>Calculation!W68</f>
        <v>0</v>
      </c>
      <c r="K32" s="73">
        <f>Calculation!X68</f>
        <v>0</v>
      </c>
      <c r="L32" s="73">
        <f>Calculation!Y68</f>
        <v>0</v>
      </c>
      <c r="M32" s="73">
        <f>Calculation!Z68</f>
        <v>15.520000000000001</v>
      </c>
      <c r="N32" s="74">
        <f>Calculation!AA68</f>
        <v>15.520000000000001</v>
      </c>
      <c r="O32" s="81">
        <f>Calculation!AB68</f>
        <v>114.85</v>
      </c>
    </row>
    <row r="33" spans="1:17" ht="18" customHeight="1">
      <c r="A33" s="97" t="s">
        <v>66</v>
      </c>
      <c r="B33" s="63" t="s">
        <v>142</v>
      </c>
      <c r="C33" s="65" t="s">
        <v>73</v>
      </c>
      <c r="D33" s="73">
        <f>Calculation!Q69</f>
        <v>260.48</v>
      </c>
      <c r="E33" s="73">
        <f>Calculation!R69</f>
        <v>0</v>
      </c>
      <c r="F33" s="74">
        <f>Calculation!S69</f>
        <v>260.48</v>
      </c>
      <c r="G33" s="73">
        <f>Calculation!T69</f>
        <v>0</v>
      </c>
      <c r="H33" s="73">
        <f>Calculation!U69</f>
        <v>0</v>
      </c>
      <c r="I33" s="73">
        <f>Calculation!V69</f>
        <v>0</v>
      </c>
      <c r="J33" s="73">
        <f>Calculation!W69</f>
        <v>0</v>
      </c>
      <c r="K33" s="73">
        <f>Calculation!X69</f>
        <v>0</v>
      </c>
      <c r="L33" s="73">
        <f>Calculation!Y69</f>
        <v>0</v>
      </c>
      <c r="M33" s="73">
        <f>Calculation!Z69</f>
        <v>0</v>
      </c>
      <c r="N33" s="74">
        <f>Calculation!AA69</f>
        <v>0</v>
      </c>
      <c r="O33" s="81">
        <f>Calculation!AB69</f>
        <v>260.48</v>
      </c>
    </row>
    <row r="34" spans="1:17" ht="18" customHeight="1">
      <c r="A34" s="97" t="s">
        <v>66</v>
      </c>
      <c r="B34" s="63" t="s">
        <v>142</v>
      </c>
      <c r="C34" s="65" t="s">
        <v>42</v>
      </c>
      <c r="D34" s="73">
        <f>Calculation!Q70</f>
        <v>2546.9300000000003</v>
      </c>
      <c r="E34" s="73">
        <f>Calculation!R70</f>
        <v>390.78</v>
      </c>
      <c r="F34" s="74">
        <f>Calculation!S70</f>
        <v>2937.71</v>
      </c>
      <c r="G34" s="73">
        <f>Calculation!T70</f>
        <v>5.3100000000000005</v>
      </c>
      <c r="H34" s="73">
        <f>Calculation!U70</f>
        <v>415.99</v>
      </c>
      <c r="I34" s="73">
        <f>Calculation!V70</f>
        <v>0</v>
      </c>
      <c r="J34" s="73">
        <f>Calculation!W70</f>
        <v>0</v>
      </c>
      <c r="K34" s="73">
        <f>Calculation!X70</f>
        <v>0</v>
      </c>
      <c r="L34" s="73">
        <f>Calculation!Y70</f>
        <v>0</v>
      </c>
      <c r="M34" s="73">
        <f>Calculation!Z70</f>
        <v>492.32999999999993</v>
      </c>
      <c r="N34" s="74">
        <f>Calculation!AA70</f>
        <v>919.64</v>
      </c>
      <c r="O34" s="81">
        <f>Calculation!AB70</f>
        <v>3857.35</v>
      </c>
      <c r="Q34" s="111"/>
    </row>
    <row r="35" spans="1:17" ht="18" customHeight="1">
      <c r="A35" s="97" t="s">
        <v>66</v>
      </c>
      <c r="B35" s="63" t="s">
        <v>142</v>
      </c>
      <c r="C35" s="65" t="s">
        <v>88</v>
      </c>
      <c r="D35" s="73">
        <f>Calculation!Q71</f>
        <v>0</v>
      </c>
      <c r="E35" s="73">
        <f>Calculation!R71</f>
        <v>0</v>
      </c>
      <c r="F35" s="74">
        <f>Calculation!S71</f>
        <v>0</v>
      </c>
      <c r="G35" s="73">
        <f>Calculation!T71</f>
        <v>0</v>
      </c>
      <c r="H35" s="73">
        <f>Calculation!U71</f>
        <v>129.91</v>
      </c>
      <c r="I35" s="73">
        <f>Calculation!V71</f>
        <v>0</v>
      </c>
      <c r="J35" s="73">
        <f>Calculation!W71</f>
        <v>0</v>
      </c>
      <c r="K35" s="73">
        <f>Calculation!X71</f>
        <v>0</v>
      </c>
      <c r="L35" s="73">
        <f>Calculation!Y71</f>
        <v>0</v>
      </c>
      <c r="M35" s="73">
        <f>Calculation!Z71</f>
        <v>1.61</v>
      </c>
      <c r="N35" s="74">
        <f>Calculation!AA71</f>
        <v>131.51999999999998</v>
      </c>
      <c r="O35" s="81">
        <f>Calculation!AB71</f>
        <v>131.51999999999998</v>
      </c>
    </row>
    <row r="36" spans="1:17" ht="18" customHeight="1">
      <c r="A36" s="97" t="s">
        <v>66</v>
      </c>
      <c r="B36" s="63" t="s">
        <v>142</v>
      </c>
      <c r="C36" s="65" t="s">
        <v>133</v>
      </c>
      <c r="D36" s="73">
        <f>Calculation!Q72</f>
        <v>661.03</v>
      </c>
      <c r="E36" s="73">
        <f>Calculation!R72</f>
        <v>0</v>
      </c>
      <c r="F36" s="74">
        <f>Calculation!S72</f>
        <v>661.03</v>
      </c>
      <c r="G36" s="73">
        <f>Calculation!T72</f>
        <v>0</v>
      </c>
      <c r="H36" s="73">
        <f>Calculation!U72</f>
        <v>0</v>
      </c>
      <c r="I36" s="73">
        <f>Calculation!V72</f>
        <v>0</v>
      </c>
      <c r="J36" s="73">
        <f>Calculation!W72</f>
        <v>0</v>
      </c>
      <c r="K36" s="73">
        <f>Calculation!X72</f>
        <v>0</v>
      </c>
      <c r="L36" s="73">
        <f>Calculation!Y72</f>
        <v>0</v>
      </c>
      <c r="M36" s="73">
        <f>Calculation!Z72</f>
        <v>1.67</v>
      </c>
      <c r="N36" s="74">
        <f>Calculation!AA72</f>
        <v>1.67</v>
      </c>
      <c r="O36" s="81">
        <f>Calculation!AB72</f>
        <v>662.69999999999993</v>
      </c>
    </row>
    <row r="37" spans="1:17" ht="18" customHeight="1">
      <c r="A37" s="97" t="s">
        <v>66</v>
      </c>
      <c r="B37" s="63" t="s">
        <v>142</v>
      </c>
      <c r="C37" s="65" t="s">
        <v>71</v>
      </c>
      <c r="D37" s="73">
        <f>Calculation!Q73</f>
        <v>0</v>
      </c>
      <c r="E37" s="73">
        <f>Calculation!R73</f>
        <v>8.1300000000000008</v>
      </c>
      <c r="F37" s="74">
        <f>Calculation!S73</f>
        <v>8.1300000000000008</v>
      </c>
      <c r="G37" s="73">
        <f>Calculation!T73</f>
        <v>0</v>
      </c>
      <c r="H37" s="73">
        <f>Calculation!U73</f>
        <v>0</v>
      </c>
      <c r="I37" s="73">
        <f>Calculation!V73</f>
        <v>0</v>
      </c>
      <c r="J37" s="73">
        <f>Calculation!W73</f>
        <v>0</v>
      </c>
      <c r="K37" s="73">
        <f>Calculation!X73</f>
        <v>0</v>
      </c>
      <c r="L37" s="73">
        <f>Calculation!Y73</f>
        <v>0</v>
      </c>
      <c r="M37" s="73">
        <f>Calculation!Z73</f>
        <v>98.67</v>
      </c>
      <c r="N37" s="74">
        <f>Calculation!AA73</f>
        <v>98.67</v>
      </c>
      <c r="O37" s="81">
        <f>Calculation!AB73</f>
        <v>106.8</v>
      </c>
    </row>
    <row r="38" spans="1:17" ht="18" customHeight="1">
      <c r="A38" s="97" t="s">
        <v>66</v>
      </c>
      <c r="B38" s="63" t="s">
        <v>142</v>
      </c>
      <c r="C38" s="65" t="s">
        <v>45</v>
      </c>
      <c r="D38" s="73">
        <f>Calculation!Q74</f>
        <v>416.58000000000004</v>
      </c>
      <c r="E38" s="73">
        <f>Calculation!R74</f>
        <v>0</v>
      </c>
      <c r="F38" s="74">
        <f>Calculation!S74</f>
        <v>416.58000000000004</v>
      </c>
      <c r="G38" s="73">
        <f>Calculation!T74</f>
        <v>0</v>
      </c>
      <c r="H38" s="73">
        <f>Calculation!U74</f>
        <v>0</v>
      </c>
      <c r="I38" s="73">
        <f>Calculation!V74</f>
        <v>0</v>
      </c>
      <c r="J38" s="73">
        <f>Calculation!W74</f>
        <v>0</v>
      </c>
      <c r="K38" s="73">
        <f>Calculation!X74</f>
        <v>0</v>
      </c>
      <c r="L38" s="73">
        <f>Calculation!Y74</f>
        <v>0</v>
      </c>
      <c r="M38" s="73">
        <f>Calculation!Z74</f>
        <v>0.06</v>
      </c>
      <c r="N38" s="74">
        <f>Calculation!AA74</f>
        <v>0.06</v>
      </c>
      <c r="O38" s="81">
        <f>Calculation!AB74</f>
        <v>416.64</v>
      </c>
    </row>
    <row r="39" spans="1:17" ht="18" customHeight="1">
      <c r="A39" s="97" t="s">
        <v>66</v>
      </c>
      <c r="B39" s="63" t="s">
        <v>142</v>
      </c>
      <c r="C39" s="65" t="s">
        <v>46</v>
      </c>
      <c r="D39" s="73">
        <f>Calculation!Q75</f>
        <v>106.8</v>
      </c>
      <c r="E39" s="73">
        <f>Calculation!R75</f>
        <v>0</v>
      </c>
      <c r="F39" s="74">
        <f>Calculation!S75</f>
        <v>106.8</v>
      </c>
      <c r="G39" s="73">
        <f>Calculation!T75</f>
        <v>0</v>
      </c>
      <c r="H39" s="73">
        <f>Calculation!U75</f>
        <v>325.95000000000005</v>
      </c>
      <c r="I39" s="73">
        <f>Calculation!V75</f>
        <v>0</v>
      </c>
      <c r="J39" s="73">
        <f>Calculation!W75</f>
        <v>0</v>
      </c>
      <c r="K39" s="73">
        <f>Calculation!X75</f>
        <v>0</v>
      </c>
      <c r="L39" s="73">
        <f>Calculation!Y75</f>
        <v>0</v>
      </c>
      <c r="M39" s="73">
        <f>Calculation!Z75</f>
        <v>0.22</v>
      </c>
      <c r="N39" s="74">
        <f>Calculation!AA75</f>
        <v>326.17000000000007</v>
      </c>
      <c r="O39" s="81">
        <f>Calculation!AB75</f>
        <v>432.97</v>
      </c>
    </row>
    <row r="40" spans="1:17" ht="18" customHeight="1">
      <c r="A40" s="97" t="s">
        <v>66</v>
      </c>
      <c r="B40" s="63" t="s">
        <v>142</v>
      </c>
      <c r="C40" s="65" t="s">
        <v>62</v>
      </c>
      <c r="D40" s="73">
        <f>Calculation!Q76</f>
        <v>592.18000000000006</v>
      </c>
      <c r="E40" s="73">
        <f>Calculation!R76</f>
        <v>0</v>
      </c>
      <c r="F40" s="74">
        <f>Calculation!S76</f>
        <v>592.18000000000006</v>
      </c>
      <c r="G40" s="73">
        <f>Calculation!T76</f>
        <v>57.78</v>
      </c>
      <c r="H40" s="73">
        <f>Calculation!U76</f>
        <v>541.03</v>
      </c>
      <c r="I40" s="73">
        <f>Calculation!V76</f>
        <v>0</v>
      </c>
      <c r="J40" s="73">
        <f>Calculation!W76</f>
        <v>0</v>
      </c>
      <c r="K40" s="73">
        <f>Calculation!X76</f>
        <v>0</v>
      </c>
      <c r="L40" s="73">
        <f>Calculation!Y76</f>
        <v>602.73</v>
      </c>
      <c r="M40" s="73">
        <f>Calculation!Z76</f>
        <v>116.15</v>
      </c>
      <c r="N40" s="74">
        <f>Calculation!AA76</f>
        <v>1296.22</v>
      </c>
      <c r="O40" s="81">
        <f>Calculation!AB76</f>
        <v>1888.4</v>
      </c>
    </row>
    <row r="41" spans="1:17" ht="18" customHeight="1">
      <c r="A41" s="78" t="s">
        <v>66</v>
      </c>
      <c r="B41" s="66" t="s">
        <v>142</v>
      </c>
      <c r="C41" s="64" t="s">
        <v>116</v>
      </c>
      <c r="D41" s="76">
        <f>Calculation!Q77</f>
        <v>6427.55</v>
      </c>
      <c r="E41" s="76">
        <f>Calculation!R77</f>
        <v>720.52</v>
      </c>
      <c r="F41" s="75">
        <f>Calculation!S77</f>
        <v>7148.07</v>
      </c>
      <c r="G41" s="76">
        <f>Calculation!T77</f>
        <v>84.19</v>
      </c>
      <c r="H41" s="76">
        <f>Calculation!U77</f>
        <v>1857.53</v>
      </c>
      <c r="I41" s="76">
        <f>Calculation!V77</f>
        <v>339.51</v>
      </c>
      <c r="J41" s="76">
        <f>Calculation!W77</f>
        <v>0.15</v>
      </c>
      <c r="K41" s="76">
        <f>Calculation!X77</f>
        <v>165.15</v>
      </c>
      <c r="L41" s="76">
        <f>Calculation!Y77</f>
        <v>602.73</v>
      </c>
      <c r="M41" s="76">
        <f>Calculation!Z77</f>
        <v>1004.91</v>
      </c>
      <c r="N41" s="75">
        <f>Calculation!AA77</f>
        <v>4054.17</v>
      </c>
      <c r="O41" s="82">
        <f>Calculation!AB77</f>
        <v>11202.240000000002</v>
      </c>
      <c r="P41" s="89"/>
      <c r="Q41" s="83"/>
    </row>
    <row r="42" spans="1:17" ht="18" customHeight="1">
      <c r="A42" s="68" t="s">
        <v>92</v>
      </c>
      <c r="B42" s="42"/>
      <c r="C42" s="65" t="s">
        <v>37</v>
      </c>
      <c r="D42" s="47" t="str">
        <f t="shared" ref="D42:D56" si="0">IFERROR(IF(((D6-D24)/D24*100)&gt;100,"+",IF(((D6-D24)/D24*100)&lt;-100,"-",IF(ROUND(((D6-D24)/D24*100),1)=0,"0",IF(((D6-D24)/D24*100)&gt;0,TEXT(((D6-D24)/D24*100),"+0.0 "),TEXT(((D6-D24)/D24*100),"0.0 "))))),"")</f>
        <v/>
      </c>
      <c r="E42" s="47" t="str">
        <f>IFERROR(IF(((E24-E6)/E6*100)&gt;100,"+",IF(((E24-E6)/E6*100)&lt;-100,"-",IF(ROUND(((E24-E6)/E6*100),1)=0,"0",IF(((E24-E6)/E6*100)&gt;0,TEXT(((E24-E6)/E6*100),"+0.0 "),TEXT(((E24-E6)/E6*100),"0.0 "))))),"")</f>
        <v>+</v>
      </c>
      <c r="F42" s="58" t="str">
        <f t="shared" ref="F42:O42" si="1">IFERROR(IF(((F24-F6)/F6*100)&gt;100,"+",IF(((F24-F6)/F6*100)&lt;-100,"-",IF(ROUND(((F24-F6)/F6*100),1)=0,"0",IF(((F24-F6)/F6*100)&gt;0,TEXT(((F24-F6)/F6*100),"+0.0 "),TEXT(((F24-F6)/F6*100),"0.0 "))))),"")</f>
        <v>+</v>
      </c>
      <c r="G42" s="47" t="str">
        <f t="shared" si="1"/>
        <v>+</v>
      </c>
      <c r="H42" s="47" t="str">
        <f t="shared" si="1"/>
        <v xml:space="preserve">-65.4 </v>
      </c>
      <c r="I42" s="47" t="str">
        <f t="shared" si="1"/>
        <v/>
      </c>
      <c r="J42" s="47" t="str">
        <f t="shared" si="1"/>
        <v/>
      </c>
      <c r="K42" s="47" t="str">
        <f t="shared" si="1"/>
        <v/>
      </c>
      <c r="L42" s="47" t="str">
        <f t="shared" si="1"/>
        <v xml:space="preserve">-100.0 </v>
      </c>
      <c r="M42" s="47" t="str">
        <f t="shared" si="1"/>
        <v xml:space="preserve">-11.1 </v>
      </c>
      <c r="N42" s="58" t="str">
        <f t="shared" si="1"/>
        <v xml:space="preserve">-57.6 </v>
      </c>
      <c r="O42" s="54" t="str">
        <f t="shared" si="1"/>
        <v xml:space="preserve">-52.5 </v>
      </c>
    </row>
    <row r="43" spans="1:17" ht="18" customHeight="1">
      <c r="A43" s="68" t="s">
        <v>92</v>
      </c>
      <c r="B43" s="42"/>
      <c r="C43" s="65" t="s">
        <v>38</v>
      </c>
      <c r="D43" s="47" t="str">
        <f t="shared" si="0"/>
        <v xml:space="preserve">-75.5 </v>
      </c>
      <c r="E43" s="47" t="str">
        <f t="shared" ref="E43:O43" si="2">IFERROR(IF(((E25-E7)/E7*100)&gt;100,"+",IF(((E25-E7)/E7*100)&lt;-100,"-",IF(ROUND(((E25-E7)/E7*100),1)=0,"0",IF(((E25-E7)/E7*100)&gt;0,TEXT(((E25-E7)/E7*100),"+0.0 "),TEXT(((E25-E7)/E7*100),"0.0 "))))),"")</f>
        <v/>
      </c>
      <c r="F43" s="58" t="str">
        <f t="shared" si="2"/>
        <v>+</v>
      </c>
      <c r="G43" s="47" t="str">
        <f t="shared" si="2"/>
        <v/>
      </c>
      <c r="H43" s="47" t="str">
        <f t="shared" si="2"/>
        <v xml:space="preserve">+43.6 </v>
      </c>
      <c r="I43" s="47" t="str">
        <f t="shared" si="2"/>
        <v/>
      </c>
      <c r="J43" s="47" t="str">
        <f t="shared" si="2"/>
        <v/>
      </c>
      <c r="K43" s="47" t="str">
        <f t="shared" si="2"/>
        <v xml:space="preserve">-100.0 </v>
      </c>
      <c r="L43" s="47" t="str">
        <f t="shared" si="2"/>
        <v/>
      </c>
      <c r="M43" s="47" t="str">
        <f t="shared" si="2"/>
        <v/>
      </c>
      <c r="N43" s="58" t="str">
        <f t="shared" si="2"/>
        <v xml:space="preserve">+43.1 </v>
      </c>
      <c r="O43" s="54" t="str">
        <f t="shared" si="2"/>
        <v>+</v>
      </c>
    </row>
    <row r="44" spans="1:17" ht="18" customHeight="1">
      <c r="A44" s="68" t="s">
        <v>92</v>
      </c>
      <c r="B44" s="42"/>
      <c r="C44" s="65" t="s">
        <v>72</v>
      </c>
      <c r="D44" s="47" t="str">
        <f t="shared" si="0"/>
        <v xml:space="preserve">-2.0 </v>
      </c>
      <c r="E44" s="47" t="str">
        <f t="shared" ref="E44:O44" si="3">IFERROR(IF(((E26-E8)/E8*100)&gt;100,"+",IF(((E26-E8)/E8*100)&lt;-100,"-",IF(ROUND(((E26-E8)/E8*100),1)=0,"0",IF(((E26-E8)/E8*100)&gt;0,TEXT(((E26-E8)/E8*100),"+0.0 "),TEXT(((E26-E8)/E8*100),"0.0 "))))),"")</f>
        <v/>
      </c>
      <c r="F44" s="58" t="str">
        <f t="shared" si="3"/>
        <v xml:space="preserve">+2.1 </v>
      </c>
      <c r="G44" s="47" t="str">
        <f t="shared" si="3"/>
        <v/>
      </c>
      <c r="H44" s="47" t="str">
        <f t="shared" si="3"/>
        <v/>
      </c>
      <c r="I44" s="47" t="str">
        <f t="shared" si="3"/>
        <v/>
      </c>
      <c r="J44" s="47" t="str">
        <f t="shared" si="3"/>
        <v/>
      </c>
      <c r="K44" s="47" t="str">
        <f t="shared" si="3"/>
        <v/>
      </c>
      <c r="L44" s="47" t="str">
        <f t="shared" si="3"/>
        <v/>
      </c>
      <c r="M44" s="47" t="str">
        <f t="shared" si="3"/>
        <v xml:space="preserve">-6.7 </v>
      </c>
      <c r="N44" s="58" t="str">
        <f t="shared" si="3"/>
        <v xml:space="preserve">-6.7 </v>
      </c>
      <c r="O44" s="54" t="str">
        <f t="shared" si="3"/>
        <v xml:space="preserve">+1.9 </v>
      </c>
    </row>
    <row r="45" spans="1:17" ht="18" customHeight="1">
      <c r="A45" s="68" t="s">
        <v>92</v>
      </c>
      <c r="B45" s="42"/>
      <c r="C45" s="65" t="s">
        <v>39</v>
      </c>
      <c r="D45" s="47" t="str">
        <f t="shared" si="0"/>
        <v xml:space="preserve">+44.0 </v>
      </c>
      <c r="E45" s="47" t="str">
        <f t="shared" ref="E45:O45" si="4">IFERROR(IF(((E27-E9)/E9*100)&gt;100,"+",IF(((E27-E9)/E9*100)&lt;-100,"-",IF(ROUND(((E27-E9)/E9*100),1)=0,"0",IF(((E27-E9)/E9*100)&gt;0,TEXT(((E27-E9)/E9*100),"+0.0 "),TEXT(((E27-E9)/E9*100),"0.0 "))))),"")</f>
        <v/>
      </c>
      <c r="F45" s="58" t="str">
        <f t="shared" si="4"/>
        <v xml:space="preserve">+63.5 </v>
      </c>
      <c r="G45" s="47" t="str">
        <f t="shared" si="4"/>
        <v/>
      </c>
      <c r="H45" s="47" t="str">
        <f t="shared" si="4"/>
        <v xml:space="preserve">-100.0 </v>
      </c>
      <c r="I45" s="47" t="str">
        <f t="shared" si="4"/>
        <v/>
      </c>
      <c r="J45" s="47" t="str">
        <f t="shared" si="4"/>
        <v/>
      </c>
      <c r="K45" s="47" t="str">
        <f t="shared" si="4"/>
        <v/>
      </c>
      <c r="L45" s="47" t="str">
        <f t="shared" si="4"/>
        <v/>
      </c>
      <c r="M45" s="47" t="str">
        <f t="shared" si="4"/>
        <v xml:space="preserve">-100.0 </v>
      </c>
      <c r="N45" s="58" t="str">
        <f t="shared" si="4"/>
        <v xml:space="preserve">-100.0 </v>
      </c>
      <c r="O45" s="54" t="str">
        <f t="shared" si="4"/>
        <v xml:space="preserve">+52.4 </v>
      </c>
    </row>
    <row r="46" spans="1:17" ht="18" customHeight="1">
      <c r="A46" s="68" t="s">
        <v>92</v>
      </c>
      <c r="B46" s="42"/>
      <c r="C46" s="65" t="s">
        <v>40</v>
      </c>
      <c r="D46" s="47" t="str">
        <f t="shared" si="0"/>
        <v>+</v>
      </c>
      <c r="E46" s="47" t="str">
        <f t="shared" ref="E46:O46" si="5">IFERROR(IF(((E28-E10)/E10*100)&gt;100,"+",IF(((E28-E10)/E10*100)&lt;-100,"-",IF(ROUND(((E28-E10)/E10*100),1)=0,"0",IF(((E28-E10)/E10*100)&gt;0,TEXT(((E28-E10)/E10*100),"+0.0 "),TEXT(((E28-E10)/E10*100),"0.0 "))))),"")</f>
        <v/>
      </c>
      <c r="F46" s="58" t="str">
        <f t="shared" si="5"/>
        <v xml:space="preserve">-59.3 </v>
      </c>
      <c r="G46" s="47" t="str">
        <f t="shared" si="5"/>
        <v/>
      </c>
      <c r="H46" s="47" t="str">
        <f t="shared" si="5"/>
        <v/>
      </c>
      <c r="I46" s="47" t="str">
        <f t="shared" si="5"/>
        <v/>
      </c>
      <c r="J46" s="47" t="str">
        <f t="shared" si="5"/>
        <v/>
      </c>
      <c r="K46" s="47" t="str">
        <f t="shared" si="5"/>
        <v/>
      </c>
      <c r="L46" s="47" t="str">
        <f t="shared" si="5"/>
        <v/>
      </c>
      <c r="M46" s="47" t="str">
        <f t="shared" si="5"/>
        <v/>
      </c>
      <c r="N46" s="58" t="str">
        <f t="shared" si="5"/>
        <v/>
      </c>
      <c r="O46" s="54" t="str">
        <f t="shared" si="5"/>
        <v xml:space="preserve">-59.2 </v>
      </c>
    </row>
    <row r="47" spans="1:17" ht="18" customHeight="1">
      <c r="A47" s="68" t="s">
        <v>92</v>
      </c>
      <c r="B47" s="42"/>
      <c r="C47" s="65" t="s">
        <v>41</v>
      </c>
      <c r="D47" s="47" t="str">
        <f t="shared" si="0"/>
        <v>+</v>
      </c>
      <c r="E47" s="47" t="str">
        <f t="shared" ref="E47:O47" si="6">IFERROR(IF(((E29-E11)/E11*100)&gt;100,"+",IF(((E29-E11)/E11*100)&lt;-100,"-",IF(ROUND(((E29-E11)/E11*100),1)=0,"0",IF(((E29-E11)/E11*100)&gt;0,TEXT(((E29-E11)/E11*100),"+0.0 "),TEXT(((E29-E11)/E11*100),"0.0 "))))),"")</f>
        <v/>
      </c>
      <c r="F47" s="58" t="str">
        <f t="shared" si="6"/>
        <v xml:space="preserve">-96.8 </v>
      </c>
      <c r="G47" s="47" t="str">
        <f t="shared" si="6"/>
        <v xml:space="preserve">-60.5 </v>
      </c>
      <c r="H47" s="47" t="str">
        <f t="shared" si="6"/>
        <v xml:space="preserve">-100.0 </v>
      </c>
      <c r="I47" s="47" t="str">
        <f t="shared" si="6"/>
        <v/>
      </c>
      <c r="J47" s="47" t="str">
        <f t="shared" si="6"/>
        <v/>
      </c>
      <c r="K47" s="47" t="str">
        <f t="shared" si="6"/>
        <v/>
      </c>
      <c r="L47" s="47" t="str">
        <f t="shared" si="6"/>
        <v/>
      </c>
      <c r="M47" s="47" t="str">
        <f t="shared" si="6"/>
        <v xml:space="preserve">-68.3 </v>
      </c>
      <c r="N47" s="58" t="str">
        <f t="shared" si="6"/>
        <v xml:space="preserve">-80.7 </v>
      </c>
      <c r="O47" s="54" t="str">
        <f t="shared" si="6"/>
        <v xml:space="preserve">-85.0 </v>
      </c>
    </row>
    <row r="48" spans="1:17" ht="18" customHeight="1">
      <c r="A48" s="68" t="s">
        <v>92</v>
      </c>
      <c r="B48" s="42"/>
      <c r="C48" s="65" t="s">
        <v>70</v>
      </c>
      <c r="D48" s="47" t="str">
        <f t="shared" si="0"/>
        <v xml:space="preserve">+69.0 </v>
      </c>
      <c r="E48" s="47" t="str">
        <f t="shared" ref="E48:O48" si="7">IFERROR(IF(((E30-E12)/E12*100)&gt;100,"+",IF(((E30-E12)/E12*100)&lt;-100,"-",IF(ROUND(((E30-E12)/E12*100),1)=0,"0",IF(((E30-E12)/E12*100)&gt;0,TEXT(((E30-E12)/E12*100),"+0.0 "),TEXT(((E30-E12)/E12*100),"0.0 "))))),"")</f>
        <v/>
      </c>
      <c r="F48" s="58" t="str">
        <f t="shared" si="7"/>
        <v xml:space="preserve">-35.9 </v>
      </c>
      <c r="G48" s="47" t="str">
        <f t="shared" si="7"/>
        <v xml:space="preserve">-100.0 </v>
      </c>
      <c r="H48" s="47" t="str">
        <f t="shared" si="7"/>
        <v/>
      </c>
      <c r="I48" s="47" t="str">
        <f t="shared" si="7"/>
        <v/>
      </c>
      <c r="J48" s="47" t="str">
        <f t="shared" si="7"/>
        <v/>
      </c>
      <c r="K48" s="47" t="str">
        <f t="shared" si="7"/>
        <v/>
      </c>
      <c r="L48" s="47" t="str">
        <f t="shared" si="7"/>
        <v/>
      </c>
      <c r="M48" s="47" t="str">
        <f t="shared" si="7"/>
        <v xml:space="preserve">+46.3 </v>
      </c>
      <c r="N48" s="58" t="str">
        <f t="shared" si="7"/>
        <v xml:space="preserve">+24.9 </v>
      </c>
      <c r="O48" s="54" t="str">
        <f t="shared" si="7"/>
        <v xml:space="preserve">-35.0 </v>
      </c>
    </row>
    <row r="49" spans="1:15" ht="18" customHeight="1">
      <c r="A49" s="68" t="s">
        <v>92</v>
      </c>
      <c r="B49" s="42"/>
      <c r="C49" s="65" t="s">
        <v>74</v>
      </c>
      <c r="D49" s="47" t="str">
        <f t="shared" si="0"/>
        <v/>
      </c>
      <c r="E49" s="47" t="str">
        <f t="shared" ref="E49:O49" si="8">IFERROR(IF(((E31-E13)/E13*100)&gt;100,"+",IF(((E31-E13)/E13*100)&lt;-100,"-",IF(ROUND(((E31-E13)/E13*100),1)=0,"0",IF(((E31-E13)/E13*100)&gt;0,TEXT(((E31-E13)/E13*100),"+0.0 "),TEXT(((E31-E13)/E13*100),"0.0 "))))),"")</f>
        <v/>
      </c>
      <c r="F49" s="58" t="str">
        <f t="shared" si="8"/>
        <v/>
      </c>
      <c r="G49" s="47" t="str">
        <f t="shared" si="8"/>
        <v/>
      </c>
      <c r="H49" s="47" t="str">
        <f t="shared" si="8"/>
        <v xml:space="preserve">-63.8 </v>
      </c>
      <c r="I49" s="47" t="str">
        <f t="shared" si="8"/>
        <v xml:space="preserve">+6.3 </v>
      </c>
      <c r="J49" s="47" t="str">
        <f t="shared" si="8"/>
        <v/>
      </c>
      <c r="K49" s="47" t="str">
        <f t="shared" si="8"/>
        <v xml:space="preserve">-27.5 </v>
      </c>
      <c r="L49" s="47" t="str">
        <f t="shared" si="8"/>
        <v xml:space="preserve">-100.0 </v>
      </c>
      <c r="M49" s="47" t="str">
        <f t="shared" si="8"/>
        <v xml:space="preserve">+67.4 </v>
      </c>
      <c r="N49" s="58" t="str">
        <f t="shared" si="8"/>
        <v xml:space="preserve">-23.4 </v>
      </c>
      <c r="O49" s="54" t="str">
        <f t="shared" si="8"/>
        <v xml:space="preserve">-23.4 </v>
      </c>
    </row>
    <row r="50" spans="1:15" ht="18" customHeight="1">
      <c r="A50" s="68" t="s">
        <v>92</v>
      </c>
      <c r="B50" s="42"/>
      <c r="C50" s="65" t="s">
        <v>73</v>
      </c>
      <c r="D50" s="47" t="str">
        <f t="shared" si="0"/>
        <v xml:space="preserve">-4.8 </v>
      </c>
      <c r="E50" s="47" t="str">
        <f t="shared" ref="E50:O50" si="9">IFERROR(IF(((E32-E14)/E14*100)&gt;100,"+",IF(((E32-E14)/E14*100)&lt;-100,"-",IF(ROUND(((E32-E14)/E14*100),1)=0,"0",IF(((E32-E14)/E14*100)&gt;0,TEXT(((E32-E14)/E14*100),"+0.0 "),TEXT(((E32-E14)/E14*100),"0.0 "))))),"")</f>
        <v/>
      </c>
      <c r="F50" s="58" t="str">
        <f t="shared" si="9"/>
        <v xml:space="preserve">+14.8 </v>
      </c>
      <c r="G50" s="47" t="str">
        <f t="shared" si="9"/>
        <v/>
      </c>
      <c r="H50" s="47" t="str">
        <f t="shared" si="9"/>
        <v/>
      </c>
      <c r="I50" s="47" t="str">
        <f t="shared" si="9"/>
        <v/>
      </c>
      <c r="J50" s="47" t="str">
        <f t="shared" si="9"/>
        <v/>
      </c>
      <c r="K50" s="47" t="str">
        <f t="shared" si="9"/>
        <v/>
      </c>
      <c r="L50" s="47" t="str">
        <f t="shared" si="9"/>
        <v/>
      </c>
      <c r="M50" s="47" t="str">
        <f t="shared" si="9"/>
        <v>+</v>
      </c>
      <c r="N50" s="58" t="str">
        <f t="shared" si="9"/>
        <v>+</v>
      </c>
      <c r="O50" s="54" t="str">
        <f t="shared" si="9"/>
        <v xml:space="preserve">+29.9 </v>
      </c>
    </row>
    <row r="51" spans="1:15" ht="18" customHeight="1">
      <c r="A51" s="68" t="s">
        <v>92</v>
      </c>
      <c r="B51" s="42"/>
      <c r="C51" s="65" t="s">
        <v>42</v>
      </c>
      <c r="D51" s="47" t="str">
        <f t="shared" si="0"/>
        <v xml:space="preserve">-100.0 </v>
      </c>
      <c r="E51" s="47" t="str">
        <f t="shared" ref="E51:O51" si="10">IFERROR(IF(((E33-E15)/E15*100)&gt;100,"+",IF(((E33-E15)/E15*100)&lt;-100,"-",IF(ROUND(((E33-E15)/E15*100),1)=0,"0",IF(((E33-E15)/E15*100)&gt;0,TEXT(((E33-E15)/E15*100),"+0.0 "),TEXT(((E33-E15)/E15*100),"0.0 "))))),"")</f>
        <v/>
      </c>
      <c r="F51" s="58" t="str">
        <f t="shared" si="10"/>
        <v/>
      </c>
      <c r="G51" s="47" t="str">
        <f t="shared" si="10"/>
        <v/>
      </c>
      <c r="H51" s="47" t="str">
        <f t="shared" si="10"/>
        <v/>
      </c>
      <c r="I51" s="47" t="str">
        <f t="shared" si="10"/>
        <v/>
      </c>
      <c r="J51" s="47" t="str">
        <f t="shared" si="10"/>
        <v/>
      </c>
      <c r="K51" s="47" t="str">
        <f t="shared" si="10"/>
        <v/>
      </c>
      <c r="L51" s="47" t="str">
        <f t="shared" si="10"/>
        <v/>
      </c>
      <c r="M51" s="47" t="str">
        <f t="shared" si="10"/>
        <v/>
      </c>
      <c r="N51" s="58" t="str">
        <f t="shared" si="10"/>
        <v/>
      </c>
      <c r="O51" s="54" t="str">
        <f t="shared" si="10"/>
        <v/>
      </c>
    </row>
    <row r="52" spans="1:15" ht="18" customHeight="1">
      <c r="A52" s="68" t="s">
        <v>92</v>
      </c>
      <c r="B52" s="42"/>
      <c r="C52" s="65" t="s">
        <v>43</v>
      </c>
      <c r="D52" s="47" t="str">
        <f t="shared" si="0"/>
        <v xml:space="preserve">-8.4 </v>
      </c>
      <c r="E52" s="47" t="str">
        <f t="shared" ref="E52:O52" si="11">IFERROR(IF(((E34-E16)/E16*100)&gt;100,"+",IF(((E34-E16)/E16*100)&lt;-100,"-",IF(ROUND(((E34-E16)/E16*100),1)=0,"0",IF(((E34-E16)/E16*100)&gt;0,TEXT(((E34-E16)/E16*100),"+0.0 "),TEXT(((E34-E16)/E16*100),"0.0 "))))),"")</f>
        <v xml:space="preserve">+10.5 </v>
      </c>
      <c r="F52" s="58" t="str">
        <f t="shared" si="11"/>
        <v xml:space="preserve">+9.4 </v>
      </c>
      <c r="G52" s="47" t="str">
        <f t="shared" si="11"/>
        <v xml:space="preserve">-78.8 </v>
      </c>
      <c r="H52" s="47" t="str">
        <f t="shared" si="11"/>
        <v xml:space="preserve">-21.4 </v>
      </c>
      <c r="I52" s="47" t="str">
        <f t="shared" si="11"/>
        <v/>
      </c>
      <c r="J52" s="47" t="str">
        <f t="shared" si="11"/>
        <v/>
      </c>
      <c r="K52" s="47" t="str">
        <f t="shared" si="11"/>
        <v/>
      </c>
      <c r="L52" s="47" t="str">
        <f t="shared" si="11"/>
        <v xml:space="preserve">-100.0 </v>
      </c>
      <c r="M52" s="47" t="str">
        <f t="shared" si="11"/>
        <v xml:space="preserve">-17.5 </v>
      </c>
      <c r="N52" s="58" t="str">
        <f t="shared" si="11"/>
        <v xml:space="preserve">-28.5 </v>
      </c>
      <c r="O52" s="54" t="str">
        <f t="shared" si="11"/>
        <v xml:space="preserve">-2.9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 xml:space="preserve">-37.6 </v>
      </c>
      <c r="I53" s="47" t="str">
        <f t="shared" si="12"/>
        <v/>
      </c>
      <c r="J53" s="47" t="str">
        <f t="shared" si="12"/>
        <v/>
      </c>
      <c r="K53" s="47" t="str">
        <f t="shared" si="12"/>
        <v/>
      </c>
      <c r="L53" s="47" t="str">
        <f t="shared" si="12"/>
        <v/>
      </c>
      <c r="M53" s="47" t="str">
        <f t="shared" si="12"/>
        <v/>
      </c>
      <c r="N53" s="58" t="str">
        <f t="shared" si="12"/>
        <v xml:space="preserve">-36.8 </v>
      </c>
      <c r="O53" s="54" t="str">
        <f t="shared" si="12"/>
        <v xml:space="preserve">-36.8 </v>
      </c>
    </row>
    <row r="54" spans="1:15" ht="18" customHeight="1">
      <c r="A54" s="68" t="s">
        <v>92</v>
      </c>
      <c r="B54" s="42"/>
      <c r="C54" s="65" t="s">
        <v>71</v>
      </c>
      <c r="D54" s="47" t="str">
        <f t="shared" si="0"/>
        <v xml:space="preserve">-10.8 </v>
      </c>
      <c r="E54" s="47" t="str">
        <f t="shared" ref="E54:O54" si="13">IFERROR(IF(((E36-E18)/E18*100)&gt;100,"+",IF(((E36-E18)/E18*100)&lt;-100,"-",IF(ROUND(((E36-E18)/E18*100),1)=0,"0",IF(((E36-E18)/E18*100)&gt;0,TEXT(((E36-E18)/E18*100),"+0.0 "),TEXT(((E36-E18)/E18*100),"0.0 "))))),"")</f>
        <v/>
      </c>
      <c r="F54" s="58" t="str">
        <f t="shared" si="13"/>
        <v xml:space="preserve">+12.2 </v>
      </c>
      <c r="G54" s="47" t="str">
        <f t="shared" si="13"/>
        <v/>
      </c>
      <c r="H54" s="47" t="str">
        <f t="shared" si="13"/>
        <v/>
      </c>
      <c r="I54" s="47" t="str">
        <f t="shared" si="13"/>
        <v/>
      </c>
      <c r="J54" s="47" t="str">
        <f t="shared" si="13"/>
        <v/>
      </c>
      <c r="K54" s="47" t="str">
        <f t="shared" si="13"/>
        <v/>
      </c>
      <c r="L54" s="47" t="str">
        <f t="shared" si="13"/>
        <v/>
      </c>
      <c r="M54" s="47" t="str">
        <f t="shared" si="13"/>
        <v xml:space="preserve">-2.3 </v>
      </c>
      <c r="N54" s="58" t="str">
        <f t="shared" si="13"/>
        <v xml:space="preserve">-2.3 </v>
      </c>
      <c r="O54" s="54" t="str">
        <f t="shared" si="13"/>
        <v xml:space="preserve">+12.1 </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xml:space="preserve">-31.7 </v>
      </c>
      <c r="F55" s="58" t="str">
        <f t="shared" si="14"/>
        <v xml:space="preserve">-31.7 </v>
      </c>
      <c r="G55" s="47" t="str">
        <f t="shared" si="14"/>
        <v/>
      </c>
      <c r="H55" s="47" t="str">
        <f t="shared" si="14"/>
        <v/>
      </c>
      <c r="I55" s="47" t="str">
        <f t="shared" si="14"/>
        <v/>
      </c>
      <c r="J55" s="47" t="str">
        <f t="shared" si="14"/>
        <v/>
      </c>
      <c r="K55" s="47" t="str">
        <f t="shared" si="14"/>
        <v/>
      </c>
      <c r="L55" s="47" t="str">
        <f t="shared" si="14"/>
        <v xml:space="preserve">-100.0 </v>
      </c>
      <c r="M55" s="47" t="str">
        <f t="shared" si="14"/>
        <v xml:space="preserve">+34.7 </v>
      </c>
      <c r="N55" s="58" t="str">
        <f t="shared" si="14"/>
        <v xml:space="preserve">-45.3 </v>
      </c>
      <c r="O55" s="54" t="str">
        <f t="shared" si="14"/>
        <v xml:space="preserve">-44.5 </v>
      </c>
    </row>
    <row r="56" spans="1:15" ht="18" customHeight="1">
      <c r="A56" s="68" t="s">
        <v>92</v>
      </c>
      <c r="B56" s="42"/>
      <c r="C56" s="65" t="s">
        <v>46</v>
      </c>
      <c r="D56" s="47" t="str">
        <f t="shared" si="0"/>
        <v xml:space="preserve">+65.5 </v>
      </c>
      <c r="E56" s="47" t="str">
        <f t="shared" ref="E56:O56" si="15">IFERROR(IF(((E38-E20)/E20*100)&gt;100,"+",IF(((E38-E20)/E20*100)&lt;-100,"-",IF(ROUND(((E38-E20)/E20*100),1)=0,"0",IF(((E38-E20)/E20*100)&gt;0,TEXT(((E38-E20)/E20*100),"+0.0 "),TEXT(((E38-E20)/E20*100),"0.0 "))))),"")</f>
        <v/>
      </c>
      <c r="F56" s="58" t="str">
        <f t="shared" si="15"/>
        <v xml:space="preserve">-39.6 </v>
      </c>
      <c r="G56" s="47" t="str">
        <f t="shared" si="15"/>
        <v/>
      </c>
      <c r="H56" s="47" t="str">
        <f t="shared" si="15"/>
        <v/>
      </c>
      <c r="I56" s="47" t="str">
        <f t="shared" si="15"/>
        <v/>
      </c>
      <c r="J56" s="47" t="str">
        <f t="shared" si="15"/>
        <v/>
      </c>
      <c r="K56" s="47" t="str">
        <f t="shared" si="15"/>
        <v/>
      </c>
      <c r="L56" s="47" t="str">
        <f t="shared" si="15"/>
        <v/>
      </c>
      <c r="M56" s="47" t="str">
        <f t="shared" si="15"/>
        <v xml:space="preserve">-99.9 </v>
      </c>
      <c r="N56" s="58" t="str">
        <f t="shared" si="15"/>
        <v xml:space="preserve">-99.9 </v>
      </c>
      <c r="O56" s="54" t="str">
        <f t="shared" si="15"/>
        <v xml:space="preserve">-45.3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xml:space="preserve">+2.4 </v>
      </c>
      <c r="G57" s="47" t="str">
        <f t="shared" si="16"/>
        <v/>
      </c>
      <c r="H57" s="47" t="str">
        <f t="shared" si="16"/>
        <v xml:space="preserve">-41.3 </v>
      </c>
      <c r="I57" s="47" t="str">
        <f t="shared" si="16"/>
        <v/>
      </c>
      <c r="J57" s="47" t="str">
        <f t="shared" si="16"/>
        <v/>
      </c>
      <c r="K57" s="47" t="str">
        <f t="shared" si="16"/>
        <v xml:space="preserve">-100.0 </v>
      </c>
      <c r="L57" s="47" t="str">
        <f t="shared" si="16"/>
        <v/>
      </c>
      <c r="M57" s="47" t="str">
        <f t="shared" si="16"/>
        <v xml:space="preserve">-99.5 </v>
      </c>
      <c r="N57" s="58" t="str">
        <f t="shared" si="16"/>
        <v xml:space="preserve">-45.7 </v>
      </c>
      <c r="O57" s="54" t="str">
        <f t="shared" si="16"/>
        <v xml:space="preserve">-38.6 </v>
      </c>
    </row>
    <row r="58" spans="1:15" ht="18" customHeight="1">
      <c r="A58" s="68" t="s">
        <v>92</v>
      </c>
      <c r="B58" s="42"/>
      <c r="C58" s="65" t="s">
        <v>62</v>
      </c>
      <c r="D58" s="47" t="str">
        <f>IFERROR(IF(((D22-D40)/D40*100)&gt;100,"+",IF(((D22-D40)/D40*100)&lt;-100,"-",IF(ROUND(((D22-D40)/D40*100),1)=0,"0",IF(((D22-D40)/D40*100)&gt;0,TEXT(((D22-D40)/D40*100),"+0.0 "),TEXT(((D22-D40)/D40*100),"0.0 "))))),"")</f>
        <v xml:space="preserve">-16.3 </v>
      </c>
      <c r="E58" s="47" t="str">
        <f t="shared" ref="E58:O58" si="17">IFERROR(IF(((E40-E22)/E22*100)&gt;100,"+",IF(((E40-E22)/E22*100)&lt;-100,"-",IF(ROUND(((E40-E22)/E22*100),1)=0,"0",IF(((E40-E22)/E22*100)&gt;0,TEXT(((E40-E22)/E22*100),"+0.0 "),TEXT(((E40-E22)/E22*100),"0.0 "))))),"")</f>
        <v xml:space="preserve">-100.0 </v>
      </c>
      <c r="F58" s="58" t="str">
        <f t="shared" si="17"/>
        <v xml:space="preserve">+17.0 </v>
      </c>
      <c r="G58" s="47" t="str">
        <f t="shared" si="17"/>
        <v xml:space="preserve">+12.3 </v>
      </c>
      <c r="H58" s="47" t="str">
        <f t="shared" si="17"/>
        <v>+</v>
      </c>
      <c r="I58" s="47" t="str">
        <f t="shared" si="17"/>
        <v/>
      </c>
      <c r="J58" s="47" t="str">
        <f t="shared" si="17"/>
        <v/>
      </c>
      <c r="K58" s="47" t="str">
        <f t="shared" si="17"/>
        <v xml:space="preserve">-100.0 </v>
      </c>
      <c r="L58" s="47" t="str">
        <f t="shared" si="17"/>
        <v xml:space="preserve">+3.8 </v>
      </c>
      <c r="M58" s="47" t="str">
        <f t="shared" si="17"/>
        <v xml:space="preserve">-15.2 </v>
      </c>
      <c r="N58" s="58" t="str">
        <f t="shared" si="17"/>
        <v>+</v>
      </c>
      <c r="O58" s="54" t="str">
        <f t="shared" si="17"/>
        <v xml:space="preserve">+97.9 </v>
      </c>
    </row>
    <row r="59" spans="1:15" ht="18" customHeight="1">
      <c r="A59" s="66" t="s">
        <v>92</v>
      </c>
      <c r="B59" s="59"/>
      <c r="C59" s="64" t="s">
        <v>116</v>
      </c>
      <c r="D59" s="104" t="str">
        <f t="shared" ref="D59:N59" si="18">IFERROR(IF(((D41-D23)/D23*100)&gt;100,"+",IF(((D41-D23)/D23*100)&lt;-100,"-",IF(ROUND(((D41-D23)/D23*100),1)=0,"0",IF(((D41-D23)/D23*100)&gt;0,TEXT(((D41-D23)/D23*100),"+0.0 "),TEXT(((D41-D23)/D23*100),"0.0 "))))),"")</f>
        <v xml:space="preserve">-0.5 </v>
      </c>
      <c r="E59" s="55" t="str">
        <f t="shared" si="18"/>
        <v xml:space="preserve">+74.5 </v>
      </c>
      <c r="F59" s="56" t="str">
        <f t="shared" si="18"/>
        <v xml:space="preserve">+4.0 </v>
      </c>
      <c r="G59" s="55" t="str">
        <f t="shared" si="18"/>
        <v xml:space="preserve">-24.0 </v>
      </c>
      <c r="H59" s="55" t="str">
        <f>IFERROR(IF(((H41-H23)/H23*100)&gt;100,"+",IF(((H41-H23)/H23*100)&lt;-100,"-",IF(ROUND(((H41-H23)/H23*100),1)=0,"0",IF(((H41-H23)/H23*100)&gt;0,TEXT(((H41-H23)/H23*100),"+0.0 "),TEXT(((H41-H23)/H23*100),"0.0 "))))),"")</f>
        <v xml:space="preserve">-21.7 </v>
      </c>
      <c r="I59" s="55" t="str">
        <f>IFERROR(IF(((I41-I23)/I23*100)&gt;100,"+",IF(((I41-I23)/I23*100)&lt;-100,"-",IF(ROUND(((I41-I23)/I23*100),1)=0,"0",IF(((I41-I23)/I23*100)&gt;0,TEXT(((I41-I23)/I23*100),"+0.0 "),TEXT(((I41-I23)/I23*100),"0.0 "))))),"")</f>
        <v xml:space="preserve">+6.3 </v>
      </c>
      <c r="J59" s="55" t="str">
        <f t="shared" si="18"/>
        <v/>
      </c>
      <c r="K59" s="55" t="str">
        <f t="shared" si="18"/>
        <v xml:space="preserve">-27.8 </v>
      </c>
      <c r="L59" s="55" t="str">
        <f t="shared" si="18"/>
        <v xml:space="preserve">-9.6 </v>
      </c>
      <c r="M59" s="55" t="str">
        <f t="shared" si="18"/>
        <v xml:space="preserve">-20.1 </v>
      </c>
      <c r="N59" s="56" t="str">
        <f t="shared" si="18"/>
        <v xml:space="preserve">-18.2 </v>
      </c>
      <c r="O59" s="57" t="str">
        <f>IFERROR(IF(((O41-O23)/O23*100)&gt;100,"+",IF(((O41-O23)/O23*100)&lt;-100,"-",IF(ROUND(((O41-O23)/O23*100),1)=0,"0",IF(((O41-O23)/O23*100)&gt;0,TEXT(((O41-O23)/O23*100),"+0.0 "),TEXT(((O41-O23)/O23*100),"0.0 "))))),"")</f>
        <v xml:space="preserve">-5.3 </v>
      </c>
    </row>
    <row r="60" spans="1:15" ht="15.5">
      <c r="G60" s="103"/>
      <c r="H60" s="103"/>
      <c r="I60" s="103"/>
      <c r="J60" s="103"/>
      <c r="K60" s="103"/>
      <c r="L60" s="103"/>
      <c r="M60" s="103"/>
      <c r="N60" s="103"/>
    </row>
    <row r="61" spans="1:15" ht="15.5">
      <c r="D61" s="83"/>
      <c r="E61" s="83"/>
      <c r="F61" s="83"/>
      <c r="G61" s="83"/>
      <c r="H61" s="83"/>
      <c r="I61" s="83"/>
      <c r="J61" s="83"/>
      <c r="K61" s="83"/>
      <c r="L61" s="83"/>
      <c r="M61" s="83"/>
      <c r="N61" s="83"/>
      <c r="O61" s="83"/>
    </row>
    <row r="62" spans="1:15" ht="15.5">
      <c r="D62" s="103"/>
      <c r="E62" s="103"/>
      <c r="F62" s="103"/>
      <c r="G62" s="103"/>
      <c r="H62" s="103"/>
      <c r="I62" s="103"/>
      <c r="J62" s="103"/>
      <c r="K62" s="103"/>
      <c r="L62" s="103"/>
      <c r="M62" s="103"/>
      <c r="N62" s="103"/>
      <c r="O62" s="103"/>
    </row>
    <row r="65" spans="4:15" ht="18" customHeight="1">
      <c r="D65" s="83"/>
      <c r="E65" s="83"/>
      <c r="F65" s="83"/>
      <c r="G65" s="83"/>
      <c r="H65" s="83"/>
      <c r="I65" s="83"/>
      <c r="J65" s="83"/>
      <c r="K65" s="83"/>
      <c r="L65" s="83"/>
      <c r="M65" s="83"/>
      <c r="N65" s="83"/>
      <c r="O65" s="83"/>
    </row>
  </sheetData>
  <phoneticPr fontId="14" type="noConversion"/>
  <pageMargins left="0.7" right="0.7" top="0.75" bottom="0.75" header="0.3" footer="0.3"/>
  <pageSetup paperSize="9" orientation="portrait" verticalDpi="0" r:id="rId1"/>
  <ignoredErrors>
    <ignoredError sqref="C54:C59 C41 C23 C53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35"/>
  <sheetViews>
    <sheetView showGridLines="0" zoomScaleNormal="100" workbookViewId="0">
      <pane xSplit="2" ySplit="5" topLeftCell="C114" activePane="bottomRight" state="frozen"/>
      <selection pane="topRight" activeCell="C1" sqref="C1"/>
      <selection pane="bottomLeft" activeCell="A6" sqref="A6"/>
      <selection pane="bottomRight" activeCell="A114" sqref="A114"/>
    </sheetView>
  </sheetViews>
  <sheetFormatPr defaultRowHeight="14.5"/>
  <cols>
    <col min="1" max="1" width="12.90625" style="20" customWidth="1"/>
    <col min="2" max="2" width="30.90625" customWidth="1"/>
    <col min="3" max="13" width="13.9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123</v>
      </c>
      <c r="K5" s="52" t="s">
        <v>124</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58.900000000000006</v>
      </c>
      <c r="M83" s="73">
        <f>SUMIFS(Month!N:N,Month!$C:$C,$B83,Month!$A:$A,$A83)</f>
        <v>58.900000000000006</v>
      </c>
      <c r="N83" s="74">
        <f>SUMIFS(Month!O:O,Month!$C:$C,$B83,Month!$A:$A,$A83)</f>
        <v>2878.48</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2322.79</v>
      </c>
      <c r="K84" s="73">
        <f>SUMIFS(Month!L:L,Month!$C:$C,$B84,Month!$A:$A,$A84)</f>
        <v>127.13000000000001</v>
      </c>
      <c r="L84" s="73">
        <f>SUMIFS(Month!M:M,Month!$C:$C,$B84,Month!$A:$A,$A84)</f>
        <v>145.49</v>
      </c>
      <c r="M84" s="73">
        <f>SUMIFS(Month!N:N,Month!$C:$C,$B84,Month!$A:$A,$A84)</f>
        <v>4182.99</v>
      </c>
      <c r="N84" s="74">
        <f>SUMIFS(Month!O:O,Month!$C:$C,$B84,Month!$A:$A,$A84)</f>
        <v>4253.04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2002.71</v>
      </c>
      <c r="M87" s="73">
        <f>SUMIFS(Month!N:N,Month!$C:$C,$B87,Month!$A:$A,$A87)</f>
        <v>5284.5599999999995</v>
      </c>
      <c r="N87" s="74">
        <f>SUMIFS(Month!O:O,Month!$C:$C,$B87,Month!$A:$A,$A87)</f>
        <v>19544.060000000001</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2542.46</v>
      </c>
      <c r="K95" s="76">
        <f>SUMIFS(Month!L:L,Month!$C:$C,$B95,Month!$A:$A,$A95)</f>
        <v>2458.0800000000004</v>
      </c>
      <c r="L95" s="76">
        <f>SUMIFS(Month!M:M,Month!$C:$C,$B95,Month!$A:$A,$A95)</f>
        <v>5093.4299999999994</v>
      </c>
      <c r="M95" s="76">
        <f>SUMIFS(Month!N:N,Month!$C:$C,$B95,Month!$A:$A,$A95)</f>
        <v>21115.83</v>
      </c>
      <c r="N95" s="75">
        <f>SUMIFS(Month!O:O,Month!$C:$C,$B95,Month!$A:$A,$A95)</f>
        <v>52045.009999999995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1387.23</v>
      </c>
      <c r="M96" s="70">
        <f>SUMIFS(Month!N:N,Month!$C:$C,$B96,Month!$A:$A,$A96)</f>
        <v>3880.4</v>
      </c>
      <c r="N96" s="71">
        <f>SUMIFS(Month!O:O,Month!$C:$C,$B96,Month!$A:$A,$A96)</f>
        <v>4696.32</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132</v>
      </c>
      <c r="C100" s="72">
        <f>SUMIFS(Month!D:D,Month!$C:$C,$B100,Month!$A:$A,$A100)</f>
        <v>779.07999999999993</v>
      </c>
      <c r="D100" s="73">
        <f>SUMIFS(Month!E:E,Month!$C:$C,$B100,Month!$A:$A,$A100)</f>
        <v>0</v>
      </c>
      <c r="E100" s="73">
        <f>SUMIFS(Month!F:F,Month!$C:$C,$B100,Month!$A:$A,$A100)</f>
        <v>779.07999999999993</v>
      </c>
      <c r="F100" s="74">
        <f>SUMIFS(Month!G:G,Month!$C:$C,$B100,Month!$A:$A,$A100)</f>
        <v>0</v>
      </c>
      <c r="G100" s="73">
        <f>SUMIFS(Month!H:H,Month!$C:$C,$B100,Month!$A:$A,$A100)</f>
        <v>0</v>
      </c>
      <c r="H100" s="73">
        <f>SUMIFS(Month!I:I,Month!$C:$C,$B100,Month!$A:$A,$A100)</f>
        <v>0</v>
      </c>
      <c r="I100" s="73">
        <f>SUMIFS(Month!J:J,Month!$C:$C,$B100,Month!$A:$A,$A100)</f>
        <v>0</v>
      </c>
      <c r="J100" s="73">
        <f>SUMIFS(Month!K:K,Month!$C:$C,$B100,Month!$A:$A,$A100)</f>
        <v>0</v>
      </c>
      <c r="K100" s="73">
        <f>SUMIFS(Month!L:L,Month!$C:$C,$B100,Month!$A:$A,$A100)</f>
        <v>0</v>
      </c>
      <c r="L100" s="73">
        <f>SUMIFS(Month!M:M,Month!$C:$C,$B100,Month!$A:$A,$A100)</f>
        <v>0</v>
      </c>
      <c r="M100" s="73">
        <f>SUMIFS(Month!N:N,Month!$C:$C,$B100,Month!$A:$A,$A100)</f>
        <v>0</v>
      </c>
      <c r="N100" s="74">
        <f>SUMIFS(Month!O:O,Month!$C:$C,$B100,Month!$A:$A,$A100)</f>
        <v>779.07999999999993</v>
      </c>
    </row>
    <row r="101" spans="1:14" ht="15.5">
      <c r="A101" s="68">
        <v>2023</v>
      </c>
      <c r="B101" s="63" t="s">
        <v>40</v>
      </c>
      <c r="C101" s="72">
        <f>SUMIFS(Month!D:D,Month!$C:$C,$B101,Month!$A:$A,$A101)</f>
        <v>634.65</v>
      </c>
      <c r="D101" s="73">
        <f>SUMIFS(Month!E:E,Month!$C:$C,$B101,Month!$A:$A,$A101)</f>
        <v>0</v>
      </c>
      <c r="E101" s="73">
        <f>SUMIFS(Month!F:F,Month!$C:$C,$B101,Month!$A:$A,$A101)</f>
        <v>634.65</v>
      </c>
      <c r="F101" s="74">
        <f>SUMIFS(Month!G:G,Month!$C:$C,$B101,Month!$A:$A,$A101)</f>
        <v>171.88000000000002</v>
      </c>
      <c r="G101" s="73">
        <f>SUMIFS(Month!H:H,Month!$C:$C,$B101,Month!$A:$A,$A101)</f>
        <v>59.95</v>
      </c>
      <c r="H101" s="73">
        <f>SUMIFS(Month!I:I,Month!$C:$C,$B101,Month!$A:$A,$A101)</f>
        <v>0</v>
      </c>
      <c r="I101" s="73">
        <f>SUMIFS(Month!J:J,Month!$C:$C,$B101,Month!$A:$A,$A101)</f>
        <v>0</v>
      </c>
      <c r="J101" s="73">
        <f>SUMIFS(Month!K:K,Month!$C:$C,$B101,Month!$A:$A,$A101)</f>
        <v>25.87</v>
      </c>
      <c r="K101" s="73">
        <f>SUMIFS(Month!L:L,Month!$C:$C,$B101,Month!$A:$A,$A101)</f>
        <v>0</v>
      </c>
      <c r="L101" s="73">
        <f>SUMIFS(Month!M:M,Month!$C:$C,$B101,Month!$A:$A,$A101)</f>
        <v>50.010000000000005</v>
      </c>
      <c r="M101" s="73">
        <f>SUMIFS(Month!N:N,Month!$C:$C,$B101,Month!$A:$A,$A101)</f>
        <v>390.45000000000005</v>
      </c>
      <c r="N101" s="74">
        <f>SUMIFS(Month!O:O,Month!$C:$C,$B101,Month!$A:$A,$A101)</f>
        <v>1025.0999999999999</v>
      </c>
    </row>
    <row r="102" spans="1:14" ht="15.5">
      <c r="A102" s="68">
        <v>2023</v>
      </c>
      <c r="B102" s="63" t="s">
        <v>41</v>
      </c>
      <c r="C102" s="72">
        <f>SUMIFS(Month!D:D,Month!$C:$C,$B102,Month!$A:$A,$A102)</f>
        <v>2576.96</v>
      </c>
      <c r="D102" s="73">
        <f>SUMIFS(Month!E:E,Month!$C:$C,$B102,Month!$A:$A,$A102)</f>
        <v>11.85</v>
      </c>
      <c r="E102" s="73">
        <f>SUMIFS(Month!F:F,Month!$C:$C,$B102,Month!$A:$A,$A102)</f>
        <v>2588.81</v>
      </c>
      <c r="F102" s="74">
        <f>SUMIFS(Month!G:G,Month!$C:$C,$B102,Month!$A:$A,$A102)</f>
        <v>0</v>
      </c>
      <c r="G102" s="73">
        <f>SUMIFS(Month!H:H,Month!$C:$C,$B102,Month!$A:$A,$A102)</f>
        <v>2.4500000000000002</v>
      </c>
      <c r="H102" s="73">
        <f>SUMIFS(Month!I:I,Month!$C:$C,$B102,Month!$A:$A,$A102)</f>
        <v>0</v>
      </c>
      <c r="I102" s="73">
        <f>SUMIFS(Month!J:J,Month!$C:$C,$B102,Month!$A:$A,$A102)</f>
        <v>0</v>
      </c>
      <c r="J102" s="73">
        <f>SUMIFS(Month!K:K,Month!$C:$C,$B102,Month!$A:$A,$A102)</f>
        <v>0</v>
      </c>
      <c r="K102" s="73">
        <f>SUMIFS(Month!L:L,Month!$C:$C,$B102,Month!$A:$A,$A102)</f>
        <v>0</v>
      </c>
      <c r="L102" s="73">
        <f>SUMIFS(Month!M:M,Month!$C:$C,$B102,Month!$A:$A,$A102)</f>
        <v>33.06</v>
      </c>
      <c r="M102" s="73">
        <f>SUMIFS(Month!N:N,Month!$C:$C,$B102,Month!$A:$A,$A102)</f>
        <v>36.51</v>
      </c>
      <c r="N102" s="74">
        <f>SUMIFS(Month!O:O,Month!$C:$C,$B102,Month!$A:$A,$A102)</f>
        <v>2625.32</v>
      </c>
    </row>
    <row r="103" spans="1:14" ht="15.5">
      <c r="A103" s="68">
        <v>2023</v>
      </c>
      <c r="B103" s="63" t="s">
        <v>70</v>
      </c>
      <c r="C103" s="72">
        <f>SUMIFS(Month!D:D,Month!$C:$C,$B103,Month!$A:$A,$A103)</f>
        <v>0</v>
      </c>
      <c r="D103" s="73">
        <f>SUMIFS(Month!E:E,Month!$C:$C,$B103,Month!$A:$A,$A103)</f>
        <v>0</v>
      </c>
      <c r="E103" s="73">
        <f>SUMIFS(Month!F:F,Month!$C:$C,$B103,Month!$A:$A,$A103)</f>
        <v>0</v>
      </c>
      <c r="F103" s="74">
        <f>SUMIFS(Month!G:G,Month!$C:$C,$B103,Month!$A:$A,$A103)</f>
        <v>0.5</v>
      </c>
      <c r="G103" s="73">
        <f>SUMIFS(Month!H:H,Month!$C:$C,$B103,Month!$A:$A,$A103)</f>
        <v>179.48000000000002</v>
      </c>
      <c r="H103" s="73">
        <f>SUMIFS(Month!I:I,Month!$C:$C,$B103,Month!$A:$A,$A103)</f>
        <v>1420.3899999999999</v>
      </c>
      <c r="I103" s="73">
        <f>SUMIFS(Month!J:J,Month!$C:$C,$B103,Month!$A:$A,$A103)</f>
        <v>54.71</v>
      </c>
      <c r="J103" s="73">
        <f>SUMIFS(Month!K:K,Month!$C:$C,$B103,Month!$A:$A,$A103)</f>
        <v>1050.7499999999998</v>
      </c>
      <c r="K103" s="73">
        <f>SUMIFS(Month!L:L,Month!$C:$C,$B103,Month!$A:$A,$A103)</f>
        <v>107.71999999999998</v>
      </c>
      <c r="L103" s="73">
        <f>SUMIFS(Month!M:M,Month!$C:$C,$B103,Month!$A:$A,$A103)</f>
        <v>116.97999999999999</v>
      </c>
      <c r="M103" s="73">
        <f>SUMIFS(Month!N:N,Month!$C:$C,$B103,Month!$A:$A,$A103)</f>
        <v>2936.4599999999996</v>
      </c>
      <c r="N103" s="74">
        <f>SUMIFS(Month!O:O,Month!$C:$C,$B103,Month!$A:$A,$A103)</f>
        <v>2936.4599999999996</v>
      </c>
    </row>
    <row r="104" spans="1:14" ht="15.5">
      <c r="A104" s="68">
        <v>2023</v>
      </c>
      <c r="B104" s="63" t="s">
        <v>74</v>
      </c>
      <c r="C104" s="72">
        <f>SUMIFS(Month!D:D,Month!$C:$C,$B104,Month!$A:$A,$A104)</f>
        <v>536.1</v>
      </c>
      <c r="D104" s="73">
        <f>SUMIFS(Month!E:E,Month!$C:$C,$B104,Month!$A:$A,$A104)</f>
        <v>43.01</v>
      </c>
      <c r="E104" s="73">
        <f>SUMIFS(Month!F:F,Month!$C:$C,$B104,Month!$A:$A,$A104)</f>
        <v>579.11000000000013</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24.419999999999998</v>
      </c>
      <c r="M104" s="73">
        <f>SUMIFS(Month!N:N,Month!$C:$C,$B104,Month!$A:$A,$A104)</f>
        <v>24.419999999999998</v>
      </c>
      <c r="N104" s="74">
        <f>SUMIFS(Month!O:O,Month!$C:$C,$B104,Month!$A:$A,$A104)</f>
        <v>603.53</v>
      </c>
    </row>
    <row r="105" spans="1:14" ht="15.5">
      <c r="A105" s="68">
        <v>2023</v>
      </c>
      <c r="B105" s="63" t="s">
        <v>73</v>
      </c>
      <c r="C105" s="72">
        <f>SUMIFS(Month!D:D,Month!$C:$C,$B105,Month!$A:$A,$A105)</f>
        <v>1069.6399999999999</v>
      </c>
      <c r="D105" s="73">
        <f>SUMIFS(Month!E:E,Month!$C:$C,$B105,Month!$A:$A,$A105)</f>
        <v>0</v>
      </c>
      <c r="E105" s="73">
        <f>SUMIFS(Month!F:F,Month!$C:$C,$B105,Month!$A:$A,$A105)</f>
        <v>1069.6399999999999</v>
      </c>
      <c r="F105" s="74">
        <f>SUMIFS(Month!G:G,Month!$C:$C,$B105,Month!$A:$A,$A105)</f>
        <v>0</v>
      </c>
      <c r="G105" s="73">
        <f>SUMIFS(Month!H:H,Month!$C:$C,$B105,Month!$A:$A,$A105)</f>
        <v>0</v>
      </c>
      <c r="H105" s="73">
        <f>SUMIFS(Month!I:I,Month!$C:$C,$B105,Month!$A:$A,$A105)</f>
        <v>0</v>
      </c>
      <c r="I105" s="73">
        <f>SUMIFS(Month!J:J,Month!$C:$C,$B105,Month!$A:$A,$A105)</f>
        <v>0</v>
      </c>
      <c r="J105" s="73">
        <f>SUMIFS(Month!K:K,Month!$C:$C,$B105,Month!$A:$A,$A105)</f>
        <v>0</v>
      </c>
      <c r="K105" s="73">
        <f>SUMIFS(Month!L:L,Month!$C:$C,$B105,Month!$A:$A,$A105)</f>
        <v>0</v>
      </c>
      <c r="L105" s="73">
        <f>SUMIFS(Month!M:M,Month!$C:$C,$B105,Month!$A:$A,$A105)</f>
        <v>0</v>
      </c>
      <c r="M105" s="73">
        <f>SUMIFS(Month!N:N,Month!$C:$C,$B105,Month!$A:$A,$A105)</f>
        <v>0</v>
      </c>
      <c r="N105" s="74">
        <f>SUMIFS(Month!O:O,Month!$C:$C,$B105,Month!$A:$A,$A105)</f>
        <v>1069.6399999999999</v>
      </c>
    </row>
    <row r="106" spans="1:14" ht="15.5">
      <c r="A106" s="68">
        <v>2023</v>
      </c>
      <c r="B106" s="63" t="s">
        <v>42</v>
      </c>
      <c r="C106" s="72">
        <f>SUMIFS(Month!D:D,Month!$C:$C,$B106,Month!$A:$A,$A106)</f>
        <v>11515.99</v>
      </c>
      <c r="D106" s="73">
        <f>SUMIFS(Month!E:E,Month!$C:$C,$B106,Month!$A:$A,$A106)</f>
        <v>1244.0000000000002</v>
      </c>
      <c r="E106" s="73">
        <f>SUMIFS(Month!F:F,Month!$C:$C,$B106,Month!$A:$A,$A106)</f>
        <v>12759.990000000002</v>
      </c>
      <c r="F106" s="74">
        <f>SUMIFS(Month!G:G,Month!$C:$C,$B106,Month!$A:$A,$A106)</f>
        <v>61.6</v>
      </c>
      <c r="G106" s="73">
        <f>SUMIFS(Month!H:H,Month!$C:$C,$B106,Month!$A:$A,$A106)</f>
        <v>2416</v>
      </c>
      <c r="H106" s="73">
        <f>SUMIFS(Month!I:I,Month!$C:$C,$B106,Month!$A:$A,$A106)</f>
        <v>0</v>
      </c>
      <c r="I106" s="73">
        <f>SUMIFS(Month!J:J,Month!$C:$C,$B106,Month!$A:$A,$A106)</f>
        <v>6.04</v>
      </c>
      <c r="J106" s="73">
        <f>SUMIFS(Month!K:K,Month!$C:$C,$B106,Month!$A:$A,$A106)</f>
        <v>53.870000000000005</v>
      </c>
      <c r="K106" s="73">
        <f>SUMIFS(Month!L:L,Month!$C:$C,$B106,Month!$A:$A,$A106)</f>
        <v>73.09</v>
      </c>
      <c r="L106" s="73">
        <f>SUMIFS(Month!M:M,Month!$C:$C,$B106,Month!$A:$A,$A106)</f>
        <v>2160.71</v>
      </c>
      <c r="M106" s="73">
        <f>SUMIFS(Month!N:N,Month!$C:$C,$B106,Month!$A:$A,$A106)</f>
        <v>4947.04</v>
      </c>
      <c r="N106" s="74">
        <f>SUMIFS(Month!O:O,Month!$C:$C,$B106,Month!$A:$A,$A106)</f>
        <v>17707.03</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133</v>
      </c>
      <c r="C108" s="72">
        <f>SUMIFS(Month!D:D,Month!$C:$C,$B108,Month!$A:$A,$A108)</f>
        <v>2361.9299999999998</v>
      </c>
      <c r="D108" s="73">
        <f>SUMIFS(Month!E:E,Month!$C:$C,$B108,Month!$A:$A,$A108)</f>
        <v>0</v>
      </c>
      <c r="E108" s="73">
        <f>SUMIFS(Month!F:F,Month!$C:$C,$B108,Month!$A:$A,$A108)</f>
        <v>2361.9299999999998</v>
      </c>
      <c r="F108" s="74">
        <f>SUMIFS(Month!G:G,Month!$C:$C,$B108,Month!$A:$A,$A108)</f>
        <v>1.96</v>
      </c>
      <c r="G108" s="73">
        <f>SUMIFS(Month!H:H,Month!$C:$C,$B108,Month!$A:$A,$A108)</f>
        <v>0</v>
      </c>
      <c r="H108" s="73">
        <f>SUMIFS(Month!I:I,Month!$C:$C,$B108,Month!$A:$A,$A108)</f>
        <v>0</v>
      </c>
      <c r="I108" s="73">
        <f>SUMIFS(Month!J:J,Month!$C:$C,$B108,Month!$A:$A,$A108)</f>
        <v>0</v>
      </c>
      <c r="J108" s="73">
        <f>SUMIFS(Month!K:K,Month!$C:$C,$B108,Month!$A:$A,$A108)</f>
        <v>0</v>
      </c>
      <c r="K108" s="73">
        <f>SUMIFS(Month!L:L,Month!$C:$C,$B108,Month!$A:$A,$A108)</f>
        <v>0</v>
      </c>
      <c r="L108" s="73">
        <f>SUMIFS(Month!M:M,Month!$C:$C,$B108,Month!$A:$A,$A108)</f>
        <v>11.620000000000001</v>
      </c>
      <c r="M108" s="73">
        <f>SUMIFS(Month!N:N,Month!$C:$C,$B108,Month!$A:$A,$A108)</f>
        <v>19.75</v>
      </c>
      <c r="N108" s="74">
        <f>SUMIFS(Month!O:O,Month!$C:$C,$B108,Month!$A:$A,$A108)</f>
        <v>2381.6799999999998</v>
      </c>
    </row>
    <row r="109" spans="1:14" ht="15.5">
      <c r="A109" s="68">
        <v>2023</v>
      </c>
      <c r="B109" s="63" t="s">
        <v>71</v>
      </c>
      <c r="C109" s="72">
        <f>SUMIFS(Month!D:D,Month!$C:$C,$B109,Month!$A:$A,$A109)</f>
        <v>404.59000000000003</v>
      </c>
      <c r="D109" s="73">
        <f>SUMIFS(Month!E:E,Month!$C:$C,$B109,Month!$A:$A,$A109)</f>
        <v>49.589999999999996</v>
      </c>
      <c r="E109" s="73">
        <f>SUMIFS(Month!F:F,Month!$C:$C,$B109,Month!$A:$A,$A109)</f>
        <v>454.18000000000006</v>
      </c>
      <c r="F109" s="74">
        <f>SUMIFS(Month!G:G,Month!$C:$C,$B109,Month!$A:$A,$A109)</f>
        <v>6.43</v>
      </c>
      <c r="G109" s="73">
        <f>SUMIFS(Month!H:H,Month!$C:$C,$B109,Month!$A:$A,$A109)</f>
        <v>63.129999999999995</v>
      </c>
      <c r="H109" s="73">
        <f>SUMIFS(Month!I:I,Month!$C:$C,$B109,Month!$A:$A,$A109)</f>
        <v>0</v>
      </c>
      <c r="I109" s="73">
        <f>SUMIFS(Month!J:J,Month!$C:$C,$B109,Month!$A:$A,$A109)</f>
        <v>0</v>
      </c>
      <c r="J109" s="73">
        <f>SUMIFS(Month!K:K,Month!$C:$C,$B109,Month!$A:$A,$A109)</f>
        <v>0</v>
      </c>
      <c r="K109" s="73">
        <f>SUMIFS(Month!L:L,Month!$C:$C,$B109,Month!$A:$A,$A109)</f>
        <v>20.329999999999998</v>
      </c>
      <c r="L109" s="73">
        <f>SUMIFS(Month!M:M,Month!$C:$C,$B109,Month!$A:$A,$A109)</f>
        <v>169.07000000000002</v>
      </c>
      <c r="M109" s="73">
        <f>SUMIFS(Month!N:N,Month!$C:$C,$B109,Month!$A:$A,$A109)</f>
        <v>350.28</v>
      </c>
      <c r="N109" s="74">
        <f>SUMIFS(Month!O:O,Month!$C:$C,$B109,Month!$A:$A,$A109)</f>
        <v>804.46</v>
      </c>
    </row>
    <row r="110" spans="1:14" ht="15.5">
      <c r="A110" s="68">
        <v>2023</v>
      </c>
      <c r="B110" s="63" t="s">
        <v>45</v>
      </c>
      <c r="C110" s="72">
        <f>SUMIFS(Month!D:D,Month!$C:$C,$B110,Month!$A:$A,$A110)</f>
        <v>1596.9199999999998</v>
      </c>
      <c r="D110" s="73">
        <f>SUMIFS(Month!E:E,Month!$C:$C,$B110,Month!$A:$A,$A110)</f>
        <v>13.84</v>
      </c>
      <c r="E110" s="73">
        <f>SUMIFS(Month!F:F,Month!$C:$C,$B110,Month!$A:$A,$A110)</f>
        <v>1610.76</v>
      </c>
      <c r="F110" s="74">
        <f>SUMIFS(Month!G:G,Month!$C:$C,$B110,Month!$A:$A,$A110)</f>
        <v>11.03</v>
      </c>
      <c r="G110" s="73">
        <f>SUMIFS(Month!H:H,Month!$C:$C,$B110,Month!$A:$A,$A110)</f>
        <v>0</v>
      </c>
      <c r="H110" s="73">
        <f>SUMIFS(Month!I:I,Month!$C:$C,$B110,Month!$A:$A,$A110)</f>
        <v>0</v>
      </c>
      <c r="I110" s="73">
        <f>SUMIFS(Month!J:J,Month!$C:$C,$B110,Month!$A:$A,$A110)</f>
        <v>0</v>
      </c>
      <c r="J110" s="73">
        <f>SUMIFS(Month!K:K,Month!$C:$C,$B110,Month!$A:$A,$A110)</f>
        <v>0</v>
      </c>
      <c r="K110" s="73">
        <f>SUMIFS(Month!L:L,Month!$C:$C,$B110,Month!$A:$A,$A110)</f>
        <v>0</v>
      </c>
      <c r="L110" s="73">
        <f>SUMIFS(Month!M:M,Month!$C:$C,$B110,Month!$A:$A,$A110)</f>
        <v>25.34</v>
      </c>
      <c r="M110" s="73">
        <f>SUMIFS(Month!N:N,Month!$C:$C,$B110,Month!$A:$A,$A110)</f>
        <v>51.910000000000004</v>
      </c>
      <c r="N110" s="74">
        <f>SUMIFS(Month!O:O,Month!$C:$C,$B110,Month!$A:$A,$A110)</f>
        <v>1662.6699999999998</v>
      </c>
    </row>
    <row r="111" spans="1:14" ht="15.5">
      <c r="A111" s="68">
        <v>2023</v>
      </c>
      <c r="B111" s="63" t="s">
        <v>46</v>
      </c>
      <c r="C111" s="72">
        <f>SUMIFS(Month!D:D,Month!$C:$C,$B111,Month!$A:$A,$A111)</f>
        <v>457.05999999999995</v>
      </c>
      <c r="D111" s="73">
        <f>SUMIFS(Month!E:E,Month!$C:$C,$B111,Month!$A:$A,$A111)</f>
        <v>0</v>
      </c>
      <c r="E111" s="73">
        <f>SUMIFS(Month!F:F,Month!$C:$C,$B111,Month!$A:$A,$A111)</f>
        <v>457.05999999999995</v>
      </c>
      <c r="F111" s="74">
        <f>SUMIFS(Month!G:G,Month!$C:$C,$B111,Month!$A:$A,$A111)</f>
        <v>0</v>
      </c>
      <c r="G111" s="73">
        <f>SUMIFS(Month!H:H,Month!$C:$C,$B111,Month!$A:$A,$A111)</f>
        <v>2613.0800000000004</v>
      </c>
      <c r="H111" s="73">
        <f>SUMIFS(Month!I:I,Month!$C:$C,$B111,Month!$A:$A,$A111)</f>
        <v>39.270000000000003</v>
      </c>
      <c r="I111" s="73">
        <f>SUMIFS(Month!J:J,Month!$C:$C,$B111,Month!$A:$A,$A111)</f>
        <v>7.43</v>
      </c>
      <c r="J111" s="73">
        <f>SUMIFS(Month!K:K,Month!$C:$C,$B111,Month!$A:$A,$A111)</f>
        <v>35.83</v>
      </c>
      <c r="K111" s="73">
        <f>SUMIFS(Month!L:L,Month!$C:$C,$B111,Month!$A:$A,$A111)</f>
        <v>0</v>
      </c>
      <c r="L111" s="73">
        <f>SUMIFS(Month!M:M,Month!$C:$C,$B111,Month!$A:$A,$A111)</f>
        <v>7.1899999999999995</v>
      </c>
      <c r="M111" s="73">
        <f>SUMIFS(Month!N:N,Month!$C:$C,$B111,Month!$A:$A,$A111)</f>
        <v>2702.8</v>
      </c>
      <c r="N111" s="74">
        <f>SUMIFS(Month!O:O,Month!$C:$C,$B111,Month!$A:$A,$A111)</f>
        <v>3159.86</v>
      </c>
    </row>
    <row r="112" spans="1:14" ht="15.5">
      <c r="A112" s="68">
        <v>2023</v>
      </c>
      <c r="B112" s="63" t="s">
        <v>62</v>
      </c>
      <c r="C112" s="72">
        <f>SUMIFS(Month!D:D,Month!$C:$C,$B112,Month!$A:$A,$A112)</f>
        <v>1708.6100000000001</v>
      </c>
      <c r="D112" s="73">
        <f>SUMIFS(Month!E:E,Month!$C:$C,$B112,Month!$A:$A,$A112)</f>
        <v>4.66</v>
      </c>
      <c r="E112" s="73">
        <f>SUMIFS(Month!F:F,Month!$C:$C,$B112,Month!$A:$A,$A112)</f>
        <v>1713.2700000000002</v>
      </c>
      <c r="F112" s="74">
        <f>SUMIFS(Month!G:G,Month!$C:$C,$B112,Month!$A:$A,$A112)</f>
        <v>150.39000000000001</v>
      </c>
      <c r="G112" s="73">
        <f>SUMIFS(Month!H:H,Month!$C:$C,$B112,Month!$A:$A,$A112)</f>
        <v>581.08000000000004</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646.03</v>
      </c>
      <c r="M112" s="73">
        <f>SUMIFS(Month!N:N,Month!$C:$C,$B112,Month!$A:$A,$A112)</f>
        <v>2076.9100000000003</v>
      </c>
      <c r="N112" s="74">
        <f>SUMIFS(Month!O:O,Month!$C:$C,$B112,Month!$A:$A,$A112)</f>
        <v>3790.1800000000003</v>
      </c>
    </row>
    <row r="113" spans="1:15" ht="15.5">
      <c r="A113" s="66">
        <v>2023</v>
      </c>
      <c r="B113" s="66" t="s">
        <v>93</v>
      </c>
      <c r="C113" s="75">
        <f>SUMIFS(Month!D:D,Month!$C:$C,$B113,Month!$A:$A,$A113)</f>
        <v>25261.03</v>
      </c>
      <c r="D113" s="76">
        <f>SUMIFS(Month!E:E,Month!$C:$C,$B113,Month!$A:$A,$A113)</f>
        <v>2213.88</v>
      </c>
      <c r="E113" s="76">
        <f>SUMIFS(Month!F:F,Month!$C:$C,$B113,Month!$A:$A,$A113)</f>
        <v>27474.91</v>
      </c>
      <c r="F113" s="75">
        <f>SUMIFS(Month!G:G,Month!$C:$C,$B113,Month!$A:$A,$A113)</f>
        <v>413.61999999999995</v>
      </c>
      <c r="G113" s="76">
        <f>SUMIFS(Month!H:H,Month!$C:$C,$B113,Month!$A:$A,$A113)</f>
        <v>8813.7899999999991</v>
      </c>
      <c r="H113" s="76">
        <f>SUMIFS(Month!I:I,Month!$C:$C,$B113,Month!$A:$A,$A113)</f>
        <v>1462.7399999999998</v>
      </c>
      <c r="I113" s="76">
        <f>SUMIFS(Month!J:J,Month!$C:$C,$B113,Month!$A:$A,$A113)</f>
        <v>68.180000000000007</v>
      </c>
      <c r="J113" s="76">
        <f>SUMIFS(Month!K:K,Month!$C:$C,$B113,Month!$A:$A,$A113)</f>
        <v>1169.99</v>
      </c>
      <c r="K113" s="76">
        <f>SUMIFS(Month!L:L,Month!$C:$C,$B113,Month!$A:$A,$A113)</f>
        <v>2156.4399999999996</v>
      </c>
      <c r="L113" s="76">
        <f>SUMIFS(Month!M:M,Month!$C:$C,$B113,Month!$A:$A,$A113)</f>
        <v>4839.0999999999995</v>
      </c>
      <c r="M113" s="76">
        <f>SUMIFS(Month!N:N,Month!$C:$C,$B113,Month!$A:$A,$A113)</f>
        <v>18923.86</v>
      </c>
      <c r="N113" s="75">
        <f>SUMIFS(Month!O:O,Month!$C:$C,$B113,Month!$A:$A,$A113)</f>
        <v>46398.770000000004</v>
      </c>
    </row>
    <row r="114" spans="1:15" ht="15.5">
      <c r="A114" s="67">
        <v>2024</v>
      </c>
      <c r="B114" s="63" t="s">
        <v>37</v>
      </c>
      <c r="C114" s="69">
        <f>SUMIFS(Month!D:D,Month!$C:$C,$B114,Month!$A:$A,$A114)</f>
        <v>76.84</v>
      </c>
      <c r="D114" s="70">
        <f>SUMIFS(Month!E:E,Month!$C:$C,$B114,Month!$A:$A,$A114)</f>
        <v>228.98999999999995</v>
      </c>
      <c r="E114" s="70">
        <f>SUMIFS(Month!F:F,Month!$C:$C,$B114,Month!$A:$A,$A114)</f>
        <v>305.83</v>
      </c>
      <c r="F114" s="71">
        <f>SUMIFS(Month!G:G,Month!$C:$C,$B114,Month!$A:$A,$A114)</f>
        <v>3.76</v>
      </c>
      <c r="G114" s="70">
        <f>SUMIFS(Month!H:H,Month!$C:$C,$B114,Month!$A:$A,$A114)</f>
        <v>1866.6299999999999</v>
      </c>
      <c r="H114" s="70">
        <f>SUMIFS(Month!I:I,Month!$C:$C,$B114,Month!$A:$A,$A114)</f>
        <v>0</v>
      </c>
      <c r="I114" s="70">
        <f>SUMIFS(Month!J:J,Month!$C:$C,$B114,Month!$A:$A,$A114)</f>
        <v>0</v>
      </c>
      <c r="J114" s="70">
        <f>SUMIFS(Month!K:K,Month!$C:$C,$B114,Month!$A:$A,$A114)</f>
        <v>0</v>
      </c>
      <c r="K114" s="70">
        <f>SUMIFS(Month!L:L,Month!$C:$C,$B114,Month!$A:$A,$A114)</f>
        <v>57.58</v>
      </c>
      <c r="L114" s="70">
        <f>SUMIFS(Month!M:M,Month!$C:$C,$B114,Month!$A:$A,$A114)</f>
        <v>920.13000000000011</v>
      </c>
      <c r="M114" s="70">
        <f>SUMIFS(Month!N:N,Month!$C:$C,$B114,Month!$A:$A,$A114)</f>
        <v>3230.5500000000006</v>
      </c>
      <c r="N114" s="71">
        <f>SUMIFS(Month!O:O,Month!$C:$C,$B114,Month!$A:$A,$A114)</f>
        <v>3536.38</v>
      </c>
    </row>
    <row r="115" spans="1:15" ht="15.5">
      <c r="A115" s="68">
        <v>2024</v>
      </c>
      <c r="B115" s="63" t="s">
        <v>38</v>
      </c>
      <c r="C115" s="72">
        <f>SUMIFS(Month!D:D,Month!$C:$C,$B115,Month!$A:$A,$A115)</f>
        <v>182.46</v>
      </c>
      <c r="D115" s="73">
        <f>SUMIFS(Month!E:E,Month!$C:$C,$B115,Month!$A:$A,$A115)</f>
        <v>0</v>
      </c>
      <c r="E115" s="73">
        <f>SUMIFS(Month!F:F,Month!$C:$C,$B115,Month!$A:$A,$A115)</f>
        <v>182.46</v>
      </c>
      <c r="F115" s="74">
        <f>SUMIFS(Month!G:G,Month!$C:$C,$B115,Month!$A:$A,$A115)</f>
        <v>0</v>
      </c>
      <c r="G115" s="73">
        <f>SUMIFS(Month!H:H,Month!$C:$C,$B115,Month!$A:$A,$A115)</f>
        <v>354.90999999999997</v>
      </c>
      <c r="H115" s="73">
        <f>SUMIFS(Month!I:I,Month!$C:$C,$B115,Month!$A:$A,$A115)</f>
        <v>0</v>
      </c>
      <c r="I115" s="73">
        <f>SUMIFS(Month!J:J,Month!$C:$C,$B115,Month!$A:$A,$A115)</f>
        <v>0</v>
      </c>
      <c r="J115" s="73">
        <f>SUMIFS(Month!K:K,Month!$C:$C,$B115,Month!$A:$A,$A115)</f>
        <v>0.62</v>
      </c>
      <c r="K115" s="73">
        <f>SUMIFS(Month!L:L,Month!$C:$C,$B115,Month!$A:$A,$A115)</f>
        <v>0</v>
      </c>
      <c r="L115" s="73">
        <f>SUMIFS(Month!M:M,Month!$C:$C,$B115,Month!$A:$A,$A115)</f>
        <v>32.69</v>
      </c>
      <c r="M115" s="73">
        <f>SUMIFS(Month!N:N,Month!$C:$C,$B115,Month!$A:$A,$A115)</f>
        <v>388.22</v>
      </c>
      <c r="N115" s="74">
        <f>SUMIFS(Month!O:O,Month!$C:$C,$B115,Month!$A:$A,$A115)</f>
        <v>570.67999999999995</v>
      </c>
    </row>
    <row r="116" spans="1:15" ht="15.5">
      <c r="A116" s="68">
        <v>2024</v>
      </c>
      <c r="B116" s="63" t="s">
        <v>72</v>
      </c>
      <c r="C116" s="72">
        <f>SUMIFS(Month!D:D,Month!$C:$C,$B116,Month!$A:$A,$A116)</f>
        <v>1856.25</v>
      </c>
      <c r="D116" s="73">
        <f>SUMIFS(Month!E:E,Month!$C:$C,$B116,Month!$A:$A,$A116)</f>
        <v>0</v>
      </c>
      <c r="E116" s="73">
        <f>SUMIFS(Month!F:F,Month!$C:$C,$B116,Month!$A:$A,$A116)</f>
        <v>1856.25</v>
      </c>
      <c r="F116" s="74">
        <f>SUMIFS(Month!G:G,Month!$C:$C,$B116,Month!$A:$A,$A116)</f>
        <v>0</v>
      </c>
      <c r="G116" s="73">
        <f>SUMIFS(Month!H:H,Month!$C:$C,$B116,Month!$A:$A,$A116)</f>
        <v>0</v>
      </c>
      <c r="H116" s="73">
        <f>SUMIFS(Month!I:I,Month!$C:$C,$B116,Month!$A:$A,$A116)</f>
        <v>0</v>
      </c>
      <c r="I116" s="73">
        <f>SUMIFS(Month!J:J,Month!$C:$C,$B116,Month!$A:$A,$A116)</f>
        <v>0</v>
      </c>
      <c r="J116" s="73">
        <f>SUMIFS(Month!K:K,Month!$C:$C,$B116,Month!$A:$A,$A116)</f>
        <v>0</v>
      </c>
      <c r="K116" s="73">
        <f>SUMIFS(Month!L:L,Month!$C:$C,$B116,Month!$A:$A,$A116)</f>
        <v>0</v>
      </c>
      <c r="L116" s="73">
        <f>SUMIFS(Month!M:M,Month!$C:$C,$B116,Month!$A:$A,$A116)</f>
        <v>84.37</v>
      </c>
      <c r="M116" s="73">
        <f>SUMIFS(Month!N:N,Month!$C:$C,$B116,Month!$A:$A,$A116)</f>
        <v>84.37</v>
      </c>
      <c r="N116" s="74">
        <f>SUMIFS(Month!O:O,Month!$C:$C,$B116,Month!$A:$A,$A116)</f>
        <v>1940.6200000000001</v>
      </c>
      <c r="O116" s="84"/>
    </row>
    <row r="117" spans="1:15" ht="15.5">
      <c r="A117" s="68">
        <v>2024</v>
      </c>
      <c r="B117" s="63" t="s">
        <v>39</v>
      </c>
      <c r="C117" s="72">
        <f>SUMIFS(Month!D:D,Month!$C:$C,$B117,Month!$A:$A,$A117)</f>
        <v>442.25000000000006</v>
      </c>
      <c r="D117" s="73">
        <f>SUMIFS(Month!E:E,Month!$C:$C,$B117,Month!$A:$A,$A117)</f>
        <v>53.38</v>
      </c>
      <c r="E117" s="73">
        <f>SUMIFS(Month!F:F,Month!$C:$C,$B117,Month!$A:$A,$A117)</f>
        <v>495.63000000000005</v>
      </c>
      <c r="F117" s="74">
        <f>SUMIFS(Month!G:G,Month!$C:$C,$B117,Month!$A:$A,$A117)</f>
        <v>0</v>
      </c>
      <c r="G117" s="73">
        <f>SUMIFS(Month!H:H,Month!$C:$C,$B117,Month!$A:$A,$A117)</f>
        <v>66.7</v>
      </c>
      <c r="H117" s="73">
        <f>SUMIFS(Month!I:I,Month!$C:$C,$B117,Month!$A:$A,$A117)</f>
        <v>0</v>
      </c>
      <c r="I117" s="73">
        <f>SUMIFS(Month!J:J,Month!$C:$C,$B117,Month!$A:$A,$A117)</f>
        <v>0</v>
      </c>
      <c r="J117" s="73">
        <f>SUMIFS(Month!K:K,Month!$C:$C,$B117,Month!$A:$A,$A117)</f>
        <v>0</v>
      </c>
      <c r="K117" s="73">
        <f>SUMIFS(Month!L:L,Month!$C:$C,$B117,Month!$A:$A,$A117)</f>
        <v>14.01</v>
      </c>
      <c r="L117" s="73">
        <f>SUMIFS(Month!M:M,Month!$C:$C,$B117,Month!$A:$A,$A117)</f>
        <v>0.39</v>
      </c>
      <c r="M117" s="73">
        <f>SUMIFS(Month!N:N,Month!$C:$C,$B117,Month!$A:$A,$A117)</f>
        <v>81.100000000000009</v>
      </c>
      <c r="N117" s="74">
        <f>SUMIFS(Month!O:O,Month!$C:$C,$B117,Month!$A:$A,$A117)</f>
        <v>576.73</v>
      </c>
    </row>
    <row r="118" spans="1:15" ht="15.5">
      <c r="A118" s="68">
        <v>2024</v>
      </c>
      <c r="B118" s="63" t="s">
        <v>132</v>
      </c>
      <c r="C118" s="72">
        <f>SUMIFS(Month!D:D,Month!$C:$C,$B118,Month!$A:$A,$A118)</f>
        <v>934.27</v>
      </c>
      <c r="D118" s="73">
        <f>SUMIFS(Month!E:E,Month!$C:$C,$B118,Month!$A:$A,$A118)</f>
        <v>0</v>
      </c>
      <c r="E118" s="73">
        <f>SUMIFS(Month!F:F,Month!$C:$C,$B118,Month!$A:$A,$A118)</f>
        <v>934.27</v>
      </c>
      <c r="F118" s="74">
        <f>SUMIFS(Month!G:G,Month!$C:$C,$B118,Month!$A:$A,$A118)</f>
        <v>0</v>
      </c>
      <c r="G118" s="73">
        <f>SUMIFS(Month!H:H,Month!$C:$C,$B118,Month!$A:$A,$A118)</f>
        <v>0</v>
      </c>
      <c r="H118" s="73">
        <f>SUMIFS(Month!I:I,Month!$C:$C,$B118,Month!$A:$A,$A118)</f>
        <v>0</v>
      </c>
      <c r="I118" s="73">
        <f>SUMIFS(Month!J:J,Month!$C:$C,$B118,Month!$A:$A,$A118)</f>
        <v>0</v>
      </c>
      <c r="J118" s="73">
        <f>SUMIFS(Month!K:K,Month!$C:$C,$B118,Month!$A:$A,$A118)</f>
        <v>0</v>
      </c>
      <c r="K118" s="73">
        <f>SUMIFS(Month!L:L,Month!$C:$C,$B118,Month!$A:$A,$A118)</f>
        <v>0</v>
      </c>
      <c r="L118" s="73">
        <f>SUMIFS(Month!M:M,Month!$C:$C,$B118,Month!$A:$A,$A118)</f>
        <v>0.72</v>
      </c>
      <c r="M118" s="73">
        <f>SUMIFS(Month!N:N,Month!$C:$C,$B118,Month!$A:$A,$A118)</f>
        <v>0.72</v>
      </c>
      <c r="N118" s="74">
        <f>SUMIFS(Month!O:O,Month!$C:$C,$B118,Month!$A:$A,$A118)</f>
        <v>934.99</v>
      </c>
    </row>
    <row r="119" spans="1:15" ht="15.5">
      <c r="A119" s="68">
        <v>2024</v>
      </c>
      <c r="B119" s="63" t="s">
        <v>40</v>
      </c>
      <c r="C119" s="72">
        <f>SUMIFS(Month!D:D,Month!$C:$C,$B119,Month!$A:$A,$A119)</f>
        <v>520.20000000000005</v>
      </c>
      <c r="D119" s="73">
        <f>SUMIFS(Month!E:E,Month!$C:$C,$B119,Month!$A:$A,$A119)</f>
        <v>0</v>
      </c>
      <c r="E119" s="73">
        <f>SUMIFS(Month!F:F,Month!$C:$C,$B119,Month!$A:$A,$A119)</f>
        <v>520.20000000000005</v>
      </c>
      <c r="F119" s="74">
        <f>SUMIFS(Month!G:G,Month!$C:$C,$B119,Month!$A:$A,$A119)</f>
        <v>91.57</v>
      </c>
      <c r="G119" s="73">
        <f>SUMIFS(Month!H:H,Month!$C:$C,$B119,Month!$A:$A,$A119)</f>
        <v>62.44</v>
      </c>
      <c r="H119" s="73">
        <f>SUMIFS(Month!I:I,Month!$C:$C,$B119,Month!$A:$A,$A119)</f>
        <v>0</v>
      </c>
      <c r="I119" s="73">
        <f>SUMIFS(Month!J:J,Month!$C:$C,$B119,Month!$A:$A,$A119)</f>
        <v>0</v>
      </c>
      <c r="J119" s="73">
        <f>SUMIFS(Month!K:K,Month!$C:$C,$B119,Month!$A:$A,$A119)</f>
        <v>15.73</v>
      </c>
      <c r="K119" s="73">
        <f>SUMIFS(Month!L:L,Month!$C:$C,$B119,Month!$A:$A,$A119)</f>
        <v>4.03</v>
      </c>
      <c r="L119" s="73">
        <f>SUMIFS(Month!M:M,Month!$C:$C,$B119,Month!$A:$A,$A119)</f>
        <v>93.19</v>
      </c>
      <c r="M119" s="73">
        <f>SUMIFS(Month!N:N,Month!$C:$C,$B119,Month!$A:$A,$A119)</f>
        <v>316.20000000000005</v>
      </c>
      <c r="N119" s="74">
        <f>SUMIFS(Month!O:O,Month!$C:$C,$B119,Month!$A:$A,$A119)</f>
        <v>836.40000000000009</v>
      </c>
    </row>
    <row r="120" spans="1:15" ht="15.5">
      <c r="A120" s="68">
        <v>2024</v>
      </c>
      <c r="B120" s="63" t="s">
        <v>41</v>
      </c>
      <c r="C120" s="72">
        <f>SUMIFS(Month!D:D,Month!$C:$C,$B120,Month!$A:$A,$A120)</f>
        <v>3024.79</v>
      </c>
      <c r="D120" s="73">
        <f>SUMIFS(Month!E:E,Month!$C:$C,$B120,Month!$A:$A,$A120)</f>
        <v>58.61</v>
      </c>
      <c r="E120" s="73">
        <f>SUMIFS(Month!F:F,Month!$C:$C,$B120,Month!$A:$A,$A120)</f>
        <v>3083.4</v>
      </c>
      <c r="F120" s="74">
        <f>SUMIFS(Month!G:G,Month!$C:$C,$B120,Month!$A:$A,$A120)</f>
        <v>1.94</v>
      </c>
      <c r="G120" s="73">
        <f>SUMIFS(Month!H:H,Month!$C:$C,$B120,Month!$A:$A,$A120)</f>
        <v>0</v>
      </c>
      <c r="H120" s="73">
        <f>SUMIFS(Month!I:I,Month!$C:$C,$B120,Month!$A:$A,$A120)</f>
        <v>0</v>
      </c>
      <c r="I120" s="73">
        <f>SUMIFS(Month!J:J,Month!$C:$C,$B120,Month!$A:$A,$A120)</f>
        <v>0</v>
      </c>
      <c r="J120" s="73">
        <f>SUMIFS(Month!K:K,Month!$C:$C,$B120,Month!$A:$A,$A120)</f>
        <v>0</v>
      </c>
      <c r="K120" s="73">
        <f>SUMIFS(Month!L:L,Month!$C:$C,$B120,Month!$A:$A,$A120)</f>
        <v>0</v>
      </c>
      <c r="L120" s="73">
        <f>SUMIFS(Month!M:M,Month!$C:$C,$B120,Month!$A:$A,$A120)</f>
        <v>43.060000000000009</v>
      </c>
      <c r="M120" s="73">
        <f>SUMIFS(Month!N:N,Month!$C:$C,$B120,Month!$A:$A,$A120)</f>
        <v>45.000000000000007</v>
      </c>
      <c r="N120" s="74">
        <f>SUMIFS(Month!O:O,Month!$C:$C,$B120,Month!$A:$A,$A120)</f>
        <v>3128.3999999999992</v>
      </c>
    </row>
    <row r="121" spans="1:15" ht="15.5">
      <c r="A121" s="68">
        <v>2024</v>
      </c>
      <c r="B121" s="63" t="s">
        <v>70</v>
      </c>
      <c r="C121" s="72">
        <f>SUMIFS(Month!D:D,Month!$C:$C,$B121,Month!$A:$A,$A121)</f>
        <v>0</v>
      </c>
      <c r="D121" s="73">
        <f>SUMIFS(Month!E:E,Month!$C:$C,$B121,Month!$A:$A,$A121)</f>
        <v>1.85</v>
      </c>
      <c r="E121" s="73">
        <f>SUMIFS(Month!F:F,Month!$C:$C,$B121,Month!$A:$A,$A121)</f>
        <v>1.85</v>
      </c>
      <c r="F121" s="74">
        <f>SUMIFS(Month!G:G,Month!$C:$C,$B121,Month!$A:$A,$A121)</f>
        <v>0</v>
      </c>
      <c r="G121" s="73">
        <f>SUMIFS(Month!H:H,Month!$C:$C,$B121,Month!$A:$A,$A121)</f>
        <v>464.54</v>
      </c>
      <c r="H121" s="73">
        <f>SUMIFS(Month!I:I,Month!$C:$C,$B121,Month!$A:$A,$A121)</f>
        <v>1409.79</v>
      </c>
      <c r="I121" s="73">
        <f>SUMIFS(Month!J:J,Month!$C:$C,$B121,Month!$A:$A,$A121)</f>
        <v>0</v>
      </c>
      <c r="J121" s="73">
        <f>SUMIFS(Month!K:K,Month!$C:$C,$B121,Month!$A:$A,$A121)</f>
        <v>855.58</v>
      </c>
      <c r="K121" s="73">
        <f>SUMIFS(Month!L:L,Month!$C:$C,$B121,Month!$A:$A,$A121)</f>
        <v>122.12</v>
      </c>
      <c r="L121" s="73">
        <f>SUMIFS(Month!M:M,Month!$C:$C,$B121,Month!$A:$A,$A121)</f>
        <v>47.34</v>
      </c>
      <c r="M121" s="73">
        <f>SUMIFS(Month!N:N,Month!$C:$C,$B121,Month!$A:$A,$A121)</f>
        <v>2922.1599999999994</v>
      </c>
      <c r="N121" s="74">
        <f>SUMIFS(Month!O:O,Month!$C:$C,$B121,Month!$A:$A,$A121)</f>
        <v>2924.0099999999993</v>
      </c>
    </row>
    <row r="122" spans="1:15" ht="15.5">
      <c r="A122" s="68">
        <v>2024</v>
      </c>
      <c r="B122" s="63" t="s">
        <v>74</v>
      </c>
      <c r="C122" s="72">
        <f>SUMIFS(Month!D:D,Month!$C:$C,$B122,Month!$A:$A,$A122)</f>
        <v>499.67</v>
      </c>
      <c r="D122" s="73">
        <f>SUMIFS(Month!E:E,Month!$C:$C,$B122,Month!$A:$A,$A122)</f>
        <v>22.25</v>
      </c>
      <c r="E122" s="73">
        <f>SUMIFS(Month!F:F,Month!$C:$C,$B122,Month!$A:$A,$A122)</f>
        <v>521.91999999999996</v>
      </c>
      <c r="F122" s="74">
        <f>SUMIFS(Month!G:G,Month!$C:$C,$B122,Month!$A:$A,$A122)</f>
        <v>0</v>
      </c>
      <c r="G122" s="73">
        <f>SUMIFS(Month!H:H,Month!$C:$C,$B122,Month!$A:$A,$A122)</f>
        <v>0</v>
      </c>
      <c r="H122" s="73">
        <f>SUMIFS(Month!I:I,Month!$C:$C,$B122,Month!$A:$A,$A122)</f>
        <v>0</v>
      </c>
      <c r="I122" s="73">
        <f>SUMIFS(Month!J:J,Month!$C:$C,$B122,Month!$A:$A,$A122)</f>
        <v>0</v>
      </c>
      <c r="J122" s="73">
        <f>SUMIFS(Month!K:K,Month!$C:$C,$B122,Month!$A:$A,$A122)</f>
        <v>0</v>
      </c>
      <c r="K122" s="73">
        <f>SUMIFS(Month!L:L,Month!$C:$C,$B122,Month!$A:$A,$A122)</f>
        <v>0</v>
      </c>
      <c r="L122" s="73">
        <f>SUMIFS(Month!M:M,Month!$C:$C,$B122,Month!$A:$A,$A122)</f>
        <v>35.31</v>
      </c>
      <c r="M122" s="73">
        <f>SUMIFS(Month!N:N,Month!$C:$C,$B122,Month!$A:$A,$A122)</f>
        <v>35.31</v>
      </c>
      <c r="N122" s="74">
        <f>SUMIFS(Month!O:O,Month!$C:$C,$B122,Month!$A:$A,$A122)</f>
        <v>557.23</v>
      </c>
    </row>
    <row r="123" spans="1:15" ht="15.5">
      <c r="A123" s="68">
        <v>2024</v>
      </c>
      <c r="B123" s="63" t="s">
        <v>73</v>
      </c>
      <c r="C123" s="72">
        <f>SUMIFS(Month!D:D,Month!$C:$C,$B123,Month!$A:$A,$A123)</f>
        <v>266.89999999999998</v>
      </c>
      <c r="D123" s="73">
        <f>SUMIFS(Month!E:E,Month!$C:$C,$B123,Month!$A:$A,$A123)</f>
        <v>0</v>
      </c>
      <c r="E123" s="73">
        <f>SUMIFS(Month!F:F,Month!$C:$C,$B123,Month!$A:$A,$A123)</f>
        <v>266.89999999999998</v>
      </c>
      <c r="F123" s="74">
        <f>SUMIFS(Month!G:G,Month!$C:$C,$B123,Month!$A:$A,$A123)</f>
        <v>0</v>
      </c>
      <c r="G123" s="73">
        <f>SUMIFS(Month!H:H,Month!$C:$C,$B123,Month!$A:$A,$A123)</f>
        <v>0</v>
      </c>
      <c r="H123" s="73">
        <f>SUMIFS(Month!I:I,Month!$C:$C,$B123,Month!$A:$A,$A123)</f>
        <v>0</v>
      </c>
      <c r="I123" s="73">
        <f>SUMIFS(Month!J:J,Month!$C:$C,$B123,Month!$A:$A,$A123)</f>
        <v>0</v>
      </c>
      <c r="J123" s="73">
        <f>SUMIFS(Month!K:K,Month!$C:$C,$B123,Month!$A:$A,$A123)</f>
        <v>0</v>
      </c>
      <c r="K123" s="73">
        <f>SUMIFS(Month!L:L,Month!$C:$C,$B123,Month!$A:$A,$A123)</f>
        <v>0</v>
      </c>
      <c r="L123" s="73">
        <f>SUMIFS(Month!M:M,Month!$C:$C,$B123,Month!$A:$A,$A123)</f>
        <v>0</v>
      </c>
      <c r="M123" s="73">
        <f>SUMIFS(Month!N:N,Month!$C:$C,$B123,Month!$A:$A,$A123)</f>
        <v>0</v>
      </c>
      <c r="N123" s="74">
        <f>SUMIFS(Month!O:O,Month!$C:$C,$B123,Month!$A:$A,$A123)</f>
        <v>266.89999999999998</v>
      </c>
    </row>
    <row r="124" spans="1:15" ht="15.5">
      <c r="A124" s="68">
        <v>2024</v>
      </c>
      <c r="B124" s="63" t="s">
        <v>42</v>
      </c>
      <c r="C124" s="72">
        <f>SUMIFS(Month!D:D,Month!$C:$C,$B124,Month!$A:$A,$A124)</f>
        <v>11033.04</v>
      </c>
      <c r="D124" s="73">
        <f>SUMIFS(Month!E:E,Month!$C:$C,$B124,Month!$A:$A,$A124)</f>
        <v>1982.7200000000003</v>
      </c>
      <c r="E124" s="73">
        <f>SUMIFS(Month!F:F,Month!$C:$C,$B124,Month!$A:$A,$A124)</f>
        <v>13015.759999999998</v>
      </c>
      <c r="F124" s="74">
        <f>SUMIFS(Month!G:G,Month!$C:$C,$B124,Month!$A:$A,$A124)</f>
        <v>77.8</v>
      </c>
      <c r="G124" s="73">
        <f>SUMIFS(Month!H:H,Month!$C:$C,$B124,Month!$A:$A,$A124)</f>
        <v>2307.0700000000002</v>
      </c>
      <c r="H124" s="73">
        <f>SUMIFS(Month!I:I,Month!$C:$C,$B124,Month!$A:$A,$A124)</f>
        <v>0</v>
      </c>
      <c r="I124" s="73">
        <f>SUMIFS(Month!J:J,Month!$C:$C,$B124,Month!$A:$A,$A124)</f>
        <v>7.91</v>
      </c>
      <c r="J124" s="73">
        <f>SUMIFS(Month!K:K,Month!$C:$C,$B124,Month!$A:$A,$A124)</f>
        <v>54.59</v>
      </c>
      <c r="K124" s="73">
        <f>SUMIFS(Month!L:L,Month!$C:$C,$B124,Month!$A:$A,$A124)</f>
        <v>51.730000000000004</v>
      </c>
      <c r="L124" s="73">
        <f>SUMIFS(Month!M:M,Month!$C:$C,$B124,Month!$A:$A,$A124)</f>
        <v>2620.0299999999997</v>
      </c>
      <c r="M124" s="73">
        <f>SUMIFS(Month!N:N,Month!$C:$C,$B124,Month!$A:$A,$A124)</f>
        <v>5511.2799999999988</v>
      </c>
      <c r="N124" s="74">
        <f>SUMIFS(Month!O:O,Month!$C:$C,$B124,Month!$A:$A,$A124)</f>
        <v>18527.04</v>
      </c>
    </row>
    <row r="125" spans="1:15" ht="15.5">
      <c r="A125" s="68">
        <v>2024</v>
      </c>
      <c r="B125" s="63" t="s">
        <v>94</v>
      </c>
      <c r="C125" s="72">
        <f>SUMIFS(Month!D:D,Month!$C:$C,$B125,Month!$A:$A,$A125)</f>
        <v>0</v>
      </c>
      <c r="D125" s="73">
        <f>SUMIFS(Month!E:E,Month!$C:$C,$B125,Month!$A:$A,$A125)</f>
        <v>0</v>
      </c>
      <c r="E125" s="73">
        <f>SUMIFS(Month!F:F,Month!$C:$C,$B125,Month!$A:$A,$A125)</f>
        <v>0</v>
      </c>
      <c r="F125" s="74">
        <f>SUMIFS(Month!G:G,Month!$C:$C,$B125,Month!$A:$A,$A125)</f>
        <v>0</v>
      </c>
      <c r="G125" s="73">
        <f>SUMIFS(Month!H:H,Month!$C:$C,$B125,Month!$A:$A,$A125)</f>
        <v>1057.1600000000001</v>
      </c>
      <c r="H125" s="73">
        <f>SUMIFS(Month!I:I,Month!$C:$C,$B125,Month!$A:$A,$A125)</f>
        <v>0</v>
      </c>
      <c r="I125" s="73">
        <f>SUMIFS(Month!J:J,Month!$C:$C,$B125,Month!$A:$A,$A125)</f>
        <v>0</v>
      </c>
      <c r="J125" s="73">
        <f>SUMIFS(Month!K:K,Month!$C:$C,$B125,Month!$A:$A,$A125)</f>
        <v>0</v>
      </c>
      <c r="K125" s="73">
        <f>SUMIFS(Month!L:L,Month!$C:$C,$B125,Month!$A:$A,$A125)</f>
        <v>0</v>
      </c>
      <c r="L125" s="73">
        <f>SUMIFS(Month!M:M,Month!$C:$C,$B125,Month!$A:$A,$A125)</f>
        <v>5.98</v>
      </c>
      <c r="M125" s="73">
        <f>SUMIFS(Month!N:N,Month!$C:$C,$B125,Month!$A:$A,$A125)</f>
        <v>1101.74</v>
      </c>
      <c r="N125" s="74">
        <f>SUMIFS(Month!O:O,Month!$C:$C,$B125,Month!$A:$A,$A125)</f>
        <v>1101.74</v>
      </c>
    </row>
    <row r="126" spans="1:15" ht="15.5">
      <c r="A126" s="68">
        <v>2024</v>
      </c>
      <c r="B126" s="63" t="s">
        <v>133</v>
      </c>
      <c r="C126" s="72">
        <f>SUMIFS(Month!D:D,Month!$C:$C,$B126,Month!$A:$A,$A126)</f>
        <v>2176</v>
      </c>
      <c r="D126" s="73">
        <f>SUMIFS(Month!E:E,Month!$C:$C,$B126,Month!$A:$A,$A126)</f>
        <v>0</v>
      </c>
      <c r="E126" s="73">
        <f>SUMIFS(Month!F:F,Month!$C:$C,$B126,Month!$A:$A,$A126)</f>
        <v>2176</v>
      </c>
      <c r="F126" s="74">
        <f>SUMIFS(Month!G:G,Month!$C:$C,$B126,Month!$A:$A,$A126)</f>
        <v>1.88</v>
      </c>
      <c r="G126" s="73">
        <f>SUMIFS(Month!H:H,Month!$C:$C,$B126,Month!$A:$A,$A126)</f>
        <v>0</v>
      </c>
      <c r="H126" s="73">
        <f>SUMIFS(Month!I:I,Month!$C:$C,$B126,Month!$A:$A,$A126)</f>
        <v>0</v>
      </c>
      <c r="I126" s="73">
        <f>SUMIFS(Month!J:J,Month!$C:$C,$B126,Month!$A:$A,$A126)</f>
        <v>0</v>
      </c>
      <c r="J126" s="73">
        <f>SUMIFS(Month!K:K,Month!$C:$C,$B126,Month!$A:$A,$A126)</f>
        <v>0</v>
      </c>
      <c r="K126" s="73">
        <f>SUMIFS(Month!L:L,Month!$C:$C,$B126,Month!$A:$A,$A126)</f>
        <v>0</v>
      </c>
      <c r="L126" s="73">
        <f>SUMIFS(Month!M:M,Month!$C:$C,$B126,Month!$A:$A,$A126)</f>
        <v>6.6999999999999993</v>
      </c>
      <c r="M126" s="73">
        <f>SUMIFS(Month!N:N,Month!$C:$C,$B126,Month!$A:$A,$A126)</f>
        <v>15.16</v>
      </c>
      <c r="N126" s="74">
        <f>SUMIFS(Month!O:O,Month!$C:$C,$B126,Month!$A:$A,$A126)</f>
        <v>2191.16</v>
      </c>
    </row>
    <row r="127" spans="1:15" ht="15.5">
      <c r="A127" s="68">
        <v>2024</v>
      </c>
      <c r="B127" s="63" t="s">
        <v>71</v>
      </c>
      <c r="C127" s="72">
        <f>SUMIFS(Month!D:D,Month!$C:$C,$B127,Month!$A:$A,$A127)</f>
        <v>230.98</v>
      </c>
      <c r="D127" s="73">
        <f>SUMIFS(Month!E:E,Month!$C:$C,$B127,Month!$A:$A,$A127)</f>
        <v>19.899999999999999</v>
      </c>
      <c r="E127" s="73">
        <f>SUMIFS(Month!F:F,Month!$C:$C,$B127,Month!$A:$A,$A127)</f>
        <v>250.88</v>
      </c>
      <c r="F127" s="74">
        <f>SUMIFS(Month!G:G,Month!$C:$C,$B127,Month!$A:$A,$A127)</f>
        <v>0</v>
      </c>
      <c r="G127" s="73">
        <f>SUMIFS(Month!H:H,Month!$C:$C,$B127,Month!$A:$A,$A127)</f>
        <v>30.380000000000003</v>
      </c>
      <c r="H127" s="73">
        <f>SUMIFS(Month!I:I,Month!$C:$C,$B127,Month!$A:$A,$A127)</f>
        <v>0</v>
      </c>
      <c r="I127" s="73">
        <f>SUMIFS(Month!J:J,Month!$C:$C,$B127,Month!$A:$A,$A127)</f>
        <v>0</v>
      </c>
      <c r="J127" s="73">
        <f>SUMIFS(Month!K:K,Month!$C:$C,$B127,Month!$A:$A,$A127)</f>
        <v>7.87</v>
      </c>
      <c r="K127" s="73">
        <f>SUMIFS(Month!L:L,Month!$C:$C,$B127,Month!$A:$A,$A127)</f>
        <v>13.97</v>
      </c>
      <c r="L127" s="73">
        <f>SUMIFS(Month!M:M,Month!$C:$C,$B127,Month!$A:$A,$A127)</f>
        <v>330.57000000000005</v>
      </c>
      <c r="M127" s="73">
        <f>SUMIFS(Month!N:N,Month!$C:$C,$B127,Month!$A:$A,$A127)</f>
        <v>739.58</v>
      </c>
      <c r="N127" s="74">
        <f>SUMIFS(Month!O:O,Month!$C:$C,$B127,Month!$A:$A,$A127)</f>
        <v>990.46000000000015</v>
      </c>
    </row>
    <row r="128" spans="1:15" ht="15.5">
      <c r="A128" s="68">
        <v>2024</v>
      </c>
      <c r="B128" s="63" t="s">
        <v>45</v>
      </c>
      <c r="C128" s="72">
        <f>SUMIFS(Month!D:D,Month!$C:$C,$B128,Month!$A:$A,$A128)</f>
        <v>2025.24</v>
      </c>
      <c r="D128" s="73">
        <f>SUMIFS(Month!E:E,Month!$C:$C,$B128,Month!$A:$A,$A128)</f>
        <v>32.840000000000003</v>
      </c>
      <c r="E128" s="73">
        <f>SUMIFS(Month!F:F,Month!$C:$C,$B128,Month!$A:$A,$A128)</f>
        <v>2058.08</v>
      </c>
      <c r="F128" s="74">
        <f>SUMIFS(Month!G:G,Month!$C:$C,$B128,Month!$A:$A,$A128)</f>
        <v>0</v>
      </c>
      <c r="G128" s="73">
        <f>SUMIFS(Month!H:H,Month!$C:$C,$B128,Month!$A:$A,$A128)</f>
        <v>0</v>
      </c>
      <c r="H128" s="73">
        <f>SUMIFS(Month!I:I,Month!$C:$C,$B128,Month!$A:$A,$A128)</f>
        <v>14.78</v>
      </c>
      <c r="I128" s="73">
        <f>SUMIFS(Month!J:J,Month!$C:$C,$B128,Month!$A:$A,$A128)</f>
        <v>0</v>
      </c>
      <c r="J128" s="73">
        <f>SUMIFS(Month!K:K,Month!$C:$C,$B128,Month!$A:$A,$A128)</f>
        <v>0</v>
      </c>
      <c r="K128" s="73">
        <f>SUMIFS(Month!L:L,Month!$C:$C,$B128,Month!$A:$A,$A128)</f>
        <v>0</v>
      </c>
      <c r="L128" s="73">
        <f>SUMIFS(Month!M:M,Month!$C:$C,$B128,Month!$A:$A,$A128)</f>
        <v>77.98</v>
      </c>
      <c r="M128" s="73">
        <f>SUMIFS(Month!N:N,Month!$C:$C,$B128,Month!$A:$A,$A128)</f>
        <v>92.76</v>
      </c>
      <c r="N128" s="74">
        <f>SUMIFS(Month!O:O,Month!$C:$C,$B128,Month!$A:$A,$A128)</f>
        <v>2150.84</v>
      </c>
    </row>
    <row r="129" spans="1:14" ht="15.5">
      <c r="A129" s="68">
        <v>2024</v>
      </c>
      <c r="B129" s="63" t="s">
        <v>46</v>
      </c>
      <c r="C129" s="72">
        <f>SUMIFS(Month!D:D,Month!$C:$C,$B129,Month!$A:$A,$A129)</f>
        <v>417.34</v>
      </c>
      <c r="D129" s="73">
        <f>SUMIFS(Month!E:E,Month!$C:$C,$B129,Month!$A:$A,$A129)</f>
        <v>0</v>
      </c>
      <c r="E129" s="73">
        <f>SUMIFS(Month!F:F,Month!$C:$C,$B129,Month!$A:$A,$A129)</f>
        <v>417.34</v>
      </c>
      <c r="F129" s="74">
        <f>SUMIFS(Month!G:G,Month!$C:$C,$B129,Month!$A:$A,$A129)</f>
        <v>0</v>
      </c>
      <c r="G129" s="73">
        <f>SUMIFS(Month!H:H,Month!$C:$C,$B129,Month!$A:$A,$A129)</f>
        <v>2002.15</v>
      </c>
      <c r="H129" s="73">
        <f>SUMIFS(Month!I:I,Month!$C:$C,$B129,Month!$A:$A,$A129)</f>
        <v>0</v>
      </c>
      <c r="I129" s="73">
        <f>SUMIFS(Month!J:J,Month!$C:$C,$B129,Month!$A:$A,$A129)</f>
        <v>0</v>
      </c>
      <c r="J129" s="73">
        <f>SUMIFS(Month!K:K,Month!$C:$C,$B129,Month!$A:$A,$A129)</f>
        <v>9.82</v>
      </c>
      <c r="K129" s="73">
        <f>SUMIFS(Month!L:L,Month!$C:$C,$B129,Month!$A:$A,$A129)</f>
        <v>0</v>
      </c>
      <c r="L129" s="73">
        <f>SUMIFS(Month!M:M,Month!$C:$C,$B129,Month!$A:$A,$A129)</f>
        <v>88.019999999999982</v>
      </c>
      <c r="M129" s="73">
        <f>SUMIFS(Month!N:N,Month!$C:$C,$B129,Month!$A:$A,$A129)</f>
        <v>2099.9899999999998</v>
      </c>
      <c r="N129" s="74">
        <f>SUMIFS(Month!O:O,Month!$C:$C,$B129,Month!$A:$A,$A129)</f>
        <v>2517.33</v>
      </c>
    </row>
    <row r="130" spans="1:14" ht="15.5">
      <c r="A130" s="68">
        <v>2024</v>
      </c>
      <c r="B130" s="63" t="s">
        <v>62</v>
      </c>
      <c r="C130" s="72">
        <f>SUMIFS(Month!D:D,Month!$C:$C,$B130,Month!$A:$A,$A130)</f>
        <v>2224.27</v>
      </c>
      <c r="D130" s="73">
        <f>SUMIFS(Month!E:E,Month!$C:$C,$B130,Month!$A:$A,$A130)</f>
        <v>97.68</v>
      </c>
      <c r="E130" s="73">
        <f>SUMIFS(Month!F:F,Month!$C:$C,$B130,Month!$A:$A,$A130)</f>
        <v>2321.9500000000003</v>
      </c>
      <c r="F130" s="74">
        <f>SUMIFS(Month!G:G,Month!$C:$C,$B130,Month!$A:$A,$A130)</f>
        <v>235.13</v>
      </c>
      <c r="G130" s="73">
        <f>SUMIFS(Month!H:H,Month!$C:$C,$B130,Month!$A:$A,$A130)</f>
        <v>454.82000000000005</v>
      </c>
      <c r="H130" s="73">
        <f>SUMIFS(Month!I:I,Month!$C:$C,$B130,Month!$A:$A,$A130)</f>
        <v>30.41</v>
      </c>
      <c r="I130" s="73">
        <f>SUMIFS(Month!J:J,Month!$C:$C,$B130,Month!$A:$A,$A130)</f>
        <v>0</v>
      </c>
      <c r="J130" s="73">
        <f>SUMIFS(Month!K:K,Month!$C:$C,$B130,Month!$A:$A,$A130)</f>
        <v>0.11</v>
      </c>
      <c r="K130" s="73">
        <f>SUMIFS(Month!L:L,Month!$C:$C,$B130,Month!$A:$A,$A130)</f>
        <v>2098.4900000000002</v>
      </c>
      <c r="L130" s="73">
        <f>SUMIFS(Month!M:M,Month!$C:$C,$B130,Month!$A:$A,$A130)</f>
        <v>695.19999999999993</v>
      </c>
      <c r="M130" s="73">
        <f>SUMIFS(Month!N:N,Month!$C:$C,$B130,Month!$A:$A,$A130)</f>
        <v>2265.56</v>
      </c>
      <c r="N130" s="74">
        <f>SUMIFS(Month!O:O,Month!$C:$C,$B130,Month!$A:$A,$A130)</f>
        <v>4587.51</v>
      </c>
    </row>
    <row r="131" spans="1:14" ht="15.5">
      <c r="A131" s="66">
        <v>2024</v>
      </c>
      <c r="B131" s="66" t="s">
        <v>93</v>
      </c>
      <c r="C131" s="75">
        <f>SUMIFS(Month!D:D,Month!$C:$C,$B131,Month!$A:$A,$A131)</f>
        <v>25910.500000000004</v>
      </c>
      <c r="D131" s="76">
        <f>SUMIFS(Month!E:E,Month!$C:$C,$B131,Month!$A:$A,$A131)</f>
        <v>2498.2199999999998</v>
      </c>
      <c r="E131" s="76">
        <f>SUMIFS(Month!F:F,Month!$C:$C,$B131,Month!$A:$A,$A131)</f>
        <v>28408.720000000001</v>
      </c>
      <c r="F131" s="75">
        <f>SUMIFS(Month!G:G,Month!$C:$C,$B131,Month!$A:$A,$A131)</f>
        <v>412.08000000000004</v>
      </c>
      <c r="G131" s="76">
        <f>SUMIFS(Month!H:H,Month!$C:$C,$B131,Month!$A:$A,$A131)</f>
        <v>8666.7999999999993</v>
      </c>
      <c r="H131" s="76">
        <f>SUMIFS(Month!I:I,Month!$C:$C,$B131,Month!$A:$A,$A131)</f>
        <v>1454.98</v>
      </c>
      <c r="I131" s="76">
        <f>SUMIFS(Month!J:J,Month!$C:$C,$B131,Month!$A:$A,$A131)</f>
        <v>7.91</v>
      </c>
      <c r="J131" s="76">
        <f>SUMIFS(Month!K:K,Month!$C:$C,$B131,Month!$A:$A,$A131)</f>
        <v>944.31999999999994</v>
      </c>
      <c r="K131" s="76">
        <f>SUMIFS(Month!L:L,Month!$C:$C,$B131,Month!$A:$A,$A131)</f>
        <v>2361.9299999999998</v>
      </c>
      <c r="L131" s="76">
        <f>SUMIFS(Month!M:M,Month!$C:$C,$B131,Month!$A:$A,$A131)</f>
        <v>5081.68</v>
      </c>
      <c r="M131" s="76">
        <f>SUMIFS(Month!N:N,Month!$C:$C,$B131,Month!$A:$A,$A131)</f>
        <v>18929.7</v>
      </c>
      <c r="N131" s="75">
        <f>SUMIFS(Month!O:O,Month!$C:$C,$B131,Month!$A:$A,$A131)</f>
        <v>47338.42</v>
      </c>
    </row>
    <row r="133" spans="1:14">
      <c r="C133" s="109"/>
      <c r="D133" s="109"/>
      <c r="E133" s="109"/>
      <c r="F133" s="109"/>
      <c r="G133" s="109"/>
      <c r="H133" s="109"/>
      <c r="I133" s="109"/>
      <c r="J133" s="109"/>
      <c r="K133" s="109"/>
      <c r="L133" s="109"/>
      <c r="M133" s="109"/>
      <c r="N133" s="109"/>
    </row>
    <row r="134" spans="1:14">
      <c r="C134" s="84"/>
      <c r="D134" s="84"/>
      <c r="E134" s="84"/>
      <c r="F134" s="84"/>
      <c r="G134" s="84"/>
      <c r="H134" s="84"/>
      <c r="I134" s="84"/>
      <c r="J134" s="84"/>
      <c r="K134" s="84"/>
      <c r="L134" s="84"/>
      <c r="M134" s="84"/>
      <c r="N134" s="84"/>
    </row>
    <row r="135" spans="1:14">
      <c r="C135" s="109"/>
      <c r="D135" s="109"/>
      <c r="E135" s="109"/>
      <c r="F135" s="109"/>
      <c r="G135" s="109"/>
      <c r="H135" s="109"/>
      <c r="I135" s="109"/>
      <c r="J135" s="109"/>
      <c r="K135" s="109"/>
      <c r="L135" s="109"/>
      <c r="M135" s="109"/>
      <c r="N135" s="1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527"/>
  <sheetViews>
    <sheetView showGridLines="0" workbookViewId="0">
      <pane ySplit="5" topLeftCell="A510" activePane="bottomLeft" state="frozen"/>
      <selection pane="bottomLeft" activeCell="A510" sqref="A510"/>
    </sheetView>
  </sheetViews>
  <sheetFormatPr defaultRowHeight="14.5"/>
  <cols>
    <col min="1" max="1" width="10.54296875" style="20" customWidth="1"/>
    <col min="2" max="2" width="10.453125" style="20" customWidth="1"/>
    <col min="3" max="3" width="28.08984375" customWidth="1"/>
    <col min="4" max="7" width="13.90625" customWidth="1"/>
    <col min="8" max="8" width="11.08984375" customWidth="1"/>
    <col min="9" max="9" width="13.90625" customWidth="1"/>
    <col min="10" max="10" width="11.453125" customWidth="1"/>
    <col min="11" max="12" width="11.08984375" customWidth="1"/>
    <col min="13" max="13" width="14.90625" customWidth="1"/>
    <col min="14" max="14" width="13.90625" customWidth="1"/>
    <col min="15" max="15" width="14.089843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123</v>
      </c>
      <c r="L5" s="52" t="s">
        <v>124</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16.079999999999998</v>
      </c>
      <c r="N335" s="74">
        <f>SUMIFS(CALCULATION_quarterly_data!N:N,CALCULATION_quarterly_data!$A:$A,Quarter!$A335,CALCULATION_quarterly_data!$P:$P,Quarter!$B335,CALCULATION_quarterly_data!$C:$C,Quarter!$C335)</f>
        <v>16.079999999999998</v>
      </c>
      <c r="O335" s="81">
        <f>SUMIFS(CALCULATION_quarterly_data!O:O,CALCULATION_quarterly_data!$A:$A,Quarter!$A335,CALCULATION_quarterly_data!$P:$P,Quarter!$B335,CALCULATION_quarterly_data!$C:$C,Quarter!$C335)</f>
        <v>731.3900000000001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663.84</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1205.58</v>
      </c>
      <c r="O336" s="81">
        <f>SUMIFS(CALCULATION_quarterly_data!O:O,CALCULATION_quarterly_data!$A:$A,Quarter!$A336,CALCULATION_quarterly_data!$P:$P,Quarter!$B336,CALCULATION_quarterly_data!$C:$C,Quarter!$C336)</f>
        <v>1205.58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498.79999999999995</v>
      </c>
      <c r="N339" s="74">
        <f>SUMIFS(CALCULATION_quarterly_data!N:N,CALCULATION_quarterly_data!$A:$A,Quarter!$A339,CALCULATION_quarterly_data!$P:$P,Quarter!$B339,CALCULATION_quarterly_data!$C:$C,Quarter!$C339)</f>
        <v>1269.26</v>
      </c>
      <c r="O339" s="81">
        <f>SUMIFS(CALCULATION_quarterly_data!O:O,CALCULATION_quarterly_data!$A:$A,Quarter!$A339,CALCULATION_quarterly_data!$P:$P,Quarter!$B339,CALCULATION_quarterly_data!$C:$C,Quarter!$C339)</f>
        <v>3946.5</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698.93000000000006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1264.52</v>
      </c>
      <c r="N347" s="75">
        <f>SUMIFS(CALCULATION_quarterly_data!N:N,CALCULATION_quarterly_data!$A:$A,Quarter!$A347,CALCULATION_quarterly_data!$P:$P,Quarter!$B347,CALCULATION_quarterly_data!$C:$C,Quarter!$C347)</f>
        <v>5358.43</v>
      </c>
      <c r="O347" s="76">
        <f>SUMIFS(CALCULATION_quarterly_data!O:O,CALCULATION_quarterly_data!$A:$A,Quarter!$A347,CALCULATION_quarterly_data!$P:$P,Quarter!$B347,CALCULATION_quarterly_data!$C:$C,Quarter!$C347)</f>
        <v>12002.42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296.63</v>
      </c>
      <c r="N366" s="71">
        <f>SUMIFS(CALCULATION_quarterly_data!N:N,CALCULATION_quarterly_data!$A:$A,Quarter!$A366,CALCULATION_quarterly_data!$P:$P,Quarter!$B366,CALCULATION_quarterly_data!$C:$C,Quarter!$C366)</f>
        <v>876.35</v>
      </c>
      <c r="O366" s="80">
        <f>SUMIFS(CALCULATION_quarterly_data!O:O,CALCULATION_quarterly_data!$A:$A,Quarter!$A366,CALCULATION_quarterly_data!$P:$P,Quarter!$B366,CALCULATION_quarterly_data!$C:$C,Quarter!$C366)</f>
        <v>946.48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132</v>
      </c>
      <c r="D370" s="73">
        <f>SUMIFS(CALCULATION_quarterly_data!D:D,CALCULATION_quarterly_data!$A:$A,Quarter!$A370,CALCULATION_quarterly_data!$P:$P,Quarter!$B370,CALCULATION_quarterly_data!$C:$C,Quarter!$C370)</f>
        <v>312.57</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312.57</v>
      </c>
      <c r="G370" s="73">
        <f>SUMIFS(CALCULATION_quarterly_data!G:G,CALCULATION_quarterly_data!$A:$A,Quarter!$A370,CALCULATION_quarterly_data!$P:$P,Quarter!$B370,CALCULATION_quarterly_data!$C:$C,Quarter!$C370)</f>
        <v>0</v>
      </c>
      <c r="H370" s="73">
        <f>SUMIFS(CALCULATION_quarterly_data!H:H,CALCULATION_quarterly_data!$A:$A,Quarter!$A370,CALCULATION_quarterly_data!$P:$P,Quarter!$B370,CALCULATION_quarterly_data!$C:$C,Quarter!$C370)</f>
        <v>0</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0</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0</v>
      </c>
      <c r="N370" s="74">
        <f>SUMIFS(CALCULATION_quarterly_data!N:N,CALCULATION_quarterly_data!$A:$A,Quarter!$A370,CALCULATION_quarterly_data!$P:$P,Quarter!$B370,CALCULATION_quarterly_data!$C:$C,Quarter!$C370)</f>
        <v>0</v>
      </c>
      <c r="O370" s="81">
        <f>SUMIFS(CALCULATION_quarterly_data!O:O,CALCULATION_quarterly_data!$A:$A,Quarter!$A370,CALCULATION_quarterly_data!$P:$P,Quarter!$B370,CALCULATION_quarterly_data!$C:$C,Quarter!$C370)</f>
        <v>312.57</v>
      </c>
      <c r="Q370" s="84"/>
      <c r="R370" s="84"/>
      <c r="S370" s="84"/>
      <c r="T370" s="84"/>
      <c r="U370" s="84"/>
      <c r="V370" s="84"/>
      <c r="W370" s="84"/>
      <c r="X370" s="84"/>
      <c r="Y370" s="84"/>
      <c r="Z370" s="84"/>
      <c r="AA370" s="84"/>
      <c r="AB370" s="84"/>
    </row>
    <row r="371" spans="1:28" ht="15.5">
      <c r="A371" s="68">
        <v>2023</v>
      </c>
      <c r="B371" s="77">
        <v>1</v>
      </c>
      <c r="C371" s="63" t="s">
        <v>40</v>
      </c>
      <c r="D371" s="73">
        <f>SUMIFS(CALCULATION_quarterly_data!D:D,CALCULATION_quarterly_data!$A:$A,Quarter!$A371,CALCULATION_quarterly_data!$P:$P,Quarter!$B371,CALCULATION_quarterly_data!$C:$C,Quarter!$C371)</f>
        <v>150.85</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150.85</v>
      </c>
      <c r="G371" s="73">
        <f>SUMIFS(CALCULATION_quarterly_data!G:G,CALCULATION_quarterly_data!$A:$A,Quarter!$A371,CALCULATION_quarterly_data!$P:$P,Quarter!$B371,CALCULATION_quarterly_data!$C:$C,Quarter!$C371)</f>
        <v>30.43</v>
      </c>
      <c r="H371" s="73">
        <f>SUMIFS(CALCULATION_quarterly_data!H:H,CALCULATION_quarterly_data!$A:$A,Quarter!$A371,CALCULATION_quarterly_data!$P:$P,Quarter!$B371,CALCULATION_quarterly_data!$C:$C,Quarter!$C371)</f>
        <v>13.4</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15.24</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11.31</v>
      </c>
      <c r="N371" s="74">
        <f>SUMIFS(CALCULATION_quarterly_data!N:N,CALCULATION_quarterly_data!$A:$A,Quarter!$A371,CALCULATION_quarterly_data!$P:$P,Quarter!$B371,CALCULATION_quarterly_data!$C:$C,Quarter!$C371)</f>
        <v>112.38</v>
      </c>
      <c r="O371" s="81">
        <f>SUMIFS(CALCULATION_quarterly_data!O:O,CALCULATION_quarterly_data!$A:$A,Quarter!$A371,CALCULATION_quarterly_data!$P:$P,Quarter!$B371,CALCULATION_quarterly_data!$C:$C,Quarter!$C371)</f>
        <v>263.23</v>
      </c>
      <c r="Q371" s="84"/>
      <c r="R371" s="84"/>
      <c r="S371" s="84"/>
      <c r="T371" s="84"/>
      <c r="U371" s="84"/>
      <c r="V371" s="84"/>
      <c r="W371" s="84"/>
      <c r="X371" s="84"/>
      <c r="Y371" s="84"/>
      <c r="Z371" s="84"/>
      <c r="AA371" s="84"/>
      <c r="AB371" s="84"/>
    </row>
    <row r="372" spans="1:28" ht="15.5">
      <c r="A372" s="68">
        <v>2023</v>
      </c>
      <c r="B372" s="77">
        <v>1</v>
      </c>
      <c r="C372" s="63" t="s">
        <v>41</v>
      </c>
      <c r="D372" s="73">
        <f>SUMIFS(CALCULATION_quarterly_data!D:D,CALCULATION_quarterly_data!$A:$A,Quarter!$A372,CALCULATION_quarterly_data!$P:$P,Quarter!$B372,CALCULATION_quarterly_data!$C:$C,Quarter!$C372)</f>
        <v>721.95</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721.95</v>
      </c>
      <c r="G372" s="73">
        <f>SUMIFS(CALCULATION_quarterly_data!G:G,CALCULATION_quarterly_data!$A:$A,Quarter!$A372,CALCULATION_quarterly_data!$P:$P,Quarter!$B372,CALCULATION_quarterly_data!$C:$C,Quarter!$C372)</f>
        <v>0</v>
      </c>
      <c r="H372" s="73">
        <f>SUMIFS(CALCULATION_quarterly_data!H:H,CALCULATION_quarterly_data!$A:$A,Quarter!$A372,CALCULATION_quarterly_data!$P:$P,Quarter!$B372,CALCULATION_quarterly_data!$C:$C,Quarter!$C372)</f>
        <v>0</v>
      </c>
      <c r="I372" s="73">
        <f>SUMIFS(CALCULATION_quarterly_data!I:I,CALCULATION_quarterly_data!$A:$A,Quarter!$A372,CALCULATION_quarterly_data!$P:$P,Quarter!$B372,CALCULATION_quarterly_data!$C:$C,Quarter!$C372)</f>
        <v>0</v>
      </c>
      <c r="J372" s="73">
        <f>SUMIFS(CALCULATION_quarterly_data!J:J,CALCULATION_quarterly_data!$A:$A,Quarter!$A372,CALCULATION_quarterly_data!$P:$P,Quarter!$B372,CALCULATION_quarterly_data!$C:$C,Quarter!$C372)</f>
        <v>0</v>
      </c>
      <c r="K372" s="73">
        <f>SUMIFS(CALCULATION_quarterly_data!K:K,CALCULATION_quarterly_data!$A:$A,Quarter!$A372,CALCULATION_quarterly_data!$P:$P,Quarter!$B372,CALCULATION_quarterly_data!$C:$C,Quarter!$C372)</f>
        <v>0</v>
      </c>
      <c r="L372" s="73">
        <f>SUMIFS(CALCULATION_quarterly_data!L:L,CALCULATION_quarterly_data!$A:$A,Quarter!$A372,CALCULATION_quarterly_data!$P:$P,Quarter!$B372,CALCULATION_quarterly_data!$C:$C,Quarter!$C372)</f>
        <v>0</v>
      </c>
      <c r="M372" s="73">
        <f>SUMIFS(CALCULATION_quarterly_data!M:M,CALCULATION_quarterly_data!$A:$A,Quarter!$A372,CALCULATION_quarterly_data!$P:$P,Quarter!$B372,CALCULATION_quarterly_data!$C:$C,Quarter!$C372)</f>
        <v>8.36</v>
      </c>
      <c r="N372" s="74">
        <f>SUMIFS(CALCULATION_quarterly_data!N:N,CALCULATION_quarterly_data!$A:$A,Quarter!$A372,CALCULATION_quarterly_data!$P:$P,Quarter!$B372,CALCULATION_quarterly_data!$C:$C,Quarter!$C372)</f>
        <v>9.36</v>
      </c>
      <c r="O372" s="81">
        <f>SUMIFS(CALCULATION_quarterly_data!O:O,CALCULATION_quarterly_data!$A:$A,Quarter!$A372,CALCULATION_quarterly_data!$P:$P,Quarter!$B372,CALCULATION_quarterly_data!$C:$C,Quarter!$C372)</f>
        <v>731.31000000000006</v>
      </c>
      <c r="Q372" s="84"/>
      <c r="R372" s="84"/>
      <c r="S372" s="84"/>
      <c r="T372" s="84"/>
      <c r="U372" s="84"/>
      <c r="V372" s="84"/>
      <c r="W372" s="84"/>
      <c r="X372" s="84"/>
      <c r="Y372" s="84"/>
      <c r="Z372" s="84"/>
      <c r="AA372" s="84"/>
      <c r="AB372" s="84"/>
    </row>
    <row r="373" spans="1:28" ht="15.5">
      <c r="A373" s="68">
        <v>2023</v>
      </c>
      <c r="B373" s="77">
        <v>1</v>
      </c>
      <c r="C373" s="63" t="s">
        <v>70</v>
      </c>
      <c r="D373" s="73">
        <f>SUMIFS(CALCULATION_quarterly_data!D:D,CALCULATION_quarterly_data!$A:$A,Quarter!$A373,CALCULATION_quarterly_data!$P:$P,Quarter!$B373,CALCULATION_quarterly_data!$C:$C,Quarter!$C373)</f>
        <v>0</v>
      </c>
      <c r="E373" s="73">
        <f>SUMIFS(CALCULATION_quarterly_data!E:E,CALCULATION_quarterly_data!$A:$A,Quarter!$A373,CALCULATION_quarterly_data!$P:$P,Quarter!$B373,CALCULATION_quarterly_data!$C:$C,Quarter!$C373)</f>
        <v>0</v>
      </c>
      <c r="F373" s="74">
        <f>SUMIFS(CALCULATION_quarterly_data!F:F,CALCULATION_quarterly_data!$A:$A,Quarter!$A373,CALCULATION_quarterly_data!$P:$P,Quarter!$B373,CALCULATION_quarterly_data!$C:$C,Quarter!$C373)</f>
        <v>0</v>
      </c>
      <c r="G373" s="73">
        <f>SUMIFS(CALCULATION_quarterly_data!G:G,CALCULATION_quarterly_data!$A:$A,Quarter!$A373,CALCULATION_quarterly_data!$P:$P,Quarter!$B373,CALCULATION_quarterly_data!$C:$C,Quarter!$C373)</f>
        <v>0.5</v>
      </c>
      <c r="H373" s="73">
        <f>SUMIFS(CALCULATION_quarterly_data!H:H,CALCULATION_quarterly_data!$A:$A,Quarter!$A373,CALCULATION_quarterly_data!$P:$P,Quarter!$B373,CALCULATION_quarterly_data!$C:$C,Quarter!$C373)</f>
        <v>43.96</v>
      </c>
      <c r="I373" s="73">
        <f>SUMIFS(CALCULATION_quarterly_data!I:I,CALCULATION_quarterly_data!$A:$A,Quarter!$A373,CALCULATION_quarterly_data!$P:$P,Quarter!$B373,CALCULATION_quarterly_data!$C:$C,Quarter!$C373)</f>
        <v>328.21</v>
      </c>
      <c r="J373" s="73">
        <f>SUMIFS(CALCULATION_quarterly_data!J:J,CALCULATION_quarterly_data!$A:$A,Quarter!$A373,CALCULATION_quarterly_data!$P:$P,Quarter!$B373,CALCULATION_quarterly_data!$C:$C,Quarter!$C373)</f>
        <v>24.16</v>
      </c>
      <c r="K373" s="73">
        <f>SUMIFS(CALCULATION_quarterly_data!K:K,CALCULATION_quarterly_data!$A:$A,Quarter!$A373,CALCULATION_quarterly_data!$P:$P,Quarter!$B373,CALCULATION_quarterly_data!$C:$C,Quarter!$C373)</f>
        <v>332.63000000000005</v>
      </c>
      <c r="L373" s="73">
        <f>SUMIFS(CALCULATION_quarterly_data!L:L,CALCULATION_quarterly_data!$A:$A,Quarter!$A373,CALCULATION_quarterly_data!$P:$P,Quarter!$B373,CALCULATION_quarterly_data!$C:$C,Quarter!$C373)</f>
        <v>13.49</v>
      </c>
      <c r="M373" s="73">
        <f>SUMIFS(CALCULATION_quarterly_data!M:M,CALCULATION_quarterly_data!$A:$A,Quarter!$A373,CALCULATION_quarterly_data!$P:$P,Quarter!$B373,CALCULATION_quarterly_data!$C:$C,Quarter!$C373)</f>
        <v>17.439999999999998</v>
      </c>
      <c r="N373" s="74">
        <f>SUMIFS(CALCULATION_quarterly_data!N:N,CALCULATION_quarterly_data!$A:$A,Quarter!$A373,CALCULATION_quarterly_data!$P:$P,Quarter!$B373,CALCULATION_quarterly_data!$C:$C,Quarter!$C373)</f>
        <v>760.39</v>
      </c>
      <c r="O373" s="81">
        <f>SUMIFS(CALCULATION_quarterly_data!O:O,CALCULATION_quarterly_data!$A:$A,Quarter!$A373,CALCULATION_quarterly_data!$P:$P,Quarter!$B373,CALCULATION_quarterly_data!$C:$C,Quarter!$C373)</f>
        <v>760.39</v>
      </c>
      <c r="Q373" s="84"/>
      <c r="R373" s="84"/>
      <c r="S373" s="84"/>
      <c r="T373" s="84"/>
      <c r="U373" s="84"/>
      <c r="V373" s="84"/>
      <c r="W373" s="84"/>
      <c r="X373" s="84"/>
      <c r="Y373" s="84"/>
      <c r="Z373" s="84"/>
      <c r="AA373" s="84"/>
      <c r="AB373" s="84"/>
    </row>
    <row r="374" spans="1:28" ht="15.5">
      <c r="A374" s="68">
        <v>2023</v>
      </c>
      <c r="B374" s="77">
        <v>1</v>
      </c>
      <c r="C374" s="63" t="s">
        <v>74</v>
      </c>
      <c r="D374" s="73">
        <f>SUMIFS(CALCULATION_quarterly_data!D:D,CALCULATION_quarterly_data!$A:$A,Quarter!$A374,CALCULATION_quarterly_data!$P:$P,Quarter!$B374,CALCULATION_quarterly_data!$C:$C,Quarter!$C374)</f>
        <v>168.41000000000003</v>
      </c>
      <c r="E374" s="73">
        <f>SUMIFS(CALCULATION_quarterly_data!E:E,CALCULATION_quarterly_data!$A:$A,Quarter!$A374,CALCULATION_quarterly_data!$P:$P,Quarter!$B374,CALCULATION_quarterly_data!$C:$C,Quarter!$C374)</f>
        <v>10</v>
      </c>
      <c r="F374" s="74">
        <f>SUMIFS(CALCULATION_quarterly_data!F:F,CALCULATION_quarterly_data!$A:$A,Quarter!$A374,CALCULATION_quarterly_data!$P:$P,Quarter!$B374,CALCULATION_quarterly_data!$C:$C,Quarter!$C374)</f>
        <v>178.41000000000003</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10.199999999999999</v>
      </c>
      <c r="N374" s="74">
        <f>SUMIFS(CALCULATION_quarterly_data!N:N,CALCULATION_quarterly_data!$A:$A,Quarter!$A374,CALCULATION_quarterly_data!$P:$P,Quarter!$B374,CALCULATION_quarterly_data!$C:$C,Quarter!$C374)</f>
        <v>10.199999999999999</v>
      </c>
      <c r="O374" s="81">
        <f>SUMIFS(CALCULATION_quarterly_data!O:O,CALCULATION_quarterly_data!$A:$A,Quarter!$A374,CALCULATION_quarterly_data!$P:$P,Quarter!$B374,CALCULATION_quarterly_data!$C:$C,Quarter!$C374)</f>
        <v>188.61</v>
      </c>
      <c r="Q374" s="84"/>
      <c r="R374" s="84"/>
      <c r="S374" s="84"/>
      <c r="T374" s="84"/>
      <c r="U374" s="84"/>
      <c r="V374" s="84"/>
      <c r="W374" s="84"/>
      <c r="X374" s="84"/>
      <c r="Y374" s="84"/>
      <c r="Z374" s="84"/>
      <c r="AA374" s="84"/>
      <c r="AB374" s="84"/>
    </row>
    <row r="375" spans="1:28" ht="15.5">
      <c r="A375" s="68">
        <v>2023</v>
      </c>
      <c r="B375" s="77">
        <v>1</v>
      </c>
      <c r="C375" s="63" t="s">
        <v>73</v>
      </c>
      <c r="D375" s="73">
        <f>SUMIFS(CALCULATION_quarterly_data!D:D,CALCULATION_quarterly_data!$A:$A,Quarter!$A375,CALCULATION_quarterly_data!$P:$P,Quarter!$B375,CALCULATION_quarterly_data!$C:$C,Quarter!$C375)</f>
        <v>0</v>
      </c>
      <c r="E375" s="73">
        <f>SUMIFS(CALCULATION_quarterly_data!E:E,CALCULATION_quarterly_data!$A:$A,Quarter!$A375,CALCULATION_quarterly_data!$P:$P,Quarter!$B375,CALCULATION_quarterly_data!$C:$C,Quarter!$C375)</f>
        <v>0</v>
      </c>
      <c r="F375" s="74">
        <f>SUMIFS(CALCULATION_quarterly_data!F:F,CALCULATION_quarterly_data!$A:$A,Quarter!$A375,CALCULATION_quarterly_data!$P:$P,Quarter!$B375,CALCULATION_quarterly_data!$C:$C,Quarter!$C375)</f>
        <v>0</v>
      </c>
      <c r="G375" s="73">
        <f>SUMIFS(CALCULATION_quarterly_data!G:G,CALCULATION_quarterly_data!$A:$A,Quarter!$A375,CALCULATION_quarterly_data!$P:$P,Quarter!$B375,CALCULATION_quarterly_data!$C:$C,Quarter!$C375)</f>
        <v>0</v>
      </c>
      <c r="H375" s="73">
        <f>SUMIFS(CALCULATION_quarterly_data!H:H,CALCULATION_quarterly_data!$A:$A,Quarter!$A375,CALCULATION_quarterly_data!$P:$P,Quarter!$B375,CALCULATION_quarterly_data!$C:$C,Quarter!$C375)</f>
        <v>0</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v>
      </c>
      <c r="L375" s="73">
        <f>SUMIFS(CALCULATION_quarterly_data!L:L,CALCULATION_quarterly_data!$A:$A,Quarter!$A375,CALCULATION_quarterly_data!$P:$P,Quarter!$B375,CALCULATION_quarterly_data!$C:$C,Quarter!$C375)</f>
        <v>0</v>
      </c>
      <c r="M375" s="73">
        <f>SUMIFS(CALCULATION_quarterly_data!M:M,CALCULATION_quarterly_data!$A:$A,Quarter!$A375,CALCULATION_quarterly_data!$P:$P,Quarter!$B375,CALCULATION_quarterly_data!$C:$C,Quarter!$C375)</f>
        <v>0</v>
      </c>
      <c r="N375" s="74">
        <f>SUMIFS(CALCULATION_quarterly_data!N:N,CALCULATION_quarterly_data!$A:$A,Quarter!$A375,CALCULATION_quarterly_data!$P:$P,Quarter!$B375,CALCULATION_quarterly_data!$C:$C,Quarter!$C375)</f>
        <v>0</v>
      </c>
      <c r="O375" s="81">
        <f>SUMIFS(CALCULATION_quarterly_data!O:O,CALCULATION_quarterly_data!$A:$A,Quarter!$A375,CALCULATION_quarterly_data!$P:$P,Quarter!$B375,CALCULATION_quarterly_data!$C:$C,Quarter!$C375)</f>
        <v>0</v>
      </c>
      <c r="Q375" s="84"/>
      <c r="R375" s="84"/>
      <c r="S375" s="84"/>
      <c r="T375" s="84"/>
      <c r="U375" s="84"/>
      <c r="V375" s="84"/>
      <c r="W375" s="84"/>
      <c r="X375" s="84"/>
      <c r="Y375" s="84"/>
      <c r="Z375" s="84"/>
      <c r="AA375" s="84"/>
      <c r="AB375" s="84"/>
    </row>
    <row r="376" spans="1:28" ht="15.5">
      <c r="A376" s="68">
        <v>2023</v>
      </c>
      <c r="B376" s="77">
        <v>1</v>
      </c>
      <c r="C376" s="63" t="s">
        <v>42</v>
      </c>
      <c r="D376" s="73">
        <f>SUMIFS(CALCULATION_quarterly_data!D:D,CALCULATION_quarterly_data!$A:$A,Quarter!$A376,CALCULATION_quarterly_data!$P:$P,Quarter!$B376,CALCULATION_quarterly_data!$C:$C,Quarter!$C376)</f>
        <v>3494.8500000000004</v>
      </c>
      <c r="E376" s="73">
        <f>SUMIFS(CALCULATION_quarterly_data!E:E,CALCULATION_quarterly_data!$A:$A,Quarter!$A376,CALCULATION_quarterly_data!$P:$P,Quarter!$B376,CALCULATION_quarterly_data!$C:$C,Quarter!$C376)</f>
        <v>217.64000000000001</v>
      </c>
      <c r="F376" s="74">
        <f>SUMIFS(CALCULATION_quarterly_data!F:F,CALCULATION_quarterly_data!$A:$A,Quarter!$A376,CALCULATION_quarterly_data!$P:$P,Quarter!$B376,CALCULATION_quarterly_data!$C:$C,Quarter!$C376)</f>
        <v>3712.4900000000002</v>
      </c>
      <c r="G376" s="73">
        <f>SUMIFS(CALCULATION_quarterly_data!G:G,CALCULATION_quarterly_data!$A:$A,Quarter!$A376,CALCULATION_quarterly_data!$P:$P,Quarter!$B376,CALCULATION_quarterly_data!$C:$C,Quarter!$C376)</f>
        <v>9.7899999999999991</v>
      </c>
      <c r="H376" s="73">
        <f>SUMIFS(CALCULATION_quarterly_data!H:H,CALCULATION_quarterly_data!$A:$A,Quarter!$A376,CALCULATION_quarterly_data!$P:$P,Quarter!$B376,CALCULATION_quarterly_data!$C:$C,Quarter!$C376)</f>
        <v>676.62</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0.09</v>
      </c>
      <c r="L376" s="73">
        <f>SUMIFS(CALCULATION_quarterly_data!L:L,CALCULATION_quarterly_data!$A:$A,Quarter!$A376,CALCULATION_quarterly_data!$P:$P,Quarter!$B376,CALCULATION_quarterly_data!$C:$C,Quarter!$C376)</f>
        <v>23.53</v>
      </c>
      <c r="M376" s="73">
        <f>SUMIFS(CALCULATION_quarterly_data!M:M,CALCULATION_quarterly_data!$A:$A,Quarter!$A376,CALCULATION_quarterly_data!$P:$P,Quarter!$B376,CALCULATION_quarterly_data!$C:$C,Quarter!$C376)</f>
        <v>691.99</v>
      </c>
      <c r="N376" s="74">
        <f>SUMIFS(CALCULATION_quarterly_data!N:N,CALCULATION_quarterly_data!$A:$A,Quarter!$A376,CALCULATION_quarterly_data!$P:$P,Quarter!$B376,CALCULATION_quarterly_data!$C:$C,Quarter!$C376)</f>
        <v>1480.14</v>
      </c>
      <c r="O376" s="81">
        <f>SUMIFS(CALCULATION_quarterly_data!O:O,CALCULATION_quarterly_data!$A:$A,Quarter!$A376,CALCULATION_quarterly_data!$P:$P,Quarter!$B376,CALCULATION_quarterly_data!$C:$C,Quarter!$C376)</f>
        <v>5192.63</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133</v>
      </c>
      <c r="D378" s="73">
        <f>SUMIFS(CALCULATION_quarterly_data!D:D,CALCULATION_quarterly_data!$A:$A,Quarter!$A378,CALCULATION_quarterly_data!$P:$P,Quarter!$B378,CALCULATION_quarterly_data!$C:$C,Quarter!$C378)</f>
        <v>400.71000000000004</v>
      </c>
      <c r="E378" s="73">
        <f>SUMIFS(CALCULATION_quarterly_data!E:E,CALCULATION_quarterly_data!$A:$A,Quarter!$A378,CALCULATION_quarterly_data!$P:$P,Quarter!$B378,CALCULATION_quarterly_data!$C:$C,Quarter!$C378)</f>
        <v>0</v>
      </c>
      <c r="F378" s="74">
        <f>SUMIFS(CALCULATION_quarterly_data!F:F,CALCULATION_quarterly_data!$A:$A,Quarter!$A378,CALCULATION_quarterly_data!$P:$P,Quarter!$B378,CALCULATION_quarterly_data!$C:$C,Quarter!$C378)</f>
        <v>400.71000000000004</v>
      </c>
      <c r="G378" s="73">
        <f>SUMIFS(CALCULATION_quarterly_data!G:G,CALCULATION_quarterly_data!$A:$A,Quarter!$A378,CALCULATION_quarterly_data!$P:$P,Quarter!$B378,CALCULATION_quarterly_data!$C:$C,Quarter!$C378)</f>
        <v>0</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1.65</v>
      </c>
      <c r="N378" s="74">
        <f>SUMIFS(CALCULATION_quarterly_data!N:N,CALCULATION_quarterly_data!$A:$A,Quarter!$A378,CALCULATION_quarterly_data!$P:$P,Quarter!$B378,CALCULATION_quarterly_data!$C:$C,Quarter!$C378)</f>
        <v>1.65</v>
      </c>
      <c r="O378" s="81">
        <f>SUMIFS(CALCULATION_quarterly_data!O:O,CALCULATION_quarterly_data!$A:$A,Quarter!$A378,CALCULATION_quarterly_data!$P:$P,Quarter!$B378,CALCULATION_quarterly_data!$C:$C,Quarter!$C378)</f>
        <v>402.36</v>
      </c>
      <c r="Q378" s="84"/>
      <c r="R378" s="84"/>
      <c r="S378" s="84"/>
      <c r="T378" s="84"/>
      <c r="U378" s="84"/>
      <c r="V378" s="84"/>
      <c r="W378" s="84"/>
      <c r="X378" s="84"/>
      <c r="Y378" s="84"/>
      <c r="Z378" s="84"/>
      <c r="AA378" s="84"/>
      <c r="AB378" s="84"/>
    </row>
    <row r="379" spans="1:28" ht="15.5">
      <c r="A379" s="68">
        <v>2023</v>
      </c>
      <c r="B379" s="77">
        <v>1</v>
      </c>
      <c r="C379" s="63" t="s">
        <v>71</v>
      </c>
      <c r="D379" s="73">
        <f>SUMIFS(CALCULATION_quarterly_data!D:D,CALCULATION_quarterly_data!$A:$A,Quarter!$A379,CALCULATION_quarterly_data!$P:$P,Quarter!$B379,CALCULATION_quarterly_data!$C:$C,Quarter!$C379)</f>
        <v>242.29000000000002</v>
      </c>
      <c r="E379" s="73">
        <f>SUMIFS(CALCULATION_quarterly_data!E:E,CALCULATION_quarterly_data!$A:$A,Quarter!$A379,CALCULATION_quarterly_data!$P:$P,Quarter!$B379,CALCULATION_quarterly_data!$C:$C,Quarter!$C379)</f>
        <v>16.489999999999998</v>
      </c>
      <c r="F379" s="74">
        <f>SUMIFS(CALCULATION_quarterly_data!F:F,CALCULATION_quarterly_data!$A:$A,Quarter!$A379,CALCULATION_quarterly_data!$P:$P,Quarter!$B379,CALCULATION_quarterly_data!$C:$C,Quarter!$C379)</f>
        <v>258.78000000000003</v>
      </c>
      <c r="G379" s="73">
        <f>SUMIFS(CALCULATION_quarterly_data!G:G,CALCULATION_quarterly_data!$A:$A,Quarter!$A379,CALCULATION_quarterly_data!$P:$P,Quarter!$B379,CALCULATION_quarterly_data!$C:$C,Quarter!$C379)</f>
        <v>2.09</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50.85</v>
      </c>
      <c r="N379" s="74">
        <f>SUMIFS(CALCULATION_quarterly_data!N:N,CALCULATION_quarterly_data!$A:$A,Quarter!$A379,CALCULATION_quarterly_data!$P:$P,Quarter!$B379,CALCULATION_quarterly_data!$C:$C,Quarter!$C379)</f>
        <v>123.27999999999999</v>
      </c>
      <c r="O379" s="81">
        <f>SUMIFS(CALCULATION_quarterly_data!O:O,CALCULATION_quarterly_data!$A:$A,Quarter!$A379,CALCULATION_quarterly_data!$P:$P,Quarter!$B379,CALCULATION_quarterly_data!$C:$C,Quarter!$C379)</f>
        <v>382.06</v>
      </c>
      <c r="Q379" s="84"/>
      <c r="R379" s="84"/>
      <c r="S379" s="84"/>
      <c r="T379" s="84"/>
      <c r="U379" s="84"/>
      <c r="V379" s="84"/>
      <c r="W379" s="84"/>
      <c r="X379" s="84"/>
      <c r="Y379" s="84"/>
      <c r="Z379" s="84"/>
      <c r="AA379" s="84"/>
      <c r="AB379" s="84"/>
    </row>
    <row r="380" spans="1:28" ht="15.5">
      <c r="A380" s="68">
        <v>2023</v>
      </c>
      <c r="B380" s="77">
        <v>1</v>
      </c>
      <c r="C380" s="63" t="s">
        <v>45</v>
      </c>
      <c r="D380" s="73">
        <f>SUMIFS(CALCULATION_quarterly_data!D:D,CALCULATION_quarterly_data!$A:$A,Quarter!$A380,CALCULATION_quarterly_data!$P:$P,Quarter!$B380,CALCULATION_quarterly_data!$C:$C,Quarter!$C380)</f>
        <v>278.61</v>
      </c>
      <c r="E380" s="73">
        <f>SUMIFS(CALCULATION_quarterly_data!E:E,CALCULATION_quarterly_data!$A:$A,Quarter!$A380,CALCULATION_quarterly_data!$P:$P,Quarter!$B380,CALCULATION_quarterly_data!$C:$C,Quarter!$C380)</f>
        <v>13.84</v>
      </c>
      <c r="F380" s="74">
        <f>SUMIFS(CALCULATION_quarterly_data!F:F,CALCULATION_quarterly_data!$A:$A,Quarter!$A380,CALCULATION_quarterly_data!$P:$P,Quarter!$B380,CALCULATION_quarterly_data!$C:$C,Quarter!$C380)</f>
        <v>292.45</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0</v>
      </c>
      <c r="I380" s="73">
        <f>SUMIFS(CALCULATION_quarterly_data!I:I,CALCULATION_quarterly_data!$A:$A,Quarter!$A380,CALCULATION_quarterly_data!$P:$P,Quarter!$B380,CALCULATION_quarterly_data!$C:$C,Quarter!$C380)</f>
        <v>0</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0.09</v>
      </c>
      <c r="N380" s="74">
        <f>SUMIFS(CALCULATION_quarterly_data!N:N,CALCULATION_quarterly_data!$A:$A,Quarter!$A380,CALCULATION_quarterly_data!$P:$P,Quarter!$B380,CALCULATION_quarterly_data!$C:$C,Quarter!$C380)</f>
        <v>0.09</v>
      </c>
      <c r="O380" s="81">
        <f>SUMIFS(CALCULATION_quarterly_data!O:O,CALCULATION_quarterly_data!$A:$A,Quarter!$A380,CALCULATION_quarterly_data!$P:$P,Quarter!$B380,CALCULATION_quarterly_data!$C:$C,Quarter!$C380)</f>
        <v>292.53999999999996</v>
      </c>
      <c r="Q380" s="84"/>
      <c r="R380" s="84"/>
      <c r="S380" s="84"/>
      <c r="T380" s="84"/>
      <c r="U380" s="84"/>
      <c r="V380" s="84"/>
      <c r="W380" s="84"/>
      <c r="X380" s="84"/>
      <c r="Y380" s="84"/>
      <c r="Z380" s="84"/>
      <c r="AA380" s="84"/>
      <c r="AB380" s="84"/>
    </row>
    <row r="381" spans="1:28" ht="15.5">
      <c r="A381" s="68">
        <v>2023</v>
      </c>
      <c r="B381" s="77">
        <v>1</v>
      </c>
      <c r="C381" s="63" t="s">
        <v>46</v>
      </c>
      <c r="D381" s="73">
        <f>SUMIFS(CALCULATION_quarterly_data!D:D,CALCULATION_quarterly_data!$A:$A,Quarter!$A381,CALCULATION_quarterly_data!$P:$P,Quarter!$B381,CALCULATION_quarterly_data!$C:$C,Quarter!$C381)</f>
        <v>287.53999999999996</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287.53999999999996</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573.79999999999995</v>
      </c>
      <c r="I381" s="73">
        <f>SUMIFS(CALCULATION_quarterly_data!I:I,CALCULATION_quarterly_data!$A:$A,Quarter!$A381,CALCULATION_quarterly_data!$P:$P,Quarter!$B381,CALCULATION_quarterly_data!$C:$C,Quarter!$C381)</f>
        <v>39.270000000000003</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1.2400000000000002</v>
      </c>
      <c r="N381" s="74">
        <f>SUMIFS(CALCULATION_quarterly_data!N:N,CALCULATION_quarterly_data!$A:$A,Quarter!$A381,CALCULATION_quarterly_data!$P:$P,Quarter!$B381,CALCULATION_quarterly_data!$C:$C,Quarter!$C381)</f>
        <v>614.30999999999995</v>
      </c>
      <c r="O381" s="81">
        <f>SUMIFS(CALCULATION_quarterly_data!O:O,CALCULATION_quarterly_data!$A:$A,Quarter!$A381,CALCULATION_quarterly_data!$P:$P,Quarter!$B381,CALCULATION_quarterly_data!$C:$C,Quarter!$C381)</f>
        <v>901.85</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592.74</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597.40000000000009</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391.12</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183.13</v>
      </c>
      <c r="N382" s="74">
        <f>SUMIFS(CALCULATION_quarterly_data!N:N,CALCULATION_quarterly_data!$A:$A,Quarter!$A382,CALCULATION_quarterly_data!$P:$P,Quarter!$B382,CALCULATION_quarterly_data!$C:$C,Quarter!$C382)</f>
        <v>815.75</v>
      </c>
      <c r="O382" s="81">
        <f>SUMIFS(CALCULATION_quarterly_data!O:O,CALCULATION_quarterly_data!$A:$A,Quarter!$A382,CALCULATION_quarterly_data!$P:$P,Quarter!$B382,CALCULATION_quarterly_data!$C:$C,Quarter!$C382)</f>
        <v>1413.15</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6823.8899999999994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7167.8099999999995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1329.21</v>
      </c>
      <c r="N383" s="75">
        <f>SUMIFS(CALCULATION_quarterly_data!N:N,CALCULATION_quarterly_data!$A:$A,Quarter!$A383,CALCULATION_quarterly_data!$P:$P,Quarter!$B383,CALCULATION_quarterly_data!$C:$C,Quarter!$C383)</f>
        <v>5099.26</v>
      </c>
      <c r="O383" s="76">
        <f>SUMIFS(CALCULATION_quarterly_data!O:O,CALCULATION_quarterly_data!$A:$A,Quarter!$A383,CALCULATION_quarterly_data!$P:$P,Quarter!$B383,CALCULATION_quarterly_data!$C:$C,Quarter!$C383)</f>
        <v>12267.07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132</v>
      </c>
      <c r="D388" s="73">
        <f>SUMIFS(CALCULATION_quarterly_data!D:D,CALCULATION_quarterly_data!$A:$A,Quarter!$A388,CALCULATION_quarterly_data!$P:$P,Quarter!$B388,CALCULATION_quarterly_data!$C:$C,Quarter!$C388)</f>
        <v>221.95000000000002</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221.95000000000002</v>
      </c>
      <c r="G388" s="73">
        <f>SUMIFS(CALCULATION_quarterly_data!G:G,CALCULATION_quarterly_data!$A:$A,Quarter!$A388,CALCULATION_quarterly_data!$P:$P,Quarter!$B388,CALCULATION_quarterly_data!$C:$C,Quarter!$C388)</f>
        <v>0</v>
      </c>
      <c r="H388" s="73">
        <f>SUMIFS(CALCULATION_quarterly_data!H:H,CALCULATION_quarterly_data!$A:$A,Quarter!$A388,CALCULATION_quarterly_data!$P:$P,Quarter!$B388,CALCULATION_quarterly_data!$C:$C,Quarter!$C388)</f>
        <v>0</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0</v>
      </c>
      <c r="N388" s="74">
        <f>SUMIFS(CALCULATION_quarterly_data!N:N,CALCULATION_quarterly_data!$A:$A,Quarter!$A388,CALCULATION_quarterly_data!$P:$P,Quarter!$B388,CALCULATION_quarterly_data!$C:$C,Quarter!$C388)</f>
        <v>0</v>
      </c>
      <c r="O388" s="81">
        <f>SUMIFS(CALCULATION_quarterly_data!O:O,CALCULATION_quarterly_data!$A:$A,Quarter!$A388,CALCULATION_quarterly_data!$P:$P,Quarter!$B388,CALCULATION_quarterly_data!$C:$C,Quarter!$C388)</f>
        <v>221.95000000000002</v>
      </c>
    </row>
    <row r="389" spans="1:15" ht="15.5">
      <c r="A389" s="68">
        <v>2023</v>
      </c>
      <c r="B389" s="77">
        <v>2</v>
      </c>
      <c r="C389" s="63" t="s">
        <v>40</v>
      </c>
      <c r="D389" s="73">
        <f>SUMIFS(CALCULATION_quarterly_data!D:D,CALCULATION_quarterly_data!$A:$A,Quarter!$A389,CALCULATION_quarterly_data!$P:$P,Quarter!$B389,CALCULATION_quarterly_data!$C:$C,Quarter!$C389)</f>
        <v>229.14999999999998</v>
      </c>
      <c r="E389" s="73">
        <f>SUMIFS(CALCULATION_quarterly_data!E:E,CALCULATION_quarterly_data!$A:$A,Quarter!$A389,CALCULATION_quarterly_data!$P:$P,Quarter!$B389,CALCULATION_quarterly_data!$C:$C,Quarter!$C389)</f>
        <v>0</v>
      </c>
      <c r="F389" s="74">
        <f>SUMIFS(CALCULATION_quarterly_data!F:F,CALCULATION_quarterly_data!$A:$A,Quarter!$A389,CALCULATION_quarterly_data!$P:$P,Quarter!$B389,CALCULATION_quarterly_data!$C:$C,Quarter!$C389)</f>
        <v>229.14999999999998</v>
      </c>
      <c r="G389" s="73">
        <f>SUMIFS(CALCULATION_quarterly_data!G:G,CALCULATION_quarterly_data!$A:$A,Quarter!$A389,CALCULATION_quarterly_data!$P:$P,Quarter!$B389,CALCULATION_quarterly_data!$C:$C,Quarter!$C389)</f>
        <v>56.620000000000005</v>
      </c>
      <c r="H389" s="73">
        <f>SUMIFS(CALCULATION_quarterly_data!H:H,CALCULATION_quarterly_data!$A:$A,Quarter!$A389,CALCULATION_quarterly_data!$P:$P,Quarter!$B389,CALCULATION_quarterly_data!$C:$C,Quarter!$C389)</f>
        <v>17</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13.34</v>
      </c>
      <c r="N389" s="74">
        <f>SUMIFS(CALCULATION_quarterly_data!N:N,CALCULATION_quarterly_data!$A:$A,Quarter!$A389,CALCULATION_quarterly_data!$P:$P,Quarter!$B389,CALCULATION_quarterly_data!$C:$C,Quarter!$C389)</f>
        <v>112</v>
      </c>
      <c r="O389" s="81">
        <f>SUMIFS(CALCULATION_quarterly_data!O:O,CALCULATION_quarterly_data!$A:$A,Quarter!$A389,CALCULATION_quarterly_data!$P:$P,Quarter!$B389,CALCULATION_quarterly_data!$C:$C,Quarter!$C389)</f>
        <v>341.15</v>
      </c>
    </row>
    <row r="390" spans="1:15" ht="15.5">
      <c r="A390" s="68">
        <v>2023</v>
      </c>
      <c r="B390" s="77">
        <v>2</v>
      </c>
      <c r="C390" s="63" t="s">
        <v>41</v>
      </c>
      <c r="D390" s="73">
        <f>SUMIFS(CALCULATION_quarterly_data!D:D,CALCULATION_quarterly_data!$A:$A,Quarter!$A390,CALCULATION_quarterly_data!$P:$P,Quarter!$B390,CALCULATION_quarterly_data!$C:$C,Quarter!$C390)</f>
        <v>712.03</v>
      </c>
      <c r="E390" s="73">
        <f>SUMIFS(CALCULATION_quarterly_data!E:E,CALCULATION_quarterly_data!$A:$A,Quarter!$A390,CALCULATION_quarterly_data!$P:$P,Quarter!$B390,CALCULATION_quarterly_data!$C:$C,Quarter!$C390)</f>
        <v>11.85</v>
      </c>
      <c r="F390" s="74">
        <f>SUMIFS(CALCULATION_quarterly_data!F:F,CALCULATION_quarterly_data!$A:$A,Quarter!$A390,CALCULATION_quarterly_data!$P:$P,Quarter!$B390,CALCULATION_quarterly_data!$C:$C,Quarter!$C390)</f>
        <v>723.88</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0</v>
      </c>
      <c r="I390" s="73">
        <f>SUMIFS(CALCULATION_quarterly_data!I:I,CALCULATION_quarterly_data!$A:$A,Quarter!$A390,CALCULATION_quarterly_data!$P:$P,Quarter!$B390,CALCULATION_quarterly_data!$C:$C,Quarter!$C390)</f>
        <v>0</v>
      </c>
      <c r="J390" s="73">
        <f>SUMIFS(CALCULATION_quarterly_data!J:J,CALCULATION_quarterly_data!$A:$A,Quarter!$A390,CALCULATION_quarterly_data!$P:$P,Quarter!$B390,CALCULATION_quarterly_data!$C:$C,Quarter!$C390)</f>
        <v>0</v>
      </c>
      <c r="K390" s="73">
        <f>SUMIFS(CALCULATION_quarterly_data!K:K,CALCULATION_quarterly_data!$A:$A,Quarter!$A390,CALCULATION_quarterly_data!$P:$P,Quarter!$B390,CALCULATION_quarterly_data!$C:$C,Quarter!$C390)</f>
        <v>0</v>
      </c>
      <c r="L390" s="73">
        <f>SUMIFS(CALCULATION_quarterly_data!L:L,CALCULATION_quarterly_data!$A:$A,Quarter!$A390,CALCULATION_quarterly_data!$P:$P,Quarter!$B390,CALCULATION_quarterly_data!$C:$C,Quarter!$C390)</f>
        <v>0</v>
      </c>
      <c r="M390" s="73">
        <f>SUMIFS(CALCULATION_quarterly_data!M:M,CALCULATION_quarterly_data!$A:$A,Quarter!$A390,CALCULATION_quarterly_data!$P:$P,Quarter!$B390,CALCULATION_quarterly_data!$C:$C,Quarter!$C390)</f>
        <v>14.27</v>
      </c>
      <c r="N390" s="74">
        <f>SUMIFS(CALCULATION_quarterly_data!N:N,CALCULATION_quarterly_data!$A:$A,Quarter!$A390,CALCULATION_quarterly_data!$P:$P,Quarter!$B390,CALCULATION_quarterly_data!$C:$C,Quarter!$C390)</f>
        <v>14.27</v>
      </c>
      <c r="O390" s="81">
        <f>SUMIFS(CALCULATION_quarterly_data!O:O,CALCULATION_quarterly_data!$A:$A,Quarter!$A390,CALCULATION_quarterly_data!$P:$P,Quarter!$B390,CALCULATION_quarterly_data!$C:$C,Quarter!$C390)</f>
        <v>738.14999999999986</v>
      </c>
    </row>
    <row r="391" spans="1:15" ht="15.5">
      <c r="A391" s="68">
        <v>2023</v>
      </c>
      <c r="B391" s="77">
        <v>2</v>
      </c>
      <c r="C391" s="63" t="s">
        <v>70</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0</v>
      </c>
      <c r="F391" s="74">
        <f>SUMIFS(CALCULATION_quarterly_data!F:F,CALCULATION_quarterly_data!$A:$A,Quarter!$A391,CALCULATION_quarterly_data!$P:$P,Quarter!$B391,CALCULATION_quarterly_data!$C:$C,Quarter!$C391)</f>
        <v>0</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42.39</v>
      </c>
      <c r="I391" s="73">
        <f>SUMIFS(CALCULATION_quarterly_data!I:I,CALCULATION_quarterly_data!$A:$A,Quarter!$A391,CALCULATION_quarterly_data!$P:$P,Quarter!$B391,CALCULATION_quarterly_data!$C:$C,Quarter!$C391)</f>
        <v>337.12</v>
      </c>
      <c r="J391" s="73">
        <f>SUMIFS(CALCULATION_quarterly_data!J:J,CALCULATION_quarterly_data!$A:$A,Quarter!$A391,CALCULATION_quarterly_data!$P:$P,Quarter!$B391,CALCULATION_quarterly_data!$C:$C,Quarter!$C391)</f>
        <v>6.08</v>
      </c>
      <c r="K391" s="73">
        <f>SUMIFS(CALCULATION_quarterly_data!K:K,CALCULATION_quarterly_data!$A:$A,Quarter!$A391,CALCULATION_quarterly_data!$P:$P,Quarter!$B391,CALCULATION_quarterly_data!$C:$C,Quarter!$C391)</f>
        <v>258.61</v>
      </c>
      <c r="L391" s="73">
        <f>SUMIFS(CALCULATION_quarterly_data!L:L,CALCULATION_quarterly_data!$A:$A,Quarter!$A391,CALCULATION_quarterly_data!$P:$P,Quarter!$B391,CALCULATION_quarterly_data!$C:$C,Quarter!$C391)</f>
        <v>37.549999999999997</v>
      </c>
      <c r="M391" s="73">
        <f>SUMIFS(CALCULATION_quarterly_data!M:M,CALCULATION_quarterly_data!$A:$A,Quarter!$A391,CALCULATION_quarterly_data!$P:$P,Quarter!$B391,CALCULATION_quarterly_data!$C:$C,Quarter!$C391)</f>
        <v>33.94</v>
      </c>
      <c r="N391" s="74">
        <f>SUMIFS(CALCULATION_quarterly_data!N:N,CALCULATION_quarterly_data!$A:$A,Quarter!$A391,CALCULATION_quarterly_data!$P:$P,Quarter!$B391,CALCULATION_quarterly_data!$C:$C,Quarter!$C391)</f>
        <v>715.69</v>
      </c>
      <c r="O391" s="81">
        <f>SUMIFS(CALCULATION_quarterly_data!O:O,CALCULATION_quarterly_data!$A:$A,Quarter!$A391,CALCULATION_quarterly_data!$P:$P,Quarter!$B391,CALCULATION_quarterly_data!$C:$C,Quarter!$C391)</f>
        <v>715.69</v>
      </c>
    </row>
    <row r="392" spans="1:15" ht="15.5">
      <c r="A392" s="68">
        <v>2023</v>
      </c>
      <c r="B392" s="77">
        <v>2</v>
      </c>
      <c r="C392" s="63" t="s">
        <v>74</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21.98</v>
      </c>
      <c r="F392" s="74">
        <f>SUMIFS(CALCULATION_quarterly_data!F:F,CALCULATION_quarterly_data!$A:$A,Quarter!$A392,CALCULATION_quarterly_data!$P:$P,Quarter!$B392,CALCULATION_quarterly_data!$C:$C,Quarter!$C392)</f>
        <v>21.98</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5.3</v>
      </c>
      <c r="N392" s="74">
        <f>SUMIFS(CALCULATION_quarterly_data!N:N,CALCULATION_quarterly_data!$A:$A,Quarter!$A392,CALCULATION_quarterly_data!$P:$P,Quarter!$B392,CALCULATION_quarterly_data!$C:$C,Quarter!$C392)</f>
        <v>5.3</v>
      </c>
      <c r="O392" s="81">
        <f>SUMIFS(CALCULATION_quarterly_data!O:O,CALCULATION_quarterly_data!$A:$A,Quarter!$A392,CALCULATION_quarterly_data!$P:$P,Quarter!$B392,CALCULATION_quarterly_data!$C:$C,Quarter!$C392)</f>
        <v>27.28</v>
      </c>
    </row>
    <row r="393" spans="1:15" ht="15.5">
      <c r="A393" s="68">
        <v>2023</v>
      </c>
      <c r="B393" s="77">
        <v>2</v>
      </c>
      <c r="C393" s="63" t="s">
        <v>73</v>
      </c>
      <c r="D393" s="73">
        <f>SUMIFS(CALCULATION_quarterly_data!D:D,CALCULATION_quarterly_data!$A:$A,Quarter!$A393,CALCULATION_quarterly_data!$P:$P,Quarter!$B393,CALCULATION_quarterly_data!$C:$C,Quarter!$C393)</f>
        <v>0</v>
      </c>
      <c r="E393" s="73">
        <f>SUMIFS(CALCULATION_quarterly_data!E:E,CALCULATION_quarterly_data!$A:$A,Quarter!$A393,CALCULATION_quarterly_data!$P:$P,Quarter!$B393,CALCULATION_quarterly_data!$C:$C,Quarter!$C393)</f>
        <v>0</v>
      </c>
      <c r="F393" s="74">
        <f>SUMIFS(CALCULATION_quarterly_data!F:F,CALCULATION_quarterly_data!$A:$A,Quarter!$A393,CALCULATION_quarterly_data!$P:$P,Quarter!$B393,CALCULATION_quarterly_data!$C:$C,Quarter!$C393)</f>
        <v>0</v>
      </c>
      <c r="G393" s="73">
        <f>SUMIFS(CALCULATION_quarterly_data!G:G,CALCULATION_quarterly_data!$A:$A,Quarter!$A393,CALCULATION_quarterly_data!$P:$P,Quarter!$B393,CALCULATION_quarterly_data!$C:$C,Quarter!$C393)</f>
        <v>0</v>
      </c>
      <c r="H393" s="73">
        <f>SUMIFS(CALCULATION_quarterly_data!H:H,CALCULATION_quarterly_data!$A:$A,Quarter!$A393,CALCULATION_quarterly_data!$P:$P,Quarter!$B393,CALCULATION_quarterly_data!$C:$C,Quarter!$C393)</f>
        <v>0</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0</v>
      </c>
      <c r="K393" s="73">
        <f>SUMIFS(CALCULATION_quarterly_data!K:K,CALCULATION_quarterly_data!$A:$A,Quarter!$A393,CALCULATION_quarterly_data!$P:$P,Quarter!$B393,CALCULATION_quarterly_data!$C:$C,Quarter!$C393)</f>
        <v>0</v>
      </c>
      <c r="L393" s="73">
        <f>SUMIFS(CALCULATION_quarterly_data!L:L,CALCULATION_quarterly_data!$A:$A,Quarter!$A393,CALCULATION_quarterly_data!$P:$P,Quarter!$B393,CALCULATION_quarterly_data!$C:$C,Quarter!$C393)</f>
        <v>0</v>
      </c>
      <c r="M393" s="73">
        <f>SUMIFS(CALCULATION_quarterly_data!M:M,CALCULATION_quarterly_data!$A:$A,Quarter!$A393,CALCULATION_quarterly_data!$P:$P,Quarter!$B393,CALCULATION_quarterly_data!$C:$C,Quarter!$C393)</f>
        <v>0</v>
      </c>
      <c r="N393" s="74">
        <f>SUMIFS(CALCULATION_quarterly_data!N:N,CALCULATION_quarterly_data!$A:$A,Quarter!$A393,CALCULATION_quarterly_data!$P:$P,Quarter!$B393,CALCULATION_quarterly_data!$C:$C,Quarter!$C393)</f>
        <v>0</v>
      </c>
      <c r="O393" s="81">
        <f>SUMIFS(CALCULATION_quarterly_data!O:O,CALCULATION_quarterly_data!$A:$A,Quarter!$A393,CALCULATION_quarterly_data!$P:$P,Quarter!$B393,CALCULATION_quarterly_data!$C:$C,Quarter!$C393)</f>
        <v>0</v>
      </c>
    </row>
    <row r="394" spans="1:15" ht="15.5">
      <c r="A394" s="68">
        <v>2023</v>
      </c>
      <c r="B394" s="77">
        <v>2</v>
      </c>
      <c r="C394" s="63" t="s">
        <v>42</v>
      </c>
      <c r="D394" s="73">
        <f>SUMIFS(CALCULATION_quarterly_data!D:D,CALCULATION_quarterly_data!$A:$A,Quarter!$A394,CALCULATION_quarterly_data!$P:$P,Quarter!$B394,CALCULATION_quarterly_data!$C:$C,Quarter!$C394)</f>
        <v>2417.08</v>
      </c>
      <c r="E394" s="73">
        <f>SUMIFS(CALCULATION_quarterly_data!E:E,CALCULATION_quarterly_data!$A:$A,Quarter!$A394,CALCULATION_quarterly_data!$P:$P,Quarter!$B394,CALCULATION_quarterly_data!$C:$C,Quarter!$C394)</f>
        <v>438.06000000000006</v>
      </c>
      <c r="F394" s="74">
        <f>SUMIFS(CALCULATION_quarterly_data!F:F,CALCULATION_quarterly_data!$A:$A,Quarter!$A394,CALCULATION_quarterly_data!$P:$P,Quarter!$B394,CALCULATION_quarterly_data!$C:$C,Quarter!$C394)</f>
        <v>2855.1400000000003</v>
      </c>
      <c r="G394" s="73">
        <f>SUMIFS(CALCULATION_quarterly_data!G:G,CALCULATION_quarterly_data!$A:$A,Quarter!$A394,CALCULATION_quarterly_data!$P:$P,Quarter!$B394,CALCULATION_quarterly_data!$C:$C,Quarter!$C394)</f>
        <v>33.69</v>
      </c>
      <c r="H394" s="73">
        <f>SUMIFS(CALCULATION_quarterly_data!H:H,CALCULATION_quarterly_data!$A:$A,Quarter!$A394,CALCULATION_quarterly_data!$P:$P,Quarter!$B394,CALCULATION_quarterly_data!$C:$C,Quarter!$C394)</f>
        <v>697.62</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2.04</v>
      </c>
      <c r="K394" s="73">
        <f>SUMIFS(CALCULATION_quarterly_data!K:K,CALCULATION_quarterly_data!$A:$A,Quarter!$A394,CALCULATION_quarterly_data!$P:$P,Quarter!$B394,CALCULATION_quarterly_data!$C:$C,Quarter!$C394)</f>
        <v>53.78</v>
      </c>
      <c r="L394" s="73">
        <f>SUMIFS(CALCULATION_quarterly_data!L:L,CALCULATION_quarterly_data!$A:$A,Quarter!$A394,CALCULATION_quarterly_data!$P:$P,Quarter!$B394,CALCULATION_quarterly_data!$C:$C,Quarter!$C394)</f>
        <v>15.420000000000002</v>
      </c>
      <c r="M394" s="73">
        <f>SUMIFS(CALCULATION_quarterly_data!M:M,CALCULATION_quarterly_data!$A:$A,Quarter!$A394,CALCULATION_quarterly_data!$P:$P,Quarter!$B394,CALCULATION_quarterly_data!$C:$C,Quarter!$C394)</f>
        <v>641.31999999999994</v>
      </c>
      <c r="N394" s="74">
        <f>SUMIFS(CALCULATION_quarterly_data!N:N,CALCULATION_quarterly_data!$A:$A,Quarter!$A394,CALCULATION_quarterly_data!$P:$P,Quarter!$B394,CALCULATION_quarterly_data!$C:$C,Quarter!$C394)</f>
        <v>1474.8400000000001</v>
      </c>
      <c r="O394" s="81">
        <f>SUMIFS(CALCULATION_quarterly_data!O:O,CALCULATION_quarterly_data!$A:$A,Quarter!$A394,CALCULATION_quarterly_data!$P:$P,Quarter!$B394,CALCULATION_quarterly_data!$C:$C,Quarter!$C394)</f>
        <v>4329.9800000000005</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133</v>
      </c>
      <c r="D396" s="73">
        <f>SUMIFS(CALCULATION_quarterly_data!D:D,CALCULATION_quarterly_data!$A:$A,Quarter!$A396,CALCULATION_quarterly_data!$P:$P,Quarter!$B396,CALCULATION_quarterly_data!$C:$C,Quarter!$C396)</f>
        <v>779.16000000000008</v>
      </c>
      <c r="E396" s="73">
        <f>SUMIFS(CALCULATION_quarterly_data!E:E,CALCULATION_quarterly_data!$A:$A,Quarter!$A396,CALCULATION_quarterly_data!$P:$P,Quarter!$B396,CALCULATION_quarterly_data!$C:$C,Quarter!$C396)</f>
        <v>0</v>
      </c>
      <c r="F396" s="74">
        <f>SUMIFS(CALCULATION_quarterly_data!F:F,CALCULATION_quarterly_data!$A:$A,Quarter!$A396,CALCULATION_quarterly_data!$P:$P,Quarter!$B396,CALCULATION_quarterly_data!$C:$C,Quarter!$C396)</f>
        <v>779.16000000000008</v>
      </c>
      <c r="G396" s="73">
        <f>SUMIFS(CALCULATION_quarterly_data!G:G,CALCULATION_quarterly_data!$A:$A,Quarter!$A396,CALCULATION_quarterly_data!$P:$P,Quarter!$B396,CALCULATION_quarterly_data!$C:$C,Quarter!$C396)</f>
        <v>0</v>
      </c>
      <c r="H396" s="73">
        <f>SUMIFS(CALCULATION_quarterly_data!H:H,CALCULATION_quarterly_data!$A:$A,Quarter!$A396,CALCULATION_quarterly_data!$P:$P,Quarter!$B396,CALCULATION_quarterly_data!$C:$C,Quarter!$C396)</f>
        <v>0</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3.6599999999999997</v>
      </c>
      <c r="N396" s="74">
        <f>SUMIFS(CALCULATION_quarterly_data!N:N,CALCULATION_quarterly_data!$A:$A,Quarter!$A396,CALCULATION_quarterly_data!$P:$P,Quarter!$B396,CALCULATION_quarterly_data!$C:$C,Quarter!$C396)</f>
        <v>7.73</v>
      </c>
      <c r="O396" s="81">
        <f>SUMIFS(CALCULATION_quarterly_data!O:O,CALCULATION_quarterly_data!$A:$A,Quarter!$A396,CALCULATION_quarterly_data!$P:$P,Quarter!$B396,CALCULATION_quarterly_data!$C:$C,Quarter!$C396)</f>
        <v>786.89</v>
      </c>
    </row>
    <row r="397" spans="1:15" ht="15.5">
      <c r="A397" s="68">
        <v>2023</v>
      </c>
      <c r="B397" s="77">
        <v>2</v>
      </c>
      <c r="C397" s="63" t="s">
        <v>71</v>
      </c>
      <c r="D397" s="73">
        <f>SUMIFS(CALCULATION_quarterly_data!D:D,CALCULATION_quarterly_data!$A:$A,Quarter!$A397,CALCULATION_quarterly_data!$P:$P,Quarter!$B397,CALCULATION_quarterly_data!$C:$C,Quarter!$C397)</f>
        <v>71.27</v>
      </c>
      <c r="E397" s="73">
        <f>SUMIFS(CALCULATION_quarterly_data!E:E,CALCULATION_quarterly_data!$A:$A,Quarter!$A397,CALCULATION_quarterly_data!$P:$P,Quarter!$B397,CALCULATION_quarterly_data!$C:$C,Quarter!$C397)</f>
        <v>33.1</v>
      </c>
      <c r="F397" s="74">
        <f>SUMIFS(CALCULATION_quarterly_data!F:F,CALCULATION_quarterly_data!$A:$A,Quarter!$A397,CALCULATION_quarterly_data!$P:$P,Quarter!$B397,CALCULATION_quarterly_data!$C:$C,Quarter!$C397)</f>
        <v>104.37</v>
      </c>
      <c r="G397" s="73">
        <f>SUMIFS(CALCULATION_quarterly_data!G:G,CALCULATION_quarterly_data!$A:$A,Quarter!$A397,CALCULATION_quarterly_data!$P:$P,Quarter!$B397,CALCULATION_quarterly_data!$C:$C,Quarter!$C397)</f>
        <v>1.66</v>
      </c>
      <c r="H397" s="73">
        <f>SUMIFS(CALCULATION_quarterly_data!H:H,CALCULATION_quarterly_data!$A:$A,Quarter!$A397,CALCULATION_quarterly_data!$P:$P,Quarter!$B397,CALCULATION_quarterly_data!$C:$C,Quarter!$C397)</f>
        <v>25.83</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67.41</v>
      </c>
      <c r="N397" s="74">
        <f>SUMIFS(CALCULATION_quarterly_data!N:N,CALCULATION_quarterly_data!$A:$A,Quarter!$A397,CALCULATION_quarterly_data!$P:$P,Quarter!$B397,CALCULATION_quarterly_data!$C:$C,Quarter!$C397)</f>
        <v>115.88</v>
      </c>
      <c r="O397" s="81">
        <f>SUMIFS(CALCULATION_quarterly_data!O:O,CALCULATION_quarterly_data!$A:$A,Quarter!$A397,CALCULATION_quarterly_data!$P:$P,Quarter!$B397,CALCULATION_quarterly_data!$C:$C,Quarter!$C397)</f>
        <v>220.24999999999997</v>
      </c>
    </row>
    <row r="398" spans="1:15" ht="15.5">
      <c r="A398" s="68">
        <v>2023</v>
      </c>
      <c r="B398" s="77">
        <v>2</v>
      </c>
      <c r="C398" s="63" t="s">
        <v>45</v>
      </c>
      <c r="D398" s="73">
        <f>SUMIFS(CALCULATION_quarterly_data!D:D,CALCULATION_quarterly_data!$A:$A,Quarter!$A398,CALCULATION_quarterly_data!$P:$P,Quarter!$B398,CALCULATION_quarterly_data!$C:$C,Quarter!$C398)</f>
        <v>423.02</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423.02</v>
      </c>
      <c r="G398" s="73">
        <f>SUMIFS(CALCULATION_quarterly_data!G:G,CALCULATION_quarterly_data!$A:$A,Quarter!$A398,CALCULATION_quarterly_data!$P:$P,Quarter!$B398,CALCULATION_quarterly_data!$C:$C,Quarter!$C398)</f>
        <v>11.03</v>
      </c>
      <c r="H398" s="73">
        <f>SUMIFS(CALCULATION_quarterly_data!H:H,CALCULATION_quarterly_data!$A:$A,Quarter!$A398,CALCULATION_quarterly_data!$P:$P,Quarter!$B398,CALCULATION_quarterly_data!$C:$C,Quarter!$C398)</f>
        <v>0</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2.06</v>
      </c>
      <c r="N398" s="74">
        <f>SUMIFS(CALCULATION_quarterly_data!N:N,CALCULATION_quarterly_data!$A:$A,Quarter!$A398,CALCULATION_quarterly_data!$P:$P,Quarter!$B398,CALCULATION_quarterly_data!$C:$C,Quarter!$C398)</f>
        <v>13.09</v>
      </c>
      <c r="O398" s="81">
        <f>SUMIFS(CALCULATION_quarterly_data!O:O,CALCULATION_quarterly_data!$A:$A,Quarter!$A398,CALCULATION_quarterly_data!$P:$P,Quarter!$B398,CALCULATION_quarterly_data!$C:$C,Quarter!$C398)</f>
        <v>436.11</v>
      </c>
    </row>
    <row r="399" spans="1:15" ht="15.5">
      <c r="A399" s="68">
        <v>2023</v>
      </c>
      <c r="B399" s="77">
        <v>2</v>
      </c>
      <c r="C399" s="63" t="s">
        <v>46</v>
      </c>
      <c r="D399" s="73">
        <f>SUMIFS(CALCULATION_quarterly_data!D:D,CALCULATION_quarterly_data!$A:$A,Quarter!$A399,CALCULATION_quarterly_data!$P:$P,Quarter!$B399,CALCULATION_quarterly_data!$C:$C,Quarter!$C399)</f>
        <v>83.7</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83.7</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713.06000000000006</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0.12</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2.15</v>
      </c>
      <c r="N399" s="74">
        <f>SUMIFS(CALCULATION_quarterly_data!N:N,CALCULATION_quarterly_data!$A:$A,Quarter!$A399,CALCULATION_quarterly_data!$P:$P,Quarter!$B399,CALCULATION_quarterly_data!$C:$C,Quarter!$C399)</f>
        <v>715.33</v>
      </c>
      <c r="O399" s="81">
        <f>SUMIFS(CALCULATION_quarterly_data!O:O,CALCULATION_quarterly_data!$A:$A,Quarter!$A399,CALCULATION_quarterly_data!$P:$P,Quarter!$B399,CALCULATION_quarterly_data!$C:$C,Quarter!$C399)</f>
        <v>799.03</v>
      </c>
    </row>
    <row r="400" spans="1:15" ht="15.5">
      <c r="A400" s="68">
        <v>2023</v>
      </c>
      <c r="B400" s="77">
        <v>2</v>
      </c>
      <c r="C400" s="63" t="s">
        <v>62</v>
      </c>
      <c r="D400" s="73">
        <f>SUMIFS(CALCULATION_quarterly_data!D:D,CALCULATION_quarterly_data!$A:$A,Quarter!$A400,CALCULATION_quarterly_data!$P:$P,Quarter!$B400,CALCULATION_quarterly_data!$C:$C,Quarter!$C400)</f>
        <v>367.85</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367.85</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47.42</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133.55000000000001</v>
      </c>
      <c r="N400" s="74">
        <f>SUMIFS(CALCULATION_quarterly_data!N:N,CALCULATION_quarterly_data!$A:$A,Quarter!$A400,CALCULATION_quarterly_data!$P:$P,Quarter!$B400,CALCULATION_quarterly_data!$C:$C,Quarter!$C400)</f>
        <v>422.15999999999997</v>
      </c>
      <c r="O400" s="81">
        <f>SUMIFS(CALCULATION_quarterly_data!O:O,CALCULATION_quarterly_data!$A:$A,Quarter!$A400,CALCULATION_quarterly_data!$P:$P,Quarter!$B400,CALCULATION_quarterly_data!$C:$C,Quarter!$C400)</f>
        <v>790.01</v>
      </c>
    </row>
    <row r="401" spans="1:15" ht="15.5">
      <c r="A401" s="66">
        <v>2023</v>
      </c>
      <c r="B401" s="78">
        <v>2</v>
      </c>
      <c r="C401" s="64" t="s">
        <v>93</v>
      </c>
      <c r="D401" s="76">
        <f>SUMIFS(CALCULATION_quarterly_data!D:D,CALCULATION_quarterly_data!$A:$A,Quarter!$A401,CALCULATION_quarterly_data!$P:$P,Quarter!$B401,CALCULATION_quarterly_data!$C:$C,Quarter!$C401)</f>
        <v>5920.46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6593.13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11134.900000000001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418.51</v>
      </c>
      <c r="N402" s="71">
        <f>SUMIFS(CALCULATION_quarterly_data!N:N,CALCULATION_quarterly_data!$A:$A,Quarter!$A402,CALCULATION_quarterly_data!$P:$P,Quarter!$B402,CALCULATION_quarterly_data!$C:$C,Quarter!$C402)</f>
        <v>1282.53</v>
      </c>
      <c r="O402" s="80">
        <f>SUMIFS(CALCULATION_quarterly_data!O:O,CALCULATION_quarterly_data!$A:$A,Quarter!$A402,CALCULATION_quarterly_data!$P:$P,Quarter!$B402,CALCULATION_quarterly_data!$C:$C,Quarter!$C402)</f>
        <v>1575.2199999999998</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132</v>
      </c>
      <c r="D406" s="73">
        <f>SUMIFS(CALCULATION_quarterly_data!D:D,CALCULATION_quarterly_data!$A:$A,Quarter!$A406,CALCULATION_quarterly_data!$P:$P,Quarter!$B406,CALCULATION_quarterly_data!$C:$C,Quarter!$C406)</f>
        <v>97.25</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97.25</v>
      </c>
      <c r="G406" s="73">
        <f>SUMIFS(CALCULATION_quarterly_data!G:G,CALCULATION_quarterly_data!$A:$A,Quarter!$A406,CALCULATION_quarterly_data!$P:$P,Quarter!$B406,CALCULATION_quarterly_data!$C:$C,Quarter!$C406)</f>
        <v>0</v>
      </c>
      <c r="H406" s="73">
        <f>SUMIFS(CALCULATION_quarterly_data!H:H,CALCULATION_quarterly_data!$A:$A,Quarter!$A406,CALCULATION_quarterly_data!$P:$P,Quarter!$B406,CALCULATION_quarterly_data!$C:$C,Quarter!$C406)</f>
        <v>0</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0</v>
      </c>
      <c r="N406" s="74">
        <f>SUMIFS(CALCULATION_quarterly_data!N:N,CALCULATION_quarterly_data!$A:$A,Quarter!$A406,CALCULATION_quarterly_data!$P:$P,Quarter!$B406,CALCULATION_quarterly_data!$C:$C,Quarter!$C406)</f>
        <v>0</v>
      </c>
      <c r="O406" s="81">
        <f>SUMIFS(CALCULATION_quarterly_data!O:O,CALCULATION_quarterly_data!$A:$A,Quarter!$A406,CALCULATION_quarterly_data!$P:$P,Quarter!$B406,CALCULATION_quarterly_data!$C:$C,Quarter!$C406)</f>
        <v>97.25</v>
      </c>
    </row>
    <row r="407" spans="1:15" ht="15.5">
      <c r="A407" s="68">
        <v>2023</v>
      </c>
      <c r="B407" s="77">
        <v>3</v>
      </c>
      <c r="C407" s="63" t="s">
        <v>40</v>
      </c>
      <c r="D407" s="73">
        <f>SUMIFS(CALCULATION_quarterly_data!D:D,CALCULATION_quarterly_data!$A:$A,Quarter!$A407,CALCULATION_quarterly_data!$P:$P,Quarter!$B407,CALCULATION_quarterly_data!$C:$C,Quarter!$C407)</f>
        <v>0.19</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0.19</v>
      </c>
      <c r="G407" s="73">
        <f>SUMIFS(CALCULATION_quarterly_data!G:G,CALCULATION_quarterly_data!$A:$A,Quarter!$A407,CALCULATION_quarterly_data!$P:$P,Quarter!$B407,CALCULATION_quarterly_data!$C:$C,Quarter!$C407)</f>
        <v>57.050000000000004</v>
      </c>
      <c r="H407" s="73">
        <f>SUMIFS(CALCULATION_quarterly_data!H:H,CALCULATION_quarterly_data!$A:$A,Quarter!$A407,CALCULATION_quarterly_data!$P:$P,Quarter!$B407,CALCULATION_quarterly_data!$C:$C,Quarter!$C407)</f>
        <v>11.8</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10.74</v>
      </c>
      <c r="N407" s="74">
        <f>SUMIFS(CALCULATION_quarterly_data!N:N,CALCULATION_quarterly_data!$A:$A,Quarter!$A407,CALCULATION_quarterly_data!$P:$P,Quarter!$B407,CALCULATION_quarterly_data!$C:$C,Quarter!$C407)</f>
        <v>79.59</v>
      </c>
      <c r="O407" s="81">
        <f>SUMIFS(CALCULATION_quarterly_data!O:O,CALCULATION_quarterly_data!$A:$A,Quarter!$A407,CALCULATION_quarterly_data!$P:$P,Quarter!$B407,CALCULATION_quarterly_data!$C:$C,Quarter!$C407)</f>
        <v>79.78</v>
      </c>
    </row>
    <row r="408" spans="1:15" ht="15.5">
      <c r="A408" s="68">
        <v>2023</v>
      </c>
      <c r="B408" s="77">
        <v>3</v>
      </c>
      <c r="C408" s="63" t="s">
        <v>41</v>
      </c>
      <c r="D408" s="73">
        <f>SUMIFS(CALCULATION_quarterly_data!D:D,CALCULATION_quarterly_data!$A:$A,Quarter!$A408,CALCULATION_quarterly_data!$P:$P,Quarter!$B408,CALCULATION_quarterly_data!$C:$C,Quarter!$C408)</f>
        <v>846.08</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846.08</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0</v>
      </c>
      <c r="I408" s="73">
        <f>SUMIFS(CALCULATION_quarterly_data!I:I,CALCULATION_quarterly_data!$A:$A,Quarter!$A408,CALCULATION_quarterly_data!$P:$P,Quarter!$B408,CALCULATION_quarterly_data!$C:$C,Quarter!$C408)</f>
        <v>0</v>
      </c>
      <c r="J408" s="73">
        <f>SUMIFS(CALCULATION_quarterly_data!J:J,CALCULATION_quarterly_data!$A:$A,Quarter!$A408,CALCULATION_quarterly_data!$P:$P,Quarter!$B408,CALCULATION_quarterly_data!$C:$C,Quarter!$C408)</f>
        <v>0</v>
      </c>
      <c r="K408" s="73">
        <f>SUMIFS(CALCULATION_quarterly_data!K:K,CALCULATION_quarterly_data!$A:$A,Quarter!$A408,CALCULATION_quarterly_data!$P:$P,Quarter!$B408,CALCULATION_quarterly_data!$C:$C,Quarter!$C408)</f>
        <v>0</v>
      </c>
      <c r="L408" s="73">
        <f>SUMIFS(CALCULATION_quarterly_data!L:L,CALCULATION_quarterly_data!$A:$A,Quarter!$A408,CALCULATION_quarterly_data!$P:$P,Quarter!$B408,CALCULATION_quarterly_data!$C:$C,Quarter!$C408)</f>
        <v>0</v>
      </c>
      <c r="M408" s="73">
        <f>SUMIFS(CALCULATION_quarterly_data!M:M,CALCULATION_quarterly_data!$A:$A,Quarter!$A408,CALCULATION_quarterly_data!$P:$P,Quarter!$B408,CALCULATION_quarterly_data!$C:$C,Quarter!$C408)</f>
        <v>4.05</v>
      </c>
      <c r="N408" s="74">
        <f>SUMIFS(CALCULATION_quarterly_data!N:N,CALCULATION_quarterly_data!$A:$A,Quarter!$A408,CALCULATION_quarterly_data!$P:$P,Quarter!$B408,CALCULATION_quarterly_data!$C:$C,Quarter!$C408)</f>
        <v>4.05</v>
      </c>
      <c r="O408" s="81">
        <f>SUMIFS(CALCULATION_quarterly_data!O:O,CALCULATION_quarterly_data!$A:$A,Quarter!$A408,CALCULATION_quarterly_data!$P:$P,Quarter!$B408,CALCULATION_quarterly_data!$C:$C,Quarter!$C408)</f>
        <v>850.12999999999988</v>
      </c>
    </row>
    <row r="409" spans="1:15" ht="15.5">
      <c r="A409" s="68">
        <v>2023</v>
      </c>
      <c r="B409" s="77">
        <v>3</v>
      </c>
      <c r="C409" s="63" t="s">
        <v>70</v>
      </c>
      <c r="D409" s="73">
        <f>SUMIFS(CALCULATION_quarterly_data!D:D,CALCULATION_quarterly_data!$A:$A,Quarter!$A409,CALCULATION_quarterly_data!$P:$P,Quarter!$B409,CALCULATION_quarterly_data!$C:$C,Quarter!$C409)</f>
        <v>0</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0</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52.8</v>
      </c>
      <c r="I409" s="73">
        <f>SUMIFS(CALCULATION_quarterly_data!I:I,CALCULATION_quarterly_data!$A:$A,Quarter!$A409,CALCULATION_quarterly_data!$P:$P,Quarter!$B409,CALCULATION_quarterly_data!$C:$C,Quarter!$C409)</f>
        <v>381.01</v>
      </c>
      <c r="J409" s="73">
        <f>SUMIFS(CALCULATION_quarterly_data!J:J,CALCULATION_quarterly_data!$A:$A,Quarter!$A409,CALCULATION_quarterly_data!$P:$P,Quarter!$B409,CALCULATION_quarterly_data!$C:$C,Quarter!$C409)</f>
        <v>6.02</v>
      </c>
      <c r="K409" s="73">
        <f>SUMIFS(CALCULATION_quarterly_data!K:K,CALCULATION_quarterly_data!$A:$A,Quarter!$A409,CALCULATION_quarterly_data!$P:$P,Quarter!$B409,CALCULATION_quarterly_data!$C:$C,Quarter!$C409)</f>
        <v>255.9</v>
      </c>
      <c r="L409" s="73">
        <f>SUMIFS(CALCULATION_quarterly_data!L:L,CALCULATION_quarterly_data!$A:$A,Quarter!$A409,CALCULATION_quarterly_data!$P:$P,Quarter!$B409,CALCULATION_quarterly_data!$C:$C,Quarter!$C409)</f>
        <v>36.01</v>
      </c>
      <c r="M409" s="73">
        <f>SUMIFS(CALCULATION_quarterly_data!M:M,CALCULATION_quarterly_data!$A:$A,Quarter!$A409,CALCULATION_quarterly_data!$P:$P,Quarter!$B409,CALCULATION_quarterly_data!$C:$C,Quarter!$C409)</f>
        <v>43.5</v>
      </c>
      <c r="N409" s="74">
        <f>SUMIFS(CALCULATION_quarterly_data!N:N,CALCULATION_quarterly_data!$A:$A,Quarter!$A409,CALCULATION_quarterly_data!$P:$P,Quarter!$B409,CALCULATION_quarterly_data!$C:$C,Quarter!$C409)</f>
        <v>778.18000000000006</v>
      </c>
      <c r="O409" s="81">
        <f>SUMIFS(CALCULATION_quarterly_data!O:O,CALCULATION_quarterly_data!$A:$A,Quarter!$A409,CALCULATION_quarterly_data!$P:$P,Quarter!$B409,CALCULATION_quarterly_data!$C:$C,Quarter!$C409)</f>
        <v>778.18000000000006</v>
      </c>
    </row>
    <row r="410" spans="1:15" ht="15.5">
      <c r="A410" s="68">
        <v>2023</v>
      </c>
      <c r="B410" s="77">
        <v>3</v>
      </c>
      <c r="C410" s="63" t="s">
        <v>74</v>
      </c>
      <c r="D410" s="73">
        <f>SUMIFS(CALCULATION_quarterly_data!D:D,CALCULATION_quarterly_data!$A:$A,Quarter!$A410,CALCULATION_quarterly_data!$P:$P,Quarter!$B410,CALCULATION_quarterly_data!$C:$C,Quarter!$C410)</f>
        <v>181.28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181.28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8.7899999999999991</v>
      </c>
      <c r="N410" s="74">
        <f>SUMIFS(CALCULATION_quarterly_data!N:N,CALCULATION_quarterly_data!$A:$A,Quarter!$A410,CALCULATION_quarterly_data!$P:$P,Quarter!$B410,CALCULATION_quarterly_data!$C:$C,Quarter!$C410)</f>
        <v>8.7899999999999991</v>
      </c>
      <c r="O410" s="81">
        <f>SUMIFS(CALCULATION_quarterly_data!O:O,CALCULATION_quarterly_data!$A:$A,Quarter!$A410,CALCULATION_quarterly_data!$P:$P,Quarter!$B410,CALCULATION_quarterly_data!$C:$C,Quarter!$C410)</f>
        <v>190.07</v>
      </c>
    </row>
    <row r="411" spans="1:15" ht="15.5">
      <c r="A411" s="68">
        <v>2023</v>
      </c>
      <c r="B411" s="77">
        <v>3</v>
      </c>
      <c r="C411" s="63" t="s">
        <v>73</v>
      </c>
      <c r="D411" s="73">
        <f>SUMIFS(CALCULATION_quarterly_data!D:D,CALCULATION_quarterly_data!$A:$A,Quarter!$A411,CALCULATION_quarterly_data!$P:$P,Quarter!$B411,CALCULATION_quarterly_data!$C:$C,Quarter!$C411)</f>
        <v>279.68</v>
      </c>
      <c r="E411" s="73">
        <f>SUMIFS(CALCULATION_quarterly_data!E:E,CALCULATION_quarterly_data!$A:$A,Quarter!$A411,CALCULATION_quarterly_data!$P:$P,Quarter!$B411,CALCULATION_quarterly_data!$C:$C,Quarter!$C411)</f>
        <v>0</v>
      </c>
      <c r="F411" s="74">
        <f>SUMIFS(CALCULATION_quarterly_data!F:F,CALCULATION_quarterly_data!$A:$A,Quarter!$A411,CALCULATION_quarterly_data!$P:$P,Quarter!$B411,CALCULATION_quarterly_data!$C:$C,Quarter!$C411)</f>
        <v>279.68</v>
      </c>
      <c r="G411" s="73">
        <f>SUMIFS(CALCULATION_quarterly_data!G:G,CALCULATION_quarterly_data!$A:$A,Quarter!$A411,CALCULATION_quarterly_data!$P:$P,Quarter!$B411,CALCULATION_quarterly_data!$C:$C,Quarter!$C411)</f>
        <v>0</v>
      </c>
      <c r="H411" s="73">
        <f>SUMIFS(CALCULATION_quarterly_data!H:H,CALCULATION_quarterly_data!$A:$A,Quarter!$A411,CALCULATION_quarterly_data!$P:$P,Quarter!$B411,CALCULATION_quarterly_data!$C:$C,Quarter!$C411)</f>
        <v>0</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0</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0</v>
      </c>
      <c r="M411" s="73">
        <f>SUMIFS(CALCULATION_quarterly_data!M:M,CALCULATION_quarterly_data!$A:$A,Quarter!$A411,CALCULATION_quarterly_data!$P:$P,Quarter!$B411,CALCULATION_quarterly_data!$C:$C,Quarter!$C411)</f>
        <v>0</v>
      </c>
      <c r="N411" s="74">
        <f>SUMIFS(CALCULATION_quarterly_data!N:N,CALCULATION_quarterly_data!$A:$A,Quarter!$A411,CALCULATION_quarterly_data!$P:$P,Quarter!$B411,CALCULATION_quarterly_data!$C:$C,Quarter!$C411)</f>
        <v>0</v>
      </c>
      <c r="O411" s="81">
        <f>SUMIFS(CALCULATION_quarterly_data!O:O,CALCULATION_quarterly_data!$A:$A,Quarter!$A411,CALCULATION_quarterly_data!$P:$P,Quarter!$B411,CALCULATION_quarterly_data!$C:$C,Quarter!$C411)</f>
        <v>279.68</v>
      </c>
    </row>
    <row r="412" spans="1:15" ht="15.5">
      <c r="A412" s="68">
        <v>2023</v>
      </c>
      <c r="B412" s="77">
        <v>3</v>
      </c>
      <c r="C412" s="63" t="s">
        <v>42</v>
      </c>
      <c r="D412" s="73">
        <f>SUMIFS(CALCULATION_quarterly_data!D:D,CALCULATION_quarterly_data!$A:$A,Quarter!$A412,CALCULATION_quarterly_data!$P:$P,Quarter!$B412,CALCULATION_quarterly_data!$C:$C,Quarter!$C412)</f>
        <v>3129.67</v>
      </c>
      <c r="E412" s="73">
        <f>SUMIFS(CALCULATION_quarterly_data!E:E,CALCULATION_quarterly_data!$A:$A,Quarter!$A412,CALCULATION_quarterly_data!$P:$P,Quarter!$B412,CALCULATION_quarterly_data!$C:$C,Quarter!$C412)</f>
        <v>383.61</v>
      </c>
      <c r="F412" s="74">
        <f>SUMIFS(CALCULATION_quarterly_data!F:F,CALCULATION_quarterly_data!$A:$A,Quarter!$A412,CALCULATION_quarterly_data!$P:$P,Quarter!$B412,CALCULATION_quarterly_data!$C:$C,Quarter!$C412)</f>
        <v>3513.2799999999997</v>
      </c>
      <c r="G412" s="73">
        <f>SUMIFS(CALCULATION_quarterly_data!G:G,CALCULATION_quarterly_data!$A:$A,Quarter!$A412,CALCULATION_quarterly_data!$P:$P,Quarter!$B412,CALCULATION_quarterly_data!$C:$C,Quarter!$C412)</f>
        <v>9.6000000000000014</v>
      </c>
      <c r="H412" s="73">
        <f>SUMIFS(CALCULATION_quarterly_data!H:H,CALCULATION_quarterly_data!$A:$A,Quarter!$A412,CALCULATION_quarterly_data!$P:$P,Quarter!$B412,CALCULATION_quarterly_data!$C:$C,Quarter!$C412)</f>
        <v>503.72</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4</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8.86</v>
      </c>
      <c r="M412" s="73">
        <f>SUMIFS(CALCULATION_quarterly_data!M:M,CALCULATION_quarterly_data!$A:$A,Quarter!$A412,CALCULATION_quarterly_data!$P:$P,Quarter!$B412,CALCULATION_quarterly_data!$C:$C,Quarter!$C412)</f>
        <v>428.43</v>
      </c>
      <c r="N412" s="74">
        <f>SUMIFS(CALCULATION_quarterly_data!N:N,CALCULATION_quarterly_data!$A:$A,Quarter!$A412,CALCULATION_quarterly_data!$P:$P,Quarter!$B412,CALCULATION_quarterly_data!$C:$C,Quarter!$C412)</f>
        <v>972.73</v>
      </c>
      <c r="O412" s="81">
        <f>SUMIFS(CALCULATION_quarterly_data!O:O,CALCULATION_quarterly_data!$A:$A,Quarter!$A412,CALCULATION_quarterly_data!$P:$P,Quarter!$B412,CALCULATION_quarterly_data!$C:$C,Quarter!$C412)</f>
        <v>4486.01</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133</v>
      </c>
      <c r="D414" s="73">
        <f>SUMIFS(CALCULATION_quarterly_data!D:D,CALCULATION_quarterly_data!$A:$A,Quarter!$A414,CALCULATION_quarterly_data!$P:$P,Quarter!$B414,CALCULATION_quarterly_data!$C:$C,Quarter!$C414)</f>
        <v>740.9</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740.9</v>
      </c>
      <c r="G414" s="73">
        <f>SUMIFS(CALCULATION_quarterly_data!G:G,CALCULATION_quarterly_data!$A:$A,Quarter!$A414,CALCULATION_quarterly_data!$P:$P,Quarter!$B414,CALCULATION_quarterly_data!$C:$C,Quarter!$C414)</f>
        <v>1.96</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0</v>
      </c>
      <c r="M414" s="73">
        <f>SUMIFS(CALCULATION_quarterly_data!M:M,CALCULATION_quarterly_data!$A:$A,Quarter!$A414,CALCULATION_quarterly_data!$P:$P,Quarter!$B414,CALCULATION_quarterly_data!$C:$C,Quarter!$C414)</f>
        <v>4.66</v>
      </c>
      <c r="N414" s="74">
        <f>SUMIFS(CALCULATION_quarterly_data!N:N,CALCULATION_quarterly_data!$A:$A,Quarter!$A414,CALCULATION_quarterly_data!$P:$P,Quarter!$B414,CALCULATION_quarterly_data!$C:$C,Quarter!$C414)</f>
        <v>7.7200000000000006</v>
      </c>
      <c r="O414" s="81">
        <f>SUMIFS(CALCULATION_quarterly_data!O:O,CALCULATION_quarterly_data!$A:$A,Quarter!$A414,CALCULATION_quarterly_data!$P:$P,Quarter!$B414,CALCULATION_quarterly_data!$C:$C,Quarter!$C414)</f>
        <v>748.62</v>
      </c>
    </row>
    <row r="415" spans="1:15" ht="15.5">
      <c r="A415" s="68">
        <v>2023</v>
      </c>
      <c r="B415" s="77">
        <v>3</v>
      </c>
      <c r="C415" s="63" t="s">
        <v>71</v>
      </c>
      <c r="D415" s="73">
        <f>SUMIFS(CALCULATION_quarterly_data!D:D,CALCULATION_quarterly_data!$A:$A,Quarter!$A415,CALCULATION_quarterly_data!$P:$P,Quarter!$B415,CALCULATION_quarterly_data!$C:$C,Quarter!$C415)</f>
        <v>0</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0</v>
      </c>
      <c r="G415" s="73">
        <f>SUMIFS(CALCULATION_quarterly_data!G:G,CALCULATION_quarterly_data!$A:$A,Quarter!$A415,CALCULATION_quarterly_data!$P:$P,Quarter!$B415,CALCULATION_quarterly_data!$C:$C,Quarter!$C415)</f>
        <v>2.68</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20.329999999999998</v>
      </c>
      <c r="M415" s="73">
        <f>SUMIFS(CALCULATION_quarterly_data!M:M,CALCULATION_quarterly_data!$A:$A,Quarter!$A415,CALCULATION_quarterly_data!$P:$P,Quarter!$B415,CALCULATION_quarterly_data!$C:$C,Quarter!$C415)</f>
        <v>47.269999999999996</v>
      </c>
      <c r="N415" s="74">
        <f>SUMIFS(CALCULATION_quarterly_data!N:N,CALCULATION_quarterly_data!$A:$A,Quarter!$A415,CALCULATION_quarterly_data!$P:$P,Quarter!$B415,CALCULATION_quarterly_data!$C:$C,Quarter!$C415)</f>
        <v>70.28</v>
      </c>
      <c r="O415" s="81">
        <f>SUMIFS(CALCULATION_quarterly_data!O:O,CALCULATION_quarterly_data!$A:$A,Quarter!$A415,CALCULATION_quarterly_data!$P:$P,Quarter!$B415,CALCULATION_quarterly_data!$C:$C,Quarter!$C415)</f>
        <v>70.28</v>
      </c>
    </row>
    <row r="416" spans="1:15" ht="15.5">
      <c r="A416" s="68">
        <v>2023</v>
      </c>
      <c r="B416" s="77">
        <v>3</v>
      </c>
      <c r="C416" s="63" t="s">
        <v>45</v>
      </c>
      <c r="D416" s="73">
        <f>SUMIFS(CALCULATION_quarterly_data!D:D,CALCULATION_quarterly_data!$A:$A,Quarter!$A416,CALCULATION_quarterly_data!$P:$P,Quarter!$B416,CALCULATION_quarterly_data!$C:$C,Quarter!$C416)</f>
        <v>330.26</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330.26</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0</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0</v>
      </c>
      <c r="K416" s="73">
        <f>SUMIFS(CALCULATION_quarterly_data!K:K,CALCULATION_quarterly_data!$A:$A,Quarter!$A416,CALCULATION_quarterly_data!$P:$P,Quarter!$B416,CALCULATION_quarterly_data!$C:$C,Quarter!$C416)</f>
        <v>0</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15.3</v>
      </c>
      <c r="N416" s="74">
        <f>SUMIFS(CALCULATION_quarterly_data!N:N,CALCULATION_quarterly_data!$A:$A,Quarter!$A416,CALCULATION_quarterly_data!$P:$P,Quarter!$B416,CALCULATION_quarterly_data!$C:$C,Quarter!$C416)</f>
        <v>15.3</v>
      </c>
      <c r="O416" s="81">
        <f>SUMIFS(CALCULATION_quarterly_data!O:O,CALCULATION_quarterly_data!$A:$A,Quarter!$A416,CALCULATION_quarterly_data!$P:$P,Quarter!$B416,CALCULATION_quarterly_data!$C:$C,Quarter!$C416)</f>
        <v>345.56</v>
      </c>
    </row>
    <row r="417" spans="1:15" ht="15.5">
      <c r="A417" s="68">
        <v>2023</v>
      </c>
      <c r="B417" s="77">
        <v>3</v>
      </c>
      <c r="C417" s="63" t="s">
        <v>46</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714.53</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7.43</v>
      </c>
      <c r="K417" s="73">
        <f>SUMIFS(CALCULATION_quarterly_data!K:K,CALCULATION_quarterly_data!$A:$A,Quarter!$A417,CALCULATION_quarterly_data!$P:$P,Quarter!$B417,CALCULATION_quarterly_data!$C:$C,Quarter!$C417)</f>
        <v>35.44</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2.5199999999999996</v>
      </c>
      <c r="N417" s="74">
        <f>SUMIFS(CALCULATION_quarterly_data!N:N,CALCULATION_quarterly_data!$A:$A,Quarter!$A417,CALCULATION_quarterly_data!$P:$P,Quarter!$B417,CALCULATION_quarterly_data!$C:$C,Quarter!$C417)</f>
        <v>759.92000000000007</v>
      </c>
      <c r="O417" s="81">
        <f>SUMIFS(CALCULATION_quarterly_data!O:O,CALCULATION_quarterly_data!$A:$A,Quarter!$A417,CALCULATION_quarterly_data!$P:$P,Quarter!$B417,CALCULATION_quarterly_data!$C:$C,Quarter!$C417)</f>
        <v>759.92000000000007</v>
      </c>
    </row>
    <row r="418" spans="1:15" ht="15.5">
      <c r="A418" s="68">
        <v>2023</v>
      </c>
      <c r="B418" s="77">
        <v>3</v>
      </c>
      <c r="C418" s="63" t="s">
        <v>62</v>
      </c>
      <c r="D418" s="73">
        <f>SUMIFS(CALCULATION_quarterly_data!D:D,CALCULATION_quarterly_data!$A:$A,Quarter!$A418,CALCULATION_quarterly_data!$P:$P,Quarter!$B418,CALCULATION_quarterly_data!$C:$C,Quarter!$C418)</f>
        <v>296.69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296.69</v>
      </c>
      <c r="G418" s="73">
        <f>SUMIFS(CALCULATION_quarterly_data!G:G,CALCULATION_quarterly_data!$A:$A,Quarter!$A418,CALCULATION_quarterly_data!$P:$P,Quarter!$B418,CALCULATION_quarterly_data!$C:$C,Quarter!$C418)</f>
        <v>32.75</v>
      </c>
      <c r="H418" s="73">
        <f>SUMIFS(CALCULATION_quarterly_data!H:H,CALCULATION_quarterly_data!$A:$A,Quarter!$A418,CALCULATION_quarterly_data!$P:$P,Quarter!$B418,CALCULATION_quarterly_data!$C:$C,Quarter!$C418)</f>
        <v>16.96</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135.85</v>
      </c>
      <c r="N418" s="74">
        <f>SUMIFS(CALCULATION_quarterly_data!N:N,CALCULATION_quarterly_data!$A:$A,Quarter!$A418,CALCULATION_quarterly_data!$P:$P,Quarter!$B418,CALCULATION_quarterly_data!$C:$C,Quarter!$C418)</f>
        <v>385.96000000000004</v>
      </c>
      <c r="O418" s="81">
        <f>SUMIFS(CALCULATION_quarterly_data!O:O,CALCULATION_quarterly_data!$A:$A,Quarter!$A418,CALCULATION_quarterly_data!$P:$P,Quarter!$B418,CALCULATION_quarterly_data!$C:$C,Quarter!$C418)</f>
        <v>682.65</v>
      </c>
    </row>
    <row r="419" spans="1:15" ht="15.5">
      <c r="A419" s="66">
        <v>2023</v>
      </c>
      <c r="B419" s="78">
        <v>3</v>
      </c>
      <c r="C419" s="64" t="s">
        <v>93</v>
      </c>
      <c r="D419" s="76">
        <f>SUMIFS(CALCULATION_quarterly_data!D:D,CALCULATION_quarterly_data!$A:$A,Quarter!$A419,CALCULATION_quarterly_data!$P:$P,Quarter!$B419,CALCULATION_quarterly_data!$C:$C,Quarter!$C419)</f>
        <v>6157.0599999999995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6833.3600000000006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381.01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1215.17</v>
      </c>
      <c r="N419" s="75">
        <f>SUMIFS(CALCULATION_quarterly_data!N:N,CALCULATION_quarterly_data!$A:$A,Quarter!$A419,CALCULATION_quarterly_data!$P:$P,Quarter!$B419,CALCULATION_quarterly_data!$C:$C,Quarter!$C419)</f>
        <v>4764.92</v>
      </c>
      <c r="O419" s="76">
        <f>SUMIFS(CALCULATION_quarterly_data!O:O,CALCULATION_quarterly_data!$A:$A,Quarter!$A419,CALCULATION_quarterly_data!$P:$P,Quarter!$B419,CALCULATION_quarterly_data!$C:$C,Quarter!$C419)</f>
        <v>11598.28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450.02</v>
      </c>
      <c r="N420" s="71">
        <f>SUMIFS(CALCULATION_quarterly_data!N:N,CALCULATION_quarterly_data!$A:$A,Quarter!$A420,CALCULATION_quarterly_data!$P:$P,Quarter!$B420,CALCULATION_quarterly_data!$C:$C,Quarter!$C420)</f>
        <v>1177.81</v>
      </c>
      <c r="O420" s="80">
        <f>SUMIFS(CALCULATION_quarterly_data!O:O,CALCULATION_quarterly_data!$A:$A,Quarter!$A420,CALCULATION_quarterly_data!$P:$P,Quarter!$B420,CALCULATION_quarterly_data!$C:$C,Quarter!$C420)</f>
        <v>1472.96</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132</v>
      </c>
      <c r="D424" s="73">
        <f>SUMIFS(CALCULATION_quarterly_data!D:D,CALCULATION_quarterly_data!$A:$A,Quarter!$A424,CALCULATION_quarterly_data!$P:$P,Quarter!$B424,CALCULATION_quarterly_data!$C:$C,Quarter!$C424)</f>
        <v>147.31</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147.31</v>
      </c>
      <c r="G424" s="73">
        <f>SUMIFS(CALCULATION_quarterly_data!G:G,CALCULATION_quarterly_data!$A:$A,Quarter!$A424,CALCULATION_quarterly_data!$P:$P,Quarter!$B424,CALCULATION_quarterly_data!$C:$C,Quarter!$C424)</f>
        <v>0</v>
      </c>
      <c r="H424" s="73">
        <f>SUMIFS(CALCULATION_quarterly_data!H:H,CALCULATION_quarterly_data!$A:$A,Quarter!$A424,CALCULATION_quarterly_data!$P:$P,Quarter!$B424,CALCULATION_quarterly_data!$C:$C,Quarter!$C424)</f>
        <v>0</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0</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0</v>
      </c>
      <c r="N424" s="74">
        <f>SUMIFS(CALCULATION_quarterly_data!N:N,CALCULATION_quarterly_data!$A:$A,Quarter!$A424,CALCULATION_quarterly_data!$P:$P,Quarter!$B424,CALCULATION_quarterly_data!$C:$C,Quarter!$C424)</f>
        <v>0</v>
      </c>
      <c r="O424" s="81">
        <f>SUMIFS(CALCULATION_quarterly_data!O:O,CALCULATION_quarterly_data!$A:$A,Quarter!$A424,CALCULATION_quarterly_data!$P:$P,Quarter!$B424,CALCULATION_quarterly_data!$C:$C,Quarter!$C424)</f>
        <v>147.31</v>
      </c>
    </row>
    <row r="425" spans="1:15" ht="15.5">
      <c r="A425" s="68">
        <v>2023</v>
      </c>
      <c r="B425" s="77">
        <v>4</v>
      </c>
      <c r="C425" s="63" t="s">
        <v>40</v>
      </c>
      <c r="D425" s="73">
        <f>SUMIFS(CALCULATION_quarterly_data!D:D,CALCULATION_quarterly_data!$A:$A,Quarter!$A425,CALCULATION_quarterly_data!$P:$P,Quarter!$B425,CALCULATION_quarterly_data!$C:$C,Quarter!$C425)</f>
        <v>254.46</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254.46</v>
      </c>
      <c r="G425" s="73">
        <f>SUMIFS(CALCULATION_quarterly_data!G:G,CALCULATION_quarterly_data!$A:$A,Quarter!$A425,CALCULATION_quarterly_data!$P:$P,Quarter!$B425,CALCULATION_quarterly_data!$C:$C,Quarter!$C425)</f>
        <v>27.78</v>
      </c>
      <c r="H425" s="73">
        <f>SUMIFS(CALCULATION_quarterly_data!H:H,CALCULATION_quarterly_data!$A:$A,Quarter!$A425,CALCULATION_quarterly_data!$P:$P,Quarter!$B425,CALCULATION_quarterly_data!$C:$C,Quarter!$C425)</f>
        <v>17.75</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10.63</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14.62</v>
      </c>
      <c r="N425" s="74">
        <f>SUMIFS(CALCULATION_quarterly_data!N:N,CALCULATION_quarterly_data!$A:$A,Quarter!$A425,CALCULATION_quarterly_data!$P:$P,Quarter!$B425,CALCULATION_quarterly_data!$C:$C,Quarter!$C425)</f>
        <v>86.47999999999999</v>
      </c>
      <c r="O425" s="81">
        <f>SUMIFS(CALCULATION_quarterly_data!O:O,CALCULATION_quarterly_data!$A:$A,Quarter!$A425,CALCULATION_quarterly_data!$P:$P,Quarter!$B425,CALCULATION_quarterly_data!$C:$C,Quarter!$C425)</f>
        <v>340.94</v>
      </c>
    </row>
    <row r="426" spans="1:15" ht="15.5">
      <c r="A426" s="68">
        <v>2023</v>
      </c>
      <c r="B426" s="77">
        <v>4</v>
      </c>
      <c r="C426" s="63" t="s">
        <v>41</v>
      </c>
      <c r="D426" s="73">
        <f>SUMIFS(CALCULATION_quarterly_data!D:D,CALCULATION_quarterly_data!$A:$A,Quarter!$A426,CALCULATION_quarterly_data!$P:$P,Quarter!$B426,CALCULATION_quarterly_data!$C:$C,Quarter!$C426)</f>
        <v>296.89999999999998</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296.89999999999998</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2.4500000000000002</v>
      </c>
      <c r="I426" s="73">
        <f>SUMIFS(CALCULATION_quarterly_data!I:I,CALCULATION_quarterly_data!$A:$A,Quarter!$A426,CALCULATION_quarterly_data!$P:$P,Quarter!$B426,CALCULATION_quarterly_data!$C:$C,Quarter!$C426)</f>
        <v>0</v>
      </c>
      <c r="J426" s="73">
        <f>SUMIFS(CALCULATION_quarterly_data!J:J,CALCULATION_quarterly_data!$A:$A,Quarter!$A426,CALCULATION_quarterly_data!$P:$P,Quarter!$B426,CALCULATION_quarterly_data!$C:$C,Quarter!$C426)</f>
        <v>0</v>
      </c>
      <c r="K426" s="73">
        <f>SUMIFS(CALCULATION_quarterly_data!K:K,CALCULATION_quarterly_data!$A:$A,Quarter!$A426,CALCULATION_quarterly_data!$P:$P,Quarter!$B426,CALCULATION_quarterly_data!$C:$C,Quarter!$C426)</f>
        <v>0</v>
      </c>
      <c r="L426" s="73">
        <f>SUMIFS(CALCULATION_quarterly_data!L:L,CALCULATION_quarterly_data!$A:$A,Quarter!$A426,CALCULATION_quarterly_data!$P:$P,Quarter!$B426,CALCULATION_quarterly_data!$C:$C,Quarter!$C426)</f>
        <v>0</v>
      </c>
      <c r="M426" s="73">
        <f>SUMIFS(CALCULATION_quarterly_data!M:M,CALCULATION_quarterly_data!$A:$A,Quarter!$A426,CALCULATION_quarterly_data!$P:$P,Quarter!$B426,CALCULATION_quarterly_data!$C:$C,Quarter!$C426)</f>
        <v>6.3800000000000008</v>
      </c>
      <c r="N426" s="74">
        <f>SUMIFS(CALCULATION_quarterly_data!N:N,CALCULATION_quarterly_data!$A:$A,Quarter!$A426,CALCULATION_quarterly_data!$P:$P,Quarter!$B426,CALCULATION_quarterly_data!$C:$C,Quarter!$C426)</f>
        <v>8.83</v>
      </c>
      <c r="O426" s="81">
        <f>SUMIFS(CALCULATION_quarterly_data!O:O,CALCULATION_quarterly_data!$A:$A,Quarter!$A426,CALCULATION_quarterly_data!$P:$P,Quarter!$B426,CALCULATION_quarterly_data!$C:$C,Quarter!$C426)</f>
        <v>305.73</v>
      </c>
    </row>
    <row r="427" spans="1:15" ht="15.5">
      <c r="A427" s="68">
        <v>2023</v>
      </c>
      <c r="B427" s="77">
        <v>4</v>
      </c>
      <c r="C427" s="63" t="s">
        <v>70</v>
      </c>
      <c r="D427" s="73">
        <f>SUMIFS(CALCULATION_quarterly_data!D:D,CALCULATION_quarterly_data!$A:$A,Quarter!$A427,CALCULATION_quarterly_data!$P:$P,Quarter!$B427,CALCULATION_quarterly_data!$C:$C,Quarter!$C427)</f>
        <v>0</v>
      </c>
      <c r="E427" s="73">
        <f>SUMIFS(CALCULATION_quarterly_data!E:E,CALCULATION_quarterly_data!$A:$A,Quarter!$A427,CALCULATION_quarterly_data!$P:$P,Quarter!$B427,CALCULATION_quarterly_data!$C:$C,Quarter!$C427)</f>
        <v>0</v>
      </c>
      <c r="F427" s="74">
        <f>SUMIFS(CALCULATION_quarterly_data!F:F,CALCULATION_quarterly_data!$A:$A,Quarter!$A427,CALCULATION_quarterly_data!$P:$P,Quarter!$B427,CALCULATION_quarterly_data!$C:$C,Quarter!$C427)</f>
        <v>0</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40.33</v>
      </c>
      <c r="I427" s="73">
        <f>SUMIFS(CALCULATION_quarterly_data!I:I,CALCULATION_quarterly_data!$A:$A,Quarter!$A427,CALCULATION_quarterly_data!$P:$P,Quarter!$B427,CALCULATION_quarterly_data!$C:$C,Quarter!$C427)</f>
        <v>374.04999999999995</v>
      </c>
      <c r="J427" s="73">
        <f>SUMIFS(CALCULATION_quarterly_data!J:J,CALCULATION_quarterly_data!$A:$A,Quarter!$A427,CALCULATION_quarterly_data!$P:$P,Quarter!$B427,CALCULATION_quarterly_data!$C:$C,Quarter!$C427)</f>
        <v>18.450000000000003</v>
      </c>
      <c r="K427" s="73">
        <f>SUMIFS(CALCULATION_quarterly_data!K:K,CALCULATION_quarterly_data!$A:$A,Quarter!$A427,CALCULATION_quarterly_data!$P:$P,Quarter!$B427,CALCULATION_quarterly_data!$C:$C,Quarter!$C427)</f>
        <v>203.60999999999999</v>
      </c>
      <c r="L427" s="73">
        <f>SUMIFS(CALCULATION_quarterly_data!L:L,CALCULATION_quarterly_data!$A:$A,Quarter!$A427,CALCULATION_quarterly_data!$P:$P,Quarter!$B427,CALCULATION_quarterly_data!$C:$C,Quarter!$C427)</f>
        <v>20.67</v>
      </c>
      <c r="M427" s="73">
        <f>SUMIFS(CALCULATION_quarterly_data!M:M,CALCULATION_quarterly_data!$A:$A,Quarter!$A427,CALCULATION_quarterly_data!$P:$P,Quarter!$B427,CALCULATION_quarterly_data!$C:$C,Quarter!$C427)</f>
        <v>22.1</v>
      </c>
      <c r="N427" s="74">
        <f>SUMIFS(CALCULATION_quarterly_data!N:N,CALCULATION_quarterly_data!$A:$A,Quarter!$A427,CALCULATION_quarterly_data!$P:$P,Quarter!$B427,CALCULATION_quarterly_data!$C:$C,Quarter!$C427)</f>
        <v>682.2</v>
      </c>
      <c r="O427" s="81">
        <f>SUMIFS(CALCULATION_quarterly_data!O:O,CALCULATION_quarterly_data!$A:$A,Quarter!$A427,CALCULATION_quarterly_data!$P:$P,Quarter!$B427,CALCULATION_quarterly_data!$C:$C,Quarter!$C427)</f>
        <v>682.2</v>
      </c>
    </row>
    <row r="428" spans="1:15" ht="15.5">
      <c r="A428" s="68">
        <v>2023</v>
      </c>
      <c r="B428" s="77">
        <v>4</v>
      </c>
      <c r="C428" s="63" t="s">
        <v>74</v>
      </c>
      <c r="D428" s="73">
        <f>SUMIFS(CALCULATION_quarterly_data!D:D,CALCULATION_quarterly_data!$A:$A,Quarter!$A428,CALCULATION_quarterly_data!$P:$P,Quarter!$B428,CALCULATION_quarterly_data!$C:$C,Quarter!$C428)</f>
        <v>186.41</v>
      </c>
      <c r="E428" s="73">
        <f>SUMIFS(CALCULATION_quarterly_data!E:E,CALCULATION_quarterly_data!$A:$A,Quarter!$A428,CALCULATION_quarterly_data!$P:$P,Quarter!$B428,CALCULATION_quarterly_data!$C:$C,Quarter!$C428)</f>
        <v>11.03</v>
      </c>
      <c r="F428" s="74">
        <f>SUMIFS(CALCULATION_quarterly_data!F:F,CALCULATION_quarterly_data!$A:$A,Quarter!$A428,CALCULATION_quarterly_data!$P:$P,Quarter!$B428,CALCULATION_quarterly_data!$C:$C,Quarter!$C428)</f>
        <v>197.44</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0.13</v>
      </c>
      <c r="N428" s="74">
        <f>SUMIFS(CALCULATION_quarterly_data!N:N,CALCULATION_quarterly_data!$A:$A,Quarter!$A428,CALCULATION_quarterly_data!$P:$P,Quarter!$B428,CALCULATION_quarterly_data!$C:$C,Quarter!$C428)</f>
        <v>0.13</v>
      </c>
      <c r="O428" s="81">
        <f>SUMIFS(CALCULATION_quarterly_data!O:O,CALCULATION_quarterly_data!$A:$A,Quarter!$A428,CALCULATION_quarterly_data!$P:$P,Quarter!$B428,CALCULATION_quarterly_data!$C:$C,Quarter!$C428)</f>
        <v>197.57</v>
      </c>
    </row>
    <row r="429" spans="1:15" ht="15.5">
      <c r="A429" s="68">
        <v>2023</v>
      </c>
      <c r="B429" s="77">
        <v>4</v>
      </c>
      <c r="C429" s="63" t="s">
        <v>73</v>
      </c>
      <c r="D429" s="73">
        <f>SUMIFS(CALCULATION_quarterly_data!D:D,CALCULATION_quarterly_data!$A:$A,Quarter!$A429,CALCULATION_quarterly_data!$P:$P,Quarter!$B429,CALCULATION_quarterly_data!$C:$C,Quarter!$C429)</f>
        <v>789.96</v>
      </c>
      <c r="E429" s="73">
        <f>SUMIFS(CALCULATION_quarterly_data!E:E,CALCULATION_quarterly_data!$A:$A,Quarter!$A429,CALCULATION_quarterly_data!$P:$P,Quarter!$B429,CALCULATION_quarterly_data!$C:$C,Quarter!$C429)</f>
        <v>0</v>
      </c>
      <c r="F429" s="74">
        <f>SUMIFS(CALCULATION_quarterly_data!F:F,CALCULATION_quarterly_data!$A:$A,Quarter!$A429,CALCULATION_quarterly_data!$P:$P,Quarter!$B429,CALCULATION_quarterly_data!$C:$C,Quarter!$C429)</f>
        <v>789.96</v>
      </c>
      <c r="G429" s="73">
        <f>SUMIFS(CALCULATION_quarterly_data!G:G,CALCULATION_quarterly_data!$A:$A,Quarter!$A429,CALCULATION_quarterly_data!$P:$P,Quarter!$B429,CALCULATION_quarterly_data!$C:$C,Quarter!$C429)</f>
        <v>0</v>
      </c>
      <c r="H429" s="73">
        <f>SUMIFS(CALCULATION_quarterly_data!H:H,CALCULATION_quarterly_data!$A:$A,Quarter!$A429,CALCULATION_quarterly_data!$P:$P,Quarter!$B429,CALCULATION_quarterly_data!$C:$C,Quarter!$C429)</f>
        <v>0</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0</v>
      </c>
      <c r="M429" s="73">
        <f>SUMIFS(CALCULATION_quarterly_data!M:M,CALCULATION_quarterly_data!$A:$A,Quarter!$A429,CALCULATION_quarterly_data!$P:$P,Quarter!$B429,CALCULATION_quarterly_data!$C:$C,Quarter!$C429)</f>
        <v>0</v>
      </c>
      <c r="N429" s="74">
        <f>SUMIFS(CALCULATION_quarterly_data!N:N,CALCULATION_quarterly_data!$A:$A,Quarter!$A429,CALCULATION_quarterly_data!$P:$P,Quarter!$B429,CALCULATION_quarterly_data!$C:$C,Quarter!$C429)</f>
        <v>0</v>
      </c>
      <c r="O429" s="81">
        <f>SUMIFS(CALCULATION_quarterly_data!O:O,CALCULATION_quarterly_data!$A:$A,Quarter!$A429,CALCULATION_quarterly_data!$P:$P,Quarter!$B429,CALCULATION_quarterly_data!$C:$C,Quarter!$C429)</f>
        <v>789.96</v>
      </c>
    </row>
    <row r="430" spans="1:15" ht="15.5">
      <c r="A430" s="68">
        <v>2023</v>
      </c>
      <c r="B430" s="77">
        <v>4</v>
      </c>
      <c r="C430" s="63" t="s">
        <v>42</v>
      </c>
      <c r="D430" s="73">
        <f>SUMIFS(CALCULATION_quarterly_data!D:D,CALCULATION_quarterly_data!$A:$A,Quarter!$A430,CALCULATION_quarterly_data!$P:$P,Quarter!$B430,CALCULATION_quarterly_data!$C:$C,Quarter!$C430)</f>
        <v>2474.3900000000003</v>
      </c>
      <c r="E430" s="73">
        <f>SUMIFS(CALCULATION_quarterly_data!E:E,CALCULATION_quarterly_data!$A:$A,Quarter!$A430,CALCULATION_quarterly_data!$P:$P,Quarter!$B430,CALCULATION_quarterly_data!$C:$C,Quarter!$C430)</f>
        <v>204.69</v>
      </c>
      <c r="F430" s="74">
        <f>SUMIFS(CALCULATION_quarterly_data!F:F,CALCULATION_quarterly_data!$A:$A,Quarter!$A430,CALCULATION_quarterly_data!$P:$P,Quarter!$B430,CALCULATION_quarterly_data!$C:$C,Quarter!$C430)</f>
        <v>2679.08</v>
      </c>
      <c r="G430" s="73">
        <f>SUMIFS(CALCULATION_quarterly_data!G:G,CALCULATION_quarterly_data!$A:$A,Quarter!$A430,CALCULATION_quarterly_data!$P:$P,Quarter!$B430,CALCULATION_quarterly_data!$C:$C,Quarter!$C430)</f>
        <v>8.52</v>
      </c>
      <c r="H430" s="73">
        <f>SUMIFS(CALCULATION_quarterly_data!H:H,CALCULATION_quarterly_data!$A:$A,Quarter!$A430,CALCULATION_quarterly_data!$P:$P,Quarter!$B430,CALCULATION_quarterly_data!$C:$C,Quarter!$C430)</f>
        <v>538.04</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25.28</v>
      </c>
      <c r="M430" s="73">
        <f>SUMIFS(CALCULATION_quarterly_data!M:M,CALCULATION_quarterly_data!$A:$A,Quarter!$A430,CALCULATION_quarterly_data!$P:$P,Quarter!$B430,CALCULATION_quarterly_data!$C:$C,Quarter!$C430)</f>
        <v>398.97</v>
      </c>
      <c r="N430" s="74">
        <f>SUMIFS(CALCULATION_quarterly_data!N:N,CALCULATION_quarterly_data!$A:$A,Quarter!$A430,CALCULATION_quarterly_data!$P:$P,Quarter!$B430,CALCULATION_quarterly_data!$C:$C,Quarter!$C430)</f>
        <v>1019.3299999999999</v>
      </c>
      <c r="O430" s="81">
        <f>SUMIFS(CALCULATION_quarterly_data!O:O,CALCULATION_quarterly_data!$A:$A,Quarter!$A430,CALCULATION_quarterly_data!$P:$P,Quarter!$B430,CALCULATION_quarterly_data!$C:$C,Quarter!$C430)</f>
        <v>3698.41</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133</v>
      </c>
      <c r="D432" s="73">
        <f>SUMIFS(CALCULATION_quarterly_data!D:D,CALCULATION_quarterly_data!$A:$A,Quarter!$A432,CALCULATION_quarterly_data!$P:$P,Quarter!$B432,CALCULATION_quarterly_data!$C:$C,Quarter!$C432)</f>
        <v>441.15999999999997</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441.15999999999997</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0</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1.65</v>
      </c>
      <c r="N432" s="74">
        <f>SUMIFS(CALCULATION_quarterly_data!N:N,CALCULATION_quarterly_data!$A:$A,Quarter!$A432,CALCULATION_quarterly_data!$P:$P,Quarter!$B432,CALCULATION_quarterly_data!$C:$C,Quarter!$C432)</f>
        <v>2.65</v>
      </c>
      <c r="O432" s="81">
        <f>SUMIFS(CALCULATION_quarterly_data!O:O,CALCULATION_quarterly_data!$A:$A,Quarter!$A432,CALCULATION_quarterly_data!$P:$P,Quarter!$B432,CALCULATION_quarterly_data!$C:$C,Quarter!$C432)</f>
        <v>443.80999999999995</v>
      </c>
    </row>
    <row r="433" spans="1:15" ht="15.5">
      <c r="A433" s="68">
        <v>2023</v>
      </c>
      <c r="B433" s="77">
        <v>4</v>
      </c>
      <c r="C433" s="63" t="s">
        <v>71</v>
      </c>
      <c r="D433" s="73">
        <f>SUMIFS(CALCULATION_quarterly_data!D:D,CALCULATION_quarterly_data!$A:$A,Quarter!$A433,CALCULATION_quarterly_data!$P:$P,Quarter!$B433,CALCULATION_quarterly_data!$C:$C,Quarter!$C433)</f>
        <v>91.03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91.03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37.299999999999997</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3.5399999999999996</v>
      </c>
      <c r="N433" s="74">
        <f>SUMIFS(CALCULATION_quarterly_data!N:N,CALCULATION_quarterly_data!$A:$A,Quarter!$A433,CALCULATION_quarterly_data!$P:$P,Quarter!$B433,CALCULATION_quarterly_data!$C:$C,Quarter!$C433)</f>
        <v>40.840000000000003</v>
      </c>
      <c r="O433" s="81">
        <f>SUMIFS(CALCULATION_quarterly_data!O:O,CALCULATION_quarterly_data!$A:$A,Quarter!$A433,CALCULATION_quarterly_data!$P:$P,Quarter!$B433,CALCULATION_quarterly_data!$C:$C,Quarter!$C433)</f>
        <v>131.87</v>
      </c>
    </row>
    <row r="434" spans="1:15" ht="15.5">
      <c r="A434" s="68">
        <v>2023</v>
      </c>
      <c r="B434" s="77">
        <v>4</v>
      </c>
      <c r="C434" s="63" t="s">
        <v>45</v>
      </c>
      <c r="D434" s="73">
        <f>SUMIFS(CALCULATION_quarterly_data!D:D,CALCULATION_quarterly_data!$A:$A,Quarter!$A434,CALCULATION_quarterly_data!$P:$P,Quarter!$B434,CALCULATION_quarterly_data!$C:$C,Quarter!$C434)</f>
        <v>565.03</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565.03</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0</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7.8900000000000006</v>
      </c>
      <c r="N434" s="74">
        <f>SUMIFS(CALCULATION_quarterly_data!N:N,CALCULATION_quarterly_data!$A:$A,Quarter!$A434,CALCULATION_quarterly_data!$P:$P,Quarter!$B434,CALCULATION_quarterly_data!$C:$C,Quarter!$C434)</f>
        <v>23.43</v>
      </c>
      <c r="O434" s="81">
        <f>SUMIFS(CALCULATION_quarterly_data!O:O,CALCULATION_quarterly_data!$A:$A,Quarter!$A434,CALCULATION_quarterly_data!$P:$P,Quarter!$B434,CALCULATION_quarterly_data!$C:$C,Quarter!$C434)</f>
        <v>588.46</v>
      </c>
    </row>
    <row r="435" spans="1:15" ht="15.5">
      <c r="A435" s="68">
        <v>2023</v>
      </c>
      <c r="B435" s="77">
        <v>4</v>
      </c>
      <c r="C435" s="63" t="s">
        <v>46</v>
      </c>
      <c r="D435" s="73">
        <f>SUMIFS(CALCULATION_quarterly_data!D:D,CALCULATION_quarterly_data!$A:$A,Quarter!$A435,CALCULATION_quarterly_data!$P:$P,Quarter!$B435,CALCULATION_quarterly_data!$C:$C,Quarter!$C435)</f>
        <v>85.82</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85.82</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611.69000000000005</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0.27</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1.28</v>
      </c>
      <c r="N435" s="74">
        <f>SUMIFS(CALCULATION_quarterly_data!N:N,CALCULATION_quarterly_data!$A:$A,Quarter!$A435,CALCULATION_quarterly_data!$P:$P,Quarter!$B435,CALCULATION_quarterly_data!$C:$C,Quarter!$C435)</f>
        <v>613.24</v>
      </c>
      <c r="O435" s="81">
        <f>SUMIFS(CALCULATION_quarterly_data!O:O,CALCULATION_quarterly_data!$A:$A,Quarter!$A435,CALCULATION_quarterly_data!$P:$P,Quarter!$B435,CALCULATION_quarterly_data!$C:$C,Quarter!$C435)</f>
        <v>699.06</v>
      </c>
    </row>
    <row r="436" spans="1:15" ht="15.5">
      <c r="A436" s="68">
        <v>2023</v>
      </c>
      <c r="B436" s="77">
        <v>4</v>
      </c>
      <c r="C436" s="63" t="s">
        <v>62</v>
      </c>
      <c r="D436" s="73">
        <f>SUMIFS(CALCULATION_quarterly_data!D:D,CALCULATION_quarterly_data!$A:$A,Quarter!$A436,CALCULATION_quarterly_data!$P:$P,Quarter!$B436,CALCULATION_quarterly_data!$C:$C,Quarter!$C436)</f>
        <v>451.33</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451.33</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125.58</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193.5</v>
      </c>
      <c r="N436" s="74">
        <f>SUMIFS(CALCULATION_quarterly_data!N:N,CALCULATION_quarterly_data!$A:$A,Quarter!$A436,CALCULATION_quarterly_data!$P:$P,Quarter!$B436,CALCULATION_quarterly_data!$C:$C,Quarter!$C436)</f>
        <v>453.04</v>
      </c>
      <c r="O436" s="81">
        <f>SUMIFS(CALCULATION_quarterly_data!O:O,CALCULATION_quarterly_data!$A:$A,Quarter!$A436,CALCULATION_quarterly_data!$P:$P,Quarter!$B436,CALCULATION_quarterly_data!$C:$C,Quarter!$C436)</f>
        <v>904.37</v>
      </c>
    </row>
    <row r="437" spans="1:15" ht="15.5">
      <c r="A437" s="66">
        <v>2023</v>
      </c>
      <c r="B437" s="78">
        <v>4</v>
      </c>
      <c r="C437" s="64" t="s">
        <v>93</v>
      </c>
      <c r="D437" s="76">
        <f>SUMIFS(CALCULATION_quarterly_data!D:D,CALCULATION_quarterly_data!$A:$A,Quarter!$A437,CALCULATION_quarterly_data!$P:$P,Quarter!$B437,CALCULATION_quarterly_data!$C:$C,Quarter!$C437)</f>
        <v>6359.6200000000008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6880.61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1130.29</v>
      </c>
      <c r="N437" s="75">
        <f>SUMIFS(CALCULATION_quarterly_data!N:N,CALCULATION_quarterly_data!$A:$A,Quarter!$A437,CALCULATION_quarterly_data!$P:$P,Quarter!$B437,CALCULATION_quarterly_data!$C:$C,Quarter!$C437)</f>
        <v>4517.91</v>
      </c>
      <c r="O437" s="76">
        <f>SUMIFS(CALCULATION_quarterly_data!O:O,CALCULATION_quarterly_data!$A:$A,Quarter!$A437,CALCULATION_quarterly_data!$P:$P,Quarter!$B437,CALCULATION_quarterly_data!$C:$C,Quarter!$C437)</f>
        <v>11398.52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269.88</v>
      </c>
      <c r="N438" s="71">
        <f>SUMIFS(CALCULATION_quarterly_data!N:N,CALCULATION_quarterly_data!$A:$A,Quarter!$A438,CALCULATION_quarterly_data!$P:$P,Quarter!$B438,CALCULATION_quarterly_data!$C:$C,Quarter!$C438)</f>
        <v>1214.96</v>
      </c>
      <c r="O438" s="80">
        <f>SUMIFS(CALCULATION_quarterly_data!O:O,CALCULATION_quarterly_data!$A:$A,Quarter!$A438,CALCULATION_quarterly_data!$P:$P,Quarter!$B438,CALCULATION_quarterly_data!$C:$C,Quarter!$C438)</f>
        <v>1304.6799999999998</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132</v>
      </c>
      <c r="D442" s="73">
        <f>SUMIFS(CALCULATION_quarterly_data!D:D,CALCULATION_quarterly_data!$A:$A,Quarter!$A442,CALCULATION_quarterly_data!$P:$P,Quarter!$B442,CALCULATION_quarterly_data!$C:$C,Quarter!$C442)</f>
        <v>484.6</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484.6</v>
      </c>
      <c r="G442" s="73">
        <f>SUMIFS(CALCULATION_quarterly_data!G:G,CALCULATION_quarterly_data!$A:$A,Quarter!$A442,CALCULATION_quarterly_data!$P:$P,Quarter!$B442,CALCULATION_quarterly_data!$C:$C,Quarter!$C442)</f>
        <v>0</v>
      </c>
      <c r="H442" s="73">
        <f>SUMIFS(CALCULATION_quarterly_data!H:H,CALCULATION_quarterly_data!$A:$A,Quarter!$A442,CALCULATION_quarterly_data!$P:$P,Quarter!$B442,CALCULATION_quarterly_data!$C:$C,Quarter!$C442)</f>
        <v>0</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0</v>
      </c>
      <c r="N442" s="74">
        <f>SUMIFS(CALCULATION_quarterly_data!N:N,CALCULATION_quarterly_data!$A:$A,Quarter!$A442,CALCULATION_quarterly_data!$P:$P,Quarter!$B442,CALCULATION_quarterly_data!$C:$C,Quarter!$C442)</f>
        <v>0</v>
      </c>
      <c r="O442" s="81">
        <f>SUMIFS(CALCULATION_quarterly_data!O:O,CALCULATION_quarterly_data!$A:$A,Quarter!$A442,CALCULATION_quarterly_data!$P:$P,Quarter!$B442,CALCULATION_quarterly_data!$C:$C,Quarter!$C442)</f>
        <v>484.6</v>
      </c>
    </row>
    <row r="443" spans="1:15" ht="15.5">
      <c r="A443" s="68">
        <v>2024</v>
      </c>
      <c r="B443" s="77">
        <v>1</v>
      </c>
      <c r="C443" s="63" t="s">
        <v>40</v>
      </c>
      <c r="D443" s="73">
        <f>SUMIFS(CALCULATION_quarterly_data!D:D,CALCULATION_quarterly_data!$A:$A,Quarter!$A443,CALCULATION_quarterly_data!$P:$P,Quarter!$B443,CALCULATION_quarterly_data!$C:$C,Quarter!$C443)</f>
        <v>151.9</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151.9</v>
      </c>
      <c r="G443" s="73">
        <f>SUMIFS(CALCULATION_quarterly_data!G:G,CALCULATION_quarterly_data!$A:$A,Quarter!$A443,CALCULATION_quarterly_data!$P:$P,Quarter!$B443,CALCULATION_quarterly_data!$C:$C,Quarter!$C443)</f>
        <v>37.29</v>
      </c>
      <c r="H443" s="73">
        <f>SUMIFS(CALCULATION_quarterly_data!H:H,CALCULATION_quarterly_data!$A:$A,Quarter!$A443,CALCULATION_quarterly_data!$P:$P,Quarter!$B443,CALCULATION_quarterly_data!$C:$C,Quarter!$C443)</f>
        <v>13.229999999999999</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27.67</v>
      </c>
      <c r="N443" s="74">
        <f>SUMIFS(CALCULATION_quarterly_data!N:N,CALCULATION_quarterly_data!$A:$A,Quarter!$A443,CALCULATION_quarterly_data!$P:$P,Quarter!$B443,CALCULATION_quarterly_data!$C:$C,Quarter!$C443)</f>
        <v>110.58000000000001</v>
      </c>
      <c r="O443" s="81">
        <f>SUMIFS(CALCULATION_quarterly_data!O:O,CALCULATION_quarterly_data!$A:$A,Quarter!$A443,CALCULATION_quarterly_data!$P:$P,Quarter!$B443,CALCULATION_quarterly_data!$C:$C,Quarter!$C443)</f>
        <v>262.48</v>
      </c>
    </row>
    <row r="444" spans="1:15" ht="15.5">
      <c r="A444" s="68">
        <v>2024</v>
      </c>
      <c r="B444" s="77">
        <v>1</v>
      </c>
      <c r="C444" s="63" t="s">
        <v>41</v>
      </c>
      <c r="D444" s="73">
        <f>SUMIFS(CALCULATION_quarterly_data!D:D,CALCULATION_quarterly_data!$A:$A,Quarter!$A444,CALCULATION_quarterly_data!$P:$P,Quarter!$B444,CALCULATION_quarterly_data!$C:$C,Quarter!$C444)</f>
        <v>1047.04</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1047.04</v>
      </c>
      <c r="G444" s="73">
        <f>SUMIFS(CALCULATION_quarterly_data!G:G,CALCULATION_quarterly_data!$A:$A,Quarter!$A444,CALCULATION_quarterly_data!$P:$P,Quarter!$B444,CALCULATION_quarterly_data!$C:$C,Quarter!$C444)</f>
        <v>1.94</v>
      </c>
      <c r="H444" s="73">
        <f>SUMIFS(CALCULATION_quarterly_data!H:H,CALCULATION_quarterly_data!$A:$A,Quarter!$A444,CALCULATION_quarterly_data!$P:$P,Quarter!$B444,CALCULATION_quarterly_data!$C:$C,Quarter!$C444)</f>
        <v>0</v>
      </c>
      <c r="I444" s="73">
        <f>SUMIFS(CALCULATION_quarterly_data!I:I,CALCULATION_quarterly_data!$A:$A,Quarter!$A444,CALCULATION_quarterly_data!$P:$P,Quarter!$B444,CALCULATION_quarterly_data!$C:$C,Quarter!$C444)</f>
        <v>0</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0</v>
      </c>
      <c r="L444" s="73">
        <f>SUMIFS(CALCULATION_quarterly_data!L:L,CALCULATION_quarterly_data!$A:$A,Quarter!$A444,CALCULATION_quarterly_data!$P:$P,Quarter!$B444,CALCULATION_quarterly_data!$C:$C,Quarter!$C444)</f>
        <v>0</v>
      </c>
      <c r="M444" s="73">
        <f>SUMIFS(CALCULATION_quarterly_data!M:M,CALCULATION_quarterly_data!$A:$A,Quarter!$A444,CALCULATION_quarterly_data!$P:$P,Quarter!$B444,CALCULATION_quarterly_data!$C:$C,Quarter!$C444)</f>
        <v>7.1400000000000006</v>
      </c>
      <c r="N444" s="74">
        <f>SUMIFS(CALCULATION_quarterly_data!N:N,CALCULATION_quarterly_data!$A:$A,Quarter!$A444,CALCULATION_quarterly_data!$P:$P,Quarter!$B444,CALCULATION_quarterly_data!$C:$C,Quarter!$C444)</f>
        <v>9.08</v>
      </c>
      <c r="O444" s="81">
        <f>SUMIFS(CALCULATION_quarterly_data!O:O,CALCULATION_quarterly_data!$A:$A,Quarter!$A444,CALCULATION_quarterly_data!$P:$P,Quarter!$B444,CALCULATION_quarterly_data!$C:$C,Quarter!$C444)</f>
        <v>1056.1199999999999</v>
      </c>
    </row>
    <row r="445" spans="1:15" ht="15.5">
      <c r="A445" s="68">
        <v>2024</v>
      </c>
      <c r="B445" s="77">
        <v>1</v>
      </c>
      <c r="C445" s="63" t="s">
        <v>70</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108.09</v>
      </c>
      <c r="I445" s="73">
        <f>SUMIFS(CALCULATION_quarterly_data!I:I,CALCULATION_quarterly_data!$A:$A,Quarter!$A445,CALCULATION_quarterly_data!$P:$P,Quarter!$B445,CALCULATION_quarterly_data!$C:$C,Quarter!$C445)</f>
        <v>334.11</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161.06</v>
      </c>
      <c r="L445" s="73">
        <f>SUMIFS(CALCULATION_quarterly_data!L:L,CALCULATION_quarterly_data!$A:$A,Quarter!$A445,CALCULATION_quarterly_data!$P:$P,Quarter!$B445,CALCULATION_quarterly_data!$C:$C,Quarter!$C445)</f>
        <v>26.740000000000002</v>
      </c>
      <c r="M445" s="73">
        <f>SUMIFS(CALCULATION_quarterly_data!M:M,CALCULATION_quarterly_data!$A:$A,Quarter!$A445,CALCULATION_quarterly_data!$P:$P,Quarter!$B445,CALCULATION_quarterly_data!$C:$C,Quarter!$C445)</f>
        <v>9.0499999999999989</v>
      </c>
      <c r="N445" s="74">
        <f>SUMIFS(CALCULATION_quarterly_data!N:N,CALCULATION_quarterly_data!$A:$A,Quarter!$A445,CALCULATION_quarterly_data!$P:$P,Quarter!$B445,CALCULATION_quarterly_data!$C:$C,Quarter!$C445)</f>
        <v>642.91000000000008</v>
      </c>
      <c r="O445" s="81">
        <f>SUMIFS(CALCULATION_quarterly_data!O:O,CALCULATION_quarterly_data!$A:$A,Quarter!$A445,CALCULATION_quarterly_data!$P:$P,Quarter!$B445,CALCULATION_quarterly_data!$C:$C,Quarter!$C445)</f>
        <v>642.91000000000008</v>
      </c>
    </row>
    <row r="446" spans="1:15" ht="15.5">
      <c r="A446" s="68">
        <v>2024</v>
      </c>
      <c r="B446" s="77">
        <v>1</v>
      </c>
      <c r="C446" s="63" t="s">
        <v>74</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6.92</v>
      </c>
      <c r="N446" s="74">
        <f>SUMIFS(CALCULATION_quarterly_data!N:N,CALCULATION_quarterly_data!$A:$A,Quarter!$A446,CALCULATION_quarterly_data!$P:$P,Quarter!$B446,CALCULATION_quarterly_data!$C:$C,Quarter!$C446)</f>
        <v>6.92</v>
      </c>
      <c r="O446" s="81">
        <f>SUMIFS(CALCULATION_quarterly_data!O:O,CALCULATION_quarterly_data!$A:$A,Quarter!$A446,CALCULATION_quarterly_data!$P:$P,Quarter!$B446,CALCULATION_quarterly_data!$C:$C,Quarter!$C446)</f>
        <v>6.92</v>
      </c>
    </row>
    <row r="447" spans="1:15" ht="15.5">
      <c r="A447" s="68">
        <v>2024</v>
      </c>
      <c r="B447" s="77">
        <v>1</v>
      </c>
      <c r="C447" s="63" t="s">
        <v>73</v>
      </c>
      <c r="D447" s="73">
        <f>SUMIFS(CALCULATION_quarterly_data!D:D,CALCULATION_quarterly_data!$A:$A,Quarter!$A447,CALCULATION_quarterly_data!$P:$P,Quarter!$B447,CALCULATION_quarterly_data!$C:$C,Quarter!$C447)</f>
        <v>0</v>
      </c>
      <c r="E447" s="73">
        <f>SUMIFS(CALCULATION_quarterly_data!E:E,CALCULATION_quarterly_data!$A:$A,Quarter!$A447,CALCULATION_quarterly_data!$P:$P,Quarter!$B447,CALCULATION_quarterly_data!$C:$C,Quarter!$C447)</f>
        <v>0</v>
      </c>
      <c r="F447" s="74">
        <f>SUMIFS(CALCULATION_quarterly_data!F:F,CALCULATION_quarterly_data!$A:$A,Quarter!$A447,CALCULATION_quarterly_data!$P:$P,Quarter!$B447,CALCULATION_quarterly_data!$C:$C,Quarter!$C447)</f>
        <v>0</v>
      </c>
      <c r="G447" s="73">
        <f>SUMIFS(CALCULATION_quarterly_data!G:G,CALCULATION_quarterly_data!$A:$A,Quarter!$A447,CALCULATION_quarterly_data!$P:$P,Quarter!$B447,CALCULATION_quarterly_data!$C:$C,Quarter!$C447)</f>
        <v>0</v>
      </c>
      <c r="H447" s="73">
        <f>SUMIFS(CALCULATION_quarterly_data!H:H,CALCULATION_quarterly_data!$A:$A,Quarter!$A447,CALCULATION_quarterly_data!$P:$P,Quarter!$B447,CALCULATION_quarterly_data!$C:$C,Quarter!$C447)</f>
        <v>0</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0</v>
      </c>
      <c r="M447" s="73">
        <f>SUMIFS(CALCULATION_quarterly_data!M:M,CALCULATION_quarterly_data!$A:$A,Quarter!$A447,CALCULATION_quarterly_data!$P:$P,Quarter!$B447,CALCULATION_quarterly_data!$C:$C,Quarter!$C447)</f>
        <v>0</v>
      </c>
      <c r="N447" s="74">
        <f>SUMIFS(CALCULATION_quarterly_data!N:N,CALCULATION_quarterly_data!$A:$A,Quarter!$A447,CALCULATION_quarterly_data!$P:$P,Quarter!$B447,CALCULATION_quarterly_data!$C:$C,Quarter!$C447)</f>
        <v>0</v>
      </c>
      <c r="O447" s="81">
        <f>SUMIFS(CALCULATION_quarterly_data!O:O,CALCULATION_quarterly_data!$A:$A,Quarter!$A447,CALCULATION_quarterly_data!$P:$P,Quarter!$B447,CALCULATION_quarterly_data!$C:$C,Quarter!$C447)</f>
        <v>0</v>
      </c>
    </row>
    <row r="448" spans="1:15" ht="15.5">
      <c r="A448" s="68">
        <v>2024</v>
      </c>
      <c r="B448" s="77">
        <v>1</v>
      </c>
      <c r="C448" s="63" t="s">
        <v>42</v>
      </c>
      <c r="D448" s="73">
        <f>SUMIFS(CALCULATION_quarterly_data!D:D,CALCULATION_quarterly_data!$A:$A,Quarter!$A448,CALCULATION_quarterly_data!$P:$P,Quarter!$B448,CALCULATION_quarterly_data!$C:$C,Quarter!$C448)</f>
        <v>2210.65</v>
      </c>
      <c r="E448" s="73">
        <f>SUMIFS(CALCULATION_quarterly_data!E:E,CALCULATION_quarterly_data!$A:$A,Quarter!$A448,CALCULATION_quarterly_data!$P:$P,Quarter!$B448,CALCULATION_quarterly_data!$C:$C,Quarter!$C448)</f>
        <v>279.15999999999997</v>
      </c>
      <c r="F448" s="74">
        <f>SUMIFS(CALCULATION_quarterly_data!F:F,CALCULATION_quarterly_data!$A:$A,Quarter!$A448,CALCULATION_quarterly_data!$P:$P,Quarter!$B448,CALCULATION_quarterly_data!$C:$C,Quarter!$C448)</f>
        <v>2489.81</v>
      </c>
      <c r="G448" s="73">
        <f>SUMIFS(CALCULATION_quarterly_data!G:G,CALCULATION_quarterly_data!$A:$A,Quarter!$A448,CALCULATION_quarterly_data!$P:$P,Quarter!$B448,CALCULATION_quarterly_data!$C:$C,Quarter!$C448)</f>
        <v>12.18</v>
      </c>
      <c r="H448" s="73">
        <f>SUMIFS(CALCULATION_quarterly_data!H:H,CALCULATION_quarterly_data!$A:$A,Quarter!$A448,CALCULATION_quarterly_data!$P:$P,Quarter!$B448,CALCULATION_quarterly_data!$C:$C,Quarter!$C448)</f>
        <v>634.71</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10.08</v>
      </c>
      <c r="M448" s="73">
        <f>SUMIFS(CALCULATION_quarterly_data!M:M,CALCULATION_quarterly_data!$A:$A,Quarter!$A448,CALCULATION_quarterly_data!$P:$P,Quarter!$B448,CALCULATION_quarterly_data!$C:$C,Quarter!$C448)</f>
        <v>639.16999999999996</v>
      </c>
      <c r="N448" s="74">
        <f>SUMIFS(CALCULATION_quarterly_data!N:N,CALCULATION_quarterly_data!$A:$A,Quarter!$A448,CALCULATION_quarterly_data!$P:$P,Quarter!$B448,CALCULATION_quarterly_data!$C:$C,Quarter!$C448)</f>
        <v>1411.87</v>
      </c>
      <c r="O448" s="81">
        <f>SUMIFS(CALCULATION_quarterly_data!O:O,CALCULATION_quarterly_data!$A:$A,Quarter!$A448,CALCULATION_quarterly_data!$P:$P,Quarter!$B448,CALCULATION_quarterly_data!$C:$C,Quarter!$C448)</f>
        <v>3901.6800000000003</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133</v>
      </c>
      <c r="D450" s="73">
        <f>SUMIFS(CALCULATION_quarterly_data!D:D,CALCULATION_quarterly_data!$A:$A,Quarter!$A450,CALCULATION_quarterly_data!$P:$P,Quarter!$B450,CALCULATION_quarterly_data!$C:$C,Quarter!$C450)</f>
        <v>677.67000000000007</v>
      </c>
      <c r="E450" s="73">
        <f>SUMIFS(CALCULATION_quarterly_data!E:E,CALCULATION_quarterly_data!$A:$A,Quarter!$A450,CALCULATION_quarterly_data!$P:$P,Quarter!$B450,CALCULATION_quarterly_data!$C:$C,Quarter!$C450)</f>
        <v>0</v>
      </c>
      <c r="F450" s="74">
        <f>SUMIFS(CALCULATION_quarterly_data!F:F,CALCULATION_quarterly_data!$A:$A,Quarter!$A450,CALCULATION_quarterly_data!$P:$P,Quarter!$B450,CALCULATION_quarterly_data!$C:$C,Quarter!$C450)</f>
        <v>677.67000000000007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0</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0</v>
      </c>
      <c r="M450" s="73">
        <f>SUMIFS(CALCULATION_quarterly_data!M:M,CALCULATION_quarterly_data!$A:$A,Quarter!$A450,CALCULATION_quarterly_data!$P:$P,Quarter!$B450,CALCULATION_quarterly_data!$C:$C,Quarter!$C450)</f>
        <v>1.71</v>
      </c>
      <c r="N450" s="74">
        <f>SUMIFS(CALCULATION_quarterly_data!N:N,CALCULATION_quarterly_data!$A:$A,Quarter!$A450,CALCULATION_quarterly_data!$P:$P,Quarter!$B450,CALCULATION_quarterly_data!$C:$C,Quarter!$C450)</f>
        <v>1.71</v>
      </c>
      <c r="O450" s="81">
        <f>SUMIFS(CALCULATION_quarterly_data!O:O,CALCULATION_quarterly_data!$A:$A,Quarter!$A450,CALCULATION_quarterly_data!$P:$P,Quarter!$B450,CALCULATION_quarterly_data!$C:$C,Quarter!$C450)</f>
        <v>679.38</v>
      </c>
    </row>
    <row r="451" spans="1:15" ht="15.5">
      <c r="A451" s="68">
        <v>2024</v>
      </c>
      <c r="B451" s="77">
        <v>1</v>
      </c>
      <c r="C451" s="63" t="s">
        <v>71</v>
      </c>
      <c r="D451" s="73">
        <f>SUMIFS(CALCULATION_quarterly_data!D:D,CALCULATION_quarterly_data!$A:$A,Quarter!$A451,CALCULATION_quarterly_data!$P:$P,Quarter!$B451,CALCULATION_quarterly_data!$C:$C,Quarter!$C451)</f>
        <v>78.39</v>
      </c>
      <c r="E451" s="73">
        <f>SUMIFS(CALCULATION_quarterly_data!E:E,CALCULATION_quarterly_data!$A:$A,Quarter!$A451,CALCULATION_quarterly_data!$P:$P,Quarter!$B451,CALCULATION_quarterly_data!$C:$C,Quarter!$C451)</f>
        <v>10.48</v>
      </c>
      <c r="F451" s="74">
        <f>SUMIFS(CALCULATION_quarterly_data!F:F,CALCULATION_quarterly_data!$A:$A,Quarter!$A451,CALCULATION_quarterly_data!$P:$P,Quarter!$B451,CALCULATION_quarterly_data!$C:$C,Quarter!$C451)</f>
        <v>88.87</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12.24</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13.97</v>
      </c>
      <c r="M451" s="73">
        <f>SUMIFS(CALCULATION_quarterly_data!M:M,CALCULATION_quarterly_data!$A:$A,Quarter!$A451,CALCULATION_quarterly_data!$P:$P,Quarter!$B451,CALCULATION_quarterly_data!$C:$C,Quarter!$C451)</f>
        <v>85.58</v>
      </c>
      <c r="N451" s="74">
        <f>SUMIFS(CALCULATION_quarterly_data!N:N,CALCULATION_quarterly_data!$A:$A,Quarter!$A451,CALCULATION_quarterly_data!$P:$P,Quarter!$B451,CALCULATION_quarterly_data!$C:$C,Quarter!$C451)</f>
        <v>207.92999999999998</v>
      </c>
      <c r="O451" s="81">
        <f>SUMIFS(CALCULATION_quarterly_data!O:O,CALCULATION_quarterly_data!$A:$A,Quarter!$A451,CALCULATION_quarterly_data!$P:$P,Quarter!$B451,CALCULATION_quarterly_data!$C:$C,Quarter!$C451)</f>
        <v>296.8</v>
      </c>
    </row>
    <row r="452" spans="1:15" ht="15.5">
      <c r="A452" s="68">
        <v>2024</v>
      </c>
      <c r="B452" s="77">
        <v>1</v>
      </c>
      <c r="C452" s="63" t="s">
        <v>45</v>
      </c>
      <c r="D452" s="73">
        <f>SUMIFS(CALCULATION_quarterly_data!D:D,CALCULATION_quarterly_data!$A:$A,Quarter!$A452,CALCULATION_quarterly_data!$P:$P,Quarter!$B452,CALCULATION_quarterly_data!$C:$C,Quarter!$C452)</f>
        <v>811.24</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811.24</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0</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74.83</v>
      </c>
      <c r="N452" s="74">
        <f>SUMIFS(CALCULATION_quarterly_data!N:N,CALCULATION_quarterly_data!$A:$A,Quarter!$A452,CALCULATION_quarterly_data!$P:$P,Quarter!$B452,CALCULATION_quarterly_data!$C:$C,Quarter!$C452)</f>
        <v>74.83</v>
      </c>
      <c r="O452" s="81">
        <f>SUMIFS(CALCULATION_quarterly_data!O:O,CALCULATION_quarterly_data!$A:$A,Quarter!$A452,CALCULATION_quarterly_data!$P:$P,Quarter!$B452,CALCULATION_quarterly_data!$C:$C,Quarter!$C452)</f>
        <v>886.07</v>
      </c>
    </row>
    <row r="453" spans="1:15" ht="15.5">
      <c r="A453" s="68">
        <v>2024</v>
      </c>
      <c r="B453" s="77">
        <v>1</v>
      </c>
      <c r="C453" s="63" t="s">
        <v>46</v>
      </c>
      <c r="D453" s="73">
        <f>SUMIFS(CALCULATION_quarterly_data!D:D,CALCULATION_quarterly_data!$A:$A,Quarter!$A453,CALCULATION_quarterly_data!$P:$P,Quarter!$B453,CALCULATION_quarterly_data!$C:$C,Quarter!$C453)</f>
        <v>104.3</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104.3</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462.13</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0.27</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1.4200000000000002</v>
      </c>
      <c r="N453" s="74">
        <f>SUMIFS(CALCULATION_quarterly_data!N:N,CALCULATION_quarterly_data!$A:$A,Quarter!$A453,CALCULATION_quarterly_data!$P:$P,Quarter!$B453,CALCULATION_quarterly_data!$C:$C,Quarter!$C453)</f>
        <v>463.82</v>
      </c>
      <c r="O453" s="81">
        <f>SUMIFS(CALCULATION_quarterly_data!O:O,CALCULATION_quarterly_data!$A:$A,Quarter!$A453,CALCULATION_quarterly_data!$P:$P,Quarter!$B453,CALCULATION_quarterly_data!$C:$C,Quarter!$C453)</f>
        <v>568.12</v>
      </c>
    </row>
    <row r="454" spans="1:15" ht="15.5">
      <c r="A454" s="68">
        <v>2024</v>
      </c>
      <c r="B454" s="77">
        <v>1</v>
      </c>
      <c r="C454" s="63" t="s">
        <v>62</v>
      </c>
      <c r="D454" s="73">
        <f>SUMIFS(CALCULATION_quarterly_data!D:D,CALCULATION_quarterly_data!$A:$A,Quarter!$A454,CALCULATION_quarterly_data!$P:$P,Quarter!$B454,CALCULATION_quarterly_data!$C:$C,Quarter!$C454)</f>
        <v>719.38</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724.38</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115.5</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154.33000000000001</v>
      </c>
      <c r="N454" s="74">
        <f>SUMIFS(CALCULATION_quarterly_data!N:N,CALCULATION_quarterly_data!$A:$A,Quarter!$A454,CALCULATION_quarterly_data!$P:$P,Quarter!$B454,CALCULATION_quarterly_data!$C:$C,Quarter!$C454)</f>
        <v>474.28000000000003</v>
      </c>
      <c r="O454" s="81">
        <f>SUMIFS(CALCULATION_quarterly_data!O:O,CALCULATION_quarterly_data!$A:$A,Quarter!$A454,CALCULATION_quarterly_data!$P:$P,Quarter!$B454,CALCULATION_quarterly_data!$C:$C,Quarter!$C454)</f>
        <v>1198.6600000000001</v>
      </c>
    </row>
    <row r="455" spans="1:15" ht="15.5">
      <c r="A455" s="66">
        <v>2024</v>
      </c>
      <c r="B455" s="78">
        <v>1</v>
      </c>
      <c r="C455" s="64" t="s">
        <v>93</v>
      </c>
      <c r="D455" s="76">
        <f>SUMIFS(CALCULATION_quarterly_data!D:D,CALCULATION_quarterly_data!$A:$A,Quarter!$A455,CALCULATION_quarterly_data!$P:$P,Quarter!$B455,CALCULATION_quarterly_data!$C:$C,Quarter!$C455)</f>
        <v>6285.17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6669.5300000000007</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1305.6500000000001</v>
      </c>
      <c r="N455" s="75">
        <f>SUMIFS(CALCULATION_quarterly_data!N:N,CALCULATION_quarterly_data!$A:$A,Quarter!$A455,CALCULATION_quarterly_data!$P:$P,Quarter!$B455,CALCULATION_quarterly_data!$C:$C,Quarter!$C455)</f>
        <v>5004.93</v>
      </c>
      <c r="O455" s="76">
        <f>SUMIFS(CALCULATION_quarterly_data!O:O,CALCULATION_quarterly_data!$A:$A,Quarter!$A455,CALCULATION_quarterly_data!$P:$P,Quarter!$B455,CALCULATION_quarterly_data!$C:$C,Quarter!$C455)</f>
        <v>11674.46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519.66</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797.86</v>
      </c>
      <c r="O456" s="80">
        <f>SUMIFS(CALCULATION_quarterly_data!O:O,CALCULATION_quarterly_data!$A:$A,Quarter!$A456,CALCULATION_quarterly_data!$P:$P,Quarter!$B456,CALCULATION_quarterly_data!$C:$C,Quarter!$C456)</f>
        <v>856.48</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351.58000000000004</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404.96000000000004</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425.71000000000004</v>
      </c>
    </row>
    <row r="460" spans="1:15" ht="15.5">
      <c r="A460" s="68">
        <v>2024</v>
      </c>
      <c r="B460" s="77">
        <v>2</v>
      </c>
      <c r="C460" s="63" t="s">
        <v>132</v>
      </c>
      <c r="D460" s="73">
        <f>SUMIFS(CALCULATION_quarterly_data!D:D,CALCULATION_quarterly_data!$A:$A,Quarter!$A460,CALCULATION_quarterly_data!$P:$P,Quarter!$B460,CALCULATION_quarterly_data!$C:$C,Quarter!$C460)</f>
        <v>0</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0</v>
      </c>
      <c r="G460" s="73">
        <f>SUMIFS(CALCULATION_quarterly_data!G:G,CALCULATION_quarterly_data!$A:$A,Quarter!$A460,CALCULATION_quarterly_data!$P:$P,Quarter!$B460,CALCULATION_quarterly_data!$C:$C,Quarter!$C460)</f>
        <v>0</v>
      </c>
      <c r="H460" s="73">
        <f>SUMIFS(CALCULATION_quarterly_data!H:H,CALCULATION_quarterly_data!$A:$A,Quarter!$A460,CALCULATION_quarterly_data!$P:$P,Quarter!$B460,CALCULATION_quarterly_data!$C:$C,Quarter!$C460)</f>
        <v>0</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0.72</v>
      </c>
      <c r="N460" s="74">
        <f>SUMIFS(CALCULATION_quarterly_data!N:N,CALCULATION_quarterly_data!$A:$A,Quarter!$A460,CALCULATION_quarterly_data!$P:$P,Quarter!$B460,CALCULATION_quarterly_data!$C:$C,Quarter!$C460)</f>
        <v>0.72</v>
      </c>
      <c r="O460" s="81">
        <f>SUMIFS(CALCULATION_quarterly_data!O:O,CALCULATION_quarterly_data!$A:$A,Quarter!$A460,CALCULATION_quarterly_data!$P:$P,Quarter!$B460,CALCULATION_quarterly_data!$C:$C,Quarter!$C460)</f>
        <v>0.72</v>
      </c>
    </row>
    <row r="461" spans="1:15" ht="15.5">
      <c r="A461" s="68">
        <v>2024</v>
      </c>
      <c r="B461" s="77">
        <v>2</v>
      </c>
      <c r="C461" s="63" t="s">
        <v>40</v>
      </c>
      <c r="D461" s="73">
        <f>SUMIFS(CALCULATION_quarterly_data!D:D,CALCULATION_quarterly_data!$A:$A,Quarter!$A461,CALCULATION_quarterly_data!$P:$P,Quarter!$B461,CALCULATION_quarterly_data!$C:$C,Quarter!$C461)</f>
        <v>15.77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15.77</v>
      </c>
      <c r="G461" s="73">
        <f>SUMIFS(CALCULATION_quarterly_data!G:G,CALCULATION_quarterly_data!$A:$A,Quarter!$A461,CALCULATION_quarterly_data!$P:$P,Quarter!$B461,CALCULATION_quarterly_data!$C:$C,Quarter!$C461)</f>
        <v>24.85</v>
      </c>
      <c r="H461" s="73">
        <f>SUMIFS(CALCULATION_quarterly_data!H:H,CALCULATION_quarterly_data!$A:$A,Quarter!$A461,CALCULATION_quarterly_data!$P:$P,Quarter!$B461,CALCULATION_quarterly_data!$C:$C,Quarter!$C461)</f>
        <v>3.99</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35.269999999999996</v>
      </c>
      <c r="N461" s="74">
        <f>SUMIFS(CALCULATION_quarterly_data!N:N,CALCULATION_quarterly_data!$A:$A,Quarter!$A461,CALCULATION_quarterly_data!$P:$P,Quarter!$B461,CALCULATION_quarterly_data!$C:$C,Quarter!$C461)</f>
        <v>80.959999999999994</v>
      </c>
      <c r="O461" s="81">
        <f>SUMIFS(CALCULATION_quarterly_data!O:O,CALCULATION_quarterly_data!$A:$A,Quarter!$A461,CALCULATION_quarterly_data!$P:$P,Quarter!$B461,CALCULATION_quarterly_data!$C:$C,Quarter!$C461)</f>
        <v>96.72999999999999</v>
      </c>
    </row>
    <row r="462" spans="1:15" ht="15.5">
      <c r="A462" s="68">
        <v>2024</v>
      </c>
      <c r="B462" s="77">
        <v>2</v>
      </c>
      <c r="C462" s="63" t="s">
        <v>41</v>
      </c>
      <c r="D462" s="73">
        <f>SUMIFS(CALCULATION_quarterly_data!D:D,CALCULATION_quarterly_data!$A:$A,Quarter!$A462,CALCULATION_quarterly_data!$P:$P,Quarter!$B462,CALCULATION_quarterly_data!$C:$C,Quarter!$C462)</f>
        <v>581.90000000000009</v>
      </c>
      <c r="E462" s="73">
        <f>SUMIFS(CALCULATION_quarterly_data!E:E,CALCULATION_quarterly_data!$A:$A,Quarter!$A462,CALCULATION_quarterly_data!$P:$P,Quarter!$B462,CALCULATION_quarterly_data!$C:$C,Quarter!$C462)</f>
        <v>0</v>
      </c>
      <c r="F462" s="74">
        <f>SUMIFS(CALCULATION_quarterly_data!F:F,CALCULATION_quarterly_data!$A:$A,Quarter!$A462,CALCULATION_quarterly_data!$P:$P,Quarter!$B462,CALCULATION_quarterly_data!$C:$C,Quarter!$C462)</f>
        <v>581.90000000000009</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0</v>
      </c>
      <c r="I462" s="73">
        <f>SUMIFS(CALCULATION_quarterly_data!I:I,CALCULATION_quarterly_data!$A:$A,Quarter!$A462,CALCULATION_quarterly_data!$P:$P,Quarter!$B462,CALCULATION_quarterly_data!$C:$C,Quarter!$C462)</f>
        <v>0</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0</v>
      </c>
      <c r="L462" s="73">
        <f>SUMIFS(CALCULATION_quarterly_data!L:L,CALCULATION_quarterly_data!$A:$A,Quarter!$A462,CALCULATION_quarterly_data!$P:$P,Quarter!$B462,CALCULATION_quarterly_data!$C:$C,Quarter!$C462)</f>
        <v>0</v>
      </c>
      <c r="M462" s="73">
        <f>SUMIFS(CALCULATION_quarterly_data!M:M,CALCULATION_quarterly_data!$A:$A,Quarter!$A462,CALCULATION_quarterly_data!$P:$P,Quarter!$B462,CALCULATION_quarterly_data!$C:$C,Quarter!$C462)</f>
        <v>10.199999999999999</v>
      </c>
      <c r="N462" s="74">
        <f>SUMIFS(CALCULATION_quarterly_data!N:N,CALCULATION_quarterly_data!$A:$A,Quarter!$A462,CALCULATION_quarterly_data!$P:$P,Quarter!$B462,CALCULATION_quarterly_data!$C:$C,Quarter!$C462)</f>
        <v>10.199999999999999</v>
      </c>
      <c r="O462" s="81">
        <f>SUMIFS(CALCULATION_quarterly_data!O:O,CALCULATION_quarterly_data!$A:$A,Quarter!$A462,CALCULATION_quarterly_data!$P:$P,Quarter!$B462,CALCULATION_quarterly_data!$C:$C,Quarter!$C462)</f>
        <v>592.09999999999991</v>
      </c>
    </row>
    <row r="463" spans="1:15" ht="15.5">
      <c r="A463" s="68">
        <v>2024</v>
      </c>
      <c r="B463" s="77">
        <v>2</v>
      </c>
      <c r="C463" s="63" t="s">
        <v>70</v>
      </c>
      <c r="D463" s="73">
        <f>SUMIFS(CALCULATION_quarterly_data!D:D,CALCULATION_quarterly_data!$A:$A,Quarter!$A463,CALCULATION_quarterly_data!$P:$P,Quarter!$B463,CALCULATION_quarterly_data!$C:$C,Quarter!$C463)</f>
        <v>0</v>
      </c>
      <c r="E463" s="73">
        <f>SUMIFS(CALCULATION_quarterly_data!E:E,CALCULATION_quarterly_data!$A:$A,Quarter!$A463,CALCULATION_quarterly_data!$P:$P,Quarter!$B463,CALCULATION_quarterly_data!$C:$C,Quarter!$C463)</f>
        <v>1.85</v>
      </c>
      <c r="F463" s="74">
        <f>SUMIFS(CALCULATION_quarterly_data!F:F,CALCULATION_quarterly_data!$A:$A,Quarter!$A463,CALCULATION_quarterly_data!$P:$P,Quarter!$B463,CALCULATION_quarterly_data!$C:$C,Quarter!$C463)</f>
        <v>1.85</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166.31</v>
      </c>
      <c r="I463" s="73">
        <f>SUMIFS(CALCULATION_quarterly_data!I:I,CALCULATION_quarterly_data!$A:$A,Quarter!$A463,CALCULATION_quarterly_data!$P:$P,Quarter!$B463,CALCULATION_quarterly_data!$C:$C,Quarter!$C463)</f>
        <v>325.08999999999997</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225.92000000000002</v>
      </c>
      <c r="L463" s="73">
        <f>SUMIFS(CALCULATION_quarterly_data!L:L,CALCULATION_quarterly_data!$A:$A,Quarter!$A463,CALCULATION_quarterly_data!$P:$P,Quarter!$B463,CALCULATION_quarterly_data!$C:$C,Quarter!$C463)</f>
        <v>39.22</v>
      </c>
      <c r="M463" s="73">
        <f>SUMIFS(CALCULATION_quarterly_data!M:M,CALCULATION_quarterly_data!$A:$A,Quarter!$A463,CALCULATION_quarterly_data!$P:$P,Quarter!$B463,CALCULATION_quarterly_data!$C:$C,Quarter!$C463)</f>
        <v>0.39</v>
      </c>
      <c r="N463" s="74">
        <f>SUMIFS(CALCULATION_quarterly_data!N:N,CALCULATION_quarterly_data!$A:$A,Quarter!$A463,CALCULATION_quarterly_data!$P:$P,Quarter!$B463,CALCULATION_quarterly_data!$C:$C,Quarter!$C463)</f>
        <v>763.81000000000006</v>
      </c>
      <c r="O463" s="81">
        <f>SUMIFS(CALCULATION_quarterly_data!O:O,CALCULATION_quarterly_data!$A:$A,Quarter!$A463,CALCULATION_quarterly_data!$P:$P,Quarter!$B463,CALCULATION_quarterly_data!$C:$C,Quarter!$C463)</f>
        <v>765.66</v>
      </c>
    </row>
    <row r="464" spans="1:15" ht="15.5">
      <c r="A464" s="68">
        <v>2024</v>
      </c>
      <c r="B464" s="77">
        <v>2</v>
      </c>
      <c r="C464" s="63" t="s">
        <v>74</v>
      </c>
      <c r="D464" s="73">
        <f>SUMIFS(CALCULATION_quarterly_data!D:D,CALCULATION_quarterly_data!$A:$A,Quarter!$A464,CALCULATION_quarterly_data!$P:$P,Quarter!$B464,CALCULATION_quarterly_data!$C:$C,Quarter!$C464)</f>
        <v>86.49</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86.49</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13.91</v>
      </c>
      <c r="N464" s="74">
        <f>SUMIFS(CALCULATION_quarterly_data!N:N,CALCULATION_quarterly_data!$A:$A,Quarter!$A464,CALCULATION_quarterly_data!$P:$P,Quarter!$B464,CALCULATION_quarterly_data!$C:$C,Quarter!$C464)</f>
        <v>13.91</v>
      </c>
      <c r="O464" s="81">
        <f>SUMIFS(CALCULATION_quarterly_data!O:O,CALCULATION_quarterly_data!$A:$A,Quarter!$A464,CALCULATION_quarterly_data!$P:$P,Quarter!$B464,CALCULATION_quarterly_data!$C:$C,Quarter!$C464)</f>
        <v>100.39999999999999</v>
      </c>
    </row>
    <row r="465" spans="1:15" ht="15.5">
      <c r="A465" s="68">
        <v>2024</v>
      </c>
      <c r="B465" s="77">
        <v>2</v>
      </c>
      <c r="C465" s="63" t="s">
        <v>73</v>
      </c>
      <c r="D465" s="73">
        <f>SUMIFS(CALCULATION_quarterly_data!D:D,CALCULATION_quarterly_data!$A:$A,Quarter!$A465,CALCULATION_quarterly_data!$P:$P,Quarter!$B465,CALCULATION_quarterly_data!$C:$C,Quarter!$C465)</f>
        <v>0</v>
      </c>
      <c r="E465" s="73">
        <f>SUMIFS(CALCULATION_quarterly_data!E:E,CALCULATION_quarterly_data!$A:$A,Quarter!$A465,CALCULATION_quarterly_data!$P:$P,Quarter!$B465,CALCULATION_quarterly_data!$C:$C,Quarter!$C465)</f>
        <v>0</v>
      </c>
      <c r="F465" s="74">
        <f>SUMIFS(CALCULATION_quarterly_data!F:F,CALCULATION_quarterly_data!$A:$A,Quarter!$A465,CALCULATION_quarterly_data!$P:$P,Quarter!$B465,CALCULATION_quarterly_data!$C:$C,Quarter!$C465)</f>
        <v>0</v>
      </c>
      <c r="G465" s="73">
        <f>SUMIFS(CALCULATION_quarterly_data!G:G,CALCULATION_quarterly_data!$A:$A,Quarter!$A465,CALCULATION_quarterly_data!$P:$P,Quarter!$B465,CALCULATION_quarterly_data!$C:$C,Quarter!$C465)</f>
        <v>0</v>
      </c>
      <c r="H465" s="73">
        <f>SUMIFS(CALCULATION_quarterly_data!H:H,CALCULATION_quarterly_data!$A:$A,Quarter!$A465,CALCULATION_quarterly_data!$P:$P,Quarter!$B465,CALCULATION_quarterly_data!$C:$C,Quarter!$C465)</f>
        <v>0</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0</v>
      </c>
      <c r="K465" s="73">
        <f>SUMIFS(CALCULATION_quarterly_data!K:K,CALCULATION_quarterly_data!$A:$A,Quarter!$A465,CALCULATION_quarterly_data!$P:$P,Quarter!$B465,CALCULATION_quarterly_data!$C:$C,Quarter!$C465)</f>
        <v>0</v>
      </c>
      <c r="L465" s="73">
        <f>SUMIFS(CALCULATION_quarterly_data!L:L,CALCULATION_quarterly_data!$A:$A,Quarter!$A465,CALCULATION_quarterly_data!$P:$P,Quarter!$B465,CALCULATION_quarterly_data!$C:$C,Quarter!$C465)</f>
        <v>0</v>
      </c>
      <c r="M465" s="73">
        <f>SUMIFS(CALCULATION_quarterly_data!M:M,CALCULATION_quarterly_data!$A:$A,Quarter!$A465,CALCULATION_quarterly_data!$P:$P,Quarter!$B465,CALCULATION_quarterly_data!$C:$C,Quarter!$C465)</f>
        <v>0</v>
      </c>
      <c r="N465" s="74">
        <f>SUMIFS(CALCULATION_quarterly_data!N:N,CALCULATION_quarterly_data!$A:$A,Quarter!$A465,CALCULATION_quarterly_data!$P:$P,Quarter!$B465,CALCULATION_quarterly_data!$C:$C,Quarter!$C465)</f>
        <v>0</v>
      </c>
      <c r="O465" s="81">
        <f>SUMIFS(CALCULATION_quarterly_data!O:O,CALCULATION_quarterly_data!$A:$A,Quarter!$A465,CALCULATION_quarterly_data!$P:$P,Quarter!$B465,CALCULATION_quarterly_data!$C:$C,Quarter!$C465)</f>
        <v>0</v>
      </c>
    </row>
    <row r="466" spans="1:15" ht="15.5">
      <c r="A466" s="68">
        <v>2024</v>
      </c>
      <c r="B466" s="77">
        <v>2</v>
      </c>
      <c r="C466" s="63" t="s">
        <v>42</v>
      </c>
      <c r="D466" s="73">
        <f>SUMIFS(CALCULATION_quarterly_data!D:D,CALCULATION_quarterly_data!$A:$A,Quarter!$A466,CALCULATION_quarterly_data!$P:$P,Quarter!$B466,CALCULATION_quarterly_data!$C:$C,Quarter!$C466)</f>
        <v>3760.0099999999998</v>
      </c>
      <c r="E466" s="73">
        <f>SUMIFS(CALCULATION_quarterly_data!E:E,CALCULATION_quarterly_data!$A:$A,Quarter!$A466,CALCULATION_quarterly_data!$P:$P,Quarter!$B466,CALCULATION_quarterly_data!$C:$C,Quarter!$C466)</f>
        <v>494.29999999999995</v>
      </c>
      <c r="F466" s="74">
        <f>SUMIFS(CALCULATION_quarterly_data!F:F,CALCULATION_quarterly_data!$A:$A,Quarter!$A466,CALCULATION_quarterly_data!$P:$P,Quarter!$B466,CALCULATION_quarterly_data!$C:$C,Quarter!$C466)</f>
        <v>4254.3099999999995</v>
      </c>
      <c r="G466" s="73">
        <f>SUMIFS(CALCULATION_quarterly_data!G:G,CALCULATION_quarterly_data!$A:$A,Quarter!$A466,CALCULATION_quarterly_data!$P:$P,Quarter!$B466,CALCULATION_quarterly_data!$C:$C,Quarter!$C466)</f>
        <v>37.39</v>
      </c>
      <c r="H466" s="73">
        <f>SUMIFS(CALCULATION_quarterly_data!H:H,CALCULATION_quarterly_data!$A:$A,Quarter!$A466,CALCULATION_quarterly_data!$P:$P,Quarter!$B466,CALCULATION_quarterly_data!$C:$C,Quarter!$C466)</f>
        <v>363.76</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4.04</v>
      </c>
      <c r="K466" s="73">
        <f>SUMIFS(CALCULATION_quarterly_data!K:K,CALCULATION_quarterly_data!$A:$A,Quarter!$A466,CALCULATION_quarterly_data!$P:$P,Quarter!$B466,CALCULATION_quarterly_data!$C:$C,Quarter!$C466)</f>
        <v>21.75</v>
      </c>
      <c r="L466" s="73">
        <f>SUMIFS(CALCULATION_quarterly_data!L:L,CALCULATION_quarterly_data!$A:$A,Quarter!$A466,CALCULATION_quarterly_data!$P:$P,Quarter!$B466,CALCULATION_quarterly_data!$C:$C,Quarter!$C466)</f>
        <v>14.04</v>
      </c>
      <c r="M466" s="73">
        <f>SUMIFS(CALCULATION_quarterly_data!M:M,CALCULATION_quarterly_data!$A:$A,Quarter!$A466,CALCULATION_quarterly_data!$P:$P,Quarter!$B466,CALCULATION_quarterly_data!$C:$C,Quarter!$C466)</f>
        <v>481.94</v>
      </c>
      <c r="N466" s="74">
        <f>SUMIFS(CALCULATION_quarterly_data!N:N,CALCULATION_quarterly_data!$A:$A,Quarter!$A466,CALCULATION_quarterly_data!$P:$P,Quarter!$B466,CALCULATION_quarterly_data!$C:$C,Quarter!$C466)</f>
        <v>994.47</v>
      </c>
      <c r="O466" s="81">
        <f>SUMIFS(CALCULATION_quarterly_data!O:O,CALCULATION_quarterly_data!$A:$A,Quarter!$A466,CALCULATION_quarterly_data!$P:$P,Quarter!$B466,CALCULATION_quarterly_data!$C:$C,Quarter!$C466)</f>
        <v>5248.78</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133</v>
      </c>
      <c r="D468" s="73">
        <f>SUMIFS(CALCULATION_quarterly_data!D:D,CALCULATION_quarterly_data!$A:$A,Quarter!$A468,CALCULATION_quarterly_data!$P:$P,Quarter!$B468,CALCULATION_quarterly_data!$C:$C,Quarter!$C468)</f>
        <v>413.91999999999996</v>
      </c>
      <c r="E468" s="73">
        <f>SUMIFS(CALCULATION_quarterly_data!E:E,CALCULATION_quarterly_data!$A:$A,Quarter!$A468,CALCULATION_quarterly_data!$P:$P,Quarter!$B468,CALCULATION_quarterly_data!$C:$C,Quarter!$C468)</f>
        <v>0</v>
      </c>
      <c r="F468" s="74">
        <f>SUMIFS(CALCULATION_quarterly_data!F:F,CALCULATION_quarterly_data!$A:$A,Quarter!$A468,CALCULATION_quarterly_data!$P:$P,Quarter!$B468,CALCULATION_quarterly_data!$C:$C,Quarter!$C468)</f>
        <v>413.91999999999996</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1.69</v>
      </c>
      <c r="N468" s="74">
        <f>SUMIFS(CALCULATION_quarterly_data!N:N,CALCULATION_quarterly_data!$A:$A,Quarter!$A468,CALCULATION_quarterly_data!$P:$P,Quarter!$B468,CALCULATION_quarterly_data!$C:$C,Quarter!$C468)</f>
        <v>3.79</v>
      </c>
      <c r="O468" s="81">
        <f>SUMIFS(CALCULATION_quarterly_data!O:O,CALCULATION_quarterly_data!$A:$A,Quarter!$A468,CALCULATION_quarterly_data!$P:$P,Quarter!$B468,CALCULATION_quarterly_data!$C:$C,Quarter!$C468)</f>
        <v>417.71000000000004</v>
      </c>
    </row>
    <row r="469" spans="1:15" ht="15.5">
      <c r="A469" s="68">
        <v>2024</v>
      </c>
      <c r="B469" s="77">
        <v>2</v>
      </c>
      <c r="C469" s="63" t="s">
        <v>71</v>
      </c>
      <c r="D469" s="73">
        <f>SUMIFS(CALCULATION_quarterly_data!D:D,CALCULATION_quarterly_data!$A:$A,Quarter!$A469,CALCULATION_quarterly_data!$P:$P,Quarter!$B469,CALCULATION_quarterly_data!$C:$C,Quarter!$C469)</f>
        <v>91.11</v>
      </c>
      <c r="E469" s="73">
        <f>SUMIFS(CALCULATION_quarterly_data!E:E,CALCULATION_quarterly_data!$A:$A,Quarter!$A469,CALCULATION_quarterly_data!$P:$P,Quarter!$B469,CALCULATION_quarterly_data!$C:$C,Quarter!$C469)</f>
        <v>9.42</v>
      </c>
      <c r="F469" s="74">
        <f>SUMIFS(CALCULATION_quarterly_data!F:F,CALCULATION_quarterly_data!$A:$A,Quarter!$A469,CALCULATION_quarterly_data!$P:$P,Quarter!$B469,CALCULATION_quarterly_data!$C:$C,Quarter!$C469)</f>
        <v>100.53</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93.09</v>
      </c>
      <c r="N469" s="74">
        <f>SUMIFS(CALCULATION_quarterly_data!N:N,CALCULATION_quarterly_data!$A:$A,Quarter!$A469,CALCULATION_quarterly_data!$P:$P,Quarter!$B469,CALCULATION_quarterly_data!$C:$C,Quarter!$C469)</f>
        <v>166.37</v>
      </c>
      <c r="O469" s="81">
        <f>SUMIFS(CALCULATION_quarterly_data!O:O,CALCULATION_quarterly_data!$A:$A,Quarter!$A469,CALCULATION_quarterly_data!$P:$P,Quarter!$B469,CALCULATION_quarterly_data!$C:$C,Quarter!$C469)</f>
        <v>266.89999999999998</v>
      </c>
    </row>
    <row r="470" spans="1:15" ht="15.5">
      <c r="A470" s="68">
        <v>2024</v>
      </c>
      <c r="B470" s="77">
        <v>2</v>
      </c>
      <c r="C470" s="63" t="s">
        <v>45</v>
      </c>
      <c r="D470" s="73">
        <f>SUMIFS(CALCULATION_quarterly_data!D:D,CALCULATION_quarterly_data!$A:$A,Quarter!$A470,CALCULATION_quarterly_data!$P:$P,Quarter!$B470,CALCULATION_quarterly_data!$C:$C,Quarter!$C470)</f>
        <v>298.41999999999996</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298.41999999999996</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0</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0</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1</v>
      </c>
      <c r="N470" s="74">
        <f>SUMIFS(CALCULATION_quarterly_data!N:N,CALCULATION_quarterly_data!$A:$A,Quarter!$A470,CALCULATION_quarterly_data!$P:$P,Quarter!$B470,CALCULATION_quarterly_data!$C:$C,Quarter!$C470)</f>
        <v>1</v>
      </c>
      <c r="O470" s="81">
        <f>SUMIFS(CALCULATION_quarterly_data!O:O,CALCULATION_quarterly_data!$A:$A,Quarter!$A470,CALCULATION_quarterly_data!$P:$P,Quarter!$B470,CALCULATION_quarterly_data!$C:$C,Quarter!$C470)</f>
        <v>299.42</v>
      </c>
    </row>
    <row r="471" spans="1:15" ht="15.5">
      <c r="A471" s="68">
        <v>2024</v>
      </c>
      <c r="B471" s="77">
        <v>2</v>
      </c>
      <c r="C471" s="63" t="s">
        <v>46</v>
      </c>
      <c r="D471" s="73">
        <f>SUMIFS(CALCULATION_quarterly_data!D:D,CALCULATION_quarterly_data!$A:$A,Quarter!$A471,CALCULATION_quarterly_data!$P:$P,Quarter!$B471,CALCULATION_quarterly_data!$C:$C,Quarter!$C471)</f>
        <v>110.32</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110.32</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703.18999999999994</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9.35</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46.23</v>
      </c>
      <c r="N471" s="74">
        <f>SUMIFS(CALCULATION_quarterly_data!N:N,CALCULATION_quarterly_data!$A:$A,Quarter!$A471,CALCULATION_quarterly_data!$P:$P,Quarter!$B471,CALCULATION_quarterly_data!$C:$C,Quarter!$C471)</f>
        <v>758.77</v>
      </c>
      <c r="O471" s="81">
        <f>SUMIFS(CALCULATION_quarterly_data!O:O,CALCULATION_quarterly_data!$A:$A,Quarter!$A471,CALCULATION_quarterly_data!$P:$P,Quarter!$B471,CALCULATION_quarterly_data!$C:$C,Quarter!$C471)</f>
        <v>869.08999999999992</v>
      </c>
    </row>
    <row r="472" spans="1:15" ht="15.5">
      <c r="A472" s="68">
        <v>2024</v>
      </c>
      <c r="B472" s="77">
        <v>2</v>
      </c>
      <c r="C472" s="63" t="s">
        <v>62</v>
      </c>
      <c r="D472" s="73">
        <f>SUMIFS(CALCULATION_quarterly_data!D:D,CALCULATION_quarterly_data!$A:$A,Quarter!$A472,CALCULATION_quarterly_data!$P:$P,Quarter!$B472,CALCULATION_quarterly_data!$C:$C,Quarter!$C472)</f>
        <v>411.71</v>
      </c>
      <c r="E472" s="73">
        <f>SUMIFS(CALCULATION_quarterly_data!E:E,CALCULATION_quarterly_data!$A:$A,Quarter!$A472,CALCULATION_quarterly_data!$P:$P,Quarter!$B472,CALCULATION_quarterly_data!$C:$C,Quarter!$C472)</f>
        <v>80.760000000000005</v>
      </c>
      <c r="F472" s="74">
        <f>SUMIFS(CALCULATION_quarterly_data!F:F,CALCULATION_quarterly_data!$A:$A,Quarter!$A472,CALCULATION_quarterly_data!$P:$P,Quarter!$B472,CALCULATION_quarterly_data!$C:$C,Quarter!$C472)</f>
        <v>492.46999999999997</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35.78</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248.76</v>
      </c>
      <c r="N472" s="74">
        <f>SUMIFS(CALCULATION_quarterly_data!N:N,CALCULATION_quarterly_data!$A:$A,Quarter!$A472,CALCULATION_quarterly_data!$P:$P,Quarter!$B472,CALCULATION_quarterly_data!$C:$C,Quarter!$C472)</f>
        <v>579.21</v>
      </c>
      <c r="O472" s="81">
        <f>SUMIFS(CALCULATION_quarterly_data!O:O,CALCULATION_quarterly_data!$A:$A,Quarter!$A472,CALCULATION_quarterly_data!$P:$P,Quarter!$B472,CALCULATION_quarterly_data!$C:$C,Quarter!$C472)</f>
        <v>1071.6799999999998</v>
      </c>
    </row>
    <row r="473" spans="1:15" ht="15.5">
      <c r="A473" s="66">
        <v>2024</v>
      </c>
      <c r="B473" s="78">
        <v>2</v>
      </c>
      <c r="C473" s="64" t="s">
        <v>93</v>
      </c>
      <c r="D473" s="76">
        <f>SUMIFS(CALCULATION_quarterly_data!D:D,CALCULATION_quarterly_data!$A:$A,Quarter!$A473,CALCULATION_quarterly_data!$P:$P,Quarter!$B473,CALCULATION_quarterly_data!$C:$C,Quarter!$C473)</f>
        <v>6962.6900000000005</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7661.02</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2200.62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4624.6299999999992</v>
      </c>
      <c r="O473" s="76">
        <f>SUMIFS(CALCULATION_quarterly_data!O:O,CALCULATION_quarterly_data!$A:$A,Quarter!$A473,CALCULATION_quarterly_data!$P:$P,Quarter!$B473,CALCULATION_quarterly_data!$C:$C,Quarter!$C473)</f>
        <v>12285.65</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217.15</v>
      </c>
      <c r="N474" s="71">
        <f>SUMIFS(CALCULATION_quarterly_data!N:N,CALCULATION_quarterly_data!$A:$A,Quarter!$A474,CALCULATION_quarterly_data!$P:$P,Quarter!$B474,CALCULATION_quarterly_data!$C:$C,Quarter!$C474)</f>
        <v>656.58999999999992</v>
      </c>
      <c r="O474" s="80">
        <f>SUMIFS(CALCULATION_quarterly_data!O:O,CALCULATION_quarterly_data!$A:$A,Quarter!$A474,CALCULATION_quarterly_data!$P:$P,Quarter!$B474,CALCULATION_quarterly_data!$C:$C,Quarter!$C474)</f>
        <v>701.98</v>
      </c>
    </row>
    <row r="475" spans="1:15" ht="15.5">
      <c r="A475" s="68">
        <v>2024</v>
      </c>
      <c r="B475" s="77">
        <v>3</v>
      </c>
      <c r="C475" s="63" t="s">
        <v>38</v>
      </c>
      <c r="D475" s="73">
        <f>SUMIFS(CALCULATION_quarterly_data!D:D,CALCULATION_quarterly_data!$A:$A,Quarter!$A475,CALCULATION_quarterly_data!$P:$P,Quarter!$B475,CALCULATION_quarterly_data!$C:$C,Quarter!$C475)</f>
        <v>38.160000000000004</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38.160000000000004</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197.26</v>
      </c>
    </row>
    <row r="476" spans="1:15" ht="15.5">
      <c r="A476" s="68">
        <v>2024</v>
      </c>
      <c r="B476" s="77">
        <v>3</v>
      </c>
      <c r="C476" s="63" t="s">
        <v>72</v>
      </c>
      <c r="D476" s="73">
        <f>SUMIFS(CALCULATION_quarterly_data!D:D,CALCULATION_quarterly_data!$A:$A,Quarter!$A476,CALCULATION_quarterly_data!$P:$P,Quarter!$B476,CALCULATION_quarterly_data!$C:$C,Quarter!$C476)</f>
        <v>273.60000000000002</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273.60000000000002</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26.54</v>
      </c>
      <c r="N476" s="74">
        <f>SUMIFS(CALCULATION_quarterly_data!N:N,CALCULATION_quarterly_data!$A:$A,Quarter!$A476,CALCULATION_quarterly_data!$P:$P,Quarter!$B476,CALCULATION_quarterly_data!$C:$C,Quarter!$C476)</f>
        <v>26.54</v>
      </c>
      <c r="O476" s="81">
        <f>SUMIFS(CALCULATION_quarterly_data!O:O,CALCULATION_quarterly_data!$A:$A,Quarter!$A476,CALCULATION_quarterly_data!$P:$P,Quarter!$B476,CALCULATION_quarterly_data!$C:$C,Quarter!$C476)</f>
        <v>300.14</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132</v>
      </c>
      <c r="D478" s="73">
        <f>SUMIFS(CALCULATION_quarterly_data!D:D,CALCULATION_quarterly_data!$A:$A,Quarter!$A478,CALCULATION_quarterly_data!$P:$P,Quarter!$B478,CALCULATION_quarterly_data!$C:$C,Quarter!$C478)</f>
        <v>101.79</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101.79</v>
      </c>
      <c r="G478" s="73">
        <f>SUMIFS(CALCULATION_quarterly_data!G:G,CALCULATION_quarterly_data!$A:$A,Quarter!$A478,CALCULATION_quarterly_data!$P:$P,Quarter!$B478,CALCULATION_quarterly_data!$C:$C,Quarter!$C478)</f>
        <v>0</v>
      </c>
      <c r="H478" s="73">
        <f>SUMIFS(CALCULATION_quarterly_data!H:H,CALCULATION_quarterly_data!$A:$A,Quarter!$A478,CALCULATION_quarterly_data!$P:$P,Quarter!$B478,CALCULATION_quarterly_data!$C:$C,Quarter!$C478)</f>
        <v>0</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0</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0</v>
      </c>
      <c r="N478" s="74">
        <f>SUMIFS(CALCULATION_quarterly_data!N:N,CALCULATION_quarterly_data!$A:$A,Quarter!$A478,CALCULATION_quarterly_data!$P:$P,Quarter!$B478,CALCULATION_quarterly_data!$C:$C,Quarter!$C478)</f>
        <v>0</v>
      </c>
      <c r="O478" s="81">
        <f>SUMIFS(CALCULATION_quarterly_data!O:O,CALCULATION_quarterly_data!$A:$A,Quarter!$A478,CALCULATION_quarterly_data!$P:$P,Quarter!$B478,CALCULATION_quarterly_data!$C:$C,Quarter!$C478)</f>
        <v>101.79</v>
      </c>
    </row>
    <row r="479" spans="1:15" ht="15.5">
      <c r="A479" s="68">
        <v>2024</v>
      </c>
      <c r="B479" s="77">
        <v>3</v>
      </c>
      <c r="C479" s="63" t="s">
        <v>40</v>
      </c>
      <c r="D479" s="73">
        <f>SUMIFS(CALCULATION_quarterly_data!D:D,CALCULATION_quarterly_data!$A:$A,Quarter!$A479,CALCULATION_quarterly_data!$P:$P,Quarter!$B479,CALCULATION_quarterly_data!$C:$C,Quarter!$C479)</f>
        <v>78.62</v>
      </c>
      <c r="E479" s="73">
        <f>SUMIFS(CALCULATION_quarterly_data!E:E,CALCULATION_quarterly_data!$A:$A,Quarter!$A479,CALCULATION_quarterly_data!$P:$P,Quarter!$B479,CALCULATION_quarterly_data!$C:$C,Quarter!$C479)</f>
        <v>0</v>
      </c>
      <c r="F479" s="74">
        <f>SUMIFS(CALCULATION_quarterly_data!F:F,CALCULATION_quarterly_data!$A:$A,Quarter!$A479,CALCULATION_quarterly_data!$P:$P,Quarter!$B479,CALCULATION_quarterly_data!$C:$C,Quarter!$C479)</f>
        <v>78.62</v>
      </c>
      <c r="G479" s="73">
        <f>SUMIFS(CALCULATION_quarterly_data!G:G,CALCULATION_quarterly_data!$A:$A,Quarter!$A479,CALCULATION_quarterly_data!$P:$P,Quarter!$B479,CALCULATION_quarterly_data!$C:$C,Quarter!$C479)</f>
        <v>13.59</v>
      </c>
      <c r="H479" s="73">
        <f>SUMIFS(CALCULATION_quarterly_data!H:H,CALCULATION_quarterly_data!$A:$A,Quarter!$A479,CALCULATION_quarterly_data!$P:$P,Quarter!$B479,CALCULATION_quarterly_data!$C:$C,Quarter!$C479)</f>
        <v>21.27</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15.73</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16.650000000000002</v>
      </c>
      <c r="N479" s="74">
        <f>SUMIFS(CALCULATION_quarterly_data!N:N,CALCULATION_quarterly_data!$A:$A,Quarter!$A479,CALCULATION_quarterly_data!$P:$P,Quarter!$B479,CALCULATION_quarterly_data!$C:$C,Quarter!$C479)</f>
        <v>67.240000000000009</v>
      </c>
      <c r="O479" s="81">
        <f>SUMIFS(CALCULATION_quarterly_data!O:O,CALCULATION_quarterly_data!$A:$A,Quarter!$A479,CALCULATION_quarterly_data!$P:$P,Quarter!$B479,CALCULATION_quarterly_data!$C:$C,Quarter!$C479)</f>
        <v>145.86000000000001</v>
      </c>
    </row>
    <row r="480" spans="1:15" ht="15.5">
      <c r="A480" s="68">
        <v>2024</v>
      </c>
      <c r="B480" s="77">
        <v>3</v>
      </c>
      <c r="C480" s="63" t="s">
        <v>41</v>
      </c>
      <c r="D480" s="73">
        <f>SUMIFS(CALCULATION_quarterly_data!D:D,CALCULATION_quarterly_data!$A:$A,Quarter!$A480,CALCULATION_quarterly_data!$P:$P,Quarter!$B480,CALCULATION_quarterly_data!$C:$C,Quarter!$C480)</f>
        <v>711.82</v>
      </c>
      <c r="E480" s="73">
        <f>SUMIFS(CALCULATION_quarterly_data!E:E,CALCULATION_quarterly_data!$A:$A,Quarter!$A480,CALCULATION_quarterly_data!$P:$P,Quarter!$B480,CALCULATION_quarterly_data!$C:$C,Quarter!$C480)</f>
        <v>27.65</v>
      </c>
      <c r="F480" s="74">
        <f>SUMIFS(CALCULATION_quarterly_data!F:F,CALCULATION_quarterly_data!$A:$A,Quarter!$A480,CALCULATION_quarterly_data!$P:$P,Quarter!$B480,CALCULATION_quarterly_data!$C:$C,Quarter!$C480)</f>
        <v>739.47</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0</v>
      </c>
      <c r="I480" s="73">
        <f>SUMIFS(CALCULATION_quarterly_data!I:I,CALCULATION_quarterly_data!$A:$A,Quarter!$A480,CALCULATION_quarterly_data!$P:$P,Quarter!$B480,CALCULATION_quarterly_data!$C:$C,Quarter!$C480)</f>
        <v>0</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0</v>
      </c>
      <c r="L480" s="73">
        <f>SUMIFS(CALCULATION_quarterly_data!L:L,CALCULATION_quarterly_data!$A:$A,Quarter!$A480,CALCULATION_quarterly_data!$P:$P,Quarter!$B480,CALCULATION_quarterly_data!$C:$C,Quarter!$C480)</f>
        <v>0</v>
      </c>
      <c r="M480" s="73">
        <f>SUMIFS(CALCULATION_quarterly_data!M:M,CALCULATION_quarterly_data!$A:$A,Quarter!$A480,CALCULATION_quarterly_data!$P:$P,Quarter!$B480,CALCULATION_quarterly_data!$C:$C,Quarter!$C480)</f>
        <v>10.41</v>
      </c>
      <c r="N480" s="74">
        <f>SUMIFS(CALCULATION_quarterly_data!N:N,CALCULATION_quarterly_data!$A:$A,Quarter!$A480,CALCULATION_quarterly_data!$P:$P,Quarter!$B480,CALCULATION_quarterly_data!$C:$C,Quarter!$C480)</f>
        <v>10.41</v>
      </c>
      <c r="O480" s="81">
        <f>SUMIFS(CALCULATION_quarterly_data!O:O,CALCULATION_quarterly_data!$A:$A,Quarter!$A480,CALCULATION_quarterly_data!$P:$P,Quarter!$B480,CALCULATION_quarterly_data!$C:$C,Quarter!$C480)</f>
        <v>749.88</v>
      </c>
    </row>
    <row r="481" spans="1:15" ht="15.5">
      <c r="A481" s="68">
        <v>2024</v>
      </c>
      <c r="B481" s="77">
        <v>3</v>
      </c>
      <c r="C481" s="63" t="s">
        <v>70</v>
      </c>
      <c r="D481" s="73">
        <f>SUMIFS(CALCULATION_quarterly_data!D:D,CALCULATION_quarterly_data!$A:$A,Quarter!$A481,CALCULATION_quarterly_data!$P:$P,Quarter!$B481,CALCULATION_quarterly_data!$C:$C,Quarter!$C481)</f>
        <v>0</v>
      </c>
      <c r="E481" s="73">
        <f>SUMIFS(CALCULATION_quarterly_data!E:E,CALCULATION_quarterly_data!$A:$A,Quarter!$A481,CALCULATION_quarterly_data!$P:$P,Quarter!$B481,CALCULATION_quarterly_data!$C:$C,Quarter!$C481)</f>
        <v>0</v>
      </c>
      <c r="F481" s="74">
        <f>SUMIFS(CALCULATION_quarterly_data!F:F,CALCULATION_quarterly_data!$A:$A,Quarter!$A481,CALCULATION_quarterly_data!$P:$P,Quarter!$B481,CALCULATION_quarterly_data!$C:$C,Quarter!$C481)</f>
        <v>0</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93.56</v>
      </c>
      <c r="I481" s="73">
        <f>SUMIFS(CALCULATION_quarterly_data!I:I,CALCULATION_quarterly_data!$A:$A,Quarter!$A481,CALCULATION_quarterly_data!$P:$P,Quarter!$B481,CALCULATION_quarterly_data!$C:$C,Quarter!$C481)</f>
        <v>395.55999999999995</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239.70999999999998</v>
      </c>
      <c r="L481" s="73">
        <f>SUMIFS(CALCULATION_quarterly_data!L:L,CALCULATION_quarterly_data!$A:$A,Quarter!$A481,CALCULATION_quarterly_data!$P:$P,Quarter!$B481,CALCULATION_quarterly_data!$C:$C,Quarter!$C481)</f>
        <v>23.78</v>
      </c>
      <c r="M481" s="73">
        <f>SUMIFS(CALCULATION_quarterly_data!M:M,CALCULATION_quarterly_data!$A:$A,Quarter!$A481,CALCULATION_quarterly_data!$P:$P,Quarter!$B481,CALCULATION_quarterly_data!$C:$C,Quarter!$C481)</f>
        <v>27.770000000000003</v>
      </c>
      <c r="N481" s="74">
        <f>SUMIFS(CALCULATION_quarterly_data!N:N,CALCULATION_quarterly_data!$A:$A,Quarter!$A481,CALCULATION_quarterly_data!$P:$P,Quarter!$B481,CALCULATION_quarterly_data!$C:$C,Quarter!$C481)</f>
        <v>789.79</v>
      </c>
      <c r="O481" s="81">
        <f>SUMIFS(CALCULATION_quarterly_data!O:O,CALCULATION_quarterly_data!$A:$A,Quarter!$A481,CALCULATION_quarterly_data!$P:$P,Quarter!$B481,CALCULATION_quarterly_data!$C:$C,Quarter!$C481)</f>
        <v>789.79</v>
      </c>
    </row>
    <row r="482" spans="1:15" ht="15.5">
      <c r="A482" s="68">
        <v>2024</v>
      </c>
      <c r="B482" s="77">
        <v>3</v>
      </c>
      <c r="C482" s="63" t="s">
        <v>74</v>
      </c>
      <c r="D482" s="73">
        <f>SUMIFS(CALCULATION_quarterly_data!D:D,CALCULATION_quarterly_data!$A:$A,Quarter!$A482,CALCULATION_quarterly_data!$P:$P,Quarter!$B482,CALCULATION_quarterly_data!$C:$C,Quarter!$C482)</f>
        <v>321.26</v>
      </c>
      <c r="E482" s="73">
        <f>SUMIFS(CALCULATION_quarterly_data!E:E,CALCULATION_quarterly_data!$A:$A,Quarter!$A482,CALCULATION_quarterly_data!$P:$P,Quarter!$B482,CALCULATION_quarterly_data!$C:$C,Quarter!$C482)</f>
        <v>22.25</v>
      </c>
      <c r="F482" s="74">
        <f>SUMIFS(CALCULATION_quarterly_data!F:F,CALCULATION_quarterly_data!$A:$A,Quarter!$A482,CALCULATION_quarterly_data!$P:$P,Quarter!$B482,CALCULATION_quarterly_data!$C:$C,Quarter!$C482)</f>
        <v>343.51</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7.0299999999999994</v>
      </c>
      <c r="N482" s="74">
        <f>SUMIFS(CALCULATION_quarterly_data!N:N,CALCULATION_quarterly_data!$A:$A,Quarter!$A482,CALCULATION_quarterly_data!$P:$P,Quarter!$B482,CALCULATION_quarterly_data!$C:$C,Quarter!$C482)</f>
        <v>7.0299999999999994</v>
      </c>
      <c r="O482" s="81">
        <f>SUMIFS(CALCULATION_quarterly_data!O:O,CALCULATION_quarterly_data!$A:$A,Quarter!$A482,CALCULATION_quarterly_data!$P:$P,Quarter!$B482,CALCULATION_quarterly_data!$C:$C,Quarter!$C482)</f>
        <v>350.54</v>
      </c>
    </row>
    <row r="483" spans="1:15" ht="15.5">
      <c r="A483" s="68">
        <v>2024</v>
      </c>
      <c r="B483" s="77">
        <v>3</v>
      </c>
      <c r="C483" s="63" t="s">
        <v>73</v>
      </c>
      <c r="D483" s="73">
        <f>SUMIFS(CALCULATION_quarterly_data!D:D,CALCULATION_quarterly_data!$A:$A,Quarter!$A483,CALCULATION_quarterly_data!$P:$P,Quarter!$B483,CALCULATION_quarterly_data!$C:$C,Quarter!$C483)</f>
        <v>266.89999999999998</v>
      </c>
      <c r="E483" s="73">
        <f>SUMIFS(CALCULATION_quarterly_data!E:E,CALCULATION_quarterly_data!$A:$A,Quarter!$A483,CALCULATION_quarterly_data!$P:$P,Quarter!$B483,CALCULATION_quarterly_data!$C:$C,Quarter!$C483)</f>
        <v>0</v>
      </c>
      <c r="F483" s="74">
        <f>SUMIFS(CALCULATION_quarterly_data!F:F,CALCULATION_quarterly_data!$A:$A,Quarter!$A483,CALCULATION_quarterly_data!$P:$P,Quarter!$B483,CALCULATION_quarterly_data!$C:$C,Quarter!$C483)</f>
        <v>266.89999999999998</v>
      </c>
      <c r="G483" s="73">
        <f>SUMIFS(CALCULATION_quarterly_data!G:G,CALCULATION_quarterly_data!$A:$A,Quarter!$A483,CALCULATION_quarterly_data!$P:$P,Quarter!$B483,CALCULATION_quarterly_data!$C:$C,Quarter!$C483)</f>
        <v>0</v>
      </c>
      <c r="H483" s="73">
        <f>SUMIFS(CALCULATION_quarterly_data!H:H,CALCULATION_quarterly_data!$A:$A,Quarter!$A483,CALCULATION_quarterly_data!$P:$P,Quarter!$B483,CALCULATION_quarterly_data!$C:$C,Quarter!$C483)</f>
        <v>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0</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0</v>
      </c>
      <c r="M483" s="73">
        <f>SUMIFS(CALCULATION_quarterly_data!M:M,CALCULATION_quarterly_data!$A:$A,Quarter!$A483,CALCULATION_quarterly_data!$P:$P,Quarter!$B483,CALCULATION_quarterly_data!$C:$C,Quarter!$C483)</f>
        <v>0</v>
      </c>
      <c r="N483" s="74">
        <f>SUMIFS(CALCULATION_quarterly_data!N:N,CALCULATION_quarterly_data!$A:$A,Quarter!$A483,CALCULATION_quarterly_data!$P:$P,Quarter!$B483,CALCULATION_quarterly_data!$C:$C,Quarter!$C483)</f>
        <v>0</v>
      </c>
      <c r="O483" s="81">
        <f>SUMIFS(CALCULATION_quarterly_data!O:O,CALCULATION_quarterly_data!$A:$A,Quarter!$A483,CALCULATION_quarterly_data!$P:$P,Quarter!$B483,CALCULATION_quarterly_data!$C:$C,Quarter!$C483)</f>
        <v>266.89999999999998</v>
      </c>
    </row>
    <row r="484" spans="1:15" ht="15.5">
      <c r="A484" s="68">
        <v>2024</v>
      </c>
      <c r="B484" s="77">
        <v>3</v>
      </c>
      <c r="C484" s="63" t="s">
        <v>42</v>
      </c>
      <c r="D484" s="73">
        <f>SUMIFS(CALCULATION_quarterly_data!D:D,CALCULATION_quarterly_data!$A:$A,Quarter!$A484,CALCULATION_quarterly_data!$P:$P,Quarter!$B484,CALCULATION_quarterly_data!$C:$C,Quarter!$C484)</f>
        <v>2130.75</v>
      </c>
      <c r="E484" s="73">
        <f>SUMIFS(CALCULATION_quarterly_data!E:E,CALCULATION_quarterly_data!$A:$A,Quarter!$A484,CALCULATION_quarterly_data!$P:$P,Quarter!$B484,CALCULATION_quarterly_data!$C:$C,Quarter!$C484)</f>
        <v>464.09999999999997</v>
      </c>
      <c r="F484" s="74">
        <f>SUMIFS(CALCULATION_quarterly_data!F:F,CALCULATION_quarterly_data!$A:$A,Quarter!$A484,CALCULATION_quarterly_data!$P:$P,Quarter!$B484,CALCULATION_quarterly_data!$C:$C,Quarter!$C484)</f>
        <v>2594.85</v>
      </c>
      <c r="G484" s="73">
        <f>SUMIFS(CALCULATION_quarterly_data!G:G,CALCULATION_quarterly_data!$A:$A,Quarter!$A484,CALCULATION_quarterly_data!$P:$P,Quarter!$B484,CALCULATION_quarterly_data!$C:$C,Quarter!$C484)</f>
        <v>20.79</v>
      </c>
      <c r="H484" s="73">
        <f>SUMIFS(CALCULATION_quarterly_data!H:H,CALCULATION_quarterly_data!$A:$A,Quarter!$A484,CALCULATION_quarterly_data!$P:$P,Quarter!$B484,CALCULATION_quarterly_data!$C:$C,Quarter!$C484)</f>
        <v>579.37</v>
      </c>
      <c r="I484" s="73">
        <f>SUMIFS(CALCULATION_quarterly_data!I:I,CALCULATION_quarterly_data!$A:$A,Quarter!$A484,CALCULATION_quarterly_data!$P:$P,Quarter!$B484,CALCULATION_quarterly_data!$C:$C,Quarter!$C484)</f>
        <v>0</v>
      </c>
      <c r="J484" s="73">
        <f>SUMIFS(CALCULATION_quarterly_data!J:J,CALCULATION_quarterly_data!$A:$A,Quarter!$A484,CALCULATION_quarterly_data!$P:$P,Quarter!$B484,CALCULATION_quarterly_data!$C:$C,Quarter!$C484)</f>
        <v>3.87</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19.55</v>
      </c>
      <c r="M484" s="73">
        <f>SUMIFS(CALCULATION_quarterly_data!M:M,CALCULATION_quarterly_data!$A:$A,Quarter!$A484,CALCULATION_quarterly_data!$P:$P,Quarter!$B484,CALCULATION_quarterly_data!$C:$C,Quarter!$C484)</f>
        <v>786.89</v>
      </c>
      <c r="N484" s="74">
        <f>SUMIFS(CALCULATION_quarterly_data!N:N,CALCULATION_quarterly_data!$A:$A,Quarter!$A484,CALCULATION_quarterly_data!$P:$P,Quarter!$B484,CALCULATION_quarterly_data!$C:$C,Quarter!$C484)</f>
        <v>1491.57</v>
      </c>
      <c r="O484" s="81">
        <f>SUMIFS(CALCULATION_quarterly_data!O:O,CALCULATION_quarterly_data!$A:$A,Quarter!$A484,CALCULATION_quarterly_data!$P:$P,Quarter!$B484,CALCULATION_quarterly_data!$C:$C,Quarter!$C484)</f>
        <v>4086.42</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133</v>
      </c>
      <c r="D486" s="73">
        <f>SUMIFS(CALCULATION_quarterly_data!D:D,CALCULATION_quarterly_data!$A:$A,Quarter!$A486,CALCULATION_quarterly_data!$P:$P,Quarter!$B486,CALCULATION_quarterly_data!$C:$C,Quarter!$C486)</f>
        <v>483.49</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483.49</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0</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0</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3.3</v>
      </c>
      <c r="N486" s="74">
        <f>SUMIFS(CALCULATION_quarterly_data!N:N,CALCULATION_quarterly_data!$A:$A,Quarter!$A486,CALCULATION_quarterly_data!$P:$P,Quarter!$B486,CALCULATION_quarterly_data!$C:$C,Quarter!$C486)</f>
        <v>5.4</v>
      </c>
      <c r="O486" s="81">
        <f>SUMIFS(CALCULATION_quarterly_data!O:O,CALCULATION_quarterly_data!$A:$A,Quarter!$A486,CALCULATION_quarterly_data!$P:$P,Quarter!$B486,CALCULATION_quarterly_data!$C:$C,Quarter!$C486)</f>
        <v>488.89</v>
      </c>
    </row>
    <row r="487" spans="1:15" ht="15.5">
      <c r="A487" s="68">
        <v>2024</v>
      </c>
      <c r="B487" s="77">
        <v>3</v>
      </c>
      <c r="C487" s="63" t="s">
        <v>71</v>
      </c>
      <c r="D487" s="73">
        <f>SUMIFS(CALCULATION_quarterly_data!D:D,CALCULATION_quarterly_data!$A:$A,Quarter!$A487,CALCULATION_quarterly_data!$P:$P,Quarter!$B487,CALCULATION_quarterly_data!$C:$C,Quarter!$C487)</f>
        <v>0</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0</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18.14</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7.87</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51.379999999999995</v>
      </c>
      <c r="N487" s="74">
        <f>SUMIFS(CALCULATION_quarterly_data!N:N,CALCULATION_quarterly_data!$A:$A,Quarter!$A487,CALCULATION_quarterly_data!$P:$P,Quarter!$B487,CALCULATION_quarterly_data!$C:$C,Quarter!$C487)</f>
        <v>165.01</v>
      </c>
      <c r="O487" s="81">
        <f>SUMIFS(CALCULATION_quarterly_data!O:O,CALCULATION_quarterly_data!$A:$A,Quarter!$A487,CALCULATION_quarterly_data!$P:$P,Quarter!$B487,CALCULATION_quarterly_data!$C:$C,Quarter!$C487)</f>
        <v>165.01</v>
      </c>
    </row>
    <row r="488" spans="1:15" ht="15.5">
      <c r="A488" s="68">
        <v>2024</v>
      </c>
      <c r="B488" s="77">
        <v>3</v>
      </c>
      <c r="C488" s="63" t="s">
        <v>45</v>
      </c>
      <c r="D488" s="73">
        <f>SUMIFS(CALCULATION_quarterly_data!D:D,CALCULATION_quarterly_data!$A:$A,Quarter!$A488,CALCULATION_quarterly_data!$P:$P,Quarter!$B488,CALCULATION_quarterly_data!$C:$C,Quarter!$C488)</f>
        <v>379.75</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379.75</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0</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2.11</v>
      </c>
      <c r="N488" s="74">
        <f>SUMIFS(CALCULATION_quarterly_data!N:N,CALCULATION_quarterly_data!$A:$A,Quarter!$A488,CALCULATION_quarterly_data!$P:$P,Quarter!$B488,CALCULATION_quarterly_data!$C:$C,Quarter!$C488)</f>
        <v>2.11</v>
      </c>
      <c r="O488" s="81">
        <f>SUMIFS(CALCULATION_quarterly_data!O:O,CALCULATION_quarterly_data!$A:$A,Quarter!$A488,CALCULATION_quarterly_data!$P:$P,Quarter!$B488,CALCULATION_quarterly_data!$C:$C,Quarter!$C488)</f>
        <v>381.86</v>
      </c>
    </row>
    <row r="489" spans="1:15" ht="15.5">
      <c r="A489" s="68">
        <v>2024</v>
      </c>
      <c r="B489" s="77">
        <v>3</v>
      </c>
      <c r="C489" s="63" t="s">
        <v>46</v>
      </c>
      <c r="D489" s="73">
        <f>SUMIFS(CALCULATION_quarterly_data!D:D,CALCULATION_quarterly_data!$A:$A,Quarter!$A489,CALCULATION_quarterly_data!$P:$P,Quarter!$B489,CALCULATION_quarterly_data!$C:$C,Quarter!$C489)</f>
        <v>155.47</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155.47</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514.41999999999996</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0.2</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38.989999999999995</v>
      </c>
      <c r="N489" s="74">
        <f>SUMIFS(CALCULATION_quarterly_data!N:N,CALCULATION_quarterly_data!$A:$A,Quarter!$A489,CALCULATION_quarterly_data!$P:$P,Quarter!$B489,CALCULATION_quarterly_data!$C:$C,Quarter!$C489)</f>
        <v>553.61</v>
      </c>
      <c r="O489" s="81">
        <f>SUMIFS(CALCULATION_quarterly_data!O:O,CALCULATION_quarterly_data!$A:$A,Quarter!$A489,CALCULATION_quarterly_data!$P:$P,Quarter!$B489,CALCULATION_quarterly_data!$C:$C,Quarter!$C489)</f>
        <v>709.07999999999993</v>
      </c>
    </row>
    <row r="490" spans="1:15" ht="15.5">
      <c r="A490" s="68">
        <v>2024</v>
      </c>
      <c r="B490" s="77">
        <v>3</v>
      </c>
      <c r="C490" s="63" t="s">
        <v>62</v>
      </c>
      <c r="D490" s="73">
        <f>SUMIFS(CALCULATION_quarterly_data!D:D,CALCULATION_quarterly_data!$A:$A,Quarter!$A490,CALCULATION_quarterly_data!$P:$P,Quarter!$B490,CALCULATION_quarterly_data!$C:$C,Quarter!$C490)</f>
        <v>670.56999999999994</v>
      </c>
      <c r="E490" s="73">
        <f>SUMIFS(CALCULATION_quarterly_data!E:E,CALCULATION_quarterly_data!$A:$A,Quarter!$A490,CALCULATION_quarterly_data!$P:$P,Quarter!$B490,CALCULATION_quarterly_data!$C:$C,Quarter!$C490)</f>
        <v>11.92</v>
      </c>
      <c r="F490" s="74">
        <f>SUMIFS(CALCULATION_quarterly_data!F:F,CALCULATION_quarterly_data!$A:$A,Quarter!$A490,CALCULATION_quarterly_data!$P:$P,Quarter!$B490,CALCULATION_quarterly_data!$C:$C,Quarter!$C490)</f>
        <v>682.4899999999999</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47.5</v>
      </c>
      <c r="I490" s="73">
        <f>SUMIFS(CALCULATION_quarterly_data!I:I,CALCULATION_quarterly_data!$A:$A,Quarter!$A490,CALCULATION_quarterly_data!$P:$P,Quarter!$B490,CALCULATION_quarterly_data!$C:$C,Quarter!$C490)</f>
        <v>16.14</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144.03</v>
      </c>
      <c r="N490" s="74">
        <f>SUMIFS(CALCULATION_quarterly_data!N:N,CALCULATION_quarterly_data!$A:$A,Quarter!$A490,CALCULATION_quarterly_data!$P:$P,Quarter!$B490,CALCULATION_quarterly_data!$C:$C,Quarter!$C490)</f>
        <v>555.62</v>
      </c>
      <c r="O490" s="81">
        <f>SUMIFS(CALCULATION_quarterly_data!O:O,CALCULATION_quarterly_data!$A:$A,Quarter!$A490,CALCULATION_quarterly_data!$P:$P,Quarter!$B490,CALCULATION_quarterly_data!$C:$C,Quarter!$C490)</f>
        <v>1238.1100000000001</v>
      </c>
    </row>
    <row r="491" spans="1:15" ht="15.5">
      <c r="A491" s="66">
        <v>2024</v>
      </c>
      <c r="B491" s="78">
        <v>3</v>
      </c>
      <c r="C491" s="64" t="s">
        <v>93</v>
      </c>
      <c r="D491" s="76">
        <f>SUMIFS(CALCULATION_quarterly_data!D:D,CALCULATION_quarterly_data!$A:$A,Quarter!$A491,CALCULATION_quarterly_data!$P:$P,Quarter!$B491,CALCULATION_quarterly_data!$C:$C,Quarter!$C491)</f>
        <v>5702.8499999999995</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6274.16</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411.70000000000005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1346.9299999999998</v>
      </c>
      <c r="N491" s="75">
        <f>SUMIFS(CALCULATION_quarterly_data!N:N,CALCULATION_quarterly_data!$A:$A,Quarter!$A491,CALCULATION_quarterly_data!$P:$P,Quarter!$B491,CALCULATION_quarterly_data!$C:$C,Quarter!$C491)</f>
        <v>4816.51</v>
      </c>
      <c r="O491" s="76">
        <f>SUMIFS(CALCULATION_quarterly_data!O:O,CALCULATION_quarterly_data!$A:$A,Quarter!$A491,CALCULATION_quarterly_data!$P:$P,Quarter!$B491,CALCULATION_quarterly_data!$C:$C,Quarter!$C491)</f>
        <v>11090.67</v>
      </c>
    </row>
    <row r="492" spans="1:15" ht="15.5">
      <c r="A492" s="67">
        <v>2024</v>
      </c>
      <c r="B492" s="77">
        <v>4</v>
      </c>
      <c r="C492" s="62" t="s">
        <v>37</v>
      </c>
      <c r="D492" s="70">
        <f>SUMIFS(CALCULATION_quarterly_data!D:D,CALCULATION_quarterly_data!$A:$A,Quarter!$A492,CALCULATION_quarterly_data!$P:$P,Quarter!$B492,CALCULATION_quarterly_data!$C:$C,Quarter!$C492)</f>
        <v>76.84</v>
      </c>
      <c r="E492" s="70">
        <f>SUMIFS(CALCULATION_quarterly_data!E:E,CALCULATION_quarterly_data!$A:$A,Quarter!$A492,CALCULATION_quarterly_data!$P:$P,Quarter!$B492,CALCULATION_quarterly_data!$C:$C,Quarter!$C492)</f>
        <v>35.260000000000005</v>
      </c>
      <c r="F492" s="71">
        <f>SUMIFS(CALCULATION_quarterly_data!F:F,CALCULATION_quarterly_data!$A:$A,Quarter!$A492,CALCULATION_quarterly_data!$P:$P,Quarter!$B492,CALCULATION_quarterly_data!$C:$C,Quarter!$C492)</f>
        <v>112.1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283.70999999999998</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v>
      </c>
      <c r="L492" s="70">
        <f>SUMIFS(CALCULATION_quarterly_data!L:L,CALCULATION_quarterly_data!$A:$A,Quarter!$A492,CALCULATION_quarterly_data!$P:$P,Quarter!$B492,CALCULATION_quarterly_data!$C:$C,Quarter!$C492)</f>
        <v>30.22</v>
      </c>
      <c r="M492" s="70">
        <f>SUMIFS(CALCULATION_quarterly_data!M:M,CALCULATION_quarterly_data!$A:$A,Quarter!$A492,CALCULATION_quarterly_data!$P:$P,Quarter!$B492,CALCULATION_quarterly_data!$C:$C,Quarter!$C492)</f>
        <v>232.19</v>
      </c>
      <c r="N492" s="71">
        <f>SUMIFS(CALCULATION_quarterly_data!N:N,CALCULATION_quarterly_data!$A:$A,Quarter!$A492,CALCULATION_quarterly_data!$P:$P,Quarter!$B492,CALCULATION_quarterly_data!$C:$C,Quarter!$C492)</f>
        <v>561.1400000000001</v>
      </c>
      <c r="O492" s="80">
        <f>SUMIFS(CALCULATION_quarterly_data!O:O,CALCULATION_quarterly_data!$A:$A,Quarter!$A492,CALCULATION_quarterly_data!$P:$P,Quarter!$B492,CALCULATION_quarterly_data!$C:$C,Quarter!$C492)</f>
        <v>673.24</v>
      </c>
    </row>
    <row r="493" spans="1:15" ht="15.5">
      <c r="A493" s="68">
        <v>2024</v>
      </c>
      <c r="B493" s="77">
        <v>4</v>
      </c>
      <c r="C493" s="63" t="s">
        <v>38</v>
      </c>
      <c r="D493" s="73">
        <f>SUMIFS(CALCULATION_quarterly_data!D:D,CALCULATION_quarterly_data!$A:$A,Quarter!$A493,CALCULATION_quarterly_data!$P:$P,Quarter!$B493,CALCULATION_quarterly_data!$C:$C,Quarter!$C493)</f>
        <v>91.78</v>
      </c>
      <c r="E493" s="73">
        <f>SUMIFS(CALCULATION_quarterly_data!E:E,CALCULATION_quarterly_data!$A:$A,Quarter!$A493,CALCULATION_quarterly_data!$P:$P,Quarter!$B493,CALCULATION_quarterly_data!$C:$C,Quarter!$C493)</f>
        <v>0</v>
      </c>
      <c r="F493" s="74">
        <f>SUMIFS(CALCULATION_quarterly_data!F:F,CALCULATION_quarterly_data!$A:$A,Quarter!$A493,CALCULATION_quarterly_data!$P:$P,Quarter!$B493,CALCULATION_quarterly_data!$C:$C,Quarter!$C493)</f>
        <v>91.78</v>
      </c>
      <c r="G493" s="73">
        <f>SUMIFS(CALCULATION_quarterly_data!G:G,CALCULATION_quarterly_data!$A:$A,Quarter!$A493,CALCULATION_quarterly_data!$P:$P,Quarter!$B493,CALCULATION_quarterly_data!$C:$C,Quarter!$C493)</f>
        <v>0</v>
      </c>
      <c r="H493" s="73">
        <f>SUMIFS(CALCULATION_quarterly_data!H:H,CALCULATION_quarterly_data!$A:$A,Quarter!$A493,CALCULATION_quarterly_data!$P:$P,Quarter!$B493,CALCULATION_quarterly_data!$C:$C,Quarter!$C493)</f>
        <v>0</v>
      </c>
      <c r="I493" s="73">
        <f>SUMIFS(CALCULATION_quarterly_data!I:I,CALCULATION_quarterly_data!$A:$A,Quarter!$A493,CALCULATION_quarterly_data!$P:$P,Quarter!$B493,CALCULATION_quarterly_data!$C:$C,Quarter!$C493)</f>
        <v>0</v>
      </c>
      <c r="J493" s="73">
        <f>SUMIFS(CALCULATION_quarterly_data!J:J,CALCULATION_quarterly_data!$A:$A,Quarter!$A493,CALCULATION_quarterly_data!$P:$P,Quarter!$B493,CALCULATION_quarterly_data!$C:$C,Quarter!$C493)</f>
        <v>0</v>
      </c>
      <c r="K493" s="73">
        <f>SUMIFS(CALCULATION_quarterly_data!K:K,CALCULATION_quarterly_data!$A:$A,Quarter!$A493,CALCULATION_quarterly_data!$P:$P,Quarter!$B493,CALCULATION_quarterly_data!$C:$C,Quarter!$C493)</f>
        <v>0</v>
      </c>
      <c r="L493" s="73">
        <f>SUMIFS(CALCULATION_quarterly_data!L:L,CALCULATION_quarterly_data!$A:$A,Quarter!$A493,CALCULATION_quarterly_data!$P:$P,Quarter!$B493,CALCULATION_quarterly_data!$C:$C,Quarter!$C493)</f>
        <v>0</v>
      </c>
      <c r="M493" s="73">
        <f>SUMIFS(CALCULATION_quarterly_data!M:M,CALCULATION_quarterly_data!$A:$A,Quarter!$A493,CALCULATION_quarterly_data!$P:$P,Quarter!$B493,CALCULATION_quarterly_data!$C:$C,Quarter!$C493)</f>
        <v>0</v>
      </c>
      <c r="N493" s="74">
        <f>SUMIFS(CALCULATION_quarterly_data!N:N,CALCULATION_quarterly_data!$A:$A,Quarter!$A493,CALCULATION_quarterly_data!$P:$P,Quarter!$B493,CALCULATION_quarterly_data!$C:$C,Quarter!$C493)</f>
        <v>0</v>
      </c>
      <c r="O493" s="81">
        <f>SUMIFS(CALCULATION_quarterly_data!O:O,CALCULATION_quarterly_data!$A:$A,Quarter!$A493,CALCULATION_quarterly_data!$P:$P,Quarter!$B493,CALCULATION_quarterly_data!$C:$C,Quarter!$C493)</f>
        <v>91.78</v>
      </c>
    </row>
    <row r="494" spans="1:15" ht="15.5">
      <c r="A494" s="68">
        <v>2024</v>
      </c>
      <c r="B494" s="77">
        <v>4</v>
      </c>
      <c r="C494" s="63" t="s">
        <v>72</v>
      </c>
      <c r="D494" s="73">
        <f>SUMIFS(CALCULATION_quarterly_data!D:D,CALCULATION_quarterly_data!$A:$A,Quarter!$A494,CALCULATION_quarterly_data!$P:$P,Quarter!$B494,CALCULATION_quarterly_data!$C:$C,Quarter!$C494)</f>
        <v>793.70999999999992</v>
      </c>
      <c r="E494" s="73">
        <f>SUMIFS(CALCULATION_quarterly_data!E:E,CALCULATION_quarterly_data!$A:$A,Quarter!$A494,CALCULATION_quarterly_data!$P:$P,Quarter!$B494,CALCULATION_quarterly_data!$C:$C,Quarter!$C494)</f>
        <v>0</v>
      </c>
      <c r="F494" s="74">
        <f>SUMIFS(CALCULATION_quarterly_data!F:F,CALCULATION_quarterly_data!$A:$A,Quarter!$A494,CALCULATION_quarterly_data!$P:$P,Quarter!$B494,CALCULATION_quarterly_data!$C:$C,Quarter!$C494)</f>
        <v>793.70999999999992</v>
      </c>
      <c r="G494" s="73">
        <f>SUMIFS(CALCULATION_quarterly_data!G:G,CALCULATION_quarterly_data!$A:$A,Quarter!$A494,CALCULATION_quarterly_data!$P:$P,Quarter!$B494,CALCULATION_quarterly_data!$C:$C,Quarter!$C494)</f>
        <v>0</v>
      </c>
      <c r="H494" s="73">
        <f>SUMIFS(CALCULATION_quarterly_data!H:H,CALCULATION_quarterly_data!$A:$A,Quarter!$A494,CALCULATION_quarterly_data!$P:$P,Quarter!$B494,CALCULATION_quarterly_data!$C:$C,Quarter!$C494)</f>
        <v>0</v>
      </c>
      <c r="I494" s="73">
        <f>SUMIFS(CALCULATION_quarterly_data!I:I,CALCULATION_quarterly_data!$A:$A,Quarter!$A494,CALCULATION_quarterly_data!$P:$P,Quarter!$B494,CALCULATION_quarterly_data!$C:$C,Quarter!$C494)</f>
        <v>0</v>
      </c>
      <c r="J494" s="73">
        <f>SUMIFS(CALCULATION_quarterly_data!J:J,CALCULATION_quarterly_data!$A:$A,Quarter!$A494,CALCULATION_quarterly_data!$P:$P,Quarter!$B494,CALCULATION_quarterly_data!$C:$C,Quarter!$C494)</f>
        <v>0</v>
      </c>
      <c r="K494" s="73">
        <f>SUMIFS(CALCULATION_quarterly_data!K:K,CALCULATION_quarterly_data!$A:$A,Quarter!$A494,CALCULATION_quarterly_data!$P:$P,Quarter!$B494,CALCULATION_quarterly_data!$C:$C,Quarter!$C494)</f>
        <v>0</v>
      </c>
      <c r="L494" s="73">
        <f>SUMIFS(CALCULATION_quarterly_data!L:L,CALCULATION_quarterly_data!$A:$A,Quarter!$A494,CALCULATION_quarterly_data!$P:$P,Quarter!$B494,CALCULATION_quarterly_data!$C:$C,Quarter!$C494)</f>
        <v>0</v>
      </c>
      <c r="M494" s="73">
        <f>SUMIFS(CALCULATION_quarterly_data!M:M,CALCULATION_quarterly_data!$A:$A,Quarter!$A494,CALCULATION_quarterly_data!$P:$P,Quarter!$B494,CALCULATION_quarterly_data!$C:$C,Quarter!$C494)</f>
        <v>17.029999999999998</v>
      </c>
      <c r="N494" s="74">
        <f>SUMIFS(CALCULATION_quarterly_data!N:N,CALCULATION_quarterly_data!$A:$A,Quarter!$A494,CALCULATION_quarterly_data!$P:$P,Quarter!$B494,CALCULATION_quarterly_data!$C:$C,Quarter!$C494)</f>
        <v>17.029999999999998</v>
      </c>
      <c r="O494" s="81">
        <f>SUMIFS(CALCULATION_quarterly_data!O:O,CALCULATION_quarterly_data!$A:$A,Quarter!$A494,CALCULATION_quarterly_data!$P:$P,Quarter!$B494,CALCULATION_quarterly_data!$C:$C,Quarter!$C494)</f>
        <v>810.74</v>
      </c>
    </row>
    <row r="495" spans="1:15" ht="15.5">
      <c r="A495" s="68">
        <v>2024</v>
      </c>
      <c r="B495" s="77">
        <v>4</v>
      </c>
      <c r="C495" s="63" t="s">
        <v>39</v>
      </c>
      <c r="D495" s="73">
        <f>SUMIFS(CALCULATION_quarterly_data!D:D,CALCULATION_quarterly_data!$A:$A,Quarter!$A495,CALCULATION_quarterly_data!$P:$P,Quarter!$B495,CALCULATION_quarterly_data!$C:$C,Quarter!$C495)</f>
        <v>0</v>
      </c>
      <c r="E495" s="73">
        <f>SUMIFS(CALCULATION_quarterly_data!E:E,CALCULATION_quarterly_data!$A:$A,Quarter!$A495,CALCULATION_quarterly_data!$P:$P,Quarter!$B495,CALCULATION_quarterly_data!$C:$C,Quarter!$C495)</f>
        <v>0</v>
      </c>
      <c r="F495" s="74">
        <f>SUMIFS(CALCULATION_quarterly_data!F:F,CALCULATION_quarterly_data!$A:$A,Quarter!$A495,CALCULATION_quarterly_data!$P:$P,Quarter!$B495,CALCULATION_quarterly_data!$C:$C,Quarter!$C495)</f>
        <v>0</v>
      </c>
      <c r="G495" s="73">
        <f>SUMIFS(CALCULATION_quarterly_data!G:G,CALCULATION_quarterly_data!$A:$A,Quarter!$A495,CALCULATION_quarterly_data!$P:$P,Quarter!$B495,CALCULATION_quarterly_data!$C:$C,Quarter!$C495)</f>
        <v>0</v>
      </c>
      <c r="H495" s="73">
        <f>SUMIFS(CALCULATION_quarterly_data!H:H,CALCULATION_quarterly_data!$A:$A,Quarter!$A495,CALCULATION_quarterly_data!$P:$P,Quarter!$B495,CALCULATION_quarterly_data!$C:$C,Quarter!$C495)</f>
        <v>20.170000000000002</v>
      </c>
      <c r="I495" s="73">
        <f>SUMIFS(CALCULATION_quarterly_data!I:I,CALCULATION_quarterly_data!$A:$A,Quarter!$A495,CALCULATION_quarterly_data!$P:$P,Quarter!$B495,CALCULATION_quarterly_data!$C:$C,Quarter!$C495)</f>
        <v>0</v>
      </c>
      <c r="J495" s="73">
        <f>SUMIFS(CALCULATION_quarterly_data!J:J,CALCULATION_quarterly_data!$A:$A,Quarter!$A495,CALCULATION_quarterly_data!$P:$P,Quarter!$B495,CALCULATION_quarterly_data!$C:$C,Quarter!$C495)</f>
        <v>0</v>
      </c>
      <c r="K495" s="73">
        <f>SUMIFS(CALCULATION_quarterly_data!K:K,CALCULATION_quarterly_data!$A:$A,Quarter!$A495,CALCULATION_quarterly_data!$P:$P,Quarter!$B495,CALCULATION_quarterly_data!$C:$C,Quarter!$C495)</f>
        <v>0</v>
      </c>
      <c r="L495" s="73">
        <f>SUMIFS(CALCULATION_quarterly_data!L:L,CALCULATION_quarterly_data!$A:$A,Quarter!$A495,CALCULATION_quarterly_data!$P:$P,Quarter!$B495,CALCULATION_quarterly_data!$C:$C,Quarter!$C495)</f>
        <v>0</v>
      </c>
      <c r="M495" s="73">
        <f>SUMIFS(CALCULATION_quarterly_data!M:M,CALCULATION_quarterly_data!$A:$A,Quarter!$A495,CALCULATION_quarterly_data!$P:$P,Quarter!$B495,CALCULATION_quarterly_data!$C:$C,Quarter!$C495)</f>
        <v>0</v>
      </c>
      <c r="N495" s="74">
        <f>SUMIFS(CALCULATION_quarterly_data!N:N,CALCULATION_quarterly_data!$A:$A,Quarter!$A495,CALCULATION_quarterly_data!$P:$P,Quarter!$B495,CALCULATION_quarterly_data!$C:$C,Quarter!$C495)</f>
        <v>20.170000000000002</v>
      </c>
      <c r="O495" s="81">
        <f>SUMIFS(CALCULATION_quarterly_data!O:O,CALCULATION_quarterly_data!$A:$A,Quarter!$A495,CALCULATION_quarterly_data!$P:$P,Quarter!$B495,CALCULATION_quarterly_data!$C:$C,Quarter!$C495)</f>
        <v>20.170000000000002</v>
      </c>
    </row>
    <row r="496" spans="1:15" ht="15.5">
      <c r="A496" s="68">
        <v>2024</v>
      </c>
      <c r="B496" s="77">
        <v>4</v>
      </c>
      <c r="C496" s="63" t="s">
        <v>132</v>
      </c>
      <c r="D496" s="73">
        <f>SUMIFS(CALCULATION_quarterly_data!D:D,CALCULATION_quarterly_data!$A:$A,Quarter!$A496,CALCULATION_quarterly_data!$P:$P,Quarter!$B496,CALCULATION_quarterly_data!$C:$C,Quarter!$C496)</f>
        <v>347.88</v>
      </c>
      <c r="E496" s="73">
        <f>SUMIFS(CALCULATION_quarterly_data!E:E,CALCULATION_quarterly_data!$A:$A,Quarter!$A496,CALCULATION_quarterly_data!$P:$P,Quarter!$B496,CALCULATION_quarterly_data!$C:$C,Quarter!$C496)</f>
        <v>0</v>
      </c>
      <c r="F496" s="74">
        <f>SUMIFS(CALCULATION_quarterly_data!F:F,CALCULATION_quarterly_data!$A:$A,Quarter!$A496,CALCULATION_quarterly_data!$P:$P,Quarter!$B496,CALCULATION_quarterly_data!$C:$C,Quarter!$C496)</f>
        <v>347.88</v>
      </c>
      <c r="G496" s="73">
        <f>SUMIFS(CALCULATION_quarterly_data!G:G,CALCULATION_quarterly_data!$A:$A,Quarter!$A496,CALCULATION_quarterly_data!$P:$P,Quarter!$B496,CALCULATION_quarterly_data!$C:$C,Quarter!$C496)</f>
        <v>0</v>
      </c>
      <c r="H496" s="73">
        <f>SUMIFS(CALCULATION_quarterly_data!H:H,CALCULATION_quarterly_data!$A:$A,Quarter!$A496,CALCULATION_quarterly_data!$P:$P,Quarter!$B496,CALCULATION_quarterly_data!$C:$C,Quarter!$C496)</f>
        <v>0</v>
      </c>
      <c r="I496" s="73">
        <f>SUMIFS(CALCULATION_quarterly_data!I:I,CALCULATION_quarterly_data!$A:$A,Quarter!$A496,CALCULATION_quarterly_data!$P:$P,Quarter!$B496,CALCULATION_quarterly_data!$C:$C,Quarter!$C496)</f>
        <v>0</v>
      </c>
      <c r="J496" s="73">
        <f>SUMIFS(CALCULATION_quarterly_data!J:J,CALCULATION_quarterly_data!$A:$A,Quarter!$A496,CALCULATION_quarterly_data!$P:$P,Quarter!$B496,CALCULATION_quarterly_data!$C:$C,Quarter!$C496)</f>
        <v>0</v>
      </c>
      <c r="K496" s="73">
        <f>SUMIFS(CALCULATION_quarterly_data!K:K,CALCULATION_quarterly_data!$A:$A,Quarter!$A496,CALCULATION_quarterly_data!$P:$P,Quarter!$B496,CALCULATION_quarterly_data!$C:$C,Quarter!$C496)</f>
        <v>0</v>
      </c>
      <c r="L496" s="73">
        <f>SUMIFS(CALCULATION_quarterly_data!L:L,CALCULATION_quarterly_data!$A:$A,Quarter!$A496,CALCULATION_quarterly_data!$P:$P,Quarter!$B496,CALCULATION_quarterly_data!$C:$C,Quarter!$C496)</f>
        <v>0</v>
      </c>
      <c r="M496" s="73">
        <f>SUMIFS(CALCULATION_quarterly_data!M:M,CALCULATION_quarterly_data!$A:$A,Quarter!$A496,CALCULATION_quarterly_data!$P:$P,Quarter!$B496,CALCULATION_quarterly_data!$C:$C,Quarter!$C496)</f>
        <v>0</v>
      </c>
      <c r="N496" s="74">
        <f>SUMIFS(CALCULATION_quarterly_data!N:N,CALCULATION_quarterly_data!$A:$A,Quarter!$A496,CALCULATION_quarterly_data!$P:$P,Quarter!$B496,CALCULATION_quarterly_data!$C:$C,Quarter!$C496)</f>
        <v>0</v>
      </c>
      <c r="O496" s="81">
        <f>SUMIFS(CALCULATION_quarterly_data!O:O,CALCULATION_quarterly_data!$A:$A,Quarter!$A496,CALCULATION_quarterly_data!$P:$P,Quarter!$B496,CALCULATION_quarterly_data!$C:$C,Quarter!$C496)</f>
        <v>347.88</v>
      </c>
    </row>
    <row r="497" spans="1:15" ht="15.5">
      <c r="A497" s="68">
        <v>2024</v>
      </c>
      <c r="B497" s="77">
        <v>4</v>
      </c>
      <c r="C497" s="63" t="s">
        <v>40</v>
      </c>
      <c r="D497" s="73">
        <f>SUMIFS(CALCULATION_quarterly_data!D:D,CALCULATION_quarterly_data!$A:$A,Quarter!$A497,CALCULATION_quarterly_data!$P:$P,Quarter!$B497,CALCULATION_quarterly_data!$C:$C,Quarter!$C497)</f>
        <v>273.90999999999997</v>
      </c>
      <c r="E497" s="73">
        <f>SUMIFS(CALCULATION_quarterly_data!E:E,CALCULATION_quarterly_data!$A:$A,Quarter!$A497,CALCULATION_quarterly_data!$P:$P,Quarter!$B497,CALCULATION_quarterly_data!$C:$C,Quarter!$C497)</f>
        <v>0</v>
      </c>
      <c r="F497" s="74">
        <f>SUMIFS(CALCULATION_quarterly_data!F:F,CALCULATION_quarterly_data!$A:$A,Quarter!$A497,CALCULATION_quarterly_data!$P:$P,Quarter!$B497,CALCULATION_quarterly_data!$C:$C,Quarter!$C497)</f>
        <v>273.90999999999997</v>
      </c>
      <c r="G497" s="73">
        <f>SUMIFS(CALCULATION_quarterly_data!G:G,CALCULATION_quarterly_data!$A:$A,Quarter!$A497,CALCULATION_quarterly_data!$P:$P,Quarter!$B497,CALCULATION_quarterly_data!$C:$C,Quarter!$C497)</f>
        <v>15.84</v>
      </c>
      <c r="H497" s="73">
        <f>SUMIFS(CALCULATION_quarterly_data!H:H,CALCULATION_quarterly_data!$A:$A,Quarter!$A497,CALCULATION_quarterly_data!$P:$P,Quarter!$B497,CALCULATION_quarterly_data!$C:$C,Quarter!$C497)</f>
        <v>23.95</v>
      </c>
      <c r="I497" s="73">
        <f>SUMIFS(CALCULATION_quarterly_data!I:I,CALCULATION_quarterly_data!$A:$A,Quarter!$A497,CALCULATION_quarterly_data!$P:$P,Quarter!$B497,CALCULATION_quarterly_data!$C:$C,Quarter!$C497)</f>
        <v>0</v>
      </c>
      <c r="J497" s="73">
        <f>SUMIFS(CALCULATION_quarterly_data!J:J,CALCULATION_quarterly_data!$A:$A,Quarter!$A497,CALCULATION_quarterly_data!$P:$P,Quarter!$B497,CALCULATION_quarterly_data!$C:$C,Quarter!$C497)</f>
        <v>0</v>
      </c>
      <c r="K497" s="73">
        <f>SUMIFS(CALCULATION_quarterly_data!K:K,CALCULATION_quarterly_data!$A:$A,Quarter!$A497,CALCULATION_quarterly_data!$P:$P,Quarter!$B497,CALCULATION_quarterly_data!$C:$C,Quarter!$C497)</f>
        <v>0</v>
      </c>
      <c r="L497" s="73">
        <f>SUMIFS(CALCULATION_quarterly_data!L:L,CALCULATION_quarterly_data!$A:$A,Quarter!$A497,CALCULATION_quarterly_data!$P:$P,Quarter!$B497,CALCULATION_quarterly_data!$C:$C,Quarter!$C497)</f>
        <v>4.03</v>
      </c>
      <c r="M497" s="73">
        <f>SUMIFS(CALCULATION_quarterly_data!M:M,CALCULATION_quarterly_data!$A:$A,Quarter!$A497,CALCULATION_quarterly_data!$P:$P,Quarter!$B497,CALCULATION_quarterly_data!$C:$C,Quarter!$C497)</f>
        <v>13.6</v>
      </c>
      <c r="N497" s="74">
        <f>SUMIFS(CALCULATION_quarterly_data!N:N,CALCULATION_quarterly_data!$A:$A,Quarter!$A497,CALCULATION_quarterly_data!$P:$P,Quarter!$B497,CALCULATION_quarterly_data!$C:$C,Quarter!$C497)</f>
        <v>57.42</v>
      </c>
      <c r="O497" s="81">
        <f>SUMIFS(CALCULATION_quarterly_data!O:O,CALCULATION_quarterly_data!$A:$A,Quarter!$A497,CALCULATION_quarterly_data!$P:$P,Quarter!$B497,CALCULATION_quarterly_data!$C:$C,Quarter!$C497)</f>
        <v>331.33</v>
      </c>
    </row>
    <row r="498" spans="1:15" ht="15.5">
      <c r="A498" s="68">
        <v>2024</v>
      </c>
      <c r="B498" s="77">
        <v>4</v>
      </c>
      <c r="C498" s="63" t="s">
        <v>41</v>
      </c>
      <c r="D498" s="73">
        <f>SUMIFS(CALCULATION_quarterly_data!D:D,CALCULATION_quarterly_data!$A:$A,Quarter!$A498,CALCULATION_quarterly_data!$P:$P,Quarter!$B498,CALCULATION_quarterly_data!$C:$C,Quarter!$C498)</f>
        <v>684.03</v>
      </c>
      <c r="E498" s="73">
        <f>SUMIFS(CALCULATION_quarterly_data!E:E,CALCULATION_quarterly_data!$A:$A,Quarter!$A498,CALCULATION_quarterly_data!$P:$P,Quarter!$B498,CALCULATION_quarterly_data!$C:$C,Quarter!$C498)</f>
        <v>30.96</v>
      </c>
      <c r="F498" s="74">
        <f>SUMIFS(CALCULATION_quarterly_data!F:F,CALCULATION_quarterly_data!$A:$A,Quarter!$A498,CALCULATION_quarterly_data!$P:$P,Quarter!$B498,CALCULATION_quarterly_data!$C:$C,Quarter!$C498)</f>
        <v>714.99</v>
      </c>
      <c r="G498" s="73">
        <f>SUMIFS(CALCULATION_quarterly_data!G:G,CALCULATION_quarterly_data!$A:$A,Quarter!$A498,CALCULATION_quarterly_data!$P:$P,Quarter!$B498,CALCULATION_quarterly_data!$C:$C,Quarter!$C498)</f>
        <v>0</v>
      </c>
      <c r="H498" s="73">
        <f>SUMIFS(CALCULATION_quarterly_data!H:H,CALCULATION_quarterly_data!$A:$A,Quarter!$A498,CALCULATION_quarterly_data!$P:$P,Quarter!$B498,CALCULATION_quarterly_data!$C:$C,Quarter!$C498)</f>
        <v>0</v>
      </c>
      <c r="I498" s="73">
        <f>SUMIFS(CALCULATION_quarterly_data!I:I,CALCULATION_quarterly_data!$A:$A,Quarter!$A498,CALCULATION_quarterly_data!$P:$P,Quarter!$B498,CALCULATION_quarterly_data!$C:$C,Quarter!$C498)</f>
        <v>0</v>
      </c>
      <c r="J498" s="73">
        <f>SUMIFS(CALCULATION_quarterly_data!J:J,CALCULATION_quarterly_data!$A:$A,Quarter!$A498,CALCULATION_quarterly_data!$P:$P,Quarter!$B498,CALCULATION_quarterly_data!$C:$C,Quarter!$C498)</f>
        <v>0</v>
      </c>
      <c r="K498" s="73">
        <f>SUMIFS(CALCULATION_quarterly_data!K:K,CALCULATION_quarterly_data!$A:$A,Quarter!$A498,CALCULATION_quarterly_data!$P:$P,Quarter!$B498,CALCULATION_quarterly_data!$C:$C,Quarter!$C498)</f>
        <v>0</v>
      </c>
      <c r="L498" s="73">
        <f>SUMIFS(CALCULATION_quarterly_data!L:L,CALCULATION_quarterly_data!$A:$A,Quarter!$A498,CALCULATION_quarterly_data!$P:$P,Quarter!$B498,CALCULATION_quarterly_data!$C:$C,Quarter!$C498)</f>
        <v>0</v>
      </c>
      <c r="M498" s="73">
        <f>SUMIFS(CALCULATION_quarterly_data!M:M,CALCULATION_quarterly_data!$A:$A,Quarter!$A498,CALCULATION_quarterly_data!$P:$P,Quarter!$B498,CALCULATION_quarterly_data!$C:$C,Quarter!$C498)</f>
        <v>15.309999999999999</v>
      </c>
      <c r="N498" s="74">
        <f>SUMIFS(CALCULATION_quarterly_data!N:N,CALCULATION_quarterly_data!$A:$A,Quarter!$A498,CALCULATION_quarterly_data!$P:$P,Quarter!$B498,CALCULATION_quarterly_data!$C:$C,Quarter!$C498)</f>
        <v>15.309999999999999</v>
      </c>
      <c r="O498" s="81">
        <f>SUMIFS(CALCULATION_quarterly_data!O:O,CALCULATION_quarterly_data!$A:$A,Quarter!$A498,CALCULATION_quarterly_data!$P:$P,Quarter!$B498,CALCULATION_quarterly_data!$C:$C,Quarter!$C498)</f>
        <v>730.3</v>
      </c>
    </row>
    <row r="499" spans="1:15" ht="15.5">
      <c r="A499" s="68">
        <v>2024</v>
      </c>
      <c r="B499" s="77">
        <v>4</v>
      </c>
      <c r="C499" s="63" t="s">
        <v>70</v>
      </c>
      <c r="D499" s="73">
        <f>SUMIFS(CALCULATION_quarterly_data!D:D,CALCULATION_quarterly_data!$A:$A,Quarter!$A499,CALCULATION_quarterly_data!$P:$P,Quarter!$B499,CALCULATION_quarterly_data!$C:$C,Quarter!$C499)</f>
        <v>0</v>
      </c>
      <c r="E499" s="73">
        <f>SUMIFS(CALCULATION_quarterly_data!E:E,CALCULATION_quarterly_data!$A:$A,Quarter!$A499,CALCULATION_quarterly_data!$P:$P,Quarter!$B499,CALCULATION_quarterly_data!$C:$C,Quarter!$C499)</f>
        <v>0</v>
      </c>
      <c r="F499" s="74">
        <f>SUMIFS(CALCULATION_quarterly_data!F:F,CALCULATION_quarterly_data!$A:$A,Quarter!$A499,CALCULATION_quarterly_data!$P:$P,Quarter!$B499,CALCULATION_quarterly_data!$C:$C,Quarter!$C499)</f>
        <v>0</v>
      </c>
      <c r="G499" s="73">
        <f>SUMIFS(CALCULATION_quarterly_data!G:G,CALCULATION_quarterly_data!$A:$A,Quarter!$A499,CALCULATION_quarterly_data!$P:$P,Quarter!$B499,CALCULATION_quarterly_data!$C:$C,Quarter!$C499)</f>
        <v>0</v>
      </c>
      <c r="H499" s="73">
        <f>SUMIFS(CALCULATION_quarterly_data!H:H,CALCULATION_quarterly_data!$A:$A,Quarter!$A499,CALCULATION_quarterly_data!$P:$P,Quarter!$B499,CALCULATION_quarterly_data!$C:$C,Quarter!$C499)</f>
        <v>96.58</v>
      </c>
      <c r="I499" s="73">
        <f>SUMIFS(CALCULATION_quarterly_data!I:I,CALCULATION_quarterly_data!$A:$A,Quarter!$A499,CALCULATION_quarterly_data!$P:$P,Quarter!$B499,CALCULATION_quarterly_data!$C:$C,Quarter!$C499)</f>
        <v>355.03</v>
      </c>
      <c r="J499" s="73">
        <f>SUMIFS(CALCULATION_quarterly_data!J:J,CALCULATION_quarterly_data!$A:$A,Quarter!$A499,CALCULATION_quarterly_data!$P:$P,Quarter!$B499,CALCULATION_quarterly_data!$C:$C,Quarter!$C499)</f>
        <v>0</v>
      </c>
      <c r="K499" s="73">
        <f>SUMIFS(CALCULATION_quarterly_data!K:K,CALCULATION_quarterly_data!$A:$A,Quarter!$A499,CALCULATION_quarterly_data!$P:$P,Quarter!$B499,CALCULATION_quarterly_data!$C:$C,Quarter!$C499)</f>
        <v>228.89</v>
      </c>
      <c r="L499" s="73">
        <f>SUMIFS(CALCULATION_quarterly_data!L:L,CALCULATION_quarterly_data!$A:$A,Quarter!$A499,CALCULATION_quarterly_data!$P:$P,Quarter!$B499,CALCULATION_quarterly_data!$C:$C,Quarter!$C499)</f>
        <v>32.380000000000003</v>
      </c>
      <c r="M499" s="73">
        <f>SUMIFS(CALCULATION_quarterly_data!M:M,CALCULATION_quarterly_data!$A:$A,Quarter!$A499,CALCULATION_quarterly_data!$P:$P,Quarter!$B499,CALCULATION_quarterly_data!$C:$C,Quarter!$C499)</f>
        <v>10.129999999999999</v>
      </c>
      <c r="N499" s="74">
        <f>SUMIFS(CALCULATION_quarterly_data!N:N,CALCULATION_quarterly_data!$A:$A,Quarter!$A499,CALCULATION_quarterly_data!$P:$P,Quarter!$B499,CALCULATION_quarterly_data!$C:$C,Quarter!$C499)</f>
        <v>725.65</v>
      </c>
      <c r="O499" s="81">
        <f>SUMIFS(CALCULATION_quarterly_data!O:O,CALCULATION_quarterly_data!$A:$A,Quarter!$A499,CALCULATION_quarterly_data!$P:$P,Quarter!$B499,CALCULATION_quarterly_data!$C:$C,Quarter!$C499)</f>
        <v>725.65</v>
      </c>
    </row>
    <row r="500" spans="1:15" ht="15.5">
      <c r="A500" s="68">
        <v>2024</v>
      </c>
      <c r="B500" s="77">
        <v>4</v>
      </c>
      <c r="C500" s="63" t="s">
        <v>74</v>
      </c>
      <c r="D500" s="73">
        <f>SUMIFS(CALCULATION_quarterly_data!D:D,CALCULATION_quarterly_data!$A:$A,Quarter!$A500,CALCULATION_quarterly_data!$P:$P,Quarter!$B500,CALCULATION_quarterly_data!$C:$C,Quarter!$C500)</f>
        <v>91.92</v>
      </c>
      <c r="E500" s="73">
        <f>SUMIFS(CALCULATION_quarterly_data!E:E,CALCULATION_quarterly_data!$A:$A,Quarter!$A500,CALCULATION_quarterly_data!$P:$P,Quarter!$B500,CALCULATION_quarterly_data!$C:$C,Quarter!$C500)</f>
        <v>0</v>
      </c>
      <c r="F500" s="74">
        <f>SUMIFS(CALCULATION_quarterly_data!F:F,CALCULATION_quarterly_data!$A:$A,Quarter!$A500,CALCULATION_quarterly_data!$P:$P,Quarter!$B500,CALCULATION_quarterly_data!$C:$C,Quarter!$C500)</f>
        <v>91.92</v>
      </c>
      <c r="G500" s="73">
        <f>SUMIFS(CALCULATION_quarterly_data!G:G,CALCULATION_quarterly_data!$A:$A,Quarter!$A500,CALCULATION_quarterly_data!$P:$P,Quarter!$B500,CALCULATION_quarterly_data!$C:$C,Quarter!$C500)</f>
        <v>0</v>
      </c>
      <c r="H500" s="73">
        <f>SUMIFS(CALCULATION_quarterly_data!H:H,CALCULATION_quarterly_data!$A:$A,Quarter!$A500,CALCULATION_quarterly_data!$P:$P,Quarter!$B500,CALCULATION_quarterly_data!$C:$C,Quarter!$C500)</f>
        <v>0</v>
      </c>
      <c r="I500" s="73">
        <f>SUMIFS(CALCULATION_quarterly_data!I:I,CALCULATION_quarterly_data!$A:$A,Quarter!$A500,CALCULATION_quarterly_data!$P:$P,Quarter!$B500,CALCULATION_quarterly_data!$C:$C,Quarter!$C500)</f>
        <v>0</v>
      </c>
      <c r="J500" s="73">
        <f>SUMIFS(CALCULATION_quarterly_data!J:J,CALCULATION_quarterly_data!$A:$A,Quarter!$A500,CALCULATION_quarterly_data!$P:$P,Quarter!$B500,CALCULATION_quarterly_data!$C:$C,Quarter!$C500)</f>
        <v>0</v>
      </c>
      <c r="K500" s="73">
        <f>SUMIFS(CALCULATION_quarterly_data!K:K,CALCULATION_quarterly_data!$A:$A,Quarter!$A500,CALCULATION_quarterly_data!$P:$P,Quarter!$B500,CALCULATION_quarterly_data!$C:$C,Quarter!$C500)</f>
        <v>0</v>
      </c>
      <c r="L500" s="73">
        <f>SUMIFS(CALCULATION_quarterly_data!L:L,CALCULATION_quarterly_data!$A:$A,Quarter!$A500,CALCULATION_quarterly_data!$P:$P,Quarter!$B500,CALCULATION_quarterly_data!$C:$C,Quarter!$C500)</f>
        <v>0</v>
      </c>
      <c r="M500" s="73">
        <f>SUMIFS(CALCULATION_quarterly_data!M:M,CALCULATION_quarterly_data!$A:$A,Quarter!$A500,CALCULATION_quarterly_data!$P:$P,Quarter!$B500,CALCULATION_quarterly_data!$C:$C,Quarter!$C500)</f>
        <v>7.45</v>
      </c>
      <c r="N500" s="74">
        <f>SUMIFS(CALCULATION_quarterly_data!N:N,CALCULATION_quarterly_data!$A:$A,Quarter!$A500,CALCULATION_quarterly_data!$P:$P,Quarter!$B500,CALCULATION_quarterly_data!$C:$C,Quarter!$C500)</f>
        <v>7.45</v>
      </c>
      <c r="O500" s="81">
        <f>SUMIFS(CALCULATION_quarterly_data!O:O,CALCULATION_quarterly_data!$A:$A,Quarter!$A500,CALCULATION_quarterly_data!$P:$P,Quarter!$B500,CALCULATION_quarterly_data!$C:$C,Quarter!$C500)</f>
        <v>99.37</v>
      </c>
    </row>
    <row r="501" spans="1:15" ht="15.5">
      <c r="A501" s="68">
        <v>2024</v>
      </c>
      <c r="B501" s="77">
        <v>4</v>
      </c>
      <c r="C501" s="63" t="s">
        <v>73</v>
      </c>
      <c r="D501" s="73">
        <f>SUMIFS(CALCULATION_quarterly_data!D:D,CALCULATION_quarterly_data!$A:$A,Quarter!$A501,CALCULATION_quarterly_data!$P:$P,Quarter!$B501,CALCULATION_quarterly_data!$C:$C,Quarter!$C501)</f>
        <v>0</v>
      </c>
      <c r="E501" s="73">
        <f>SUMIFS(CALCULATION_quarterly_data!E:E,CALCULATION_quarterly_data!$A:$A,Quarter!$A501,CALCULATION_quarterly_data!$P:$P,Quarter!$B501,CALCULATION_quarterly_data!$C:$C,Quarter!$C501)</f>
        <v>0</v>
      </c>
      <c r="F501" s="74">
        <f>SUMIFS(CALCULATION_quarterly_data!F:F,CALCULATION_quarterly_data!$A:$A,Quarter!$A501,CALCULATION_quarterly_data!$P:$P,Quarter!$B501,CALCULATION_quarterly_data!$C:$C,Quarter!$C501)</f>
        <v>0</v>
      </c>
      <c r="G501" s="73">
        <f>SUMIFS(CALCULATION_quarterly_data!G:G,CALCULATION_quarterly_data!$A:$A,Quarter!$A501,CALCULATION_quarterly_data!$P:$P,Quarter!$B501,CALCULATION_quarterly_data!$C:$C,Quarter!$C501)</f>
        <v>0</v>
      </c>
      <c r="H501" s="73">
        <f>SUMIFS(CALCULATION_quarterly_data!H:H,CALCULATION_quarterly_data!$A:$A,Quarter!$A501,CALCULATION_quarterly_data!$P:$P,Quarter!$B501,CALCULATION_quarterly_data!$C:$C,Quarter!$C501)</f>
        <v>0</v>
      </c>
      <c r="I501" s="73">
        <f>SUMIFS(CALCULATION_quarterly_data!I:I,CALCULATION_quarterly_data!$A:$A,Quarter!$A501,CALCULATION_quarterly_data!$P:$P,Quarter!$B501,CALCULATION_quarterly_data!$C:$C,Quarter!$C501)</f>
        <v>0</v>
      </c>
      <c r="J501" s="73">
        <f>SUMIFS(CALCULATION_quarterly_data!J:J,CALCULATION_quarterly_data!$A:$A,Quarter!$A501,CALCULATION_quarterly_data!$P:$P,Quarter!$B501,CALCULATION_quarterly_data!$C:$C,Quarter!$C501)</f>
        <v>0</v>
      </c>
      <c r="K501" s="73">
        <f>SUMIFS(CALCULATION_quarterly_data!K:K,CALCULATION_quarterly_data!$A:$A,Quarter!$A501,CALCULATION_quarterly_data!$P:$P,Quarter!$B501,CALCULATION_quarterly_data!$C:$C,Quarter!$C501)</f>
        <v>0</v>
      </c>
      <c r="L501" s="73">
        <f>SUMIFS(CALCULATION_quarterly_data!L:L,CALCULATION_quarterly_data!$A:$A,Quarter!$A501,CALCULATION_quarterly_data!$P:$P,Quarter!$B501,CALCULATION_quarterly_data!$C:$C,Quarter!$C501)</f>
        <v>0</v>
      </c>
      <c r="M501" s="73">
        <f>SUMIFS(CALCULATION_quarterly_data!M:M,CALCULATION_quarterly_data!$A:$A,Quarter!$A501,CALCULATION_quarterly_data!$P:$P,Quarter!$B501,CALCULATION_quarterly_data!$C:$C,Quarter!$C501)</f>
        <v>0</v>
      </c>
      <c r="N501" s="74">
        <f>SUMIFS(CALCULATION_quarterly_data!N:N,CALCULATION_quarterly_data!$A:$A,Quarter!$A501,CALCULATION_quarterly_data!$P:$P,Quarter!$B501,CALCULATION_quarterly_data!$C:$C,Quarter!$C501)</f>
        <v>0</v>
      </c>
      <c r="O501" s="81">
        <f>SUMIFS(CALCULATION_quarterly_data!O:O,CALCULATION_quarterly_data!$A:$A,Quarter!$A501,CALCULATION_quarterly_data!$P:$P,Quarter!$B501,CALCULATION_quarterly_data!$C:$C,Quarter!$C501)</f>
        <v>0</v>
      </c>
    </row>
    <row r="502" spans="1:15" ht="15.5">
      <c r="A502" s="68">
        <v>2024</v>
      </c>
      <c r="B502" s="77">
        <v>4</v>
      </c>
      <c r="C502" s="63" t="s">
        <v>42</v>
      </c>
      <c r="D502" s="73">
        <f>SUMIFS(CALCULATION_quarterly_data!D:D,CALCULATION_quarterly_data!$A:$A,Quarter!$A502,CALCULATION_quarterly_data!$P:$P,Quarter!$B502,CALCULATION_quarterly_data!$C:$C,Quarter!$C502)</f>
        <v>2931.63</v>
      </c>
      <c r="E502" s="73">
        <f>SUMIFS(CALCULATION_quarterly_data!E:E,CALCULATION_quarterly_data!$A:$A,Quarter!$A502,CALCULATION_quarterly_data!$P:$P,Quarter!$B502,CALCULATION_quarterly_data!$C:$C,Quarter!$C502)</f>
        <v>745.16000000000008</v>
      </c>
      <c r="F502" s="74">
        <f>SUMIFS(CALCULATION_quarterly_data!F:F,CALCULATION_quarterly_data!$A:$A,Quarter!$A502,CALCULATION_quarterly_data!$P:$P,Quarter!$B502,CALCULATION_quarterly_data!$C:$C,Quarter!$C502)</f>
        <v>3676.79</v>
      </c>
      <c r="G502" s="73">
        <f>SUMIFS(CALCULATION_quarterly_data!G:G,CALCULATION_quarterly_data!$A:$A,Quarter!$A502,CALCULATION_quarterly_data!$P:$P,Quarter!$B502,CALCULATION_quarterly_data!$C:$C,Quarter!$C502)</f>
        <v>7.44</v>
      </c>
      <c r="H502" s="73">
        <f>SUMIFS(CALCULATION_quarterly_data!H:H,CALCULATION_quarterly_data!$A:$A,Quarter!$A502,CALCULATION_quarterly_data!$P:$P,Quarter!$B502,CALCULATION_quarterly_data!$C:$C,Quarter!$C502)</f>
        <v>729.23</v>
      </c>
      <c r="I502" s="73">
        <f>SUMIFS(CALCULATION_quarterly_data!I:I,CALCULATION_quarterly_data!$A:$A,Quarter!$A502,CALCULATION_quarterly_data!$P:$P,Quarter!$B502,CALCULATION_quarterly_data!$C:$C,Quarter!$C502)</f>
        <v>0</v>
      </c>
      <c r="J502" s="73">
        <f>SUMIFS(CALCULATION_quarterly_data!J:J,CALCULATION_quarterly_data!$A:$A,Quarter!$A502,CALCULATION_quarterly_data!$P:$P,Quarter!$B502,CALCULATION_quarterly_data!$C:$C,Quarter!$C502)</f>
        <v>0</v>
      </c>
      <c r="K502" s="73">
        <f>SUMIFS(CALCULATION_quarterly_data!K:K,CALCULATION_quarterly_data!$A:$A,Quarter!$A502,CALCULATION_quarterly_data!$P:$P,Quarter!$B502,CALCULATION_quarterly_data!$C:$C,Quarter!$C502)</f>
        <v>32.840000000000003</v>
      </c>
      <c r="L502" s="73">
        <f>SUMIFS(CALCULATION_quarterly_data!L:L,CALCULATION_quarterly_data!$A:$A,Quarter!$A502,CALCULATION_quarterly_data!$P:$P,Quarter!$B502,CALCULATION_quarterly_data!$C:$C,Quarter!$C502)</f>
        <v>8.0599999999999987</v>
      </c>
      <c r="M502" s="73">
        <f>SUMIFS(CALCULATION_quarterly_data!M:M,CALCULATION_quarterly_data!$A:$A,Quarter!$A502,CALCULATION_quarterly_data!$P:$P,Quarter!$B502,CALCULATION_quarterly_data!$C:$C,Quarter!$C502)</f>
        <v>712.03</v>
      </c>
      <c r="N502" s="74">
        <f>SUMIFS(CALCULATION_quarterly_data!N:N,CALCULATION_quarterly_data!$A:$A,Quarter!$A502,CALCULATION_quarterly_data!$P:$P,Quarter!$B502,CALCULATION_quarterly_data!$C:$C,Quarter!$C502)</f>
        <v>1613.37</v>
      </c>
      <c r="O502" s="81">
        <f>SUMIFS(CALCULATION_quarterly_data!O:O,CALCULATION_quarterly_data!$A:$A,Quarter!$A502,CALCULATION_quarterly_data!$P:$P,Quarter!$B502,CALCULATION_quarterly_data!$C:$C,Quarter!$C502)</f>
        <v>5290.16</v>
      </c>
    </row>
    <row r="503" spans="1:15" ht="15.5">
      <c r="A503" s="68">
        <v>2024</v>
      </c>
      <c r="B503" s="77">
        <v>4</v>
      </c>
      <c r="C503" s="63" t="s">
        <v>94</v>
      </c>
      <c r="D503" s="73">
        <f>SUMIFS(CALCULATION_quarterly_data!D:D,CALCULATION_quarterly_data!$A:$A,Quarter!$A503,CALCULATION_quarterly_data!$P:$P,Quarter!$B503,CALCULATION_quarterly_data!$C:$C,Quarter!$C503)</f>
        <v>0</v>
      </c>
      <c r="E503" s="73">
        <f>SUMIFS(CALCULATION_quarterly_data!E:E,CALCULATION_quarterly_data!$A:$A,Quarter!$A503,CALCULATION_quarterly_data!$P:$P,Quarter!$B503,CALCULATION_quarterly_data!$C:$C,Quarter!$C503)</f>
        <v>0</v>
      </c>
      <c r="F503" s="74">
        <f>SUMIFS(CALCULATION_quarterly_data!F:F,CALCULATION_quarterly_data!$A:$A,Quarter!$A503,CALCULATION_quarterly_data!$P:$P,Quarter!$B503,CALCULATION_quarterly_data!$C:$C,Quarter!$C503)</f>
        <v>0</v>
      </c>
      <c r="G503" s="73">
        <f>SUMIFS(CALCULATION_quarterly_data!G:G,CALCULATION_quarterly_data!$A:$A,Quarter!$A503,CALCULATION_quarterly_data!$P:$P,Quarter!$B503,CALCULATION_quarterly_data!$C:$C,Quarter!$C503)</f>
        <v>0</v>
      </c>
      <c r="H503" s="73">
        <f>SUMIFS(CALCULATION_quarterly_data!H:H,CALCULATION_quarterly_data!$A:$A,Quarter!$A503,CALCULATION_quarterly_data!$P:$P,Quarter!$B503,CALCULATION_quarterly_data!$C:$C,Quarter!$C503)</f>
        <v>229.62</v>
      </c>
      <c r="I503" s="73">
        <f>SUMIFS(CALCULATION_quarterly_data!I:I,CALCULATION_quarterly_data!$A:$A,Quarter!$A503,CALCULATION_quarterly_data!$P:$P,Quarter!$B503,CALCULATION_quarterly_data!$C:$C,Quarter!$C503)</f>
        <v>0</v>
      </c>
      <c r="J503" s="73">
        <f>SUMIFS(CALCULATION_quarterly_data!J:J,CALCULATION_quarterly_data!$A:$A,Quarter!$A503,CALCULATION_quarterly_data!$P:$P,Quarter!$B503,CALCULATION_quarterly_data!$C:$C,Quarter!$C503)</f>
        <v>0</v>
      </c>
      <c r="K503" s="73">
        <f>SUMIFS(CALCULATION_quarterly_data!K:K,CALCULATION_quarterly_data!$A:$A,Quarter!$A503,CALCULATION_quarterly_data!$P:$P,Quarter!$B503,CALCULATION_quarterly_data!$C:$C,Quarter!$C503)</f>
        <v>0</v>
      </c>
      <c r="L503" s="73">
        <f>SUMIFS(CALCULATION_quarterly_data!L:L,CALCULATION_quarterly_data!$A:$A,Quarter!$A503,CALCULATION_quarterly_data!$P:$P,Quarter!$B503,CALCULATION_quarterly_data!$C:$C,Quarter!$C503)</f>
        <v>0</v>
      </c>
      <c r="M503" s="73">
        <f>SUMIFS(CALCULATION_quarterly_data!M:M,CALCULATION_quarterly_data!$A:$A,Quarter!$A503,CALCULATION_quarterly_data!$P:$P,Quarter!$B503,CALCULATION_quarterly_data!$C:$C,Quarter!$C503)</f>
        <v>0</v>
      </c>
      <c r="N503" s="74">
        <f>SUMIFS(CALCULATION_quarterly_data!N:N,CALCULATION_quarterly_data!$A:$A,Quarter!$A503,CALCULATION_quarterly_data!$P:$P,Quarter!$B503,CALCULATION_quarterly_data!$C:$C,Quarter!$C503)</f>
        <v>266.5</v>
      </c>
      <c r="O503" s="81">
        <f>SUMIFS(CALCULATION_quarterly_data!O:O,CALCULATION_quarterly_data!$A:$A,Quarter!$A503,CALCULATION_quarterly_data!$P:$P,Quarter!$B503,CALCULATION_quarterly_data!$C:$C,Quarter!$C503)</f>
        <v>266.5</v>
      </c>
    </row>
    <row r="504" spans="1:15" ht="15.5">
      <c r="A504" s="68">
        <v>2024</v>
      </c>
      <c r="B504" s="77">
        <v>4</v>
      </c>
      <c r="C504" s="63" t="s">
        <v>133</v>
      </c>
      <c r="D504" s="73">
        <f>SUMIFS(CALCULATION_quarterly_data!D:D,CALCULATION_quarterly_data!$A:$A,Quarter!$A504,CALCULATION_quarterly_data!$P:$P,Quarter!$B504,CALCULATION_quarterly_data!$C:$C,Quarter!$C504)</f>
        <v>600.92000000000007</v>
      </c>
      <c r="E504" s="73">
        <f>SUMIFS(CALCULATION_quarterly_data!E:E,CALCULATION_quarterly_data!$A:$A,Quarter!$A504,CALCULATION_quarterly_data!$P:$P,Quarter!$B504,CALCULATION_quarterly_data!$C:$C,Quarter!$C504)</f>
        <v>0</v>
      </c>
      <c r="F504" s="74">
        <f>SUMIFS(CALCULATION_quarterly_data!F:F,CALCULATION_quarterly_data!$A:$A,Quarter!$A504,CALCULATION_quarterly_data!$P:$P,Quarter!$B504,CALCULATION_quarterly_data!$C:$C,Quarter!$C504)</f>
        <v>600.92000000000007</v>
      </c>
      <c r="G504" s="73">
        <f>SUMIFS(CALCULATION_quarterly_data!G:G,CALCULATION_quarterly_data!$A:$A,Quarter!$A504,CALCULATION_quarterly_data!$P:$P,Quarter!$B504,CALCULATION_quarterly_data!$C:$C,Quarter!$C504)</f>
        <v>1.88</v>
      </c>
      <c r="H504" s="73">
        <f>SUMIFS(CALCULATION_quarterly_data!H:H,CALCULATION_quarterly_data!$A:$A,Quarter!$A504,CALCULATION_quarterly_data!$P:$P,Quarter!$B504,CALCULATION_quarterly_data!$C:$C,Quarter!$C504)</f>
        <v>0</v>
      </c>
      <c r="I504" s="73">
        <f>SUMIFS(CALCULATION_quarterly_data!I:I,CALCULATION_quarterly_data!$A:$A,Quarter!$A504,CALCULATION_quarterly_data!$P:$P,Quarter!$B504,CALCULATION_quarterly_data!$C:$C,Quarter!$C504)</f>
        <v>0</v>
      </c>
      <c r="J504" s="73">
        <f>SUMIFS(CALCULATION_quarterly_data!J:J,CALCULATION_quarterly_data!$A:$A,Quarter!$A504,CALCULATION_quarterly_data!$P:$P,Quarter!$B504,CALCULATION_quarterly_data!$C:$C,Quarter!$C504)</f>
        <v>0</v>
      </c>
      <c r="K504" s="73">
        <f>SUMIFS(CALCULATION_quarterly_data!K:K,CALCULATION_quarterly_data!$A:$A,Quarter!$A504,CALCULATION_quarterly_data!$P:$P,Quarter!$B504,CALCULATION_quarterly_data!$C:$C,Quarter!$C504)</f>
        <v>0</v>
      </c>
      <c r="L504" s="73">
        <f>SUMIFS(CALCULATION_quarterly_data!L:L,CALCULATION_quarterly_data!$A:$A,Quarter!$A504,CALCULATION_quarterly_data!$P:$P,Quarter!$B504,CALCULATION_quarterly_data!$C:$C,Quarter!$C504)</f>
        <v>0</v>
      </c>
      <c r="M504" s="73">
        <f>SUMIFS(CALCULATION_quarterly_data!M:M,CALCULATION_quarterly_data!$A:$A,Quarter!$A504,CALCULATION_quarterly_data!$P:$P,Quarter!$B504,CALCULATION_quarterly_data!$C:$C,Quarter!$C504)</f>
        <v>0</v>
      </c>
      <c r="N504" s="74">
        <f>SUMIFS(CALCULATION_quarterly_data!N:N,CALCULATION_quarterly_data!$A:$A,Quarter!$A504,CALCULATION_quarterly_data!$P:$P,Quarter!$B504,CALCULATION_quarterly_data!$C:$C,Quarter!$C504)</f>
        <v>4.26</v>
      </c>
      <c r="O504" s="81">
        <f>SUMIFS(CALCULATION_quarterly_data!O:O,CALCULATION_quarterly_data!$A:$A,Quarter!$A504,CALCULATION_quarterly_data!$P:$P,Quarter!$B504,CALCULATION_quarterly_data!$C:$C,Quarter!$C504)</f>
        <v>605.18000000000006</v>
      </c>
    </row>
    <row r="505" spans="1:15" ht="15.5">
      <c r="A505" s="68">
        <v>2024</v>
      </c>
      <c r="B505" s="77">
        <v>4</v>
      </c>
      <c r="C505" s="63" t="s">
        <v>71</v>
      </c>
      <c r="D505" s="73">
        <f>SUMIFS(CALCULATION_quarterly_data!D:D,CALCULATION_quarterly_data!$A:$A,Quarter!$A505,CALCULATION_quarterly_data!$P:$P,Quarter!$B505,CALCULATION_quarterly_data!$C:$C,Quarter!$C505)</f>
        <v>61.48</v>
      </c>
      <c r="E505" s="73">
        <f>SUMIFS(CALCULATION_quarterly_data!E:E,CALCULATION_quarterly_data!$A:$A,Quarter!$A505,CALCULATION_quarterly_data!$P:$P,Quarter!$B505,CALCULATION_quarterly_data!$C:$C,Quarter!$C505)</f>
        <v>0</v>
      </c>
      <c r="F505" s="74">
        <f>SUMIFS(CALCULATION_quarterly_data!F:F,CALCULATION_quarterly_data!$A:$A,Quarter!$A505,CALCULATION_quarterly_data!$P:$P,Quarter!$B505,CALCULATION_quarterly_data!$C:$C,Quarter!$C505)</f>
        <v>61.48</v>
      </c>
      <c r="G505" s="73">
        <f>SUMIFS(CALCULATION_quarterly_data!G:G,CALCULATION_quarterly_data!$A:$A,Quarter!$A505,CALCULATION_quarterly_data!$P:$P,Quarter!$B505,CALCULATION_quarterly_data!$C:$C,Quarter!$C505)</f>
        <v>0</v>
      </c>
      <c r="H505" s="73">
        <f>SUMIFS(CALCULATION_quarterly_data!H:H,CALCULATION_quarterly_data!$A:$A,Quarter!$A505,CALCULATION_quarterly_data!$P:$P,Quarter!$B505,CALCULATION_quarterly_data!$C:$C,Quarter!$C505)</f>
        <v>0</v>
      </c>
      <c r="I505" s="73">
        <f>SUMIFS(CALCULATION_quarterly_data!I:I,CALCULATION_quarterly_data!$A:$A,Quarter!$A505,CALCULATION_quarterly_data!$P:$P,Quarter!$B505,CALCULATION_quarterly_data!$C:$C,Quarter!$C505)</f>
        <v>0</v>
      </c>
      <c r="J505" s="73">
        <f>SUMIFS(CALCULATION_quarterly_data!J:J,CALCULATION_quarterly_data!$A:$A,Quarter!$A505,CALCULATION_quarterly_data!$P:$P,Quarter!$B505,CALCULATION_quarterly_data!$C:$C,Quarter!$C505)</f>
        <v>0</v>
      </c>
      <c r="K505" s="73">
        <f>SUMIFS(CALCULATION_quarterly_data!K:K,CALCULATION_quarterly_data!$A:$A,Quarter!$A505,CALCULATION_quarterly_data!$P:$P,Quarter!$B505,CALCULATION_quarterly_data!$C:$C,Quarter!$C505)</f>
        <v>0</v>
      </c>
      <c r="L505" s="73">
        <f>SUMIFS(CALCULATION_quarterly_data!L:L,CALCULATION_quarterly_data!$A:$A,Quarter!$A505,CALCULATION_quarterly_data!$P:$P,Quarter!$B505,CALCULATION_quarterly_data!$C:$C,Quarter!$C505)</f>
        <v>0</v>
      </c>
      <c r="M505" s="73">
        <f>SUMIFS(CALCULATION_quarterly_data!M:M,CALCULATION_quarterly_data!$A:$A,Quarter!$A505,CALCULATION_quarterly_data!$P:$P,Quarter!$B505,CALCULATION_quarterly_data!$C:$C,Quarter!$C505)</f>
        <v>100.52000000000001</v>
      </c>
      <c r="N505" s="74">
        <f>SUMIFS(CALCULATION_quarterly_data!N:N,CALCULATION_quarterly_data!$A:$A,Quarter!$A505,CALCULATION_quarterly_data!$P:$P,Quarter!$B505,CALCULATION_quarterly_data!$C:$C,Quarter!$C505)</f>
        <v>200.26999999999998</v>
      </c>
      <c r="O505" s="81">
        <f>SUMIFS(CALCULATION_quarterly_data!O:O,CALCULATION_quarterly_data!$A:$A,Quarter!$A505,CALCULATION_quarterly_data!$P:$P,Quarter!$B505,CALCULATION_quarterly_data!$C:$C,Quarter!$C505)</f>
        <v>261.75</v>
      </c>
    </row>
    <row r="506" spans="1:15" ht="15.5">
      <c r="A506" s="68">
        <v>2024</v>
      </c>
      <c r="B506" s="77">
        <v>4</v>
      </c>
      <c r="C506" s="63" t="s">
        <v>45</v>
      </c>
      <c r="D506" s="73">
        <f>SUMIFS(CALCULATION_quarterly_data!D:D,CALCULATION_quarterly_data!$A:$A,Quarter!$A506,CALCULATION_quarterly_data!$P:$P,Quarter!$B506,CALCULATION_quarterly_data!$C:$C,Quarter!$C506)</f>
        <v>535.82999999999993</v>
      </c>
      <c r="E506" s="73">
        <f>SUMIFS(CALCULATION_quarterly_data!E:E,CALCULATION_quarterly_data!$A:$A,Quarter!$A506,CALCULATION_quarterly_data!$P:$P,Quarter!$B506,CALCULATION_quarterly_data!$C:$C,Quarter!$C506)</f>
        <v>32.840000000000003</v>
      </c>
      <c r="F506" s="74">
        <f>SUMIFS(CALCULATION_quarterly_data!F:F,CALCULATION_quarterly_data!$A:$A,Quarter!$A506,CALCULATION_quarterly_data!$P:$P,Quarter!$B506,CALCULATION_quarterly_data!$C:$C,Quarter!$C506)</f>
        <v>568.67000000000007</v>
      </c>
      <c r="G506" s="73">
        <f>SUMIFS(CALCULATION_quarterly_data!G:G,CALCULATION_quarterly_data!$A:$A,Quarter!$A506,CALCULATION_quarterly_data!$P:$P,Quarter!$B506,CALCULATION_quarterly_data!$C:$C,Quarter!$C506)</f>
        <v>0</v>
      </c>
      <c r="H506" s="73">
        <f>SUMIFS(CALCULATION_quarterly_data!H:H,CALCULATION_quarterly_data!$A:$A,Quarter!$A506,CALCULATION_quarterly_data!$P:$P,Quarter!$B506,CALCULATION_quarterly_data!$C:$C,Quarter!$C506)</f>
        <v>0</v>
      </c>
      <c r="I506" s="73">
        <f>SUMIFS(CALCULATION_quarterly_data!I:I,CALCULATION_quarterly_data!$A:$A,Quarter!$A506,CALCULATION_quarterly_data!$P:$P,Quarter!$B506,CALCULATION_quarterly_data!$C:$C,Quarter!$C506)</f>
        <v>14.78</v>
      </c>
      <c r="J506" s="73">
        <f>SUMIFS(CALCULATION_quarterly_data!J:J,CALCULATION_quarterly_data!$A:$A,Quarter!$A506,CALCULATION_quarterly_data!$P:$P,Quarter!$B506,CALCULATION_quarterly_data!$C:$C,Quarter!$C506)</f>
        <v>0</v>
      </c>
      <c r="K506" s="73">
        <f>SUMIFS(CALCULATION_quarterly_data!K:K,CALCULATION_quarterly_data!$A:$A,Quarter!$A506,CALCULATION_quarterly_data!$P:$P,Quarter!$B506,CALCULATION_quarterly_data!$C:$C,Quarter!$C506)</f>
        <v>0</v>
      </c>
      <c r="L506" s="73">
        <f>SUMIFS(CALCULATION_quarterly_data!L:L,CALCULATION_quarterly_data!$A:$A,Quarter!$A506,CALCULATION_quarterly_data!$P:$P,Quarter!$B506,CALCULATION_quarterly_data!$C:$C,Quarter!$C506)</f>
        <v>0</v>
      </c>
      <c r="M506" s="73">
        <f>SUMIFS(CALCULATION_quarterly_data!M:M,CALCULATION_quarterly_data!$A:$A,Quarter!$A506,CALCULATION_quarterly_data!$P:$P,Quarter!$B506,CALCULATION_quarterly_data!$C:$C,Quarter!$C506)</f>
        <v>0.04</v>
      </c>
      <c r="N506" s="74">
        <f>SUMIFS(CALCULATION_quarterly_data!N:N,CALCULATION_quarterly_data!$A:$A,Quarter!$A506,CALCULATION_quarterly_data!$P:$P,Quarter!$B506,CALCULATION_quarterly_data!$C:$C,Quarter!$C506)</f>
        <v>14.819999999999999</v>
      </c>
      <c r="O506" s="81">
        <f>SUMIFS(CALCULATION_quarterly_data!O:O,CALCULATION_quarterly_data!$A:$A,Quarter!$A506,CALCULATION_quarterly_data!$P:$P,Quarter!$B506,CALCULATION_quarterly_data!$C:$C,Quarter!$C506)</f>
        <v>583.49</v>
      </c>
    </row>
    <row r="507" spans="1:15" ht="15.5">
      <c r="A507" s="68">
        <v>2024</v>
      </c>
      <c r="B507" s="77">
        <v>4</v>
      </c>
      <c r="C507" s="63" t="s">
        <v>46</v>
      </c>
      <c r="D507" s="73">
        <f>SUMIFS(CALCULATION_quarterly_data!D:D,CALCULATION_quarterly_data!$A:$A,Quarter!$A507,CALCULATION_quarterly_data!$P:$P,Quarter!$B507,CALCULATION_quarterly_data!$C:$C,Quarter!$C507)</f>
        <v>47.25</v>
      </c>
      <c r="E507" s="73">
        <f>SUMIFS(CALCULATION_quarterly_data!E:E,CALCULATION_quarterly_data!$A:$A,Quarter!$A507,CALCULATION_quarterly_data!$P:$P,Quarter!$B507,CALCULATION_quarterly_data!$C:$C,Quarter!$C507)</f>
        <v>0</v>
      </c>
      <c r="F507" s="74">
        <f>SUMIFS(CALCULATION_quarterly_data!F:F,CALCULATION_quarterly_data!$A:$A,Quarter!$A507,CALCULATION_quarterly_data!$P:$P,Quarter!$B507,CALCULATION_quarterly_data!$C:$C,Quarter!$C507)</f>
        <v>47.25</v>
      </c>
      <c r="G507" s="73">
        <f>SUMIFS(CALCULATION_quarterly_data!G:G,CALCULATION_quarterly_data!$A:$A,Quarter!$A507,CALCULATION_quarterly_data!$P:$P,Quarter!$B507,CALCULATION_quarterly_data!$C:$C,Quarter!$C507)</f>
        <v>0</v>
      </c>
      <c r="H507" s="73">
        <f>SUMIFS(CALCULATION_quarterly_data!H:H,CALCULATION_quarterly_data!$A:$A,Quarter!$A507,CALCULATION_quarterly_data!$P:$P,Quarter!$B507,CALCULATION_quarterly_data!$C:$C,Quarter!$C507)</f>
        <v>322.40999999999997</v>
      </c>
      <c r="I507" s="73">
        <f>SUMIFS(CALCULATION_quarterly_data!I:I,CALCULATION_quarterly_data!$A:$A,Quarter!$A507,CALCULATION_quarterly_data!$P:$P,Quarter!$B507,CALCULATION_quarterly_data!$C:$C,Quarter!$C507)</f>
        <v>0</v>
      </c>
      <c r="J507" s="73">
        <f>SUMIFS(CALCULATION_quarterly_data!J:J,CALCULATION_quarterly_data!$A:$A,Quarter!$A507,CALCULATION_quarterly_data!$P:$P,Quarter!$B507,CALCULATION_quarterly_data!$C:$C,Quarter!$C507)</f>
        <v>0</v>
      </c>
      <c r="K507" s="73">
        <f>SUMIFS(CALCULATION_quarterly_data!K:K,CALCULATION_quarterly_data!$A:$A,Quarter!$A507,CALCULATION_quarterly_data!$P:$P,Quarter!$B507,CALCULATION_quarterly_data!$C:$C,Quarter!$C507)</f>
        <v>0</v>
      </c>
      <c r="L507" s="73">
        <f>SUMIFS(CALCULATION_quarterly_data!L:L,CALCULATION_quarterly_data!$A:$A,Quarter!$A507,CALCULATION_quarterly_data!$P:$P,Quarter!$B507,CALCULATION_quarterly_data!$C:$C,Quarter!$C507)</f>
        <v>0</v>
      </c>
      <c r="M507" s="73">
        <f>SUMIFS(CALCULATION_quarterly_data!M:M,CALCULATION_quarterly_data!$A:$A,Quarter!$A507,CALCULATION_quarterly_data!$P:$P,Quarter!$B507,CALCULATION_quarterly_data!$C:$C,Quarter!$C507)</f>
        <v>1.38</v>
      </c>
      <c r="N507" s="74">
        <f>SUMIFS(CALCULATION_quarterly_data!N:N,CALCULATION_quarterly_data!$A:$A,Quarter!$A507,CALCULATION_quarterly_data!$P:$P,Quarter!$B507,CALCULATION_quarterly_data!$C:$C,Quarter!$C507)</f>
        <v>323.78999999999996</v>
      </c>
      <c r="O507" s="81">
        <f>SUMIFS(CALCULATION_quarterly_data!O:O,CALCULATION_quarterly_data!$A:$A,Quarter!$A507,CALCULATION_quarterly_data!$P:$P,Quarter!$B507,CALCULATION_quarterly_data!$C:$C,Quarter!$C507)</f>
        <v>371.03999999999996</v>
      </c>
    </row>
    <row r="508" spans="1:15" ht="15.5">
      <c r="A508" s="68">
        <v>2024</v>
      </c>
      <c r="B508" s="77">
        <v>4</v>
      </c>
      <c r="C508" s="63" t="s">
        <v>62</v>
      </c>
      <c r="D508" s="73">
        <f>SUMIFS(CALCULATION_quarterly_data!D:D,CALCULATION_quarterly_data!$A:$A,Quarter!$A508,CALCULATION_quarterly_data!$P:$P,Quarter!$B508,CALCULATION_quarterly_data!$C:$C,Quarter!$C508)</f>
        <v>422.61</v>
      </c>
      <c r="E508" s="73">
        <f>SUMIFS(CALCULATION_quarterly_data!E:E,CALCULATION_quarterly_data!$A:$A,Quarter!$A508,CALCULATION_quarterly_data!$P:$P,Quarter!$B508,CALCULATION_quarterly_data!$C:$C,Quarter!$C508)</f>
        <v>0</v>
      </c>
      <c r="F508" s="74">
        <f>SUMIFS(CALCULATION_quarterly_data!F:F,CALCULATION_quarterly_data!$A:$A,Quarter!$A508,CALCULATION_quarterly_data!$P:$P,Quarter!$B508,CALCULATION_quarterly_data!$C:$C,Quarter!$C508)</f>
        <v>422.61</v>
      </c>
      <c r="G508" s="73">
        <f>SUMIFS(CALCULATION_quarterly_data!G:G,CALCULATION_quarterly_data!$A:$A,Quarter!$A508,CALCULATION_quarterly_data!$P:$P,Quarter!$B508,CALCULATION_quarterly_data!$C:$C,Quarter!$C508)</f>
        <v>28.009999999999998</v>
      </c>
      <c r="H508" s="73">
        <f>SUMIFS(CALCULATION_quarterly_data!H:H,CALCULATION_quarterly_data!$A:$A,Quarter!$A508,CALCULATION_quarterly_data!$P:$P,Quarter!$B508,CALCULATION_quarterly_data!$C:$C,Quarter!$C508)</f>
        <v>256.04000000000002</v>
      </c>
      <c r="I508" s="73">
        <f>SUMIFS(CALCULATION_quarterly_data!I:I,CALCULATION_quarterly_data!$A:$A,Quarter!$A508,CALCULATION_quarterly_data!$P:$P,Quarter!$B508,CALCULATION_quarterly_data!$C:$C,Quarter!$C508)</f>
        <v>14.27</v>
      </c>
      <c r="J508" s="73">
        <f>SUMIFS(CALCULATION_quarterly_data!J:J,CALCULATION_quarterly_data!$A:$A,Quarter!$A508,CALCULATION_quarterly_data!$P:$P,Quarter!$B508,CALCULATION_quarterly_data!$C:$C,Quarter!$C508)</f>
        <v>0</v>
      </c>
      <c r="K508" s="73">
        <f>SUMIFS(CALCULATION_quarterly_data!K:K,CALCULATION_quarterly_data!$A:$A,Quarter!$A508,CALCULATION_quarterly_data!$P:$P,Quarter!$B508,CALCULATION_quarterly_data!$C:$C,Quarter!$C508)</f>
        <v>0</v>
      </c>
      <c r="L508" s="73">
        <f>SUMIFS(CALCULATION_quarterly_data!L:L,CALCULATION_quarterly_data!$A:$A,Quarter!$A508,CALCULATION_quarterly_data!$P:$P,Quarter!$B508,CALCULATION_quarterly_data!$C:$C,Quarter!$C508)</f>
        <v>490.49</v>
      </c>
      <c r="M508" s="73">
        <f>SUMIFS(CALCULATION_quarterly_data!M:M,CALCULATION_quarterly_data!$A:$A,Quarter!$A508,CALCULATION_quarterly_data!$P:$P,Quarter!$B508,CALCULATION_quarterly_data!$C:$C,Quarter!$C508)</f>
        <v>148.07999999999998</v>
      </c>
      <c r="N508" s="74">
        <f>SUMIFS(CALCULATION_quarterly_data!N:N,CALCULATION_quarterly_data!$A:$A,Quarter!$A508,CALCULATION_quarterly_data!$P:$P,Quarter!$B508,CALCULATION_quarterly_data!$C:$C,Quarter!$C508)</f>
        <v>656.45</v>
      </c>
      <c r="O508" s="81">
        <f>SUMIFS(CALCULATION_quarterly_data!O:O,CALCULATION_quarterly_data!$A:$A,Quarter!$A508,CALCULATION_quarterly_data!$P:$P,Quarter!$B508,CALCULATION_quarterly_data!$C:$C,Quarter!$C508)</f>
        <v>1079.06</v>
      </c>
    </row>
    <row r="509" spans="1:15" ht="15.5">
      <c r="A509" s="66">
        <v>2024</v>
      </c>
      <c r="B509" s="78">
        <v>4</v>
      </c>
      <c r="C509" s="64" t="s">
        <v>93</v>
      </c>
      <c r="D509" s="76">
        <f>SUMIFS(CALCULATION_quarterly_data!D:D,CALCULATION_quarterly_data!$A:$A,Quarter!$A509,CALCULATION_quarterly_data!$P:$P,Quarter!$B509,CALCULATION_quarterly_data!$C:$C,Quarter!$C509)</f>
        <v>6959.7899999999991</v>
      </c>
      <c r="E509" s="76">
        <f>SUMIFS(CALCULATION_quarterly_data!E:E,CALCULATION_quarterly_data!$A:$A,Quarter!$A509,CALCULATION_quarterly_data!$P:$P,Quarter!$B509,CALCULATION_quarterly_data!$C:$C,Quarter!$C509)</f>
        <v>844.22</v>
      </c>
      <c r="F509" s="75">
        <f>SUMIFS(CALCULATION_quarterly_data!F:F,CALCULATION_quarterly_data!$A:$A,Quarter!$A509,CALCULATION_quarterly_data!$P:$P,Quarter!$B509,CALCULATION_quarterly_data!$C:$C,Quarter!$C509)</f>
        <v>7804.01</v>
      </c>
      <c r="G509" s="76">
        <f>SUMIFS(CALCULATION_quarterly_data!G:G,CALCULATION_quarterly_data!$A:$A,Quarter!$A509,CALCULATION_quarterly_data!$P:$P,Quarter!$B509,CALCULATION_quarterly_data!$C:$C,Quarter!$C509)</f>
        <v>53.17</v>
      </c>
      <c r="H509" s="76">
        <f>SUMIFS(CALCULATION_quarterly_data!H:H,CALCULATION_quarterly_data!$A:$A,Quarter!$A509,CALCULATION_quarterly_data!$P:$P,Quarter!$B509,CALCULATION_quarterly_data!$C:$C,Quarter!$C509)</f>
        <v>1961.71</v>
      </c>
      <c r="I509" s="76">
        <f>SUMIFS(CALCULATION_quarterly_data!I:I,CALCULATION_quarterly_data!$A:$A,Quarter!$A509,CALCULATION_quarterly_data!$P:$P,Quarter!$B509,CALCULATION_quarterly_data!$C:$C,Quarter!$C509)</f>
        <v>384.08</v>
      </c>
      <c r="J509" s="76">
        <f>SUMIFS(CALCULATION_quarterly_data!J:J,CALCULATION_quarterly_data!$A:$A,Quarter!$A509,CALCULATION_quarterly_data!$P:$P,Quarter!$B509,CALCULATION_quarterly_data!$C:$C,Quarter!$C509)</f>
        <v>0</v>
      </c>
      <c r="K509" s="76">
        <f>SUMIFS(CALCULATION_quarterly_data!K:K,CALCULATION_quarterly_data!$A:$A,Quarter!$A509,CALCULATION_quarterly_data!$P:$P,Quarter!$B509,CALCULATION_quarterly_data!$C:$C,Quarter!$C509)</f>
        <v>261.73</v>
      </c>
      <c r="L509" s="76">
        <f>SUMIFS(CALCULATION_quarterly_data!L:L,CALCULATION_quarterly_data!$A:$A,Quarter!$A509,CALCULATION_quarterly_data!$P:$P,Quarter!$B509,CALCULATION_quarterly_data!$C:$C,Quarter!$C509)</f>
        <v>565.17999999999995</v>
      </c>
      <c r="M509" s="76">
        <f>SUMIFS(CALCULATION_quarterly_data!M:M,CALCULATION_quarterly_data!$A:$A,Quarter!$A509,CALCULATION_quarterly_data!$P:$P,Quarter!$B509,CALCULATION_quarterly_data!$C:$C,Quarter!$C509)</f>
        <v>1257.76</v>
      </c>
      <c r="N509" s="75">
        <f>SUMIFS(CALCULATION_quarterly_data!N:N,CALCULATION_quarterly_data!$A:$A,Quarter!$A509,CALCULATION_quarterly_data!$P:$P,Quarter!$B509,CALCULATION_quarterly_data!$C:$C,Quarter!$C509)</f>
        <v>4483.63</v>
      </c>
      <c r="O509" s="76">
        <f>SUMIFS(CALCULATION_quarterly_data!O:O,CALCULATION_quarterly_data!$A:$A,Quarter!$A509,CALCULATION_quarterly_data!$P:$P,Quarter!$B509,CALCULATION_quarterly_data!$C:$C,Quarter!$C509)</f>
        <v>12287.64</v>
      </c>
    </row>
    <row r="510" spans="1:15" ht="15.5">
      <c r="A510" s="67">
        <v>2025</v>
      </c>
      <c r="B510" s="77">
        <v>1</v>
      </c>
      <c r="C510" s="62" t="s">
        <v>37</v>
      </c>
      <c r="D510" s="70">
        <f>SUMIFS(CALCULATION_quarterly_data!D:D,CALCULATION_quarterly_data!$A:$A,Quarter!$A510,CALCULATION_quarterly_data!$P:$P,Quarter!$B510,CALCULATION_quarterly_data!$C:$C,Quarter!$C510)</f>
        <v>0</v>
      </c>
      <c r="E510" s="70">
        <f>SUMIFS(CALCULATION_quarterly_data!E:E,CALCULATION_quarterly_data!$A:$A,Quarter!$A510,CALCULATION_quarterly_data!$P:$P,Quarter!$B510,CALCULATION_quarterly_data!$C:$C,Quarter!$C510)</f>
        <v>96.419999999999987</v>
      </c>
      <c r="F510" s="71">
        <f>SUMIFS(CALCULATION_quarterly_data!F:F,CALCULATION_quarterly_data!$A:$A,Quarter!$A510,CALCULATION_quarterly_data!$P:$P,Quarter!$B510,CALCULATION_quarterly_data!$C:$C,Quarter!$C510)</f>
        <v>96.419999999999987</v>
      </c>
      <c r="G510" s="70">
        <f>SUMIFS(CALCULATION_quarterly_data!G:G,CALCULATION_quarterly_data!$A:$A,Quarter!$A510,CALCULATION_quarterly_data!$P:$P,Quarter!$B510,CALCULATION_quarterly_data!$C:$C,Quarter!$C510)</f>
        <v>1.98</v>
      </c>
      <c r="H510" s="70">
        <f>SUMIFS(CALCULATION_quarterly_data!H:H,CALCULATION_quarterly_data!$A:$A,Quarter!$A510,CALCULATION_quarterly_data!$P:$P,Quarter!$B510,CALCULATION_quarterly_data!$C:$C,Quarter!$C510)</f>
        <v>253.71</v>
      </c>
      <c r="I510" s="70">
        <f>SUMIFS(CALCULATION_quarterly_data!I:I,CALCULATION_quarterly_data!$A:$A,Quarter!$A510,CALCULATION_quarterly_data!$P:$P,Quarter!$B510,CALCULATION_quarterly_data!$C:$C,Quarter!$C510)</f>
        <v>0</v>
      </c>
      <c r="J510" s="70">
        <f>SUMIFS(CALCULATION_quarterly_data!J:J,CALCULATION_quarterly_data!$A:$A,Quarter!$A510,CALCULATION_quarterly_data!$P:$P,Quarter!$B510,CALCULATION_quarterly_data!$C:$C,Quarter!$C510)</f>
        <v>0</v>
      </c>
      <c r="K510" s="70">
        <f>SUMIFS(CALCULATION_quarterly_data!K:K,CALCULATION_quarterly_data!$A:$A,Quarter!$A510,CALCULATION_quarterly_data!$P:$P,Quarter!$B510,CALCULATION_quarterly_data!$C:$C,Quarter!$C510)</f>
        <v>0</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210.31</v>
      </c>
      <c r="N510" s="71">
        <f>SUMIFS(CALCULATION_quarterly_data!N:N,CALCULATION_quarterly_data!$A:$A,Quarter!$A510,CALCULATION_quarterly_data!$P:$P,Quarter!$B510,CALCULATION_quarterly_data!$C:$C,Quarter!$C510)</f>
        <v>474.25</v>
      </c>
      <c r="O510" s="80">
        <f>SUMIFS(CALCULATION_quarterly_data!O:O,CALCULATION_quarterly_data!$A:$A,Quarter!$A510,CALCULATION_quarterly_data!$P:$P,Quarter!$B510,CALCULATION_quarterly_data!$C:$C,Quarter!$C510)</f>
        <v>570.66999999999996</v>
      </c>
    </row>
    <row r="511" spans="1:15" ht="15.5">
      <c r="A511" s="68">
        <v>2025</v>
      </c>
      <c r="B511" s="77">
        <v>1</v>
      </c>
      <c r="C511" s="63" t="s">
        <v>38</v>
      </c>
      <c r="D511" s="73">
        <f>SUMIFS(CALCULATION_quarterly_data!D:D,CALCULATION_quarterly_data!$A:$A,Quarter!$A511,CALCULATION_quarterly_data!$P:$P,Quarter!$B511,CALCULATION_quarterly_data!$C:$C,Quarter!$C511)</f>
        <v>118.38</v>
      </c>
      <c r="E511" s="73">
        <f>SUMIFS(CALCULATION_quarterly_data!E:E,CALCULATION_quarterly_data!$A:$A,Quarter!$A511,CALCULATION_quarterly_data!$P:$P,Quarter!$B511,CALCULATION_quarterly_data!$C:$C,Quarter!$C511)</f>
        <v>0</v>
      </c>
      <c r="F511" s="74">
        <f>SUMIFS(CALCULATION_quarterly_data!F:F,CALCULATION_quarterly_data!$A:$A,Quarter!$A511,CALCULATION_quarterly_data!$P:$P,Quarter!$B511,CALCULATION_quarterly_data!$C:$C,Quarter!$C511)</f>
        <v>118.38</v>
      </c>
      <c r="G511" s="73">
        <f>SUMIFS(CALCULATION_quarterly_data!G:G,CALCULATION_quarterly_data!$A:$A,Quarter!$A511,CALCULATION_quarterly_data!$P:$P,Quarter!$B511,CALCULATION_quarterly_data!$C:$C,Quarter!$C511)</f>
        <v>0</v>
      </c>
      <c r="H511" s="73">
        <f>SUMIFS(CALCULATION_quarterly_data!H:H,CALCULATION_quarterly_data!$A:$A,Quarter!$A511,CALCULATION_quarterly_data!$P:$P,Quarter!$B511,CALCULATION_quarterly_data!$C:$C,Quarter!$C511)</f>
        <v>114.97</v>
      </c>
      <c r="I511" s="73">
        <f>SUMIFS(CALCULATION_quarterly_data!I:I,CALCULATION_quarterly_data!$A:$A,Quarter!$A511,CALCULATION_quarterly_data!$P:$P,Quarter!$B511,CALCULATION_quarterly_data!$C:$C,Quarter!$C511)</f>
        <v>0</v>
      </c>
      <c r="J511" s="73">
        <f>SUMIFS(CALCULATION_quarterly_data!J:J,CALCULATION_quarterly_data!$A:$A,Quarter!$A511,CALCULATION_quarterly_data!$P:$P,Quarter!$B511,CALCULATION_quarterly_data!$C:$C,Quarter!$C511)</f>
        <v>0</v>
      </c>
      <c r="K511" s="73">
        <f>SUMIFS(CALCULATION_quarterly_data!K:K,CALCULATION_quarterly_data!$A:$A,Quarter!$A511,CALCULATION_quarterly_data!$P:$P,Quarter!$B511,CALCULATION_quarterly_data!$C:$C,Quarter!$C511)</f>
        <v>0.18</v>
      </c>
      <c r="L511" s="73">
        <f>SUMIFS(CALCULATION_quarterly_data!L:L,CALCULATION_quarterly_data!$A:$A,Quarter!$A511,CALCULATION_quarterly_data!$P:$P,Quarter!$B511,CALCULATION_quarterly_data!$C:$C,Quarter!$C511)</f>
        <v>0</v>
      </c>
      <c r="M511" s="73">
        <f>SUMIFS(CALCULATION_quarterly_data!M:M,CALCULATION_quarterly_data!$A:$A,Quarter!$A511,CALCULATION_quarterly_data!$P:$P,Quarter!$B511,CALCULATION_quarterly_data!$C:$C,Quarter!$C511)</f>
        <v>0</v>
      </c>
      <c r="N511" s="74">
        <f>SUMIFS(CALCULATION_quarterly_data!N:N,CALCULATION_quarterly_data!$A:$A,Quarter!$A511,CALCULATION_quarterly_data!$P:$P,Quarter!$B511,CALCULATION_quarterly_data!$C:$C,Quarter!$C511)</f>
        <v>115.15</v>
      </c>
      <c r="O511" s="81">
        <f>SUMIFS(CALCULATION_quarterly_data!O:O,CALCULATION_quarterly_data!$A:$A,Quarter!$A511,CALCULATION_quarterly_data!$P:$P,Quarter!$B511,CALCULATION_quarterly_data!$C:$C,Quarter!$C511)</f>
        <v>233.53</v>
      </c>
    </row>
    <row r="512" spans="1:15" ht="15.5">
      <c r="A512" s="68">
        <v>2025</v>
      </c>
      <c r="B512" s="77">
        <v>1</v>
      </c>
      <c r="C512" s="63" t="s">
        <v>72</v>
      </c>
      <c r="D512" s="73">
        <f>SUMIFS(CALCULATION_quarterly_data!D:D,CALCULATION_quarterly_data!$A:$A,Quarter!$A512,CALCULATION_quarterly_data!$P:$P,Quarter!$B512,CALCULATION_quarterly_data!$C:$C,Quarter!$C512)</f>
        <v>538.06999999999994</v>
      </c>
      <c r="E512" s="73">
        <f>SUMIFS(CALCULATION_quarterly_data!E:E,CALCULATION_quarterly_data!$A:$A,Quarter!$A512,CALCULATION_quarterly_data!$P:$P,Quarter!$B512,CALCULATION_quarterly_data!$C:$C,Quarter!$C512)</f>
        <v>0</v>
      </c>
      <c r="F512" s="74">
        <f>SUMIFS(CALCULATION_quarterly_data!F:F,CALCULATION_quarterly_data!$A:$A,Quarter!$A512,CALCULATION_quarterly_data!$P:$P,Quarter!$B512,CALCULATION_quarterly_data!$C:$C,Quarter!$C512)</f>
        <v>538.06999999999994</v>
      </c>
      <c r="G512" s="73">
        <f>SUMIFS(CALCULATION_quarterly_data!G:G,CALCULATION_quarterly_data!$A:$A,Quarter!$A512,CALCULATION_quarterly_data!$P:$P,Quarter!$B512,CALCULATION_quarterly_data!$C:$C,Quarter!$C512)</f>
        <v>0</v>
      </c>
      <c r="H512" s="73">
        <f>SUMIFS(CALCULATION_quarterly_data!H:H,CALCULATION_quarterly_data!$A:$A,Quarter!$A512,CALCULATION_quarterly_data!$P:$P,Quarter!$B512,CALCULATION_quarterly_data!$C:$C,Quarter!$C512)</f>
        <v>0</v>
      </c>
      <c r="I512" s="73">
        <f>SUMIFS(CALCULATION_quarterly_data!I:I,CALCULATION_quarterly_data!$A:$A,Quarter!$A512,CALCULATION_quarterly_data!$P:$P,Quarter!$B512,CALCULATION_quarterly_data!$C:$C,Quarter!$C512)</f>
        <v>0</v>
      </c>
      <c r="J512" s="73">
        <f>SUMIFS(CALCULATION_quarterly_data!J:J,CALCULATION_quarterly_data!$A:$A,Quarter!$A512,CALCULATION_quarterly_data!$P:$P,Quarter!$B512,CALCULATION_quarterly_data!$C:$C,Quarter!$C512)</f>
        <v>0</v>
      </c>
      <c r="K512" s="73">
        <f>SUMIFS(CALCULATION_quarterly_data!K:K,CALCULATION_quarterly_data!$A:$A,Quarter!$A512,CALCULATION_quarterly_data!$P:$P,Quarter!$B512,CALCULATION_quarterly_data!$C:$C,Quarter!$C512)</f>
        <v>0</v>
      </c>
      <c r="L512" s="73">
        <f>SUMIFS(CALCULATION_quarterly_data!L:L,CALCULATION_quarterly_data!$A:$A,Quarter!$A512,CALCULATION_quarterly_data!$P:$P,Quarter!$B512,CALCULATION_quarterly_data!$C:$C,Quarter!$C512)</f>
        <v>0</v>
      </c>
      <c r="M512" s="73">
        <f>SUMIFS(CALCULATION_quarterly_data!M:M,CALCULATION_quarterly_data!$A:$A,Quarter!$A512,CALCULATION_quarterly_data!$P:$P,Quarter!$B512,CALCULATION_quarterly_data!$C:$C,Quarter!$C512)</f>
        <v>20.97</v>
      </c>
      <c r="N512" s="74">
        <f>SUMIFS(CALCULATION_quarterly_data!N:N,CALCULATION_quarterly_data!$A:$A,Quarter!$A512,CALCULATION_quarterly_data!$P:$P,Quarter!$B512,CALCULATION_quarterly_data!$C:$C,Quarter!$C512)</f>
        <v>20.97</v>
      </c>
      <c r="O512" s="81">
        <f>SUMIFS(CALCULATION_quarterly_data!O:O,CALCULATION_quarterly_data!$A:$A,Quarter!$A512,CALCULATION_quarterly_data!$P:$P,Quarter!$B512,CALCULATION_quarterly_data!$C:$C,Quarter!$C512)</f>
        <v>559.04</v>
      </c>
    </row>
    <row r="513" spans="1:15" ht="15.5">
      <c r="A513" s="68">
        <v>2025</v>
      </c>
      <c r="B513" s="77">
        <v>1</v>
      </c>
      <c r="C513" s="63" t="s">
        <v>39</v>
      </c>
      <c r="D513" s="73">
        <f>SUMIFS(CALCULATION_quarterly_data!D:D,CALCULATION_quarterly_data!$A:$A,Quarter!$A513,CALCULATION_quarterly_data!$P:$P,Quarter!$B513,CALCULATION_quarterly_data!$C:$C,Quarter!$C513)</f>
        <v>217.89</v>
      </c>
      <c r="E513" s="73">
        <f>SUMIFS(CALCULATION_quarterly_data!E:E,CALCULATION_quarterly_data!$A:$A,Quarter!$A513,CALCULATION_quarterly_data!$P:$P,Quarter!$B513,CALCULATION_quarterly_data!$C:$C,Quarter!$C513)</f>
        <v>105.52</v>
      </c>
      <c r="F513" s="74">
        <f>SUMIFS(CALCULATION_quarterly_data!F:F,CALCULATION_quarterly_data!$A:$A,Quarter!$A513,CALCULATION_quarterly_data!$P:$P,Quarter!$B513,CALCULATION_quarterly_data!$C:$C,Quarter!$C513)</f>
        <v>323.40999999999997</v>
      </c>
      <c r="G513" s="73">
        <f>SUMIFS(CALCULATION_quarterly_data!G:G,CALCULATION_quarterly_data!$A:$A,Quarter!$A513,CALCULATION_quarterly_data!$P:$P,Quarter!$B513,CALCULATION_quarterly_data!$C:$C,Quarter!$C513)</f>
        <v>0</v>
      </c>
      <c r="H513" s="73">
        <f>SUMIFS(CALCULATION_quarterly_data!H:H,CALCULATION_quarterly_data!$A:$A,Quarter!$A513,CALCULATION_quarterly_data!$P:$P,Quarter!$B513,CALCULATION_quarterly_data!$C:$C,Quarter!$C513)</f>
        <v>5.08</v>
      </c>
      <c r="I513" s="73">
        <f>SUMIFS(CALCULATION_quarterly_data!I:I,CALCULATION_quarterly_data!$A:$A,Quarter!$A513,CALCULATION_quarterly_data!$P:$P,Quarter!$B513,CALCULATION_quarterly_data!$C:$C,Quarter!$C513)</f>
        <v>0</v>
      </c>
      <c r="J513" s="73">
        <f>SUMIFS(CALCULATION_quarterly_data!J:J,CALCULATION_quarterly_data!$A:$A,Quarter!$A513,CALCULATION_quarterly_data!$P:$P,Quarter!$B513,CALCULATION_quarterly_data!$C:$C,Quarter!$C513)</f>
        <v>0</v>
      </c>
      <c r="K513" s="73">
        <f>SUMIFS(CALCULATION_quarterly_data!K:K,CALCULATION_quarterly_data!$A:$A,Quarter!$A513,CALCULATION_quarterly_data!$P:$P,Quarter!$B513,CALCULATION_quarterly_data!$C:$C,Quarter!$C513)</f>
        <v>0</v>
      </c>
      <c r="L513" s="73">
        <f>SUMIFS(CALCULATION_quarterly_data!L:L,CALCULATION_quarterly_data!$A:$A,Quarter!$A513,CALCULATION_quarterly_data!$P:$P,Quarter!$B513,CALCULATION_quarterly_data!$C:$C,Quarter!$C513)</f>
        <v>0</v>
      </c>
      <c r="M513" s="73">
        <f>SUMIFS(CALCULATION_quarterly_data!M:M,CALCULATION_quarterly_data!$A:$A,Quarter!$A513,CALCULATION_quarterly_data!$P:$P,Quarter!$B513,CALCULATION_quarterly_data!$C:$C,Quarter!$C513)</f>
        <v>0</v>
      </c>
      <c r="N513" s="74">
        <f>SUMIFS(CALCULATION_quarterly_data!N:N,CALCULATION_quarterly_data!$A:$A,Quarter!$A513,CALCULATION_quarterly_data!$P:$P,Quarter!$B513,CALCULATION_quarterly_data!$C:$C,Quarter!$C513)</f>
        <v>5.08</v>
      </c>
      <c r="O513" s="81">
        <f>SUMIFS(CALCULATION_quarterly_data!O:O,CALCULATION_quarterly_data!$A:$A,Quarter!$A513,CALCULATION_quarterly_data!$P:$P,Quarter!$B513,CALCULATION_quarterly_data!$C:$C,Quarter!$C513)</f>
        <v>328.49</v>
      </c>
    </row>
    <row r="514" spans="1:15" ht="15.5">
      <c r="A514" s="68">
        <v>2025</v>
      </c>
      <c r="B514" s="77">
        <v>1</v>
      </c>
      <c r="C514" s="63" t="s">
        <v>132</v>
      </c>
      <c r="D514" s="73">
        <f>SUMIFS(CALCULATION_quarterly_data!D:D,CALCULATION_quarterly_data!$A:$A,Quarter!$A514,CALCULATION_quarterly_data!$P:$P,Quarter!$B514,CALCULATION_quarterly_data!$C:$C,Quarter!$C514)</f>
        <v>98.64</v>
      </c>
      <c r="E514" s="73">
        <f>SUMIFS(CALCULATION_quarterly_data!E:E,CALCULATION_quarterly_data!$A:$A,Quarter!$A514,CALCULATION_quarterly_data!$P:$P,Quarter!$B514,CALCULATION_quarterly_data!$C:$C,Quarter!$C514)</f>
        <v>0</v>
      </c>
      <c r="F514" s="74">
        <f>SUMIFS(CALCULATION_quarterly_data!F:F,CALCULATION_quarterly_data!$A:$A,Quarter!$A514,CALCULATION_quarterly_data!$P:$P,Quarter!$B514,CALCULATION_quarterly_data!$C:$C,Quarter!$C514)</f>
        <v>98.64</v>
      </c>
      <c r="G514" s="73">
        <f>SUMIFS(CALCULATION_quarterly_data!G:G,CALCULATION_quarterly_data!$A:$A,Quarter!$A514,CALCULATION_quarterly_data!$P:$P,Quarter!$B514,CALCULATION_quarterly_data!$C:$C,Quarter!$C514)</f>
        <v>0</v>
      </c>
      <c r="H514" s="73">
        <f>SUMIFS(CALCULATION_quarterly_data!H:H,CALCULATION_quarterly_data!$A:$A,Quarter!$A514,CALCULATION_quarterly_data!$P:$P,Quarter!$B514,CALCULATION_quarterly_data!$C:$C,Quarter!$C514)</f>
        <v>0</v>
      </c>
      <c r="I514" s="73">
        <f>SUMIFS(CALCULATION_quarterly_data!I:I,CALCULATION_quarterly_data!$A:$A,Quarter!$A514,CALCULATION_quarterly_data!$P:$P,Quarter!$B514,CALCULATION_quarterly_data!$C:$C,Quarter!$C514)</f>
        <v>0</v>
      </c>
      <c r="J514" s="73">
        <f>SUMIFS(CALCULATION_quarterly_data!J:J,CALCULATION_quarterly_data!$A:$A,Quarter!$A514,CALCULATION_quarterly_data!$P:$P,Quarter!$B514,CALCULATION_quarterly_data!$C:$C,Quarter!$C514)</f>
        <v>0</v>
      </c>
      <c r="K514" s="73">
        <f>SUMIFS(CALCULATION_quarterly_data!K:K,CALCULATION_quarterly_data!$A:$A,Quarter!$A514,CALCULATION_quarterly_data!$P:$P,Quarter!$B514,CALCULATION_quarterly_data!$C:$C,Quarter!$C514)</f>
        <v>0</v>
      </c>
      <c r="L514" s="73">
        <f>SUMIFS(CALCULATION_quarterly_data!L:L,CALCULATION_quarterly_data!$A:$A,Quarter!$A514,CALCULATION_quarterly_data!$P:$P,Quarter!$B514,CALCULATION_quarterly_data!$C:$C,Quarter!$C514)</f>
        <v>0</v>
      </c>
      <c r="M514" s="73">
        <f>SUMIFS(CALCULATION_quarterly_data!M:M,CALCULATION_quarterly_data!$A:$A,Quarter!$A514,CALCULATION_quarterly_data!$P:$P,Quarter!$B514,CALCULATION_quarterly_data!$C:$C,Quarter!$C514)</f>
        <v>0</v>
      </c>
      <c r="N514" s="74">
        <f>SUMIFS(CALCULATION_quarterly_data!N:N,CALCULATION_quarterly_data!$A:$A,Quarter!$A514,CALCULATION_quarterly_data!$P:$P,Quarter!$B514,CALCULATION_quarterly_data!$C:$C,Quarter!$C514)</f>
        <v>0</v>
      </c>
      <c r="O514" s="81">
        <f>SUMIFS(CALCULATION_quarterly_data!O:O,CALCULATION_quarterly_data!$A:$A,Quarter!$A514,CALCULATION_quarterly_data!$P:$P,Quarter!$B514,CALCULATION_quarterly_data!$C:$C,Quarter!$C514)</f>
        <v>98.64</v>
      </c>
    </row>
    <row r="515" spans="1:15" ht="15.5">
      <c r="A515" s="68">
        <v>2025</v>
      </c>
      <c r="B515" s="77">
        <v>1</v>
      </c>
      <c r="C515" s="63" t="s">
        <v>40</v>
      </c>
      <c r="D515" s="73">
        <f>SUMIFS(CALCULATION_quarterly_data!D:D,CALCULATION_quarterly_data!$A:$A,Quarter!$A515,CALCULATION_quarterly_data!$P:$P,Quarter!$B515,CALCULATION_quarterly_data!$C:$C,Quarter!$C515)</f>
        <v>128.30000000000001</v>
      </c>
      <c r="E515" s="73">
        <f>SUMIFS(CALCULATION_quarterly_data!E:E,CALCULATION_quarterly_data!$A:$A,Quarter!$A515,CALCULATION_quarterly_data!$P:$P,Quarter!$B515,CALCULATION_quarterly_data!$C:$C,Quarter!$C515)</f>
        <v>0</v>
      </c>
      <c r="F515" s="74">
        <f>SUMIFS(CALCULATION_quarterly_data!F:F,CALCULATION_quarterly_data!$A:$A,Quarter!$A515,CALCULATION_quarterly_data!$P:$P,Quarter!$B515,CALCULATION_quarterly_data!$C:$C,Quarter!$C515)</f>
        <v>128.30000000000001</v>
      </c>
      <c r="G515" s="73">
        <f>SUMIFS(CALCULATION_quarterly_data!G:G,CALCULATION_quarterly_data!$A:$A,Quarter!$A515,CALCULATION_quarterly_data!$P:$P,Quarter!$B515,CALCULATION_quarterly_data!$C:$C,Quarter!$C515)</f>
        <v>10.4</v>
      </c>
      <c r="H515" s="73">
        <f>SUMIFS(CALCULATION_quarterly_data!H:H,CALCULATION_quarterly_data!$A:$A,Quarter!$A515,CALCULATION_quarterly_data!$P:$P,Quarter!$B515,CALCULATION_quarterly_data!$C:$C,Quarter!$C515)</f>
        <v>0</v>
      </c>
      <c r="I515" s="73">
        <f>SUMIFS(CALCULATION_quarterly_data!I:I,CALCULATION_quarterly_data!$A:$A,Quarter!$A515,CALCULATION_quarterly_data!$P:$P,Quarter!$B515,CALCULATION_quarterly_data!$C:$C,Quarter!$C515)</f>
        <v>0</v>
      </c>
      <c r="J515" s="73">
        <f>SUMIFS(CALCULATION_quarterly_data!J:J,CALCULATION_quarterly_data!$A:$A,Quarter!$A515,CALCULATION_quarterly_data!$P:$P,Quarter!$B515,CALCULATION_quarterly_data!$C:$C,Quarter!$C515)</f>
        <v>0</v>
      </c>
      <c r="K515" s="73">
        <f>SUMIFS(CALCULATION_quarterly_data!K:K,CALCULATION_quarterly_data!$A:$A,Quarter!$A515,CALCULATION_quarterly_data!$P:$P,Quarter!$B515,CALCULATION_quarterly_data!$C:$C,Quarter!$C515)</f>
        <v>0</v>
      </c>
      <c r="L515" s="73">
        <f>SUMIFS(CALCULATION_quarterly_data!L:L,CALCULATION_quarterly_data!$A:$A,Quarter!$A515,CALCULATION_quarterly_data!$P:$P,Quarter!$B515,CALCULATION_quarterly_data!$C:$C,Quarter!$C515)</f>
        <v>0</v>
      </c>
      <c r="M515" s="73">
        <f>SUMIFS(CALCULATION_quarterly_data!M:M,CALCULATION_quarterly_data!$A:$A,Quarter!$A515,CALCULATION_quarterly_data!$P:$P,Quarter!$B515,CALCULATION_quarterly_data!$C:$C,Quarter!$C515)</f>
        <v>13.51</v>
      </c>
      <c r="N515" s="74">
        <f>SUMIFS(CALCULATION_quarterly_data!N:N,CALCULATION_quarterly_data!$A:$A,Quarter!$A515,CALCULATION_quarterly_data!$P:$P,Quarter!$B515,CALCULATION_quarterly_data!$C:$C,Quarter!$C515)</f>
        <v>23.910000000000004</v>
      </c>
      <c r="O515" s="81">
        <f>SUMIFS(CALCULATION_quarterly_data!O:O,CALCULATION_quarterly_data!$A:$A,Quarter!$A515,CALCULATION_quarterly_data!$P:$P,Quarter!$B515,CALCULATION_quarterly_data!$C:$C,Quarter!$C515)</f>
        <v>152.20999999999998</v>
      </c>
    </row>
    <row r="516" spans="1:15" ht="15.5">
      <c r="A516" s="68">
        <v>2025</v>
      </c>
      <c r="B516" s="77">
        <v>1</v>
      </c>
      <c r="C516" s="63" t="s">
        <v>41</v>
      </c>
      <c r="D516" s="73">
        <f>SUMIFS(CALCULATION_quarterly_data!D:D,CALCULATION_quarterly_data!$A:$A,Quarter!$A516,CALCULATION_quarterly_data!$P:$P,Quarter!$B516,CALCULATION_quarterly_data!$C:$C,Quarter!$C516)</f>
        <v>409.25</v>
      </c>
      <c r="E516" s="73">
        <f>SUMIFS(CALCULATION_quarterly_data!E:E,CALCULATION_quarterly_data!$A:$A,Quarter!$A516,CALCULATION_quarterly_data!$P:$P,Quarter!$B516,CALCULATION_quarterly_data!$C:$C,Quarter!$C516)</f>
        <v>9.07</v>
      </c>
      <c r="F516" s="74">
        <f>SUMIFS(CALCULATION_quarterly_data!F:F,CALCULATION_quarterly_data!$A:$A,Quarter!$A516,CALCULATION_quarterly_data!$P:$P,Quarter!$B516,CALCULATION_quarterly_data!$C:$C,Quarter!$C516)</f>
        <v>418.32000000000005</v>
      </c>
      <c r="G516" s="73">
        <f>SUMIFS(CALCULATION_quarterly_data!G:G,CALCULATION_quarterly_data!$A:$A,Quarter!$A516,CALCULATION_quarterly_data!$P:$P,Quarter!$B516,CALCULATION_quarterly_data!$C:$C,Quarter!$C516)</f>
        <v>0</v>
      </c>
      <c r="H516" s="73">
        <f>SUMIFS(CALCULATION_quarterly_data!H:H,CALCULATION_quarterly_data!$A:$A,Quarter!$A516,CALCULATION_quarterly_data!$P:$P,Quarter!$B516,CALCULATION_quarterly_data!$C:$C,Quarter!$C516)</f>
        <v>0</v>
      </c>
      <c r="I516" s="73">
        <f>SUMIFS(CALCULATION_quarterly_data!I:I,CALCULATION_quarterly_data!$A:$A,Quarter!$A516,CALCULATION_quarterly_data!$P:$P,Quarter!$B516,CALCULATION_quarterly_data!$C:$C,Quarter!$C516)</f>
        <v>0</v>
      </c>
      <c r="J516" s="73">
        <f>SUMIFS(CALCULATION_quarterly_data!J:J,CALCULATION_quarterly_data!$A:$A,Quarter!$A516,CALCULATION_quarterly_data!$P:$P,Quarter!$B516,CALCULATION_quarterly_data!$C:$C,Quarter!$C516)</f>
        <v>0</v>
      </c>
      <c r="K516" s="73">
        <f>SUMIFS(CALCULATION_quarterly_data!K:K,CALCULATION_quarterly_data!$A:$A,Quarter!$A516,CALCULATION_quarterly_data!$P:$P,Quarter!$B516,CALCULATION_quarterly_data!$C:$C,Quarter!$C516)</f>
        <v>0</v>
      </c>
      <c r="L516" s="73">
        <f>SUMIFS(CALCULATION_quarterly_data!L:L,CALCULATION_quarterly_data!$A:$A,Quarter!$A516,CALCULATION_quarterly_data!$P:$P,Quarter!$B516,CALCULATION_quarterly_data!$C:$C,Quarter!$C516)</f>
        <v>0</v>
      </c>
      <c r="M516" s="73">
        <f>SUMIFS(CALCULATION_quarterly_data!M:M,CALCULATION_quarterly_data!$A:$A,Quarter!$A516,CALCULATION_quarterly_data!$P:$P,Quarter!$B516,CALCULATION_quarterly_data!$C:$C,Quarter!$C516)</f>
        <v>18.329999999999998</v>
      </c>
      <c r="N516" s="74">
        <f>SUMIFS(CALCULATION_quarterly_data!N:N,CALCULATION_quarterly_data!$A:$A,Quarter!$A516,CALCULATION_quarterly_data!$P:$P,Quarter!$B516,CALCULATION_quarterly_data!$C:$C,Quarter!$C516)</f>
        <v>18.329999999999998</v>
      </c>
      <c r="O516" s="81">
        <f>SUMIFS(CALCULATION_quarterly_data!O:O,CALCULATION_quarterly_data!$A:$A,Quarter!$A516,CALCULATION_quarterly_data!$P:$P,Quarter!$B516,CALCULATION_quarterly_data!$C:$C,Quarter!$C516)</f>
        <v>436.65</v>
      </c>
    </row>
    <row r="517" spans="1:15" ht="15.5">
      <c r="A517" s="68">
        <v>2025</v>
      </c>
      <c r="B517" s="77">
        <v>1</v>
      </c>
      <c r="C517" s="63" t="s">
        <v>70</v>
      </c>
      <c r="D517" s="73">
        <f>SUMIFS(CALCULATION_quarterly_data!D:D,CALCULATION_quarterly_data!$A:$A,Quarter!$A517,CALCULATION_quarterly_data!$P:$P,Quarter!$B517,CALCULATION_quarterly_data!$C:$C,Quarter!$C517)</f>
        <v>0</v>
      </c>
      <c r="E517" s="73">
        <f>SUMIFS(CALCULATION_quarterly_data!E:E,CALCULATION_quarterly_data!$A:$A,Quarter!$A517,CALCULATION_quarterly_data!$P:$P,Quarter!$B517,CALCULATION_quarterly_data!$C:$C,Quarter!$C517)</f>
        <v>0</v>
      </c>
      <c r="F517" s="74">
        <f>SUMIFS(CALCULATION_quarterly_data!F:F,CALCULATION_quarterly_data!$A:$A,Quarter!$A517,CALCULATION_quarterly_data!$P:$P,Quarter!$B517,CALCULATION_quarterly_data!$C:$C,Quarter!$C517)</f>
        <v>0</v>
      </c>
      <c r="G517" s="73">
        <f>SUMIFS(CALCULATION_quarterly_data!G:G,CALCULATION_quarterly_data!$A:$A,Quarter!$A517,CALCULATION_quarterly_data!$P:$P,Quarter!$B517,CALCULATION_quarterly_data!$C:$C,Quarter!$C517)</f>
        <v>0</v>
      </c>
      <c r="H517" s="73">
        <f>SUMIFS(CALCULATION_quarterly_data!H:H,CALCULATION_quarterly_data!$A:$A,Quarter!$A517,CALCULATION_quarterly_data!$P:$P,Quarter!$B517,CALCULATION_quarterly_data!$C:$C,Quarter!$C517)</f>
        <v>59.7</v>
      </c>
      <c r="I517" s="73">
        <f>SUMIFS(CALCULATION_quarterly_data!I:I,CALCULATION_quarterly_data!$A:$A,Quarter!$A517,CALCULATION_quarterly_data!$P:$P,Quarter!$B517,CALCULATION_quarterly_data!$C:$C,Quarter!$C517)</f>
        <v>321.43</v>
      </c>
      <c r="J517" s="73">
        <f>SUMIFS(CALCULATION_quarterly_data!J:J,CALCULATION_quarterly_data!$A:$A,Quarter!$A517,CALCULATION_quarterly_data!$P:$P,Quarter!$B517,CALCULATION_quarterly_data!$C:$C,Quarter!$C517)</f>
        <v>0.3</v>
      </c>
      <c r="K517" s="73">
        <f>SUMIFS(CALCULATION_quarterly_data!K:K,CALCULATION_quarterly_data!$A:$A,Quarter!$A517,CALCULATION_quarterly_data!$P:$P,Quarter!$B517,CALCULATION_quarterly_data!$C:$C,Quarter!$C517)</f>
        <v>181.89999999999998</v>
      </c>
      <c r="L517" s="73">
        <f>SUMIFS(CALCULATION_quarterly_data!L:L,CALCULATION_quarterly_data!$A:$A,Quarter!$A517,CALCULATION_quarterly_data!$P:$P,Quarter!$B517,CALCULATION_quarterly_data!$C:$C,Quarter!$C517)</f>
        <v>0</v>
      </c>
      <c r="M517" s="73">
        <f>SUMIFS(CALCULATION_quarterly_data!M:M,CALCULATION_quarterly_data!$A:$A,Quarter!$A517,CALCULATION_quarterly_data!$P:$P,Quarter!$B517,CALCULATION_quarterly_data!$C:$C,Quarter!$C517)</f>
        <v>3.0100000000000002</v>
      </c>
      <c r="N517" s="74">
        <f>SUMIFS(CALCULATION_quarterly_data!N:N,CALCULATION_quarterly_data!$A:$A,Quarter!$A517,CALCULATION_quarterly_data!$P:$P,Quarter!$B517,CALCULATION_quarterly_data!$C:$C,Quarter!$C517)</f>
        <v>572.05999999999995</v>
      </c>
      <c r="O517" s="81">
        <f>SUMIFS(CALCULATION_quarterly_data!O:O,CALCULATION_quarterly_data!$A:$A,Quarter!$A517,CALCULATION_quarterly_data!$P:$P,Quarter!$B517,CALCULATION_quarterly_data!$C:$C,Quarter!$C517)</f>
        <v>572.05999999999995</v>
      </c>
    </row>
    <row r="518" spans="1:15" ht="15.5">
      <c r="A518" s="68">
        <v>2025</v>
      </c>
      <c r="B518" s="77">
        <v>1</v>
      </c>
      <c r="C518" s="63" t="s">
        <v>74</v>
      </c>
      <c r="D518" s="73">
        <f>SUMIFS(CALCULATION_quarterly_data!D:D,CALCULATION_quarterly_data!$A:$A,Quarter!$A518,CALCULATION_quarterly_data!$P:$P,Quarter!$B518,CALCULATION_quarterly_data!$C:$C,Quarter!$C518)</f>
        <v>0</v>
      </c>
      <c r="E518" s="73">
        <f>SUMIFS(CALCULATION_quarterly_data!E:E,CALCULATION_quarterly_data!$A:$A,Quarter!$A518,CALCULATION_quarterly_data!$P:$P,Quarter!$B518,CALCULATION_quarterly_data!$C:$C,Quarter!$C518)</f>
        <v>8.48</v>
      </c>
      <c r="F518" s="74">
        <f>SUMIFS(CALCULATION_quarterly_data!F:F,CALCULATION_quarterly_data!$A:$A,Quarter!$A518,CALCULATION_quarterly_data!$P:$P,Quarter!$B518,CALCULATION_quarterly_data!$C:$C,Quarter!$C518)</f>
        <v>8.48</v>
      </c>
      <c r="G518" s="73">
        <f>SUMIFS(CALCULATION_quarterly_data!G:G,CALCULATION_quarterly_data!$A:$A,Quarter!$A518,CALCULATION_quarterly_data!$P:$P,Quarter!$B518,CALCULATION_quarterly_data!$C:$C,Quarter!$C518)</f>
        <v>0</v>
      </c>
      <c r="H518" s="73">
        <f>SUMIFS(CALCULATION_quarterly_data!H:H,CALCULATION_quarterly_data!$A:$A,Quarter!$A518,CALCULATION_quarterly_data!$P:$P,Quarter!$B518,CALCULATION_quarterly_data!$C:$C,Quarter!$C518)</f>
        <v>0</v>
      </c>
      <c r="I518" s="73">
        <f>SUMIFS(CALCULATION_quarterly_data!I:I,CALCULATION_quarterly_data!$A:$A,Quarter!$A518,CALCULATION_quarterly_data!$P:$P,Quarter!$B518,CALCULATION_quarterly_data!$C:$C,Quarter!$C518)</f>
        <v>0</v>
      </c>
      <c r="J518" s="73">
        <f>SUMIFS(CALCULATION_quarterly_data!J:J,CALCULATION_quarterly_data!$A:$A,Quarter!$A518,CALCULATION_quarterly_data!$P:$P,Quarter!$B518,CALCULATION_quarterly_data!$C:$C,Quarter!$C518)</f>
        <v>0</v>
      </c>
      <c r="K518" s="73">
        <f>SUMIFS(CALCULATION_quarterly_data!K:K,CALCULATION_quarterly_data!$A:$A,Quarter!$A518,CALCULATION_quarterly_data!$P:$P,Quarter!$B518,CALCULATION_quarterly_data!$C:$C,Quarter!$C518)</f>
        <v>0</v>
      </c>
      <c r="L518" s="73">
        <f>SUMIFS(CALCULATION_quarterly_data!L:L,CALCULATION_quarterly_data!$A:$A,Quarter!$A518,CALCULATION_quarterly_data!$P:$P,Quarter!$B518,CALCULATION_quarterly_data!$C:$C,Quarter!$C518)</f>
        <v>0</v>
      </c>
      <c r="M518" s="73">
        <f>SUMIFS(CALCULATION_quarterly_data!M:M,CALCULATION_quarterly_data!$A:$A,Quarter!$A518,CALCULATION_quarterly_data!$P:$P,Quarter!$B518,CALCULATION_quarterly_data!$C:$C,Quarter!$C518)</f>
        <v>13.81</v>
      </c>
      <c r="N518" s="74">
        <f>SUMIFS(CALCULATION_quarterly_data!N:N,CALCULATION_quarterly_data!$A:$A,Quarter!$A518,CALCULATION_quarterly_data!$P:$P,Quarter!$B518,CALCULATION_quarterly_data!$C:$C,Quarter!$C518)</f>
        <v>13.81</v>
      </c>
      <c r="O518" s="81">
        <f>SUMIFS(CALCULATION_quarterly_data!O:O,CALCULATION_quarterly_data!$A:$A,Quarter!$A518,CALCULATION_quarterly_data!$P:$P,Quarter!$B518,CALCULATION_quarterly_data!$C:$C,Quarter!$C518)</f>
        <v>22.29</v>
      </c>
    </row>
    <row r="519" spans="1:15" ht="15.5">
      <c r="A519" s="68">
        <v>2025</v>
      </c>
      <c r="B519" s="77">
        <v>1</v>
      </c>
      <c r="C519" s="63" t="s">
        <v>73</v>
      </c>
      <c r="D519" s="73">
        <f>SUMIFS(CALCULATION_quarterly_data!D:D,CALCULATION_quarterly_data!$A:$A,Quarter!$A519,CALCULATION_quarterly_data!$P:$P,Quarter!$B519,CALCULATION_quarterly_data!$C:$C,Quarter!$C519)</f>
        <v>260.48</v>
      </c>
      <c r="E519" s="73">
        <f>SUMIFS(CALCULATION_quarterly_data!E:E,CALCULATION_quarterly_data!$A:$A,Quarter!$A519,CALCULATION_quarterly_data!$P:$P,Quarter!$B519,CALCULATION_quarterly_data!$C:$C,Quarter!$C519)</f>
        <v>0</v>
      </c>
      <c r="F519" s="74">
        <f>SUMIFS(CALCULATION_quarterly_data!F:F,CALCULATION_quarterly_data!$A:$A,Quarter!$A519,CALCULATION_quarterly_data!$P:$P,Quarter!$B519,CALCULATION_quarterly_data!$C:$C,Quarter!$C519)</f>
        <v>260.48</v>
      </c>
      <c r="G519" s="73">
        <f>SUMIFS(CALCULATION_quarterly_data!G:G,CALCULATION_quarterly_data!$A:$A,Quarter!$A519,CALCULATION_quarterly_data!$P:$P,Quarter!$B519,CALCULATION_quarterly_data!$C:$C,Quarter!$C519)</f>
        <v>0</v>
      </c>
      <c r="H519" s="73">
        <f>SUMIFS(CALCULATION_quarterly_data!H:H,CALCULATION_quarterly_data!$A:$A,Quarter!$A519,CALCULATION_quarterly_data!$P:$P,Quarter!$B519,CALCULATION_quarterly_data!$C:$C,Quarter!$C519)</f>
        <v>0</v>
      </c>
      <c r="I519" s="73">
        <f>SUMIFS(CALCULATION_quarterly_data!I:I,CALCULATION_quarterly_data!$A:$A,Quarter!$A519,CALCULATION_quarterly_data!$P:$P,Quarter!$B519,CALCULATION_quarterly_data!$C:$C,Quarter!$C519)</f>
        <v>0</v>
      </c>
      <c r="J519" s="73">
        <f>SUMIFS(CALCULATION_quarterly_data!J:J,CALCULATION_quarterly_data!$A:$A,Quarter!$A519,CALCULATION_quarterly_data!$P:$P,Quarter!$B519,CALCULATION_quarterly_data!$C:$C,Quarter!$C519)</f>
        <v>0</v>
      </c>
      <c r="K519" s="73">
        <f>SUMIFS(CALCULATION_quarterly_data!K:K,CALCULATION_quarterly_data!$A:$A,Quarter!$A519,CALCULATION_quarterly_data!$P:$P,Quarter!$B519,CALCULATION_quarterly_data!$C:$C,Quarter!$C519)</f>
        <v>0</v>
      </c>
      <c r="L519" s="73">
        <f>SUMIFS(CALCULATION_quarterly_data!L:L,CALCULATION_quarterly_data!$A:$A,Quarter!$A519,CALCULATION_quarterly_data!$P:$P,Quarter!$B519,CALCULATION_quarterly_data!$C:$C,Quarter!$C519)</f>
        <v>0</v>
      </c>
      <c r="M519" s="73">
        <f>SUMIFS(CALCULATION_quarterly_data!M:M,CALCULATION_quarterly_data!$A:$A,Quarter!$A519,CALCULATION_quarterly_data!$P:$P,Quarter!$B519,CALCULATION_quarterly_data!$C:$C,Quarter!$C519)</f>
        <v>0</v>
      </c>
      <c r="N519" s="74">
        <f>SUMIFS(CALCULATION_quarterly_data!N:N,CALCULATION_quarterly_data!$A:$A,Quarter!$A519,CALCULATION_quarterly_data!$P:$P,Quarter!$B519,CALCULATION_quarterly_data!$C:$C,Quarter!$C519)</f>
        <v>0</v>
      </c>
      <c r="O519" s="81">
        <f>SUMIFS(CALCULATION_quarterly_data!O:O,CALCULATION_quarterly_data!$A:$A,Quarter!$A519,CALCULATION_quarterly_data!$P:$P,Quarter!$B519,CALCULATION_quarterly_data!$C:$C,Quarter!$C519)</f>
        <v>260.48</v>
      </c>
    </row>
    <row r="520" spans="1:15" ht="15.5">
      <c r="A520" s="68">
        <v>2025</v>
      </c>
      <c r="B520" s="77">
        <v>1</v>
      </c>
      <c r="C520" s="63" t="s">
        <v>42</v>
      </c>
      <c r="D520" s="73">
        <f>SUMIFS(CALCULATION_quarterly_data!D:D,CALCULATION_quarterly_data!$A:$A,Quarter!$A520,CALCULATION_quarterly_data!$P:$P,Quarter!$B520,CALCULATION_quarterly_data!$C:$C,Quarter!$C520)</f>
        <v>3096.95</v>
      </c>
      <c r="E520" s="73">
        <f>SUMIFS(CALCULATION_quarterly_data!E:E,CALCULATION_quarterly_data!$A:$A,Quarter!$A520,CALCULATION_quarterly_data!$P:$P,Quarter!$B520,CALCULATION_quarterly_data!$C:$C,Quarter!$C520)</f>
        <v>301.51</v>
      </c>
      <c r="F520" s="74">
        <f>SUMIFS(CALCULATION_quarterly_data!F:F,CALCULATION_quarterly_data!$A:$A,Quarter!$A520,CALCULATION_quarterly_data!$P:$P,Quarter!$B520,CALCULATION_quarterly_data!$C:$C,Quarter!$C520)</f>
        <v>3398.46</v>
      </c>
      <c r="G520" s="73">
        <f>SUMIFS(CALCULATION_quarterly_data!G:G,CALCULATION_quarterly_data!$A:$A,Quarter!$A520,CALCULATION_quarterly_data!$P:$P,Quarter!$B520,CALCULATION_quarterly_data!$C:$C,Quarter!$C520)</f>
        <v>6.35</v>
      </c>
      <c r="H520" s="73">
        <f>SUMIFS(CALCULATION_quarterly_data!H:H,CALCULATION_quarterly_data!$A:$A,Quarter!$A520,CALCULATION_quarterly_data!$P:$P,Quarter!$B520,CALCULATION_quarterly_data!$C:$C,Quarter!$C520)</f>
        <v>475.64</v>
      </c>
      <c r="I520" s="73">
        <f>SUMIFS(CALCULATION_quarterly_data!I:I,CALCULATION_quarterly_data!$A:$A,Quarter!$A520,CALCULATION_quarterly_data!$P:$P,Quarter!$B520,CALCULATION_quarterly_data!$C:$C,Quarter!$C520)</f>
        <v>0</v>
      </c>
      <c r="J520" s="73">
        <f>SUMIFS(CALCULATION_quarterly_data!J:J,CALCULATION_quarterly_data!$A:$A,Quarter!$A520,CALCULATION_quarterly_data!$P:$P,Quarter!$B520,CALCULATION_quarterly_data!$C:$C,Quarter!$C520)</f>
        <v>0</v>
      </c>
      <c r="K520" s="73">
        <f>SUMIFS(CALCULATION_quarterly_data!K:K,CALCULATION_quarterly_data!$A:$A,Quarter!$A520,CALCULATION_quarterly_data!$P:$P,Quarter!$B520,CALCULATION_quarterly_data!$C:$C,Quarter!$C520)</f>
        <v>0</v>
      </c>
      <c r="L520" s="73">
        <f>SUMIFS(CALCULATION_quarterly_data!L:L,CALCULATION_quarterly_data!$A:$A,Quarter!$A520,CALCULATION_quarterly_data!$P:$P,Quarter!$B520,CALCULATION_quarterly_data!$C:$C,Quarter!$C520)</f>
        <v>0</v>
      </c>
      <c r="M520" s="73">
        <f>SUMIFS(CALCULATION_quarterly_data!M:M,CALCULATION_quarterly_data!$A:$A,Quarter!$A520,CALCULATION_quarterly_data!$P:$P,Quarter!$B520,CALCULATION_quarterly_data!$C:$C,Quarter!$C520)</f>
        <v>624.55999999999995</v>
      </c>
      <c r="N520" s="74">
        <f>SUMIFS(CALCULATION_quarterly_data!N:N,CALCULATION_quarterly_data!$A:$A,Quarter!$A520,CALCULATION_quarterly_data!$P:$P,Quarter!$B520,CALCULATION_quarterly_data!$C:$C,Quarter!$C520)</f>
        <v>1114.9099999999999</v>
      </c>
      <c r="O520" s="81">
        <f>SUMIFS(CALCULATION_quarterly_data!O:O,CALCULATION_quarterly_data!$A:$A,Quarter!$A520,CALCULATION_quarterly_data!$P:$P,Quarter!$B520,CALCULATION_quarterly_data!$C:$C,Quarter!$C520)</f>
        <v>4513.37</v>
      </c>
    </row>
    <row r="521" spans="1:15" ht="15.5">
      <c r="A521" s="68">
        <v>2025</v>
      </c>
      <c r="B521" s="77">
        <v>1</v>
      </c>
      <c r="C521" s="63" t="s">
        <v>94</v>
      </c>
      <c r="D521" s="73">
        <f>SUMIFS(CALCULATION_quarterly_data!D:D,CALCULATION_quarterly_data!$A:$A,Quarter!$A521,CALCULATION_quarterly_data!$P:$P,Quarter!$B521,CALCULATION_quarterly_data!$C:$C,Quarter!$C521)</f>
        <v>0</v>
      </c>
      <c r="E521" s="73">
        <f>SUMIFS(CALCULATION_quarterly_data!E:E,CALCULATION_quarterly_data!$A:$A,Quarter!$A521,CALCULATION_quarterly_data!$P:$P,Quarter!$B521,CALCULATION_quarterly_data!$C:$C,Quarter!$C521)</f>
        <v>0</v>
      </c>
      <c r="F521" s="74">
        <f>SUMIFS(CALCULATION_quarterly_data!F:F,CALCULATION_quarterly_data!$A:$A,Quarter!$A521,CALCULATION_quarterly_data!$P:$P,Quarter!$B521,CALCULATION_quarterly_data!$C:$C,Quarter!$C521)</f>
        <v>0</v>
      </c>
      <c r="G521" s="73">
        <f>SUMIFS(CALCULATION_quarterly_data!G:G,CALCULATION_quarterly_data!$A:$A,Quarter!$A521,CALCULATION_quarterly_data!$P:$P,Quarter!$B521,CALCULATION_quarterly_data!$C:$C,Quarter!$C521)</f>
        <v>0</v>
      </c>
      <c r="H521" s="73">
        <f>SUMIFS(CALCULATION_quarterly_data!H:H,CALCULATION_quarterly_data!$A:$A,Quarter!$A521,CALCULATION_quarterly_data!$P:$P,Quarter!$B521,CALCULATION_quarterly_data!$C:$C,Quarter!$C521)</f>
        <v>75.27000000000001</v>
      </c>
      <c r="I521" s="73">
        <f>SUMIFS(CALCULATION_quarterly_data!I:I,CALCULATION_quarterly_data!$A:$A,Quarter!$A521,CALCULATION_quarterly_data!$P:$P,Quarter!$B521,CALCULATION_quarterly_data!$C:$C,Quarter!$C521)</f>
        <v>0</v>
      </c>
      <c r="J521" s="73">
        <f>SUMIFS(CALCULATION_quarterly_data!J:J,CALCULATION_quarterly_data!$A:$A,Quarter!$A521,CALCULATION_quarterly_data!$P:$P,Quarter!$B521,CALCULATION_quarterly_data!$C:$C,Quarter!$C521)</f>
        <v>0</v>
      </c>
      <c r="K521" s="73">
        <f>SUMIFS(CALCULATION_quarterly_data!K:K,CALCULATION_quarterly_data!$A:$A,Quarter!$A521,CALCULATION_quarterly_data!$P:$P,Quarter!$B521,CALCULATION_quarterly_data!$C:$C,Quarter!$C521)</f>
        <v>0</v>
      </c>
      <c r="L521" s="73">
        <f>SUMIFS(CALCULATION_quarterly_data!L:L,CALCULATION_quarterly_data!$A:$A,Quarter!$A521,CALCULATION_quarterly_data!$P:$P,Quarter!$B521,CALCULATION_quarterly_data!$C:$C,Quarter!$C521)</f>
        <v>0</v>
      </c>
      <c r="M521" s="73">
        <f>SUMIFS(CALCULATION_quarterly_data!M:M,CALCULATION_quarterly_data!$A:$A,Quarter!$A521,CALCULATION_quarterly_data!$P:$P,Quarter!$B521,CALCULATION_quarterly_data!$C:$C,Quarter!$C521)</f>
        <v>3.88</v>
      </c>
      <c r="N521" s="74">
        <f>SUMIFS(CALCULATION_quarterly_data!N:N,CALCULATION_quarterly_data!$A:$A,Quarter!$A521,CALCULATION_quarterly_data!$P:$P,Quarter!$B521,CALCULATION_quarterly_data!$C:$C,Quarter!$C521)</f>
        <v>79.149999999999991</v>
      </c>
      <c r="O521" s="81">
        <f>SUMIFS(CALCULATION_quarterly_data!O:O,CALCULATION_quarterly_data!$A:$A,Quarter!$A521,CALCULATION_quarterly_data!$P:$P,Quarter!$B521,CALCULATION_quarterly_data!$C:$C,Quarter!$C521)</f>
        <v>79.149999999999991</v>
      </c>
    </row>
    <row r="522" spans="1:15" ht="15.5">
      <c r="A522" s="68">
        <v>2025</v>
      </c>
      <c r="B522" s="77">
        <v>1</v>
      </c>
      <c r="C522" s="63" t="s">
        <v>133</v>
      </c>
      <c r="D522" s="73">
        <f>SUMIFS(CALCULATION_quarterly_data!D:D,CALCULATION_quarterly_data!$A:$A,Quarter!$A522,CALCULATION_quarterly_data!$P:$P,Quarter!$B522,CALCULATION_quarterly_data!$C:$C,Quarter!$C522)</f>
        <v>880.18000000000006</v>
      </c>
      <c r="E522" s="73">
        <f>SUMIFS(CALCULATION_quarterly_data!E:E,CALCULATION_quarterly_data!$A:$A,Quarter!$A522,CALCULATION_quarterly_data!$P:$P,Quarter!$B522,CALCULATION_quarterly_data!$C:$C,Quarter!$C522)</f>
        <v>0</v>
      </c>
      <c r="F522" s="74">
        <f>SUMIFS(CALCULATION_quarterly_data!F:F,CALCULATION_quarterly_data!$A:$A,Quarter!$A522,CALCULATION_quarterly_data!$P:$P,Quarter!$B522,CALCULATION_quarterly_data!$C:$C,Quarter!$C522)</f>
        <v>880.18000000000006</v>
      </c>
      <c r="G522" s="73">
        <f>SUMIFS(CALCULATION_quarterly_data!G:G,CALCULATION_quarterly_data!$A:$A,Quarter!$A522,CALCULATION_quarterly_data!$P:$P,Quarter!$B522,CALCULATION_quarterly_data!$C:$C,Quarter!$C522)</f>
        <v>0</v>
      </c>
      <c r="H522" s="73">
        <f>SUMIFS(CALCULATION_quarterly_data!H:H,CALCULATION_quarterly_data!$A:$A,Quarter!$A522,CALCULATION_quarterly_data!$P:$P,Quarter!$B522,CALCULATION_quarterly_data!$C:$C,Quarter!$C522)</f>
        <v>0</v>
      </c>
      <c r="I522" s="73">
        <f>SUMIFS(CALCULATION_quarterly_data!I:I,CALCULATION_quarterly_data!$A:$A,Quarter!$A522,CALCULATION_quarterly_data!$P:$P,Quarter!$B522,CALCULATION_quarterly_data!$C:$C,Quarter!$C522)</f>
        <v>0</v>
      </c>
      <c r="J522" s="73">
        <f>SUMIFS(CALCULATION_quarterly_data!J:J,CALCULATION_quarterly_data!$A:$A,Quarter!$A522,CALCULATION_quarterly_data!$P:$P,Quarter!$B522,CALCULATION_quarterly_data!$C:$C,Quarter!$C522)</f>
        <v>0</v>
      </c>
      <c r="K522" s="73">
        <f>SUMIFS(CALCULATION_quarterly_data!K:K,CALCULATION_quarterly_data!$A:$A,Quarter!$A522,CALCULATION_quarterly_data!$P:$P,Quarter!$B522,CALCULATION_quarterly_data!$C:$C,Quarter!$C522)</f>
        <v>0.12</v>
      </c>
      <c r="L522" s="73">
        <f>SUMIFS(CALCULATION_quarterly_data!L:L,CALCULATION_quarterly_data!$A:$A,Quarter!$A522,CALCULATION_quarterly_data!$P:$P,Quarter!$B522,CALCULATION_quarterly_data!$C:$C,Quarter!$C522)</f>
        <v>0</v>
      </c>
      <c r="M522" s="73">
        <f>SUMIFS(CALCULATION_quarterly_data!M:M,CALCULATION_quarterly_data!$A:$A,Quarter!$A522,CALCULATION_quarterly_data!$P:$P,Quarter!$B522,CALCULATION_quarterly_data!$C:$C,Quarter!$C522)</f>
        <v>1.65</v>
      </c>
      <c r="N522" s="74">
        <f>SUMIFS(CALCULATION_quarterly_data!N:N,CALCULATION_quarterly_data!$A:$A,Quarter!$A522,CALCULATION_quarterly_data!$P:$P,Quarter!$B522,CALCULATION_quarterly_data!$C:$C,Quarter!$C522)</f>
        <v>1.77</v>
      </c>
      <c r="O522" s="81">
        <f>SUMIFS(CALCULATION_quarterly_data!O:O,CALCULATION_quarterly_data!$A:$A,Quarter!$A522,CALCULATION_quarterly_data!$P:$P,Quarter!$B522,CALCULATION_quarterly_data!$C:$C,Quarter!$C522)</f>
        <v>881.95</v>
      </c>
    </row>
    <row r="523" spans="1:15" ht="15.5">
      <c r="A523" s="68">
        <v>2025</v>
      </c>
      <c r="B523" s="77">
        <v>1</v>
      </c>
      <c r="C523" s="63" t="s">
        <v>71</v>
      </c>
      <c r="D523" s="73">
        <f>SUMIFS(CALCULATION_quarterly_data!D:D,CALCULATION_quarterly_data!$A:$A,Quarter!$A523,CALCULATION_quarterly_data!$P:$P,Quarter!$B523,CALCULATION_quarterly_data!$C:$C,Quarter!$C523)</f>
        <v>0</v>
      </c>
      <c r="E523" s="73">
        <f>SUMIFS(CALCULATION_quarterly_data!E:E,CALCULATION_quarterly_data!$A:$A,Quarter!$A523,CALCULATION_quarterly_data!$P:$P,Quarter!$B523,CALCULATION_quarterly_data!$C:$C,Quarter!$C523)</f>
        <v>8.1300000000000008</v>
      </c>
      <c r="F523" s="74">
        <f>SUMIFS(CALCULATION_quarterly_data!F:F,CALCULATION_quarterly_data!$A:$A,Quarter!$A523,CALCULATION_quarterly_data!$P:$P,Quarter!$B523,CALCULATION_quarterly_data!$C:$C,Quarter!$C523)</f>
        <v>8.1300000000000008</v>
      </c>
      <c r="G523" s="73">
        <f>SUMIFS(CALCULATION_quarterly_data!G:G,CALCULATION_quarterly_data!$A:$A,Quarter!$A523,CALCULATION_quarterly_data!$P:$P,Quarter!$B523,CALCULATION_quarterly_data!$C:$C,Quarter!$C523)</f>
        <v>0</v>
      </c>
      <c r="H523" s="73">
        <f>SUMIFS(CALCULATION_quarterly_data!H:H,CALCULATION_quarterly_data!$A:$A,Quarter!$A523,CALCULATION_quarterly_data!$P:$P,Quarter!$B523,CALCULATION_quarterly_data!$C:$C,Quarter!$C523)</f>
        <v>0</v>
      </c>
      <c r="I523" s="73">
        <f>SUMIFS(CALCULATION_quarterly_data!I:I,CALCULATION_quarterly_data!$A:$A,Quarter!$A523,CALCULATION_quarterly_data!$P:$P,Quarter!$B523,CALCULATION_quarterly_data!$C:$C,Quarter!$C523)</f>
        <v>0</v>
      </c>
      <c r="J523" s="73">
        <f>SUMIFS(CALCULATION_quarterly_data!J:J,CALCULATION_quarterly_data!$A:$A,Quarter!$A523,CALCULATION_quarterly_data!$P:$P,Quarter!$B523,CALCULATION_quarterly_data!$C:$C,Quarter!$C523)</f>
        <v>0</v>
      </c>
      <c r="K523" s="73">
        <f>SUMIFS(CALCULATION_quarterly_data!K:K,CALCULATION_quarterly_data!$A:$A,Quarter!$A523,CALCULATION_quarterly_data!$P:$P,Quarter!$B523,CALCULATION_quarterly_data!$C:$C,Quarter!$C523)</f>
        <v>0</v>
      </c>
      <c r="L523" s="73">
        <f>SUMIFS(CALCULATION_quarterly_data!L:L,CALCULATION_quarterly_data!$A:$A,Quarter!$A523,CALCULATION_quarterly_data!$P:$P,Quarter!$B523,CALCULATION_quarterly_data!$C:$C,Quarter!$C523)</f>
        <v>0</v>
      </c>
      <c r="M523" s="73">
        <f>SUMIFS(CALCULATION_quarterly_data!M:M,CALCULATION_quarterly_data!$A:$A,Quarter!$A523,CALCULATION_quarterly_data!$P:$P,Quarter!$B523,CALCULATION_quarterly_data!$C:$C,Quarter!$C523)</f>
        <v>53.269999999999996</v>
      </c>
      <c r="N523" s="74">
        <f>SUMIFS(CALCULATION_quarterly_data!N:N,CALCULATION_quarterly_data!$A:$A,Quarter!$A523,CALCULATION_quarterly_data!$P:$P,Quarter!$B523,CALCULATION_quarterly_data!$C:$C,Quarter!$C523)</f>
        <v>53.269999999999996</v>
      </c>
      <c r="O523" s="81">
        <f>SUMIFS(CALCULATION_quarterly_data!O:O,CALCULATION_quarterly_data!$A:$A,Quarter!$A523,CALCULATION_quarterly_data!$P:$P,Quarter!$B523,CALCULATION_quarterly_data!$C:$C,Quarter!$C523)</f>
        <v>61.4</v>
      </c>
    </row>
    <row r="524" spans="1:15" ht="15.5">
      <c r="A524" s="68">
        <v>2025</v>
      </c>
      <c r="B524" s="77">
        <v>1</v>
      </c>
      <c r="C524" s="63" t="s">
        <v>45</v>
      </c>
      <c r="D524" s="73">
        <f>SUMIFS(CALCULATION_quarterly_data!D:D,CALCULATION_quarterly_data!$A:$A,Quarter!$A524,CALCULATION_quarterly_data!$P:$P,Quarter!$B524,CALCULATION_quarterly_data!$C:$C,Quarter!$C524)</f>
        <v>334.97</v>
      </c>
      <c r="E524" s="73">
        <f>SUMIFS(CALCULATION_quarterly_data!E:E,CALCULATION_quarterly_data!$A:$A,Quarter!$A524,CALCULATION_quarterly_data!$P:$P,Quarter!$B524,CALCULATION_quarterly_data!$C:$C,Quarter!$C524)</f>
        <v>0</v>
      </c>
      <c r="F524" s="74">
        <f>SUMIFS(CALCULATION_quarterly_data!F:F,CALCULATION_quarterly_data!$A:$A,Quarter!$A524,CALCULATION_quarterly_data!$P:$P,Quarter!$B524,CALCULATION_quarterly_data!$C:$C,Quarter!$C524)</f>
        <v>334.97</v>
      </c>
      <c r="G524" s="73">
        <f>SUMIFS(CALCULATION_quarterly_data!G:G,CALCULATION_quarterly_data!$A:$A,Quarter!$A524,CALCULATION_quarterly_data!$P:$P,Quarter!$B524,CALCULATION_quarterly_data!$C:$C,Quarter!$C524)</f>
        <v>0</v>
      </c>
      <c r="H524" s="73">
        <f>SUMIFS(CALCULATION_quarterly_data!H:H,CALCULATION_quarterly_data!$A:$A,Quarter!$A524,CALCULATION_quarterly_data!$P:$P,Quarter!$B524,CALCULATION_quarterly_data!$C:$C,Quarter!$C524)</f>
        <v>0</v>
      </c>
      <c r="I524" s="73">
        <f>SUMIFS(CALCULATION_quarterly_data!I:I,CALCULATION_quarterly_data!$A:$A,Quarter!$A524,CALCULATION_quarterly_data!$P:$P,Quarter!$B524,CALCULATION_quarterly_data!$C:$C,Quarter!$C524)</f>
        <v>0</v>
      </c>
      <c r="J524" s="73">
        <f>SUMIFS(CALCULATION_quarterly_data!J:J,CALCULATION_quarterly_data!$A:$A,Quarter!$A524,CALCULATION_quarterly_data!$P:$P,Quarter!$B524,CALCULATION_quarterly_data!$C:$C,Quarter!$C524)</f>
        <v>0</v>
      </c>
      <c r="K524" s="73">
        <f>SUMIFS(CALCULATION_quarterly_data!K:K,CALCULATION_quarterly_data!$A:$A,Quarter!$A524,CALCULATION_quarterly_data!$P:$P,Quarter!$B524,CALCULATION_quarterly_data!$C:$C,Quarter!$C524)</f>
        <v>0</v>
      </c>
      <c r="L524" s="73">
        <f>SUMIFS(CALCULATION_quarterly_data!L:L,CALCULATION_quarterly_data!$A:$A,Quarter!$A524,CALCULATION_quarterly_data!$P:$P,Quarter!$B524,CALCULATION_quarterly_data!$C:$C,Quarter!$C524)</f>
        <v>0</v>
      </c>
      <c r="M524" s="73">
        <f>SUMIFS(CALCULATION_quarterly_data!M:M,CALCULATION_quarterly_data!$A:$A,Quarter!$A524,CALCULATION_quarterly_data!$P:$P,Quarter!$B524,CALCULATION_quarterly_data!$C:$C,Quarter!$C524)</f>
        <v>0.06</v>
      </c>
      <c r="N524" s="74">
        <f>SUMIFS(CALCULATION_quarterly_data!N:N,CALCULATION_quarterly_data!$A:$A,Quarter!$A524,CALCULATION_quarterly_data!$P:$P,Quarter!$B524,CALCULATION_quarterly_data!$C:$C,Quarter!$C524)</f>
        <v>0.06</v>
      </c>
      <c r="O524" s="81">
        <f>SUMIFS(CALCULATION_quarterly_data!O:O,CALCULATION_quarterly_data!$A:$A,Quarter!$A524,CALCULATION_quarterly_data!$P:$P,Quarter!$B524,CALCULATION_quarterly_data!$C:$C,Quarter!$C524)</f>
        <v>335.03000000000003</v>
      </c>
    </row>
    <row r="525" spans="1:15" ht="15.5">
      <c r="A525" s="68">
        <v>2025</v>
      </c>
      <c r="B525" s="77">
        <v>1</v>
      </c>
      <c r="C525" s="63" t="s">
        <v>46</v>
      </c>
      <c r="D525" s="73">
        <f>SUMIFS(CALCULATION_quarterly_data!D:D,CALCULATION_quarterly_data!$A:$A,Quarter!$A525,CALCULATION_quarterly_data!$P:$P,Quarter!$B525,CALCULATION_quarterly_data!$C:$C,Quarter!$C525)</f>
        <v>0</v>
      </c>
      <c r="E525" s="73">
        <f>SUMIFS(CALCULATION_quarterly_data!E:E,CALCULATION_quarterly_data!$A:$A,Quarter!$A525,CALCULATION_quarterly_data!$P:$P,Quarter!$B525,CALCULATION_quarterly_data!$C:$C,Quarter!$C525)</f>
        <v>0</v>
      </c>
      <c r="F525" s="74">
        <f>SUMIFS(CALCULATION_quarterly_data!F:F,CALCULATION_quarterly_data!$A:$A,Quarter!$A525,CALCULATION_quarterly_data!$P:$P,Quarter!$B525,CALCULATION_quarterly_data!$C:$C,Quarter!$C525)</f>
        <v>0</v>
      </c>
      <c r="G525" s="73">
        <f>SUMIFS(CALCULATION_quarterly_data!G:G,CALCULATION_quarterly_data!$A:$A,Quarter!$A525,CALCULATION_quarterly_data!$P:$P,Quarter!$B525,CALCULATION_quarterly_data!$C:$C,Quarter!$C525)</f>
        <v>0</v>
      </c>
      <c r="H525" s="73">
        <f>SUMIFS(CALCULATION_quarterly_data!H:H,CALCULATION_quarterly_data!$A:$A,Quarter!$A525,CALCULATION_quarterly_data!$P:$P,Quarter!$B525,CALCULATION_quarterly_data!$C:$C,Quarter!$C525)</f>
        <v>405.84000000000003</v>
      </c>
      <c r="I525" s="73">
        <f>SUMIFS(CALCULATION_quarterly_data!I:I,CALCULATION_quarterly_data!$A:$A,Quarter!$A525,CALCULATION_quarterly_data!$P:$P,Quarter!$B525,CALCULATION_quarterly_data!$C:$C,Quarter!$C525)</f>
        <v>0</v>
      </c>
      <c r="J525" s="73">
        <f>SUMIFS(CALCULATION_quarterly_data!J:J,CALCULATION_quarterly_data!$A:$A,Quarter!$A525,CALCULATION_quarterly_data!$P:$P,Quarter!$B525,CALCULATION_quarterly_data!$C:$C,Quarter!$C525)</f>
        <v>0</v>
      </c>
      <c r="K525" s="73">
        <f>SUMIFS(CALCULATION_quarterly_data!K:K,CALCULATION_quarterly_data!$A:$A,Quarter!$A525,CALCULATION_quarterly_data!$P:$P,Quarter!$B525,CALCULATION_quarterly_data!$C:$C,Quarter!$C525)</f>
        <v>0.18</v>
      </c>
      <c r="L525" s="73">
        <f>SUMIFS(CALCULATION_quarterly_data!L:L,CALCULATION_quarterly_data!$A:$A,Quarter!$A525,CALCULATION_quarterly_data!$P:$P,Quarter!$B525,CALCULATION_quarterly_data!$C:$C,Quarter!$C525)</f>
        <v>0</v>
      </c>
      <c r="M525" s="73">
        <f>SUMIFS(CALCULATION_quarterly_data!M:M,CALCULATION_quarterly_data!$A:$A,Quarter!$A525,CALCULATION_quarterly_data!$P:$P,Quarter!$B525,CALCULATION_quarterly_data!$C:$C,Quarter!$C525)</f>
        <v>0.31</v>
      </c>
      <c r="N525" s="74">
        <f>SUMIFS(CALCULATION_quarterly_data!N:N,CALCULATION_quarterly_data!$A:$A,Quarter!$A525,CALCULATION_quarterly_data!$P:$P,Quarter!$B525,CALCULATION_quarterly_data!$C:$C,Quarter!$C525)</f>
        <v>406.33000000000004</v>
      </c>
      <c r="O525" s="81">
        <f>SUMIFS(CALCULATION_quarterly_data!O:O,CALCULATION_quarterly_data!$A:$A,Quarter!$A525,CALCULATION_quarterly_data!$P:$P,Quarter!$B525,CALCULATION_quarterly_data!$C:$C,Quarter!$C525)</f>
        <v>406.33000000000004</v>
      </c>
    </row>
    <row r="526" spans="1:15" ht="15.5">
      <c r="A526" s="68">
        <v>2025</v>
      </c>
      <c r="B526" s="77">
        <v>1</v>
      </c>
      <c r="C526" s="63" t="s">
        <v>62</v>
      </c>
      <c r="D526" s="73">
        <f>SUMIFS(CALCULATION_quarterly_data!D:D,CALCULATION_quarterly_data!$A:$A,Quarter!$A526,CALCULATION_quarterly_data!$P:$P,Quarter!$B526,CALCULATION_quarterly_data!$C:$C,Quarter!$C526)</f>
        <v>719.25</v>
      </c>
      <c r="E526" s="73">
        <f>SUMIFS(CALCULATION_quarterly_data!E:E,CALCULATION_quarterly_data!$A:$A,Quarter!$A526,CALCULATION_quarterly_data!$P:$P,Quarter!$B526,CALCULATION_quarterly_data!$C:$C,Quarter!$C526)</f>
        <v>10.08</v>
      </c>
      <c r="F526" s="74">
        <f>SUMIFS(CALCULATION_quarterly_data!F:F,CALCULATION_quarterly_data!$A:$A,Quarter!$A526,CALCULATION_quarterly_data!$P:$P,Quarter!$B526,CALCULATION_quarterly_data!$C:$C,Quarter!$C526)</f>
        <v>729.32999999999993</v>
      </c>
      <c r="G526" s="73">
        <f>SUMIFS(CALCULATION_quarterly_data!G:G,CALCULATION_quarterly_data!$A:$A,Quarter!$A526,CALCULATION_quarterly_data!$P:$P,Quarter!$B526,CALCULATION_quarterly_data!$C:$C,Quarter!$C526)</f>
        <v>60.69</v>
      </c>
      <c r="H526" s="73">
        <f>SUMIFS(CALCULATION_quarterly_data!H:H,CALCULATION_quarterly_data!$A:$A,Quarter!$A526,CALCULATION_quarterly_data!$P:$P,Quarter!$B526,CALCULATION_quarterly_data!$C:$C,Quarter!$C526)</f>
        <v>689.84999999999991</v>
      </c>
      <c r="I526" s="73">
        <f>SUMIFS(CALCULATION_quarterly_data!I:I,CALCULATION_quarterly_data!$A:$A,Quarter!$A526,CALCULATION_quarterly_data!$P:$P,Quarter!$B526,CALCULATION_quarterly_data!$C:$C,Quarter!$C526)</f>
        <v>0</v>
      </c>
      <c r="J526" s="73">
        <f>SUMIFS(CALCULATION_quarterly_data!J:J,CALCULATION_quarterly_data!$A:$A,Quarter!$A526,CALCULATION_quarterly_data!$P:$P,Quarter!$B526,CALCULATION_quarterly_data!$C:$C,Quarter!$C526)</f>
        <v>0</v>
      </c>
      <c r="K526" s="73">
        <f>SUMIFS(CALCULATION_quarterly_data!K:K,CALCULATION_quarterly_data!$A:$A,Quarter!$A526,CALCULATION_quarterly_data!$P:$P,Quarter!$B526,CALCULATION_quarterly_data!$C:$C,Quarter!$C526)</f>
        <v>0</v>
      </c>
      <c r="L526" s="73">
        <f>SUMIFS(CALCULATION_quarterly_data!L:L,CALCULATION_quarterly_data!$A:$A,Quarter!$A526,CALCULATION_quarterly_data!$P:$P,Quarter!$B526,CALCULATION_quarterly_data!$C:$C,Quarter!$C526)</f>
        <v>623.04</v>
      </c>
      <c r="M526" s="73">
        <f>SUMIFS(CALCULATION_quarterly_data!M:M,CALCULATION_quarterly_data!$A:$A,Quarter!$A526,CALCULATION_quarterly_data!$P:$P,Quarter!$B526,CALCULATION_quarterly_data!$C:$C,Quarter!$C526)</f>
        <v>238</v>
      </c>
      <c r="N526" s="74">
        <f>SUMIFS(CALCULATION_quarterly_data!N:N,CALCULATION_quarterly_data!$A:$A,Quarter!$A526,CALCULATION_quarterly_data!$P:$P,Quarter!$B526,CALCULATION_quarterly_data!$C:$C,Quarter!$C526)</f>
        <v>1589.25</v>
      </c>
      <c r="O526" s="81">
        <f>SUMIFS(CALCULATION_quarterly_data!O:O,CALCULATION_quarterly_data!$A:$A,Quarter!$A526,CALCULATION_quarterly_data!$P:$P,Quarter!$B526,CALCULATION_quarterly_data!$C:$C,Quarter!$C526)</f>
        <v>2318.58</v>
      </c>
    </row>
    <row r="527" spans="1:15" ht="15.5">
      <c r="A527" s="66">
        <v>2025</v>
      </c>
      <c r="B527" s="78">
        <v>1</v>
      </c>
      <c r="C527" s="64" t="s">
        <v>93</v>
      </c>
      <c r="D527" s="76">
        <f>SUMIFS(CALCULATION_quarterly_data!D:D,CALCULATION_quarterly_data!$A:$A,Quarter!$A527,CALCULATION_quarterly_data!$P:$P,Quarter!$B527,CALCULATION_quarterly_data!$C:$C,Quarter!$C527)</f>
        <v>6802.3600000000006</v>
      </c>
      <c r="E527" s="76">
        <f>SUMIFS(CALCULATION_quarterly_data!E:E,CALCULATION_quarterly_data!$A:$A,Quarter!$A527,CALCULATION_quarterly_data!$P:$P,Quarter!$B527,CALCULATION_quarterly_data!$C:$C,Quarter!$C527)</f>
        <v>539.20999999999992</v>
      </c>
      <c r="F527" s="75">
        <f>SUMIFS(CALCULATION_quarterly_data!F:F,CALCULATION_quarterly_data!$A:$A,Quarter!$A527,CALCULATION_quarterly_data!$P:$P,Quarter!$B527,CALCULATION_quarterly_data!$C:$C,Quarter!$C527)</f>
        <v>7341.57</v>
      </c>
      <c r="G527" s="76">
        <f>SUMIFS(CALCULATION_quarterly_data!G:G,CALCULATION_quarterly_data!$A:$A,Quarter!$A527,CALCULATION_quarterly_data!$P:$P,Quarter!$B527,CALCULATION_quarterly_data!$C:$C,Quarter!$C527)</f>
        <v>79.42</v>
      </c>
      <c r="H527" s="76">
        <f>SUMIFS(CALCULATION_quarterly_data!H:H,CALCULATION_quarterly_data!$A:$A,Quarter!$A527,CALCULATION_quarterly_data!$P:$P,Quarter!$B527,CALCULATION_quarterly_data!$C:$C,Quarter!$C527)</f>
        <v>2080.06</v>
      </c>
      <c r="I527" s="76">
        <f>SUMIFS(CALCULATION_quarterly_data!I:I,CALCULATION_quarterly_data!$A:$A,Quarter!$A527,CALCULATION_quarterly_data!$P:$P,Quarter!$B527,CALCULATION_quarterly_data!$C:$C,Quarter!$C527)</f>
        <v>321.43</v>
      </c>
      <c r="J527" s="76">
        <f>SUMIFS(CALCULATION_quarterly_data!J:J,CALCULATION_quarterly_data!$A:$A,Quarter!$A527,CALCULATION_quarterly_data!$P:$P,Quarter!$B527,CALCULATION_quarterly_data!$C:$C,Quarter!$C527)</f>
        <v>0.3</v>
      </c>
      <c r="K527" s="76">
        <f>SUMIFS(CALCULATION_quarterly_data!K:K,CALCULATION_quarterly_data!$A:$A,Quarter!$A527,CALCULATION_quarterly_data!$P:$P,Quarter!$B527,CALCULATION_quarterly_data!$C:$C,Quarter!$C527)</f>
        <v>182.38</v>
      </c>
      <c r="L527" s="76">
        <f>SUMIFS(CALCULATION_quarterly_data!L:L,CALCULATION_quarterly_data!$A:$A,Quarter!$A527,CALCULATION_quarterly_data!$P:$P,Quarter!$B527,CALCULATION_quarterly_data!$C:$C,Quarter!$C527)</f>
        <v>623.04</v>
      </c>
      <c r="M527" s="76">
        <f>SUMIFS(CALCULATION_quarterly_data!M:M,CALCULATION_quarterly_data!$A:$A,Quarter!$A527,CALCULATION_quarterly_data!$P:$P,Quarter!$B527,CALCULATION_quarterly_data!$C:$C,Quarter!$C527)</f>
        <v>1201.67</v>
      </c>
      <c r="N527" s="75">
        <f>SUMIFS(CALCULATION_quarterly_data!N:N,CALCULATION_quarterly_data!$A:$A,Quarter!$A527,CALCULATION_quarterly_data!$P:$P,Quarter!$B527,CALCULATION_quarterly_data!$C:$C,Quarter!$C527)</f>
        <v>4488.3</v>
      </c>
      <c r="O527" s="76">
        <f>SUMIFS(CALCULATION_quarterly_data!O:O,CALCULATION_quarterly_data!$A:$A,Quarter!$A527,CALCULATION_quarterly_data!$P:$P,Quarter!$B527,CALCULATION_quarterly_data!$C:$C,Quarter!$C527)</f>
        <v>11829.87</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589"/>
  <sheetViews>
    <sheetView showGridLines="0" zoomScaleNormal="100" workbookViewId="0">
      <pane ySplit="5" topLeftCell="A1572" activePane="bottomLeft" state="frozen"/>
      <selection pane="bottomLeft" activeCell="A1572" sqref="A1572"/>
    </sheetView>
  </sheetViews>
  <sheetFormatPr defaultRowHeight="14.5"/>
  <cols>
    <col min="1" max="1" width="8.54296875" style="20" customWidth="1"/>
    <col min="2" max="2" width="11.08984375" customWidth="1"/>
    <col min="3" max="3" width="27.08984375" customWidth="1"/>
    <col min="4" max="10" width="13.90625" customWidth="1"/>
    <col min="11" max="11" width="12.08984375" customWidth="1"/>
    <col min="12" max="12" width="11.90625" customWidth="1"/>
    <col min="13" max="13" width="14.08984375" customWidth="1"/>
    <col min="14" max="14" width="13.90625" customWidth="1"/>
    <col min="15" max="15" width="9.9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123</v>
      </c>
      <c r="L5" s="52" t="s">
        <v>124</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10</v>
      </c>
      <c r="N1001" s="74">
        <v>10</v>
      </c>
      <c r="O1001" s="81">
        <v>253.58</v>
      </c>
    </row>
    <row r="1002" spans="1:15" ht="15.5">
      <c r="A1002" s="68">
        <v>2022</v>
      </c>
      <c r="B1002" s="63" t="s">
        <v>52</v>
      </c>
      <c r="C1002" s="63" t="s">
        <v>70</v>
      </c>
      <c r="D1002" s="73">
        <v>0</v>
      </c>
      <c r="E1002" s="73">
        <v>0</v>
      </c>
      <c r="F1002" s="74">
        <v>0</v>
      </c>
      <c r="G1002" s="73">
        <v>0</v>
      </c>
      <c r="H1002" s="73">
        <v>27.72</v>
      </c>
      <c r="I1002" s="73">
        <v>109.54</v>
      </c>
      <c r="J1002" s="73">
        <v>18.079999999999998</v>
      </c>
      <c r="K1002" s="73">
        <v>274.48</v>
      </c>
      <c r="L1002" s="73">
        <v>16.899999999999999</v>
      </c>
      <c r="M1002" s="73">
        <v>12.28</v>
      </c>
      <c r="N1002" s="74">
        <v>460.21</v>
      </c>
      <c r="O1002" s="81">
        <v>460.21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190.97</v>
      </c>
      <c r="N1005" s="74">
        <v>422.85</v>
      </c>
      <c r="O1005" s="81">
        <v>1217.83</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287.94</v>
      </c>
      <c r="L1013" s="76">
        <v>230.59</v>
      </c>
      <c r="M1013" s="76">
        <v>406.85</v>
      </c>
      <c r="N1013" s="75">
        <v>1872.93</v>
      </c>
      <c r="O1013" s="76">
        <v>3830.38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15.94</v>
      </c>
      <c r="N1086" s="71">
        <v>157.03</v>
      </c>
      <c r="O1086" s="80">
        <v>167.79</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132</v>
      </c>
      <c r="D1090" s="73">
        <v>99.75</v>
      </c>
      <c r="E1090" s="73">
        <v>0</v>
      </c>
      <c r="F1090" s="74">
        <v>99.75</v>
      </c>
      <c r="G1090" s="73">
        <v>0</v>
      </c>
      <c r="H1090" s="73">
        <v>0</v>
      </c>
      <c r="I1090" s="73">
        <v>0</v>
      </c>
      <c r="J1090" s="73">
        <v>0</v>
      </c>
      <c r="K1090" s="73">
        <v>0</v>
      </c>
      <c r="L1090" s="73">
        <v>0</v>
      </c>
      <c r="M1090" s="73">
        <v>0</v>
      </c>
      <c r="N1090" s="74">
        <v>0</v>
      </c>
      <c r="O1090" s="81">
        <v>99.75</v>
      </c>
    </row>
    <row r="1091" spans="1:15" ht="15.5">
      <c r="A1091" s="68">
        <v>2023</v>
      </c>
      <c r="B1091" s="63" t="s">
        <v>47</v>
      </c>
      <c r="C1091" s="63" t="s">
        <v>40</v>
      </c>
      <c r="D1091" s="73">
        <v>0</v>
      </c>
      <c r="E1091" s="73">
        <v>0</v>
      </c>
      <c r="F1091" s="74">
        <v>0</v>
      </c>
      <c r="G1091" s="73">
        <v>13.94</v>
      </c>
      <c r="H1091" s="73">
        <v>3.35</v>
      </c>
      <c r="I1091" s="73">
        <v>0</v>
      </c>
      <c r="J1091" s="73">
        <v>0</v>
      </c>
      <c r="K1091" s="73">
        <v>15.24</v>
      </c>
      <c r="L1091" s="73">
        <v>0</v>
      </c>
      <c r="M1091" s="73">
        <v>0.81</v>
      </c>
      <c r="N1091" s="74">
        <v>49.8</v>
      </c>
      <c r="O1091" s="81">
        <v>49.8</v>
      </c>
    </row>
    <row r="1092" spans="1:15" ht="15.5">
      <c r="A1092" s="68">
        <v>2023</v>
      </c>
      <c r="B1092" s="63" t="s">
        <v>47</v>
      </c>
      <c r="C1092" s="63" t="s">
        <v>41</v>
      </c>
      <c r="D1092" s="73">
        <v>253.59</v>
      </c>
      <c r="E1092" s="73">
        <v>0</v>
      </c>
      <c r="F1092" s="74">
        <v>253.59</v>
      </c>
      <c r="G1092" s="73">
        <v>0</v>
      </c>
      <c r="H1092" s="73">
        <v>0</v>
      </c>
      <c r="I1092" s="73">
        <v>0</v>
      </c>
      <c r="J1092" s="73">
        <v>0</v>
      </c>
      <c r="K1092" s="73">
        <v>0</v>
      </c>
      <c r="L1092" s="73">
        <v>0</v>
      </c>
      <c r="M1092" s="73">
        <v>1.1499999999999999</v>
      </c>
      <c r="N1092" s="74">
        <v>1.1499999999999999</v>
      </c>
      <c r="O1092" s="81">
        <v>254.74</v>
      </c>
    </row>
    <row r="1093" spans="1:15" ht="15.5">
      <c r="A1093" s="68">
        <v>2023</v>
      </c>
      <c r="B1093" s="63" t="s">
        <v>47</v>
      </c>
      <c r="C1093" s="63" t="s">
        <v>70</v>
      </c>
      <c r="D1093" s="73">
        <v>0</v>
      </c>
      <c r="E1093" s="73">
        <v>0</v>
      </c>
      <c r="F1093" s="74">
        <v>0</v>
      </c>
      <c r="G1093" s="73">
        <v>0</v>
      </c>
      <c r="H1093" s="73">
        <v>10.99</v>
      </c>
      <c r="I1093" s="73">
        <v>96.24</v>
      </c>
      <c r="J1093" s="73">
        <v>12.09</v>
      </c>
      <c r="K1093" s="73">
        <v>131.11000000000001</v>
      </c>
      <c r="L1093" s="73">
        <v>0.12</v>
      </c>
      <c r="M1093" s="73">
        <v>3.8</v>
      </c>
      <c r="N1093" s="74">
        <v>254.35</v>
      </c>
      <c r="O1093" s="81">
        <v>254.35</v>
      </c>
    </row>
    <row r="1094" spans="1:15" ht="15.5">
      <c r="A1094" s="68">
        <v>2023</v>
      </c>
      <c r="B1094" s="63" t="s">
        <v>47</v>
      </c>
      <c r="C1094" s="63" t="s">
        <v>74</v>
      </c>
      <c r="D1094" s="73">
        <v>77.430000000000007</v>
      </c>
      <c r="E1094" s="73">
        <v>0</v>
      </c>
      <c r="F1094" s="74">
        <v>77.430000000000007</v>
      </c>
      <c r="G1094" s="73">
        <v>0</v>
      </c>
      <c r="H1094" s="73">
        <v>0</v>
      </c>
      <c r="I1094" s="73">
        <v>0</v>
      </c>
      <c r="J1094" s="73">
        <v>0</v>
      </c>
      <c r="K1094" s="73">
        <v>0</v>
      </c>
      <c r="L1094" s="73">
        <v>0</v>
      </c>
      <c r="M1094" s="73">
        <v>5.39</v>
      </c>
      <c r="N1094" s="74">
        <v>5.39</v>
      </c>
      <c r="O1094" s="81">
        <v>82.82</v>
      </c>
    </row>
    <row r="1095" spans="1:15" ht="15.5">
      <c r="A1095" s="68">
        <v>2023</v>
      </c>
      <c r="B1095" s="63" t="s">
        <v>47</v>
      </c>
      <c r="C1095" s="63" t="s">
        <v>73</v>
      </c>
      <c r="D1095" s="73">
        <v>0</v>
      </c>
      <c r="E1095" s="73">
        <v>0</v>
      </c>
      <c r="F1095" s="74">
        <v>0</v>
      </c>
      <c r="G1095" s="73">
        <v>0</v>
      </c>
      <c r="H1095" s="73">
        <v>0</v>
      </c>
      <c r="I1095" s="73">
        <v>0</v>
      </c>
      <c r="J1095" s="73">
        <v>0</v>
      </c>
      <c r="K1095" s="73">
        <v>0</v>
      </c>
      <c r="L1095" s="73">
        <v>0</v>
      </c>
      <c r="M1095" s="73">
        <v>0</v>
      </c>
      <c r="N1095" s="74">
        <v>0</v>
      </c>
      <c r="O1095" s="81">
        <v>0</v>
      </c>
    </row>
    <row r="1096" spans="1:15" ht="15.5">
      <c r="A1096" s="68">
        <v>2023</v>
      </c>
      <c r="B1096" s="63" t="s">
        <v>47</v>
      </c>
      <c r="C1096" s="63" t="s">
        <v>42</v>
      </c>
      <c r="D1096" s="73">
        <v>937.63</v>
      </c>
      <c r="E1096" s="73">
        <v>37.68</v>
      </c>
      <c r="F1096" s="74">
        <v>975.31</v>
      </c>
      <c r="G1096" s="73">
        <v>5.93</v>
      </c>
      <c r="H1096" s="73">
        <v>306.76</v>
      </c>
      <c r="I1096" s="73">
        <v>0</v>
      </c>
      <c r="J1096" s="73">
        <v>0</v>
      </c>
      <c r="K1096" s="73">
        <v>0</v>
      </c>
      <c r="L1096" s="73">
        <v>7.56</v>
      </c>
      <c r="M1096" s="73">
        <v>374.66</v>
      </c>
      <c r="N1096" s="74">
        <v>695.86</v>
      </c>
      <c r="O1096" s="81">
        <v>1671.17</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133</v>
      </c>
      <c r="D1098" s="73">
        <v>0</v>
      </c>
      <c r="E1098" s="73">
        <v>0</v>
      </c>
      <c r="F1098" s="74">
        <v>0</v>
      </c>
      <c r="G1098" s="73">
        <v>0</v>
      </c>
      <c r="H1098" s="73">
        <v>0</v>
      </c>
      <c r="I1098" s="73">
        <v>0</v>
      </c>
      <c r="J1098" s="73">
        <v>0</v>
      </c>
      <c r="K1098" s="73">
        <v>0</v>
      </c>
      <c r="L1098" s="73">
        <v>0</v>
      </c>
      <c r="M1098" s="73">
        <v>1.65</v>
      </c>
      <c r="N1098" s="74">
        <v>1.65</v>
      </c>
      <c r="O1098" s="81">
        <v>1.65</v>
      </c>
    </row>
    <row r="1099" spans="1:15" ht="15.5">
      <c r="A1099" s="68">
        <v>2023</v>
      </c>
      <c r="B1099" s="63" t="s">
        <v>47</v>
      </c>
      <c r="C1099" s="63" t="s">
        <v>71</v>
      </c>
      <c r="D1099" s="73">
        <v>157.74</v>
      </c>
      <c r="E1099" s="73">
        <v>0</v>
      </c>
      <c r="F1099" s="74">
        <v>157.74</v>
      </c>
      <c r="G1099" s="73">
        <v>0</v>
      </c>
      <c r="H1099" s="73">
        <v>0</v>
      </c>
      <c r="I1099" s="73">
        <v>0</v>
      </c>
      <c r="J1099" s="73">
        <v>0</v>
      </c>
      <c r="K1099" s="73">
        <v>0</v>
      </c>
      <c r="L1099" s="73">
        <v>0</v>
      </c>
      <c r="M1099" s="73">
        <v>3.88</v>
      </c>
      <c r="N1099" s="74">
        <v>3.88</v>
      </c>
      <c r="O1099" s="81">
        <v>161.62</v>
      </c>
    </row>
    <row r="1100" spans="1:15" ht="15.5">
      <c r="A1100" s="68">
        <v>2023</v>
      </c>
      <c r="B1100" s="63" t="s">
        <v>47</v>
      </c>
      <c r="C1100" s="63" t="s">
        <v>45</v>
      </c>
      <c r="D1100" s="73">
        <v>119.36</v>
      </c>
      <c r="E1100" s="73">
        <v>13.84</v>
      </c>
      <c r="F1100" s="74">
        <v>133.19999999999999</v>
      </c>
      <c r="G1100" s="73">
        <v>0</v>
      </c>
      <c r="H1100" s="73">
        <v>0</v>
      </c>
      <c r="I1100" s="73">
        <v>0</v>
      </c>
      <c r="J1100" s="73">
        <v>0</v>
      </c>
      <c r="K1100" s="73">
        <v>0</v>
      </c>
      <c r="L1100" s="73">
        <v>0</v>
      </c>
      <c r="M1100" s="73">
        <v>0.03</v>
      </c>
      <c r="N1100" s="74">
        <v>0.03</v>
      </c>
      <c r="O1100" s="81">
        <v>133.22999999999999</v>
      </c>
    </row>
    <row r="1101" spans="1:15" ht="15.5">
      <c r="A1101" s="68">
        <v>2023</v>
      </c>
      <c r="B1101" s="63" t="s">
        <v>47</v>
      </c>
      <c r="C1101" s="63" t="s">
        <v>46</v>
      </c>
      <c r="D1101" s="73">
        <v>66.94</v>
      </c>
      <c r="E1101" s="73">
        <v>0</v>
      </c>
      <c r="F1101" s="74">
        <v>66.94</v>
      </c>
      <c r="G1101" s="73">
        <v>0</v>
      </c>
      <c r="H1101" s="73">
        <v>207.69</v>
      </c>
      <c r="I1101" s="73">
        <v>39.270000000000003</v>
      </c>
      <c r="J1101" s="73">
        <v>0</v>
      </c>
      <c r="K1101" s="73">
        <v>0</v>
      </c>
      <c r="L1101" s="73">
        <v>0</v>
      </c>
      <c r="M1101" s="73">
        <v>1.06</v>
      </c>
      <c r="N1101" s="74">
        <v>248.02</v>
      </c>
      <c r="O1101" s="81">
        <v>314.95999999999998</v>
      </c>
    </row>
    <row r="1102" spans="1:15" ht="15.5">
      <c r="A1102" s="68">
        <v>2023</v>
      </c>
      <c r="B1102" s="63" t="s">
        <v>47</v>
      </c>
      <c r="C1102" s="63" t="s">
        <v>62</v>
      </c>
      <c r="D1102" s="73">
        <v>313.73</v>
      </c>
      <c r="E1102" s="73">
        <v>0</v>
      </c>
      <c r="F1102" s="74">
        <v>313.73</v>
      </c>
      <c r="G1102" s="73">
        <v>6.1</v>
      </c>
      <c r="H1102" s="73">
        <v>123.7</v>
      </c>
      <c r="I1102" s="73">
        <v>3.08</v>
      </c>
      <c r="J1102" s="73">
        <v>0</v>
      </c>
      <c r="K1102" s="73">
        <v>0</v>
      </c>
      <c r="L1102" s="73">
        <v>191.84</v>
      </c>
      <c r="M1102" s="73">
        <v>25.72</v>
      </c>
      <c r="N1102" s="74">
        <v>227.87</v>
      </c>
      <c r="O1102" s="81">
        <v>541.6</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447.64</v>
      </c>
      <c r="N1103" s="75">
        <v>1731.75</v>
      </c>
      <c r="O1103" s="76">
        <v>3881.68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132</v>
      </c>
      <c r="D1108" s="73">
        <v>212.82</v>
      </c>
      <c r="E1108" s="73">
        <v>0</v>
      </c>
      <c r="F1108" s="74">
        <v>212.82</v>
      </c>
      <c r="G1108" s="73">
        <v>0</v>
      </c>
      <c r="H1108" s="73">
        <v>0</v>
      </c>
      <c r="I1108" s="73">
        <v>0</v>
      </c>
      <c r="J1108" s="73">
        <v>0</v>
      </c>
      <c r="K1108" s="73">
        <v>0</v>
      </c>
      <c r="L1108" s="73">
        <v>0</v>
      </c>
      <c r="M1108" s="73">
        <v>0</v>
      </c>
      <c r="N1108" s="74">
        <v>0</v>
      </c>
      <c r="O1108" s="81">
        <v>212.82</v>
      </c>
    </row>
    <row r="1109" spans="1:15" ht="15.5">
      <c r="A1109" s="68">
        <v>2023</v>
      </c>
      <c r="B1109" s="63" t="s">
        <v>58</v>
      </c>
      <c r="C1109" s="63" t="s">
        <v>40</v>
      </c>
      <c r="D1109" s="73">
        <v>76.53</v>
      </c>
      <c r="E1109" s="73">
        <v>0</v>
      </c>
      <c r="F1109" s="74">
        <v>76.53</v>
      </c>
      <c r="G1109" s="73">
        <v>13.7</v>
      </c>
      <c r="H1109" s="73">
        <v>3.35</v>
      </c>
      <c r="I1109" s="73">
        <v>0</v>
      </c>
      <c r="J1109" s="73">
        <v>0</v>
      </c>
      <c r="K1109" s="73">
        <v>0</v>
      </c>
      <c r="L1109" s="73">
        <v>0</v>
      </c>
      <c r="M1109" s="73">
        <v>4.49</v>
      </c>
      <c r="N1109" s="74">
        <v>22.27</v>
      </c>
      <c r="O1109" s="81">
        <v>98.8</v>
      </c>
    </row>
    <row r="1110" spans="1:15" ht="15.5">
      <c r="A1110" s="68">
        <v>2023</v>
      </c>
      <c r="B1110" s="63" t="s">
        <v>58</v>
      </c>
      <c r="C1110" s="63" t="s">
        <v>41</v>
      </c>
      <c r="D1110" s="73">
        <v>282.89</v>
      </c>
      <c r="E1110" s="73">
        <v>0</v>
      </c>
      <c r="F1110" s="74">
        <v>282.89</v>
      </c>
      <c r="G1110" s="73">
        <v>0</v>
      </c>
      <c r="H1110" s="73">
        <v>0</v>
      </c>
      <c r="I1110" s="73">
        <v>0</v>
      </c>
      <c r="J1110" s="73">
        <v>0</v>
      </c>
      <c r="K1110" s="73">
        <v>0</v>
      </c>
      <c r="L1110" s="73">
        <v>0</v>
      </c>
      <c r="M1110" s="73">
        <v>4.53</v>
      </c>
      <c r="N1110" s="74">
        <v>4.53</v>
      </c>
      <c r="O1110" s="81">
        <v>287.42</v>
      </c>
    </row>
    <row r="1111" spans="1:15" ht="15.5">
      <c r="A1111" s="68">
        <v>2023</v>
      </c>
      <c r="B1111" s="63" t="s">
        <v>58</v>
      </c>
      <c r="C1111" s="63" t="s">
        <v>70</v>
      </c>
      <c r="D1111" s="73">
        <v>0</v>
      </c>
      <c r="E1111" s="73">
        <v>0</v>
      </c>
      <c r="F1111" s="74">
        <v>0</v>
      </c>
      <c r="G1111" s="73">
        <v>0.5</v>
      </c>
      <c r="H1111" s="73">
        <v>13.08</v>
      </c>
      <c r="I1111" s="73">
        <v>109.34</v>
      </c>
      <c r="J1111" s="73">
        <v>6.01</v>
      </c>
      <c r="K1111" s="73">
        <v>126.59</v>
      </c>
      <c r="L1111" s="73">
        <v>0.15</v>
      </c>
      <c r="M1111" s="73">
        <v>4.38</v>
      </c>
      <c r="N1111" s="74">
        <v>260.05</v>
      </c>
      <c r="O1111" s="81">
        <v>260.05</v>
      </c>
    </row>
    <row r="1112" spans="1:15" ht="15.5">
      <c r="A1112" s="68">
        <v>2023</v>
      </c>
      <c r="B1112" s="63" t="s">
        <v>58</v>
      </c>
      <c r="C1112" s="63" t="s">
        <v>74</v>
      </c>
      <c r="D1112" s="73">
        <v>90.98</v>
      </c>
      <c r="E1112" s="73">
        <v>0</v>
      </c>
      <c r="F1112" s="74">
        <v>90.98</v>
      </c>
      <c r="G1112" s="73">
        <v>0</v>
      </c>
      <c r="H1112" s="73">
        <v>0</v>
      </c>
      <c r="I1112" s="73">
        <v>0</v>
      </c>
      <c r="J1112" s="73">
        <v>0</v>
      </c>
      <c r="K1112" s="73">
        <v>0</v>
      </c>
      <c r="L1112" s="73">
        <v>0</v>
      </c>
      <c r="M1112" s="73">
        <v>2.19</v>
      </c>
      <c r="N1112" s="74">
        <v>2.19</v>
      </c>
      <c r="O1112" s="81">
        <v>93.17</v>
      </c>
    </row>
    <row r="1113" spans="1:15" ht="15.5">
      <c r="A1113" s="68">
        <v>2023</v>
      </c>
      <c r="B1113" s="63" t="s">
        <v>58</v>
      </c>
      <c r="C1113" s="63" t="s">
        <v>73</v>
      </c>
      <c r="D1113" s="73">
        <v>0</v>
      </c>
      <c r="E1113" s="73">
        <v>0</v>
      </c>
      <c r="F1113" s="74">
        <v>0</v>
      </c>
      <c r="G1113" s="73">
        <v>0</v>
      </c>
      <c r="H1113" s="73">
        <v>0</v>
      </c>
      <c r="I1113" s="73">
        <v>0</v>
      </c>
      <c r="J1113" s="73">
        <v>0</v>
      </c>
      <c r="K1113" s="73">
        <v>0</v>
      </c>
      <c r="L1113" s="73">
        <v>0</v>
      </c>
      <c r="M1113" s="73">
        <v>0</v>
      </c>
      <c r="N1113" s="74">
        <v>0</v>
      </c>
      <c r="O1113" s="81">
        <v>0</v>
      </c>
    </row>
    <row r="1114" spans="1:15" ht="15.5">
      <c r="A1114" s="68">
        <v>2023</v>
      </c>
      <c r="B1114" s="63" t="s">
        <v>58</v>
      </c>
      <c r="C1114" s="63" t="s">
        <v>42</v>
      </c>
      <c r="D1114" s="73">
        <v>1448.25</v>
      </c>
      <c r="E1114" s="73">
        <v>58.53</v>
      </c>
      <c r="F1114" s="74">
        <v>1506.78</v>
      </c>
      <c r="G1114" s="73">
        <v>0</v>
      </c>
      <c r="H1114" s="73">
        <v>156.72</v>
      </c>
      <c r="I1114" s="73">
        <v>0</v>
      </c>
      <c r="J1114" s="73">
        <v>0</v>
      </c>
      <c r="K1114" s="73">
        <v>0</v>
      </c>
      <c r="L1114" s="73">
        <v>0</v>
      </c>
      <c r="M1114" s="73">
        <v>122.46</v>
      </c>
      <c r="N1114" s="74">
        <v>290.99</v>
      </c>
      <c r="O1114" s="81">
        <v>1797.77</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133</v>
      </c>
      <c r="D1116" s="73">
        <v>162.9</v>
      </c>
      <c r="E1116" s="73">
        <v>0</v>
      </c>
      <c r="F1116" s="74">
        <v>162.9</v>
      </c>
      <c r="G1116" s="73">
        <v>0</v>
      </c>
      <c r="H1116" s="73">
        <v>0</v>
      </c>
      <c r="I1116" s="73">
        <v>0</v>
      </c>
      <c r="J1116" s="73">
        <v>0</v>
      </c>
      <c r="K1116" s="73">
        <v>0</v>
      </c>
      <c r="L1116" s="73">
        <v>0</v>
      </c>
      <c r="M1116" s="73">
        <v>0</v>
      </c>
      <c r="N1116" s="74">
        <v>0</v>
      </c>
      <c r="O1116" s="81">
        <v>162.9</v>
      </c>
    </row>
    <row r="1117" spans="1:15" ht="15.5">
      <c r="A1117" s="68">
        <v>2023</v>
      </c>
      <c r="B1117" s="63" t="s">
        <v>58</v>
      </c>
      <c r="C1117" s="63" t="s">
        <v>71</v>
      </c>
      <c r="D1117" s="73">
        <v>0</v>
      </c>
      <c r="E1117" s="73">
        <v>16.489999999999998</v>
      </c>
      <c r="F1117" s="74">
        <v>16.489999999999998</v>
      </c>
      <c r="G1117" s="73">
        <v>0</v>
      </c>
      <c r="H1117" s="73">
        <v>0</v>
      </c>
      <c r="I1117" s="73">
        <v>0</v>
      </c>
      <c r="J1117" s="73">
        <v>0</v>
      </c>
      <c r="K1117" s="73">
        <v>0</v>
      </c>
      <c r="L1117" s="73">
        <v>0</v>
      </c>
      <c r="M1117" s="73">
        <v>46.65</v>
      </c>
      <c r="N1117" s="74">
        <v>79.709999999999994</v>
      </c>
      <c r="O1117" s="81">
        <v>96.2</v>
      </c>
    </row>
    <row r="1118" spans="1:15" ht="15.5">
      <c r="A1118" s="68">
        <v>2023</v>
      </c>
      <c r="B1118" s="63" t="s">
        <v>58</v>
      </c>
      <c r="C1118" s="63" t="s">
        <v>45</v>
      </c>
      <c r="D1118" s="73">
        <v>0</v>
      </c>
      <c r="E1118" s="73">
        <v>0</v>
      </c>
      <c r="F1118" s="74">
        <v>0</v>
      </c>
      <c r="G1118" s="73">
        <v>0</v>
      </c>
      <c r="H1118" s="73">
        <v>0</v>
      </c>
      <c r="I1118" s="73">
        <v>0</v>
      </c>
      <c r="J1118" s="73">
        <v>0</v>
      </c>
      <c r="K1118" s="73">
        <v>0</v>
      </c>
      <c r="L1118" s="73">
        <v>0</v>
      </c>
      <c r="M1118" s="73">
        <v>0.03</v>
      </c>
      <c r="N1118" s="74">
        <v>0.03</v>
      </c>
      <c r="O1118" s="81">
        <v>0.03</v>
      </c>
    </row>
    <row r="1119" spans="1:15" ht="15.5">
      <c r="A1119" s="68">
        <v>2023</v>
      </c>
      <c r="B1119" s="63" t="s">
        <v>58</v>
      </c>
      <c r="C1119" s="63" t="s">
        <v>46</v>
      </c>
      <c r="D1119" s="73">
        <v>81.38</v>
      </c>
      <c r="E1119" s="73">
        <v>0</v>
      </c>
      <c r="F1119" s="74">
        <v>81.38</v>
      </c>
      <c r="G1119" s="73">
        <v>0</v>
      </c>
      <c r="H1119" s="73">
        <v>215.75</v>
      </c>
      <c r="I1119" s="73">
        <v>0</v>
      </c>
      <c r="J1119" s="73">
        <v>0</v>
      </c>
      <c r="K1119" s="73">
        <v>0</v>
      </c>
      <c r="L1119" s="73">
        <v>0</v>
      </c>
      <c r="M1119" s="73">
        <v>0.12</v>
      </c>
      <c r="N1119" s="74">
        <v>215.87</v>
      </c>
      <c r="O1119" s="81">
        <v>297.25</v>
      </c>
    </row>
    <row r="1120" spans="1:15" ht="15.5">
      <c r="A1120" s="68">
        <v>2023</v>
      </c>
      <c r="B1120" s="63" t="s">
        <v>58</v>
      </c>
      <c r="C1120" s="63" t="s">
        <v>62</v>
      </c>
      <c r="D1120" s="73">
        <v>102.67</v>
      </c>
      <c r="E1120" s="92">
        <v>0</v>
      </c>
      <c r="F1120" s="74">
        <v>102.67</v>
      </c>
      <c r="G1120" s="73">
        <v>0.73</v>
      </c>
      <c r="H1120" s="73">
        <v>95.75</v>
      </c>
      <c r="I1120" s="73">
        <v>0</v>
      </c>
      <c r="J1120" s="73">
        <v>0</v>
      </c>
      <c r="K1120" s="73">
        <v>0</v>
      </c>
      <c r="L1120" s="73">
        <v>148.4</v>
      </c>
      <c r="M1120" s="73">
        <v>68.88</v>
      </c>
      <c r="N1120" s="74">
        <v>229.5</v>
      </c>
      <c r="O1120" s="81">
        <v>332.17</v>
      </c>
    </row>
    <row r="1121" spans="1:15" ht="15.5">
      <c r="A1121" s="66">
        <v>2023</v>
      </c>
      <c r="B1121" s="66" t="s">
        <v>58</v>
      </c>
      <c r="C1121" s="64" t="s">
        <v>93</v>
      </c>
      <c r="D1121" s="76">
        <v>2458.42</v>
      </c>
      <c r="E1121" s="76">
        <v>118.19</v>
      </c>
      <c r="F1121" s="75">
        <v>2576.61</v>
      </c>
      <c r="G1121" s="76">
        <v>14.93</v>
      </c>
      <c r="H1121" s="76">
        <v>623.03</v>
      </c>
      <c r="I1121" s="76">
        <v>109.34</v>
      </c>
      <c r="J1121" s="76">
        <v>6.01</v>
      </c>
      <c r="K1121" s="76">
        <v>126.59</v>
      </c>
      <c r="L1121" s="76">
        <v>162.59</v>
      </c>
      <c r="M1121" s="76">
        <v>409.95</v>
      </c>
      <c r="N1121" s="75">
        <v>1452.44</v>
      </c>
      <c r="O1121" s="76">
        <v>4029.05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132</v>
      </c>
      <c r="D1126" s="73">
        <v>0</v>
      </c>
      <c r="E1126" s="73">
        <v>0</v>
      </c>
      <c r="F1126" s="74">
        <v>0</v>
      </c>
      <c r="G1126" s="73">
        <v>0</v>
      </c>
      <c r="H1126" s="73">
        <v>0</v>
      </c>
      <c r="I1126" s="73">
        <v>0</v>
      </c>
      <c r="J1126" s="73">
        <v>0</v>
      </c>
      <c r="K1126" s="73">
        <v>0</v>
      </c>
      <c r="L1126" s="73">
        <v>0</v>
      </c>
      <c r="M1126" s="73">
        <v>0</v>
      </c>
      <c r="N1126" s="74">
        <v>0</v>
      </c>
      <c r="O1126" s="81">
        <v>0</v>
      </c>
    </row>
    <row r="1127" spans="1:15" ht="15.5">
      <c r="A1127" s="68">
        <v>2023</v>
      </c>
      <c r="B1127" s="63" t="s">
        <v>57</v>
      </c>
      <c r="C1127" s="63" t="s">
        <v>40</v>
      </c>
      <c r="D1127" s="73">
        <v>74.319999999999993</v>
      </c>
      <c r="E1127" s="73">
        <v>0</v>
      </c>
      <c r="F1127" s="74">
        <v>74.319999999999993</v>
      </c>
      <c r="G1127" s="73">
        <v>2.79</v>
      </c>
      <c r="H1127" s="73">
        <v>6.7</v>
      </c>
      <c r="I1127" s="73">
        <v>0</v>
      </c>
      <c r="J1127" s="73">
        <v>0</v>
      </c>
      <c r="K1127" s="73">
        <v>0</v>
      </c>
      <c r="L1127" s="73">
        <v>0</v>
      </c>
      <c r="M1127" s="73">
        <v>6.01</v>
      </c>
      <c r="N1127" s="74">
        <v>40.31</v>
      </c>
      <c r="O1127" s="81">
        <v>114.63</v>
      </c>
    </row>
    <row r="1128" spans="1:15" ht="15.5">
      <c r="A1128" s="68">
        <v>2023</v>
      </c>
      <c r="B1128" s="63" t="s">
        <v>57</v>
      </c>
      <c r="C1128" s="63" t="s">
        <v>41</v>
      </c>
      <c r="D1128" s="73">
        <v>185.47</v>
      </c>
      <c r="E1128" s="73">
        <v>0</v>
      </c>
      <c r="F1128" s="74">
        <v>185.47</v>
      </c>
      <c r="G1128" s="73">
        <v>0</v>
      </c>
      <c r="H1128" s="73">
        <v>0</v>
      </c>
      <c r="I1128" s="73">
        <v>0</v>
      </c>
      <c r="J1128" s="73">
        <v>0</v>
      </c>
      <c r="K1128" s="73">
        <v>0</v>
      </c>
      <c r="L1128" s="73">
        <v>0</v>
      </c>
      <c r="M1128" s="73">
        <v>2.68</v>
      </c>
      <c r="N1128" s="74">
        <v>3.68</v>
      </c>
      <c r="O1128" s="81">
        <v>189.15</v>
      </c>
    </row>
    <row r="1129" spans="1:15" ht="15.5">
      <c r="A1129" s="68">
        <v>2023</v>
      </c>
      <c r="B1129" s="63" t="s">
        <v>57</v>
      </c>
      <c r="C1129" s="63" t="s">
        <v>70</v>
      </c>
      <c r="D1129" s="73">
        <v>0</v>
      </c>
      <c r="E1129" s="73">
        <v>0</v>
      </c>
      <c r="F1129" s="74">
        <v>0</v>
      </c>
      <c r="G1129" s="73">
        <v>0</v>
      </c>
      <c r="H1129" s="73">
        <v>19.89</v>
      </c>
      <c r="I1129" s="73">
        <v>122.63</v>
      </c>
      <c r="J1129" s="73">
        <v>6.06</v>
      </c>
      <c r="K1129" s="73">
        <v>74.930000000000007</v>
      </c>
      <c r="L1129" s="73">
        <v>13.22</v>
      </c>
      <c r="M1129" s="73">
        <v>9.26</v>
      </c>
      <c r="N1129" s="74">
        <v>245.99</v>
      </c>
      <c r="O1129" s="81">
        <v>245.99</v>
      </c>
    </row>
    <row r="1130" spans="1:15" ht="15.5">
      <c r="A1130" s="68">
        <v>2023</v>
      </c>
      <c r="B1130" s="63" t="s">
        <v>57</v>
      </c>
      <c r="C1130" s="63" t="s">
        <v>74</v>
      </c>
      <c r="D1130" s="73">
        <v>0</v>
      </c>
      <c r="E1130" s="73">
        <v>10</v>
      </c>
      <c r="F1130" s="74">
        <v>10</v>
      </c>
      <c r="G1130" s="73">
        <v>0</v>
      </c>
      <c r="H1130" s="73">
        <v>0</v>
      </c>
      <c r="I1130" s="73">
        <v>0</v>
      </c>
      <c r="J1130" s="73">
        <v>0</v>
      </c>
      <c r="K1130" s="73">
        <v>0</v>
      </c>
      <c r="L1130" s="73">
        <v>0</v>
      </c>
      <c r="M1130" s="73">
        <v>2.62</v>
      </c>
      <c r="N1130" s="74">
        <v>2.62</v>
      </c>
      <c r="O1130" s="81">
        <v>12.62</v>
      </c>
    </row>
    <row r="1131" spans="1:15" ht="15.5">
      <c r="A1131" s="68">
        <v>2023</v>
      </c>
      <c r="B1131" s="63" t="s">
        <v>57</v>
      </c>
      <c r="C1131" s="63" t="s">
        <v>73</v>
      </c>
      <c r="D1131" s="73">
        <v>0</v>
      </c>
      <c r="E1131" s="73">
        <v>0</v>
      </c>
      <c r="F1131" s="74">
        <v>0</v>
      </c>
      <c r="G1131" s="73">
        <v>0</v>
      </c>
      <c r="H1131" s="73">
        <v>0</v>
      </c>
      <c r="I1131" s="73">
        <v>0</v>
      </c>
      <c r="J1131" s="73">
        <v>0</v>
      </c>
      <c r="K1131" s="73">
        <v>0</v>
      </c>
      <c r="L1131" s="73">
        <v>0</v>
      </c>
      <c r="M1131" s="73">
        <v>0</v>
      </c>
      <c r="N1131" s="74">
        <v>0</v>
      </c>
      <c r="O1131" s="81">
        <v>0</v>
      </c>
    </row>
    <row r="1132" spans="1:15" ht="15.5">
      <c r="A1132" s="68">
        <v>2023</v>
      </c>
      <c r="B1132" s="63" t="s">
        <v>57</v>
      </c>
      <c r="C1132" s="63" t="s">
        <v>42</v>
      </c>
      <c r="D1132" s="73">
        <v>1108.97</v>
      </c>
      <c r="E1132" s="73">
        <v>121.43</v>
      </c>
      <c r="F1132" s="74">
        <v>1230.4000000000001</v>
      </c>
      <c r="G1132" s="73">
        <v>3.86</v>
      </c>
      <c r="H1132" s="73">
        <v>213.14</v>
      </c>
      <c r="I1132" s="73">
        <v>0</v>
      </c>
      <c r="J1132" s="73">
        <v>0</v>
      </c>
      <c r="K1132" s="73">
        <v>0.09</v>
      </c>
      <c r="L1132" s="73">
        <v>15.97</v>
      </c>
      <c r="M1132" s="73">
        <v>194.87</v>
      </c>
      <c r="N1132" s="74">
        <v>493.29</v>
      </c>
      <c r="O1132" s="81">
        <v>1723.69</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133</v>
      </c>
      <c r="D1134" s="73">
        <v>237.81</v>
      </c>
      <c r="E1134" s="73">
        <v>0</v>
      </c>
      <c r="F1134" s="74">
        <v>237.81</v>
      </c>
      <c r="G1134" s="73">
        <v>0</v>
      </c>
      <c r="H1134" s="73">
        <v>0</v>
      </c>
      <c r="I1134" s="73">
        <v>0</v>
      </c>
      <c r="J1134" s="73">
        <v>0</v>
      </c>
      <c r="K1134" s="73">
        <v>0</v>
      </c>
      <c r="L1134" s="73">
        <v>0</v>
      </c>
      <c r="M1134" s="73">
        <v>0</v>
      </c>
      <c r="N1134" s="74">
        <v>0</v>
      </c>
      <c r="O1134" s="81">
        <v>237.81</v>
      </c>
    </row>
    <row r="1135" spans="1:15" ht="15.5">
      <c r="A1135" s="68">
        <v>2023</v>
      </c>
      <c r="B1135" s="63" t="s">
        <v>57</v>
      </c>
      <c r="C1135" s="63" t="s">
        <v>71</v>
      </c>
      <c r="D1135" s="73">
        <v>84.55</v>
      </c>
      <c r="E1135" s="73">
        <v>0</v>
      </c>
      <c r="F1135" s="74">
        <v>84.55</v>
      </c>
      <c r="G1135" s="73">
        <v>2.09</v>
      </c>
      <c r="H1135" s="73">
        <v>0</v>
      </c>
      <c r="I1135" s="73">
        <v>0</v>
      </c>
      <c r="J1135" s="73">
        <v>0</v>
      </c>
      <c r="K1135" s="73">
        <v>0</v>
      </c>
      <c r="L1135" s="73">
        <v>0</v>
      </c>
      <c r="M1135" s="73">
        <v>0.32</v>
      </c>
      <c r="N1135" s="74">
        <v>39.69</v>
      </c>
      <c r="O1135" s="81">
        <v>124.24</v>
      </c>
    </row>
    <row r="1136" spans="1:15" ht="15.5">
      <c r="A1136" s="68">
        <v>2023</v>
      </c>
      <c r="B1136" s="63" t="s">
        <v>57</v>
      </c>
      <c r="C1136" s="63" t="s">
        <v>45</v>
      </c>
      <c r="D1136" s="73">
        <v>159.25</v>
      </c>
      <c r="E1136" s="73">
        <v>0</v>
      </c>
      <c r="F1136" s="74">
        <v>159.25</v>
      </c>
      <c r="G1136" s="73">
        <v>0</v>
      </c>
      <c r="H1136" s="73">
        <v>0</v>
      </c>
      <c r="I1136" s="73">
        <v>0</v>
      </c>
      <c r="J1136" s="73">
        <v>0</v>
      </c>
      <c r="K1136" s="73">
        <v>0</v>
      </c>
      <c r="L1136" s="73">
        <v>0</v>
      </c>
      <c r="M1136" s="73">
        <v>0.03</v>
      </c>
      <c r="N1136" s="74">
        <v>0.03</v>
      </c>
      <c r="O1136" s="81">
        <v>159.28</v>
      </c>
    </row>
    <row r="1137" spans="1:15" ht="15.5">
      <c r="A1137" s="68">
        <v>2023</v>
      </c>
      <c r="B1137" s="63" t="s">
        <v>57</v>
      </c>
      <c r="C1137" s="63" t="s">
        <v>46</v>
      </c>
      <c r="D1137" s="73">
        <v>139.22</v>
      </c>
      <c r="E1137" s="73">
        <v>0</v>
      </c>
      <c r="F1137" s="74">
        <v>139.22</v>
      </c>
      <c r="G1137" s="73">
        <v>0</v>
      </c>
      <c r="H1137" s="73">
        <v>150.36000000000001</v>
      </c>
      <c r="I1137" s="73">
        <v>0</v>
      </c>
      <c r="J1137" s="73">
        <v>0</v>
      </c>
      <c r="K1137" s="73">
        <v>0</v>
      </c>
      <c r="L1137" s="73">
        <v>0</v>
      </c>
      <c r="M1137" s="73">
        <v>0.06</v>
      </c>
      <c r="N1137" s="74">
        <v>150.41999999999999</v>
      </c>
      <c r="O1137" s="81">
        <v>289.64</v>
      </c>
    </row>
    <row r="1138" spans="1:15" ht="15.5">
      <c r="A1138" s="68">
        <v>2023</v>
      </c>
      <c r="B1138" s="63" t="s">
        <v>57</v>
      </c>
      <c r="C1138" s="63" t="s">
        <v>62</v>
      </c>
      <c r="D1138" s="73">
        <v>176.34</v>
      </c>
      <c r="E1138" s="92">
        <v>4.66</v>
      </c>
      <c r="F1138" s="74">
        <v>181</v>
      </c>
      <c r="G1138" s="73">
        <v>22.23</v>
      </c>
      <c r="H1138" s="73">
        <v>171.67</v>
      </c>
      <c r="I1138" s="73">
        <v>0</v>
      </c>
      <c r="J1138" s="73">
        <v>0</v>
      </c>
      <c r="K1138" s="73">
        <v>0</v>
      </c>
      <c r="L1138" s="73">
        <v>239.2</v>
      </c>
      <c r="M1138" s="73">
        <v>88.53</v>
      </c>
      <c r="N1138" s="74">
        <v>358.38</v>
      </c>
      <c r="O1138" s="81">
        <v>539.38</v>
      </c>
    </row>
    <row r="1139" spans="1:15" ht="15.5">
      <c r="A1139" s="66">
        <v>2023</v>
      </c>
      <c r="B1139" s="66" t="s">
        <v>57</v>
      </c>
      <c r="C1139" s="64" t="s">
        <v>93</v>
      </c>
      <c r="D1139" s="76">
        <v>2277.8200000000002</v>
      </c>
      <c r="E1139" s="76">
        <v>163.44999999999999</v>
      </c>
      <c r="F1139" s="75">
        <v>2441.27</v>
      </c>
      <c r="G1139" s="76">
        <v>30.97</v>
      </c>
      <c r="H1139" s="76">
        <v>890.94</v>
      </c>
      <c r="I1139" s="76">
        <v>122.63</v>
      </c>
      <c r="J1139" s="76">
        <v>6.06</v>
      </c>
      <c r="K1139" s="76">
        <v>78.69</v>
      </c>
      <c r="L1139" s="76">
        <v>314.16000000000003</v>
      </c>
      <c r="M1139" s="76">
        <v>471.62</v>
      </c>
      <c r="N1139" s="75">
        <v>1915.07</v>
      </c>
      <c r="O1139" s="76">
        <v>4356.34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132</v>
      </c>
      <c r="D1144" s="73">
        <v>150.52000000000001</v>
      </c>
      <c r="E1144" s="73">
        <v>0</v>
      </c>
      <c r="F1144" s="74">
        <v>150.52000000000001</v>
      </c>
      <c r="G1144" s="73">
        <v>0</v>
      </c>
      <c r="H1144" s="73">
        <v>0</v>
      </c>
      <c r="I1144" s="73">
        <v>0</v>
      </c>
      <c r="J1144" s="73">
        <v>0</v>
      </c>
      <c r="K1144" s="73">
        <v>0</v>
      </c>
      <c r="L1144" s="73">
        <v>0</v>
      </c>
      <c r="M1144" s="73">
        <v>0</v>
      </c>
      <c r="N1144" s="74">
        <v>0</v>
      </c>
      <c r="O1144" s="81">
        <v>150.52000000000001</v>
      </c>
    </row>
    <row r="1145" spans="1:15" ht="15.5">
      <c r="A1145" s="68">
        <v>2023</v>
      </c>
      <c r="B1145" s="63" t="s">
        <v>56</v>
      </c>
      <c r="C1145" s="63" t="s">
        <v>40</v>
      </c>
      <c r="D1145" s="73">
        <v>0</v>
      </c>
      <c r="E1145" s="73">
        <v>0</v>
      </c>
      <c r="F1145" s="74">
        <v>0</v>
      </c>
      <c r="G1145" s="73">
        <v>7.63</v>
      </c>
      <c r="H1145" s="73">
        <v>1.92</v>
      </c>
      <c r="I1145" s="73">
        <v>0</v>
      </c>
      <c r="J1145" s="73">
        <v>0</v>
      </c>
      <c r="K1145" s="73">
        <v>0</v>
      </c>
      <c r="L1145" s="73">
        <v>0</v>
      </c>
      <c r="M1145" s="73">
        <v>4.91</v>
      </c>
      <c r="N1145" s="74">
        <v>26.62</v>
      </c>
      <c r="O1145" s="81">
        <v>26.62</v>
      </c>
    </row>
    <row r="1146" spans="1:15" ht="15.5">
      <c r="A1146" s="68">
        <v>2023</v>
      </c>
      <c r="B1146" s="63" t="s">
        <v>56</v>
      </c>
      <c r="C1146" s="63" t="s">
        <v>41</v>
      </c>
      <c r="D1146" s="73">
        <v>362.44</v>
      </c>
      <c r="E1146" s="73">
        <v>11.85</v>
      </c>
      <c r="F1146" s="74">
        <v>374.29</v>
      </c>
      <c r="G1146" s="73">
        <v>0</v>
      </c>
      <c r="H1146" s="73">
        <v>0</v>
      </c>
      <c r="I1146" s="73">
        <v>0</v>
      </c>
      <c r="J1146" s="73">
        <v>0</v>
      </c>
      <c r="K1146" s="73">
        <v>0</v>
      </c>
      <c r="L1146" s="73">
        <v>0</v>
      </c>
      <c r="M1146" s="73">
        <v>3.55</v>
      </c>
      <c r="N1146" s="74">
        <v>3.55</v>
      </c>
      <c r="O1146" s="81">
        <v>377.84</v>
      </c>
    </row>
    <row r="1147" spans="1:15" ht="15.5">
      <c r="A1147" s="68">
        <v>2023</v>
      </c>
      <c r="B1147" s="63" t="s">
        <v>56</v>
      </c>
      <c r="C1147" s="63" t="s">
        <v>70</v>
      </c>
      <c r="D1147" s="73">
        <v>0</v>
      </c>
      <c r="E1147" s="73">
        <v>0</v>
      </c>
      <c r="F1147" s="74">
        <v>0</v>
      </c>
      <c r="G1147" s="73">
        <v>0</v>
      </c>
      <c r="H1147" s="73">
        <v>10.74</v>
      </c>
      <c r="I1147" s="73">
        <v>104.04</v>
      </c>
      <c r="J1147" s="73">
        <v>6.08</v>
      </c>
      <c r="K1147" s="73">
        <v>81.34</v>
      </c>
      <c r="L1147" s="73">
        <v>11.41</v>
      </c>
      <c r="M1147" s="73">
        <v>10.5</v>
      </c>
      <c r="N1147" s="74">
        <v>224.11</v>
      </c>
      <c r="O1147" s="81">
        <v>224.11</v>
      </c>
    </row>
    <row r="1148" spans="1:15" ht="15.5">
      <c r="A1148" s="68">
        <v>2023</v>
      </c>
      <c r="B1148" s="63" t="s">
        <v>56</v>
      </c>
      <c r="C1148" s="63" t="s">
        <v>74</v>
      </c>
      <c r="D1148" s="73">
        <v>0</v>
      </c>
      <c r="E1148" s="73">
        <v>0</v>
      </c>
      <c r="F1148" s="74">
        <v>0</v>
      </c>
      <c r="G1148" s="73">
        <v>0</v>
      </c>
      <c r="H1148" s="73">
        <v>0</v>
      </c>
      <c r="I1148" s="73">
        <v>0</v>
      </c>
      <c r="J1148" s="73">
        <v>0</v>
      </c>
      <c r="K1148" s="73">
        <v>0</v>
      </c>
      <c r="L1148" s="73">
        <v>0</v>
      </c>
      <c r="M1148" s="73">
        <v>3.91</v>
      </c>
      <c r="N1148" s="74">
        <v>3.91</v>
      </c>
      <c r="O1148" s="81">
        <v>3.91</v>
      </c>
    </row>
    <row r="1149" spans="1:15" ht="15.5">
      <c r="A1149" s="68">
        <v>2023</v>
      </c>
      <c r="B1149" s="63" t="s">
        <v>56</v>
      </c>
      <c r="C1149" s="63" t="s">
        <v>73</v>
      </c>
      <c r="D1149" s="73">
        <v>0</v>
      </c>
      <c r="E1149" s="73">
        <v>0</v>
      </c>
      <c r="F1149" s="74">
        <v>0</v>
      </c>
      <c r="G1149" s="73">
        <v>0</v>
      </c>
      <c r="H1149" s="73">
        <v>0</v>
      </c>
      <c r="I1149" s="73">
        <v>0</v>
      </c>
      <c r="J1149" s="73">
        <v>0</v>
      </c>
      <c r="K1149" s="73">
        <v>0</v>
      </c>
      <c r="L1149" s="73">
        <v>0</v>
      </c>
      <c r="M1149" s="73">
        <v>0</v>
      </c>
      <c r="N1149" s="74">
        <v>0</v>
      </c>
      <c r="O1149" s="81">
        <v>0</v>
      </c>
    </row>
    <row r="1150" spans="1:15" ht="15.5">
      <c r="A1150" s="68">
        <v>2023</v>
      </c>
      <c r="B1150" s="63" t="s">
        <v>56</v>
      </c>
      <c r="C1150" s="63" t="s">
        <v>42</v>
      </c>
      <c r="D1150" s="73">
        <v>768.09</v>
      </c>
      <c r="E1150" s="73">
        <v>78.28</v>
      </c>
      <c r="F1150" s="74">
        <v>846.37</v>
      </c>
      <c r="G1150" s="73">
        <v>2.5499999999999998</v>
      </c>
      <c r="H1150" s="73">
        <v>287.82</v>
      </c>
      <c r="I1150" s="73">
        <v>0</v>
      </c>
      <c r="J1150" s="73">
        <v>0</v>
      </c>
      <c r="K1150" s="73">
        <v>0</v>
      </c>
      <c r="L1150" s="73">
        <v>9.9600000000000009</v>
      </c>
      <c r="M1150" s="73">
        <v>225.57</v>
      </c>
      <c r="N1150" s="74">
        <v>541.02</v>
      </c>
      <c r="O1150" s="81">
        <v>1387.39</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133</v>
      </c>
      <c r="D1152" s="73">
        <v>284.62</v>
      </c>
      <c r="E1152" s="73">
        <v>0</v>
      </c>
      <c r="F1152" s="74">
        <v>284.62</v>
      </c>
      <c r="G1152" s="73">
        <v>0</v>
      </c>
      <c r="H1152" s="73">
        <v>0</v>
      </c>
      <c r="I1152" s="73">
        <v>0</v>
      </c>
      <c r="J1152" s="73">
        <v>0</v>
      </c>
      <c r="K1152" s="73">
        <v>0</v>
      </c>
      <c r="L1152" s="73">
        <v>0</v>
      </c>
      <c r="M1152" s="73">
        <v>2.0099999999999998</v>
      </c>
      <c r="N1152" s="74">
        <v>3.27</v>
      </c>
      <c r="O1152" s="81">
        <v>287.89</v>
      </c>
    </row>
    <row r="1153" spans="1:15" ht="15.5">
      <c r="A1153" s="68">
        <v>2023</v>
      </c>
      <c r="B1153" s="63" t="s">
        <v>56</v>
      </c>
      <c r="C1153" s="63" t="s">
        <v>71</v>
      </c>
      <c r="D1153" s="73">
        <v>71.27</v>
      </c>
      <c r="E1153" s="73">
        <v>20.67</v>
      </c>
      <c r="F1153" s="74">
        <v>91.94</v>
      </c>
      <c r="G1153" s="73">
        <v>0</v>
      </c>
      <c r="H1153" s="73">
        <v>0</v>
      </c>
      <c r="I1153" s="73">
        <v>0</v>
      </c>
      <c r="J1153" s="73">
        <v>0</v>
      </c>
      <c r="K1153" s="73">
        <v>0</v>
      </c>
      <c r="L1153" s="73">
        <v>0</v>
      </c>
      <c r="M1153" s="73">
        <v>2.76</v>
      </c>
      <c r="N1153" s="74">
        <v>2.76</v>
      </c>
      <c r="O1153" s="81">
        <v>94.7</v>
      </c>
    </row>
    <row r="1154" spans="1:15" ht="15.5">
      <c r="A1154" s="68">
        <v>2023</v>
      </c>
      <c r="B1154" s="63" t="s">
        <v>56</v>
      </c>
      <c r="C1154" s="63" t="s">
        <v>45</v>
      </c>
      <c r="D1154" s="73">
        <v>182.13</v>
      </c>
      <c r="E1154" s="73">
        <v>0</v>
      </c>
      <c r="F1154" s="74">
        <v>182.13</v>
      </c>
      <c r="G1154" s="73">
        <v>0</v>
      </c>
      <c r="H1154" s="73">
        <v>0</v>
      </c>
      <c r="I1154" s="73">
        <v>0</v>
      </c>
      <c r="J1154" s="73">
        <v>0</v>
      </c>
      <c r="K1154" s="73">
        <v>0</v>
      </c>
      <c r="L1154" s="73">
        <v>0</v>
      </c>
      <c r="M1154" s="73">
        <v>0.03</v>
      </c>
      <c r="N1154" s="74">
        <v>0.03</v>
      </c>
      <c r="O1154" s="81">
        <v>182.16</v>
      </c>
    </row>
    <row r="1155" spans="1:15" ht="15.5">
      <c r="A1155" s="68">
        <v>2023</v>
      </c>
      <c r="B1155" s="63" t="s">
        <v>56</v>
      </c>
      <c r="C1155" s="63" t="s">
        <v>46</v>
      </c>
      <c r="D1155" s="73">
        <v>0</v>
      </c>
      <c r="E1155" s="73">
        <v>0</v>
      </c>
      <c r="F1155" s="74">
        <v>0</v>
      </c>
      <c r="G1155" s="73">
        <v>0</v>
      </c>
      <c r="H1155" s="73">
        <v>203.34</v>
      </c>
      <c r="I1155" s="73">
        <v>0</v>
      </c>
      <c r="J1155" s="73">
        <v>0</v>
      </c>
      <c r="K1155" s="73">
        <v>0.12</v>
      </c>
      <c r="L1155" s="73">
        <v>0</v>
      </c>
      <c r="M1155" s="73">
        <v>1.65</v>
      </c>
      <c r="N1155" s="74">
        <v>205.11</v>
      </c>
      <c r="O1155" s="81">
        <v>205.11</v>
      </c>
    </row>
    <row r="1156" spans="1:15" ht="15.5">
      <c r="A1156" s="68">
        <v>2023</v>
      </c>
      <c r="B1156" s="63" t="s">
        <v>56</v>
      </c>
      <c r="C1156" s="63" t="s">
        <v>62</v>
      </c>
      <c r="D1156" s="73">
        <v>93.71</v>
      </c>
      <c r="E1156" s="73">
        <v>0</v>
      </c>
      <c r="F1156" s="74">
        <v>93.71</v>
      </c>
      <c r="G1156" s="73">
        <v>22.98</v>
      </c>
      <c r="H1156" s="73">
        <v>10.45</v>
      </c>
      <c r="I1156" s="73">
        <v>0</v>
      </c>
      <c r="J1156" s="73">
        <v>0</v>
      </c>
      <c r="K1156" s="73">
        <v>0</v>
      </c>
      <c r="L1156" s="73">
        <v>126.49</v>
      </c>
      <c r="M1156" s="73">
        <v>54.06</v>
      </c>
      <c r="N1156" s="74">
        <v>145.72999999999999</v>
      </c>
      <c r="O1156" s="81">
        <v>239.44</v>
      </c>
    </row>
    <row r="1157" spans="1:15" ht="15.5">
      <c r="A1157" s="66">
        <v>2023</v>
      </c>
      <c r="B1157" s="66" t="s">
        <v>56</v>
      </c>
      <c r="C1157" s="64" t="s">
        <v>93</v>
      </c>
      <c r="D1157" s="76">
        <v>1912.78</v>
      </c>
      <c r="E1157" s="76">
        <v>202.87</v>
      </c>
      <c r="F1157" s="75">
        <v>2115.65</v>
      </c>
      <c r="G1157" s="76">
        <v>33.159999999999997</v>
      </c>
      <c r="H1157" s="76">
        <v>758.76</v>
      </c>
      <c r="I1157" s="76">
        <v>104.04</v>
      </c>
      <c r="J1157" s="76">
        <v>6.08</v>
      </c>
      <c r="K1157" s="76">
        <v>81.459999999999994</v>
      </c>
      <c r="L1157" s="76">
        <v>147.86000000000001</v>
      </c>
      <c r="M1157" s="76">
        <v>383.89</v>
      </c>
      <c r="N1157" s="75">
        <v>1515.25</v>
      </c>
      <c r="O1157" s="76">
        <v>3630.9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132</v>
      </c>
      <c r="D1162" s="73">
        <v>71.430000000000007</v>
      </c>
      <c r="E1162" s="73">
        <v>0</v>
      </c>
      <c r="F1162" s="74">
        <v>71.430000000000007</v>
      </c>
      <c r="G1162" s="73">
        <v>0</v>
      </c>
      <c r="H1162" s="73">
        <v>0</v>
      </c>
      <c r="I1162" s="73">
        <v>0</v>
      </c>
      <c r="J1162" s="73">
        <v>0</v>
      </c>
      <c r="K1162" s="73">
        <v>0</v>
      </c>
      <c r="L1162" s="73">
        <v>0</v>
      </c>
      <c r="M1162" s="73">
        <v>0</v>
      </c>
      <c r="N1162" s="74">
        <v>0</v>
      </c>
      <c r="O1162" s="81">
        <v>71.430000000000007</v>
      </c>
    </row>
    <row r="1163" spans="1:15" ht="15.5">
      <c r="A1163" s="68">
        <v>2023</v>
      </c>
      <c r="B1163" s="63" t="s">
        <v>55</v>
      </c>
      <c r="C1163" s="63" t="s">
        <v>40</v>
      </c>
      <c r="D1163" s="73">
        <v>159.41999999999999</v>
      </c>
      <c r="E1163" s="73">
        <v>0</v>
      </c>
      <c r="F1163" s="74">
        <v>159.41999999999999</v>
      </c>
      <c r="G1163" s="73">
        <v>25.19</v>
      </c>
      <c r="H1163" s="73">
        <v>5.12</v>
      </c>
      <c r="I1163" s="73">
        <v>0</v>
      </c>
      <c r="J1163" s="73">
        <v>0</v>
      </c>
      <c r="K1163" s="73">
        <v>0</v>
      </c>
      <c r="L1163" s="73">
        <v>0</v>
      </c>
      <c r="M1163" s="73">
        <v>4.01</v>
      </c>
      <c r="N1163" s="74">
        <v>46.02</v>
      </c>
      <c r="O1163" s="81">
        <v>205.44</v>
      </c>
    </row>
    <row r="1164" spans="1:15" ht="15.5">
      <c r="A1164" s="68">
        <v>2023</v>
      </c>
      <c r="B1164" s="63" t="s">
        <v>55</v>
      </c>
      <c r="C1164" s="63" t="s">
        <v>41</v>
      </c>
      <c r="D1164" s="73">
        <v>256.08</v>
      </c>
      <c r="E1164" s="73">
        <v>0</v>
      </c>
      <c r="F1164" s="74">
        <v>256.08</v>
      </c>
      <c r="G1164" s="73">
        <v>0</v>
      </c>
      <c r="H1164" s="73">
        <v>0</v>
      </c>
      <c r="I1164" s="73">
        <v>0</v>
      </c>
      <c r="J1164" s="73">
        <v>0</v>
      </c>
      <c r="K1164" s="73">
        <v>0</v>
      </c>
      <c r="L1164" s="73">
        <v>0</v>
      </c>
      <c r="M1164" s="73">
        <v>1.2</v>
      </c>
      <c r="N1164" s="74">
        <v>1.2</v>
      </c>
      <c r="O1164" s="81">
        <v>257.27999999999997</v>
      </c>
    </row>
    <row r="1165" spans="1:15" ht="15.5">
      <c r="A1165" s="68">
        <v>2023</v>
      </c>
      <c r="B1165" s="63" t="s">
        <v>55</v>
      </c>
      <c r="C1165" s="63" t="s">
        <v>70</v>
      </c>
      <c r="D1165" s="73">
        <v>0</v>
      </c>
      <c r="E1165" s="73">
        <v>0</v>
      </c>
      <c r="F1165" s="74">
        <v>0</v>
      </c>
      <c r="G1165" s="73">
        <v>0</v>
      </c>
      <c r="H1165" s="73">
        <v>17.89</v>
      </c>
      <c r="I1165" s="73">
        <v>125.68</v>
      </c>
      <c r="J1165" s="73">
        <v>0</v>
      </c>
      <c r="K1165" s="73">
        <v>80.44</v>
      </c>
      <c r="L1165" s="73">
        <v>12.05</v>
      </c>
      <c r="M1165" s="73">
        <v>18.45</v>
      </c>
      <c r="N1165" s="74">
        <v>254.51</v>
      </c>
      <c r="O1165" s="81">
        <v>254.51</v>
      </c>
    </row>
    <row r="1166" spans="1:15" ht="15.5">
      <c r="A1166" s="68">
        <v>2023</v>
      </c>
      <c r="B1166" s="63" t="s">
        <v>55</v>
      </c>
      <c r="C1166" s="63" t="s">
        <v>74</v>
      </c>
      <c r="D1166" s="73">
        <v>0</v>
      </c>
      <c r="E1166" s="73">
        <v>11.01</v>
      </c>
      <c r="F1166" s="74">
        <v>11.01</v>
      </c>
      <c r="G1166" s="73">
        <v>0</v>
      </c>
      <c r="H1166" s="73">
        <v>0</v>
      </c>
      <c r="I1166" s="73">
        <v>0</v>
      </c>
      <c r="J1166" s="73">
        <v>0</v>
      </c>
      <c r="K1166" s="73">
        <v>0</v>
      </c>
      <c r="L1166" s="73">
        <v>0</v>
      </c>
      <c r="M1166" s="73">
        <v>1.29</v>
      </c>
      <c r="N1166" s="74">
        <v>1.29</v>
      </c>
      <c r="O1166" s="81">
        <v>12.3</v>
      </c>
    </row>
    <row r="1167" spans="1:15" ht="15.5">
      <c r="A1167" s="68">
        <v>2023</v>
      </c>
      <c r="B1167" s="63" t="s">
        <v>55</v>
      </c>
      <c r="C1167" s="63" t="s">
        <v>73</v>
      </c>
      <c r="D1167" s="73">
        <v>0</v>
      </c>
      <c r="E1167" s="73">
        <v>0</v>
      </c>
      <c r="F1167" s="74">
        <v>0</v>
      </c>
      <c r="G1167" s="73">
        <v>0</v>
      </c>
      <c r="H1167" s="73">
        <v>0</v>
      </c>
      <c r="I1167" s="73">
        <v>0</v>
      </c>
      <c r="J1167" s="73">
        <v>0</v>
      </c>
      <c r="K1167" s="73">
        <v>0</v>
      </c>
      <c r="L1167" s="73">
        <v>0</v>
      </c>
      <c r="M1167" s="73">
        <v>0</v>
      </c>
      <c r="N1167" s="74">
        <v>0</v>
      </c>
      <c r="O1167" s="81">
        <v>0</v>
      </c>
    </row>
    <row r="1168" spans="1:15" ht="15.5">
      <c r="A1168" s="68">
        <v>2023</v>
      </c>
      <c r="B1168" s="63" t="s">
        <v>55</v>
      </c>
      <c r="C1168" s="63" t="s">
        <v>42</v>
      </c>
      <c r="D1168" s="73">
        <v>988.07</v>
      </c>
      <c r="E1168" s="73">
        <v>201.32</v>
      </c>
      <c r="F1168" s="74">
        <v>1189.3900000000001</v>
      </c>
      <c r="G1168" s="73">
        <v>15.65</v>
      </c>
      <c r="H1168" s="73">
        <v>271.94</v>
      </c>
      <c r="I1168" s="73">
        <v>0</v>
      </c>
      <c r="J1168" s="73">
        <v>0</v>
      </c>
      <c r="K1168" s="73">
        <v>48.83</v>
      </c>
      <c r="L1168" s="73">
        <v>5.46</v>
      </c>
      <c r="M1168" s="73">
        <v>241.51</v>
      </c>
      <c r="N1168" s="74">
        <v>597.19000000000005</v>
      </c>
      <c r="O1168" s="81">
        <v>1786.58</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133</v>
      </c>
      <c r="D1170" s="73">
        <v>333.97</v>
      </c>
      <c r="E1170" s="73">
        <v>0</v>
      </c>
      <c r="F1170" s="74">
        <v>333.97</v>
      </c>
      <c r="G1170" s="73">
        <v>0</v>
      </c>
      <c r="H1170" s="73">
        <v>0</v>
      </c>
      <c r="I1170" s="73">
        <v>0</v>
      </c>
      <c r="J1170" s="73">
        <v>0</v>
      </c>
      <c r="K1170" s="73">
        <v>0</v>
      </c>
      <c r="L1170" s="73">
        <v>0</v>
      </c>
      <c r="M1170" s="73">
        <v>1.65</v>
      </c>
      <c r="N1170" s="74">
        <v>1.65</v>
      </c>
      <c r="O1170" s="81">
        <v>335.62</v>
      </c>
    </row>
    <row r="1171" spans="1:15" ht="15.5">
      <c r="A1171" s="68">
        <v>2023</v>
      </c>
      <c r="B1171" s="63" t="s">
        <v>55</v>
      </c>
      <c r="C1171" s="63" t="s">
        <v>71</v>
      </c>
      <c r="D1171" s="73">
        <v>0</v>
      </c>
      <c r="E1171" s="73">
        <v>12.43</v>
      </c>
      <c r="F1171" s="74">
        <v>12.43</v>
      </c>
      <c r="G1171" s="73">
        <v>1.66</v>
      </c>
      <c r="H1171" s="73">
        <v>0</v>
      </c>
      <c r="I1171" s="73">
        <v>0</v>
      </c>
      <c r="J1171" s="73">
        <v>0</v>
      </c>
      <c r="K1171" s="73">
        <v>0</v>
      </c>
      <c r="L1171" s="73">
        <v>0</v>
      </c>
      <c r="M1171" s="73">
        <v>58.73</v>
      </c>
      <c r="N1171" s="74">
        <v>60.39</v>
      </c>
      <c r="O1171" s="81">
        <v>72.819999999999993</v>
      </c>
    </row>
    <row r="1172" spans="1:15" ht="15.5">
      <c r="A1172" s="68">
        <v>2023</v>
      </c>
      <c r="B1172" s="63" t="s">
        <v>55</v>
      </c>
      <c r="C1172" s="63" t="s">
        <v>45</v>
      </c>
      <c r="D1172" s="73">
        <v>0</v>
      </c>
      <c r="E1172" s="73">
        <v>0</v>
      </c>
      <c r="F1172" s="74">
        <v>0</v>
      </c>
      <c r="G1172" s="73">
        <v>11.03</v>
      </c>
      <c r="H1172" s="73">
        <v>0</v>
      </c>
      <c r="I1172" s="73">
        <v>0</v>
      </c>
      <c r="J1172" s="73">
        <v>0</v>
      </c>
      <c r="K1172" s="73">
        <v>0</v>
      </c>
      <c r="L1172" s="73">
        <v>0</v>
      </c>
      <c r="M1172" s="73">
        <v>0.03</v>
      </c>
      <c r="N1172" s="74">
        <v>11.06</v>
      </c>
      <c r="O1172" s="81">
        <v>11.06</v>
      </c>
    </row>
    <row r="1173" spans="1:15" ht="15.5">
      <c r="A1173" s="68">
        <v>2023</v>
      </c>
      <c r="B1173" s="63" t="s">
        <v>55</v>
      </c>
      <c r="C1173" s="63" t="s">
        <v>46</v>
      </c>
      <c r="D1173" s="73">
        <v>83.7</v>
      </c>
      <c r="E1173" s="73">
        <v>0</v>
      </c>
      <c r="F1173" s="74">
        <v>83.7</v>
      </c>
      <c r="G1173" s="73">
        <v>0</v>
      </c>
      <c r="H1173" s="73">
        <v>264.97000000000003</v>
      </c>
      <c r="I1173" s="73">
        <v>0</v>
      </c>
      <c r="J1173" s="73">
        <v>0</v>
      </c>
      <c r="K1173" s="73">
        <v>0</v>
      </c>
      <c r="L1173" s="73">
        <v>0</v>
      </c>
      <c r="M1173" s="73">
        <v>0.19</v>
      </c>
      <c r="N1173" s="74">
        <v>265.16000000000003</v>
      </c>
      <c r="O1173" s="81">
        <v>348.86</v>
      </c>
    </row>
    <row r="1174" spans="1:15" ht="15.5">
      <c r="A1174" s="68">
        <v>2023</v>
      </c>
      <c r="B1174" s="63" t="s">
        <v>55</v>
      </c>
      <c r="C1174" s="63" t="s">
        <v>62</v>
      </c>
      <c r="D1174" s="73">
        <v>143.1</v>
      </c>
      <c r="E1174" s="73">
        <v>0</v>
      </c>
      <c r="F1174" s="74">
        <v>143.1</v>
      </c>
      <c r="G1174" s="73">
        <v>9.6999999999999993</v>
      </c>
      <c r="H1174" s="73">
        <v>35.06</v>
      </c>
      <c r="I1174" s="73">
        <v>0</v>
      </c>
      <c r="J1174" s="73">
        <v>0</v>
      </c>
      <c r="K1174" s="73">
        <v>0</v>
      </c>
      <c r="L1174" s="73">
        <v>129.94</v>
      </c>
      <c r="M1174" s="73">
        <v>42.03</v>
      </c>
      <c r="N1174" s="74">
        <v>174.41</v>
      </c>
      <c r="O1174" s="81">
        <v>317.51</v>
      </c>
    </row>
    <row r="1175" spans="1:15" ht="15.5">
      <c r="A1175" s="66">
        <v>2023</v>
      </c>
      <c r="B1175" s="66" t="s">
        <v>55</v>
      </c>
      <c r="C1175" s="64" t="s">
        <v>93</v>
      </c>
      <c r="D1175" s="76">
        <v>2113.25</v>
      </c>
      <c r="E1175" s="76">
        <v>255.86</v>
      </c>
      <c r="F1175" s="75">
        <v>2369.11</v>
      </c>
      <c r="G1175" s="76">
        <v>63.23</v>
      </c>
      <c r="H1175" s="76">
        <v>784.71</v>
      </c>
      <c r="I1175" s="76">
        <v>125.68</v>
      </c>
      <c r="J1175" s="76">
        <v>0</v>
      </c>
      <c r="K1175" s="76">
        <v>129.27000000000001</v>
      </c>
      <c r="L1175" s="76">
        <v>153.79</v>
      </c>
      <c r="M1175" s="76">
        <v>452.51</v>
      </c>
      <c r="N1175" s="75">
        <v>1709.19</v>
      </c>
      <c r="O1175" s="76">
        <v>4078.3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132</v>
      </c>
      <c r="D1180" s="73">
        <v>0</v>
      </c>
      <c r="E1180" s="73">
        <v>0</v>
      </c>
      <c r="F1180" s="74">
        <v>0</v>
      </c>
      <c r="G1180" s="73">
        <v>0</v>
      </c>
      <c r="H1180" s="73">
        <v>0</v>
      </c>
      <c r="I1180" s="73">
        <v>0</v>
      </c>
      <c r="J1180" s="73">
        <v>0</v>
      </c>
      <c r="K1180" s="73">
        <v>0</v>
      </c>
      <c r="L1180" s="73">
        <v>0</v>
      </c>
      <c r="M1180" s="73">
        <v>0</v>
      </c>
      <c r="N1180" s="74">
        <v>0</v>
      </c>
      <c r="O1180" s="81">
        <v>0</v>
      </c>
    </row>
    <row r="1181" spans="1:15" ht="15.5">
      <c r="A1181" s="68">
        <v>2023</v>
      </c>
      <c r="B1181" s="63" t="s">
        <v>54</v>
      </c>
      <c r="C1181" s="63" t="s">
        <v>40</v>
      </c>
      <c r="D1181" s="73">
        <v>69.73</v>
      </c>
      <c r="E1181" s="73">
        <v>0</v>
      </c>
      <c r="F1181" s="74">
        <v>69.73</v>
      </c>
      <c r="G1181" s="73">
        <v>23.8</v>
      </c>
      <c r="H1181" s="73">
        <v>9.9600000000000009</v>
      </c>
      <c r="I1181" s="73">
        <v>0</v>
      </c>
      <c r="J1181" s="73">
        <v>0</v>
      </c>
      <c r="K1181" s="73">
        <v>0</v>
      </c>
      <c r="L1181" s="73">
        <v>0</v>
      </c>
      <c r="M1181" s="73">
        <v>4.42</v>
      </c>
      <c r="N1181" s="74">
        <v>39.36</v>
      </c>
      <c r="O1181" s="81">
        <v>109.09</v>
      </c>
    </row>
    <row r="1182" spans="1:15" ht="15.5">
      <c r="A1182" s="68">
        <v>2023</v>
      </c>
      <c r="B1182" s="63" t="s">
        <v>54</v>
      </c>
      <c r="C1182" s="63" t="s">
        <v>41</v>
      </c>
      <c r="D1182" s="73">
        <v>93.51</v>
      </c>
      <c r="E1182" s="73">
        <v>0</v>
      </c>
      <c r="F1182" s="74">
        <v>93.51</v>
      </c>
      <c r="G1182" s="73">
        <v>0</v>
      </c>
      <c r="H1182" s="73">
        <v>0</v>
      </c>
      <c r="I1182" s="73">
        <v>0</v>
      </c>
      <c r="J1182" s="73">
        <v>0</v>
      </c>
      <c r="K1182" s="73">
        <v>0</v>
      </c>
      <c r="L1182" s="73">
        <v>0</v>
      </c>
      <c r="M1182" s="73">
        <v>9.52</v>
      </c>
      <c r="N1182" s="74">
        <v>9.52</v>
      </c>
      <c r="O1182" s="81">
        <v>103.03</v>
      </c>
    </row>
    <row r="1183" spans="1:15" ht="15.5">
      <c r="A1183" s="68">
        <v>2023</v>
      </c>
      <c r="B1183" s="63" t="s">
        <v>54</v>
      </c>
      <c r="C1183" s="63" t="s">
        <v>70</v>
      </c>
      <c r="D1183" s="73">
        <v>0</v>
      </c>
      <c r="E1183" s="73">
        <v>0</v>
      </c>
      <c r="F1183" s="74">
        <v>0</v>
      </c>
      <c r="G1183" s="73">
        <v>0</v>
      </c>
      <c r="H1183" s="73">
        <v>13.76</v>
      </c>
      <c r="I1183" s="73">
        <v>107.4</v>
      </c>
      <c r="J1183" s="73">
        <v>0</v>
      </c>
      <c r="K1183" s="73">
        <v>96.83</v>
      </c>
      <c r="L1183" s="73">
        <v>14.09</v>
      </c>
      <c r="M1183" s="73">
        <v>4.99</v>
      </c>
      <c r="N1183" s="74">
        <v>237.07</v>
      </c>
      <c r="O1183" s="81">
        <v>237.07</v>
      </c>
    </row>
    <row r="1184" spans="1:15" ht="15.5">
      <c r="A1184" s="68">
        <v>2023</v>
      </c>
      <c r="B1184" s="63" t="s">
        <v>54</v>
      </c>
      <c r="C1184" s="63" t="s">
        <v>74</v>
      </c>
      <c r="D1184" s="73">
        <v>0</v>
      </c>
      <c r="E1184" s="73">
        <v>10.97</v>
      </c>
      <c r="F1184" s="74">
        <v>10.97</v>
      </c>
      <c r="G1184" s="73">
        <v>0</v>
      </c>
      <c r="H1184" s="73">
        <v>0</v>
      </c>
      <c r="I1184" s="73">
        <v>0</v>
      </c>
      <c r="J1184" s="73">
        <v>0</v>
      </c>
      <c r="K1184" s="73">
        <v>0</v>
      </c>
      <c r="L1184" s="73">
        <v>0</v>
      </c>
      <c r="M1184" s="73">
        <v>0.1</v>
      </c>
      <c r="N1184" s="74">
        <v>0.1</v>
      </c>
      <c r="O1184" s="81">
        <v>11.07</v>
      </c>
    </row>
    <row r="1185" spans="1:15" ht="15.5">
      <c r="A1185" s="68">
        <v>2023</v>
      </c>
      <c r="B1185" s="63" t="s">
        <v>54</v>
      </c>
      <c r="C1185" s="63" t="s">
        <v>73</v>
      </c>
      <c r="D1185" s="73">
        <v>0</v>
      </c>
      <c r="E1185" s="73">
        <v>0</v>
      </c>
      <c r="F1185" s="74">
        <v>0</v>
      </c>
      <c r="G1185" s="73">
        <v>0</v>
      </c>
      <c r="H1185" s="73">
        <v>0</v>
      </c>
      <c r="I1185" s="73">
        <v>0</v>
      </c>
      <c r="J1185" s="73">
        <v>0</v>
      </c>
      <c r="K1185" s="73">
        <v>0</v>
      </c>
      <c r="L1185" s="73">
        <v>0</v>
      </c>
      <c r="M1185" s="73">
        <v>0</v>
      </c>
      <c r="N1185" s="74">
        <v>0</v>
      </c>
      <c r="O1185" s="81">
        <v>0</v>
      </c>
    </row>
    <row r="1186" spans="1:15" ht="15.5">
      <c r="A1186" s="68">
        <v>2023</v>
      </c>
      <c r="B1186" s="63" t="s">
        <v>54</v>
      </c>
      <c r="C1186" s="63" t="s">
        <v>42</v>
      </c>
      <c r="D1186" s="73">
        <v>660.92</v>
      </c>
      <c r="E1186" s="73">
        <v>158.46</v>
      </c>
      <c r="F1186" s="74">
        <v>819.38</v>
      </c>
      <c r="G1186" s="73">
        <v>15.49</v>
      </c>
      <c r="H1186" s="73">
        <v>137.86000000000001</v>
      </c>
      <c r="I1186" s="73">
        <v>0</v>
      </c>
      <c r="J1186" s="73">
        <v>2.04</v>
      </c>
      <c r="K1186" s="73">
        <v>4.95</v>
      </c>
      <c r="L1186" s="73">
        <v>0</v>
      </c>
      <c r="M1186" s="73">
        <v>174.24</v>
      </c>
      <c r="N1186" s="74">
        <v>336.63</v>
      </c>
      <c r="O1186" s="81">
        <v>1156.01</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133</v>
      </c>
      <c r="D1188" s="73">
        <v>160.57</v>
      </c>
      <c r="E1188" s="73">
        <v>0</v>
      </c>
      <c r="F1188" s="74">
        <v>160.57</v>
      </c>
      <c r="G1188" s="73">
        <v>0</v>
      </c>
      <c r="H1188" s="73">
        <v>0</v>
      </c>
      <c r="I1188" s="73">
        <v>0</v>
      </c>
      <c r="J1188" s="73">
        <v>0</v>
      </c>
      <c r="K1188" s="73">
        <v>0</v>
      </c>
      <c r="L1188" s="73">
        <v>0</v>
      </c>
      <c r="M1188" s="73">
        <v>0</v>
      </c>
      <c r="N1188" s="74">
        <v>2.81</v>
      </c>
      <c r="O1188" s="81">
        <v>163.38</v>
      </c>
    </row>
    <row r="1189" spans="1:15" ht="15.5">
      <c r="A1189" s="68">
        <v>2023</v>
      </c>
      <c r="B1189" s="63" t="s">
        <v>54</v>
      </c>
      <c r="C1189" s="63" t="s">
        <v>71</v>
      </c>
      <c r="D1189" s="73">
        <v>0</v>
      </c>
      <c r="E1189" s="73">
        <v>0</v>
      </c>
      <c r="F1189" s="74">
        <v>0</v>
      </c>
      <c r="G1189" s="73">
        <v>0</v>
      </c>
      <c r="H1189" s="73">
        <v>25.83</v>
      </c>
      <c r="I1189" s="73">
        <v>0</v>
      </c>
      <c r="J1189" s="73">
        <v>0</v>
      </c>
      <c r="K1189" s="73">
        <v>0</v>
      </c>
      <c r="L1189" s="73">
        <v>0</v>
      </c>
      <c r="M1189" s="73">
        <v>5.92</v>
      </c>
      <c r="N1189" s="74">
        <v>52.73</v>
      </c>
      <c r="O1189" s="81">
        <v>52.73</v>
      </c>
    </row>
    <row r="1190" spans="1:15" ht="15.5">
      <c r="A1190" s="68">
        <v>2023</v>
      </c>
      <c r="B1190" s="63" t="s">
        <v>54</v>
      </c>
      <c r="C1190" s="63" t="s">
        <v>45</v>
      </c>
      <c r="D1190" s="73">
        <v>240.89</v>
      </c>
      <c r="E1190" s="73">
        <v>0</v>
      </c>
      <c r="F1190" s="74">
        <v>240.89</v>
      </c>
      <c r="G1190" s="73">
        <v>0</v>
      </c>
      <c r="H1190" s="73">
        <v>0</v>
      </c>
      <c r="I1190" s="73">
        <v>0</v>
      </c>
      <c r="J1190" s="73">
        <v>0</v>
      </c>
      <c r="K1190" s="73">
        <v>0</v>
      </c>
      <c r="L1190" s="73">
        <v>0</v>
      </c>
      <c r="M1190" s="73">
        <v>2</v>
      </c>
      <c r="N1190" s="74">
        <v>2</v>
      </c>
      <c r="O1190" s="81">
        <v>242.89</v>
      </c>
    </row>
    <row r="1191" spans="1:15" ht="15.5">
      <c r="A1191" s="68">
        <v>2023</v>
      </c>
      <c r="B1191" s="63" t="s">
        <v>54</v>
      </c>
      <c r="C1191" s="63" t="s">
        <v>46</v>
      </c>
      <c r="D1191" s="73">
        <v>0</v>
      </c>
      <c r="E1191" s="73">
        <v>0</v>
      </c>
      <c r="F1191" s="74">
        <v>0</v>
      </c>
      <c r="G1191" s="73">
        <v>0</v>
      </c>
      <c r="H1191" s="73">
        <v>244.75</v>
      </c>
      <c r="I1191" s="73">
        <v>0</v>
      </c>
      <c r="J1191" s="73">
        <v>0</v>
      </c>
      <c r="K1191" s="73">
        <v>0</v>
      </c>
      <c r="L1191" s="73">
        <v>0</v>
      </c>
      <c r="M1191" s="73">
        <v>0.31</v>
      </c>
      <c r="N1191" s="74">
        <v>245.06</v>
      </c>
      <c r="O1191" s="81">
        <v>245.06</v>
      </c>
    </row>
    <row r="1192" spans="1:15" ht="15.5">
      <c r="A1192" s="68">
        <v>2023</v>
      </c>
      <c r="B1192" s="63" t="s">
        <v>54</v>
      </c>
      <c r="C1192" s="63" t="s">
        <v>62</v>
      </c>
      <c r="D1192" s="73">
        <v>131.04</v>
      </c>
      <c r="E1192" s="73">
        <v>0</v>
      </c>
      <c r="F1192" s="74">
        <v>131.04</v>
      </c>
      <c r="G1192" s="73">
        <v>14.58</v>
      </c>
      <c r="H1192" s="73">
        <v>1.91</v>
      </c>
      <c r="I1192" s="73">
        <v>0</v>
      </c>
      <c r="J1192" s="73">
        <v>0</v>
      </c>
      <c r="K1192" s="73">
        <v>0</v>
      </c>
      <c r="L1192" s="73">
        <v>89.27</v>
      </c>
      <c r="M1192" s="73">
        <v>37.46</v>
      </c>
      <c r="N1192" s="74">
        <v>102.02</v>
      </c>
      <c r="O1192" s="81">
        <v>233.06</v>
      </c>
    </row>
    <row r="1193" spans="1:15" ht="15.5">
      <c r="A1193" s="66">
        <v>2023</v>
      </c>
      <c r="B1193" s="66" t="s">
        <v>54</v>
      </c>
      <c r="C1193" s="64" t="s">
        <v>93</v>
      </c>
      <c r="D1193" s="76">
        <v>1894.43</v>
      </c>
      <c r="E1193" s="76">
        <v>213.94</v>
      </c>
      <c r="F1193" s="75">
        <v>2108.37</v>
      </c>
      <c r="G1193" s="76">
        <v>56.26</v>
      </c>
      <c r="H1193" s="76">
        <v>605.41999999999996</v>
      </c>
      <c r="I1193" s="76">
        <v>107.4</v>
      </c>
      <c r="J1193" s="76">
        <v>2.04</v>
      </c>
      <c r="K1193" s="76">
        <v>101.78</v>
      </c>
      <c r="L1193" s="76">
        <v>116.4</v>
      </c>
      <c r="M1193" s="76">
        <v>328.03</v>
      </c>
      <c r="N1193" s="75">
        <v>1317.33</v>
      </c>
      <c r="O1193" s="76">
        <v>3425.7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130.94999999999999</v>
      </c>
      <c r="N1194" s="71">
        <v>436.4</v>
      </c>
      <c r="O1194" s="80">
        <v>547.65</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132</v>
      </c>
      <c r="D1198" s="73">
        <v>0</v>
      </c>
      <c r="E1198" s="73">
        <v>0</v>
      </c>
      <c r="F1198" s="74">
        <v>0</v>
      </c>
      <c r="G1198" s="73">
        <v>0</v>
      </c>
      <c r="H1198" s="73">
        <v>0</v>
      </c>
      <c r="I1198" s="73">
        <v>0</v>
      </c>
      <c r="J1198" s="73">
        <v>0</v>
      </c>
      <c r="K1198" s="73">
        <v>0</v>
      </c>
      <c r="L1198" s="73">
        <v>0</v>
      </c>
      <c r="M1198" s="73">
        <v>0</v>
      </c>
      <c r="N1198" s="74">
        <v>0</v>
      </c>
      <c r="O1198" s="81">
        <v>0</v>
      </c>
    </row>
    <row r="1199" spans="1:15" ht="15.5">
      <c r="A1199" s="68">
        <v>2023</v>
      </c>
      <c r="B1199" s="63" t="s">
        <v>53</v>
      </c>
      <c r="C1199" s="63" t="s">
        <v>40</v>
      </c>
      <c r="D1199" s="73">
        <v>0.19</v>
      </c>
      <c r="E1199" s="73">
        <v>0</v>
      </c>
      <c r="F1199" s="74">
        <v>0.19</v>
      </c>
      <c r="G1199" s="73">
        <v>12.9</v>
      </c>
      <c r="H1199" s="73">
        <v>3.41</v>
      </c>
      <c r="I1199" s="73">
        <v>0</v>
      </c>
      <c r="J1199" s="73">
        <v>0</v>
      </c>
      <c r="K1199" s="73">
        <v>0</v>
      </c>
      <c r="L1199" s="73">
        <v>0</v>
      </c>
      <c r="M1199" s="73">
        <v>4.79</v>
      </c>
      <c r="N1199" s="74">
        <v>21.1</v>
      </c>
      <c r="O1199" s="81">
        <v>21.29</v>
      </c>
    </row>
    <row r="1200" spans="1:15" ht="15.5">
      <c r="A1200" s="68">
        <v>2023</v>
      </c>
      <c r="B1200" s="63" t="s">
        <v>53</v>
      </c>
      <c r="C1200" s="63" t="s">
        <v>41</v>
      </c>
      <c r="D1200" s="73">
        <v>243.05</v>
      </c>
      <c r="E1200" s="73">
        <v>0</v>
      </c>
      <c r="F1200" s="74">
        <v>243.05</v>
      </c>
      <c r="G1200" s="73">
        <v>0</v>
      </c>
      <c r="H1200" s="73">
        <v>0</v>
      </c>
      <c r="I1200" s="73">
        <v>0</v>
      </c>
      <c r="J1200" s="73">
        <v>0</v>
      </c>
      <c r="K1200" s="73">
        <v>0</v>
      </c>
      <c r="L1200" s="73">
        <v>0</v>
      </c>
      <c r="M1200" s="73">
        <v>1.1399999999999999</v>
      </c>
      <c r="N1200" s="74">
        <v>1.1399999999999999</v>
      </c>
      <c r="O1200" s="81">
        <v>244.19</v>
      </c>
    </row>
    <row r="1201" spans="1:15" ht="15.5">
      <c r="A1201" s="68">
        <v>2023</v>
      </c>
      <c r="B1201" s="63" t="s">
        <v>53</v>
      </c>
      <c r="C1201" s="63" t="s">
        <v>70</v>
      </c>
      <c r="D1201" s="73">
        <v>0</v>
      </c>
      <c r="E1201" s="73">
        <v>0</v>
      </c>
      <c r="F1201" s="74">
        <v>0</v>
      </c>
      <c r="G1201" s="73">
        <v>0</v>
      </c>
      <c r="H1201" s="73">
        <v>28.75</v>
      </c>
      <c r="I1201" s="73">
        <v>118.37</v>
      </c>
      <c r="J1201" s="73">
        <v>0</v>
      </c>
      <c r="K1201" s="73">
        <v>103.75</v>
      </c>
      <c r="L1201" s="73">
        <v>11.2</v>
      </c>
      <c r="M1201" s="73">
        <v>17.5</v>
      </c>
      <c r="N1201" s="74">
        <v>282.51</v>
      </c>
      <c r="O1201" s="81">
        <v>282.51</v>
      </c>
    </row>
    <row r="1202" spans="1:15" ht="15.5">
      <c r="A1202" s="68">
        <v>2023</v>
      </c>
      <c r="B1202" s="63" t="s">
        <v>53</v>
      </c>
      <c r="C1202" s="63" t="s">
        <v>74</v>
      </c>
      <c r="D1202" s="73">
        <v>0</v>
      </c>
      <c r="E1202" s="73">
        <v>0</v>
      </c>
      <c r="F1202" s="74">
        <v>0</v>
      </c>
      <c r="G1202" s="73">
        <v>0</v>
      </c>
      <c r="H1202" s="73">
        <v>0</v>
      </c>
      <c r="I1202" s="73">
        <v>0</v>
      </c>
      <c r="J1202" s="73">
        <v>0</v>
      </c>
      <c r="K1202" s="73">
        <v>0</v>
      </c>
      <c r="L1202" s="73">
        <v>0</v>
      </c>
      <c r="M1202" s="73">
        <v>0.05</v>
      </c>
      <c r="N1202" s="74">
        <v>0.05</v>
      </c>
      <c r="O1202" s="81">
        <v>0.05</v>
      </c>
    </row>
    <row r="1203" spans="1:15" ht="15.5">
      <c r="A1203" s="68">
        <v>2023</v>
      </c>
      <c r="B1203" s="63" t="s">
        <v>53</v>
      </c>
      <c r="C1203" s="63" t="s">
        <v>73</v>
      </c>
      <c r="D1203" s="73">
        <v>0</v>
      </c>
      <c r="E1203" s="73">
        <v>0</v>
      </c>
      <c r="F1203" s="74">
        <v>0</v>
      </c>
      <c r="G1203" s="73">
        <v>0</v>
      </c>
      <c r="H1203" s="73">
        <v>0</v>
      </c>
      <c r="I1203" s="73">
        <v>0</v>
      </c>
      <c r="J1203" s="73">
        <v>0</v>
      </c>
      <c r="K1203" s="73">
        <v>0</v>
      </c>
      <c r="L1203" s="73">
        <v>0</v>
      </c>
      <c r="M1203" s="73">
        <v>0</v>
      </c>
      <c r="N1203" s="74">
        <v>0</v>
      </c>
      <c r="O1203" s="81">
        <v>0</v>
      </c>
    </row>
    <row r="1204" spans="1:15" ht="15.5">
      <c r="A1204" s="68">
        <v>2023</v>
      </c>
      <c r="B1204" s="63" t="s">
        <v>53</v>
      </c>
      <c r="C1204" s="63" t="s">
        <v>42</v>
      </c>
      <c r="D1204" s="73">
        <v>1364.05</v>
      </c>
      <c r="E1204" s="73">
        <v>55.49</v>
      </c>
      <c r="F1204" s="74">
        <v>1419.54</v>
      </c>
      <c r="G1204" s="73">
        <v>5.37</v>
      </c>
      <c r="H1204" s="73">
        <v>233.03</v>
      </c>
      <c r="I1204" s="73">
        <v>0</v>
      </c>
      <c r="J1204" s="73">
        <v>0</v>
      </c>
      <c r="K1204" s="73">
        <v>0</v>
      </c>
      <c r="L1204" s="73">
        <v>0</v>
      </c>
      <c r="M1204" s="73">
        <v>161.32</v>
      </c>
      <c r="N1204" s="74">
        <v>401.77</v>
      </c>
      <c r="O1204" s="81">
        <v>1821.31</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133</v>
      </c>
      <c r="D1206" s="73">
        <v>283.16000000000003</v>
      </c>
      <c r="E1206" s="73">
        <v>0</v>
      </c>
      <c r="F1206" s="74">
        <v>283.16000000000003</v>
      </c>
      <c r="G1206" s="73">
        <v>1.96</v>
      </c>
      <c r="H1206" s="73">
        <v>0</v>
      </c>
      <c r="I1206" s="73">
        <v>0</v>
      </c>
      <c r="J1206" s="73">
        <v>0</v>
      </c>
      <c r="K1206" s="73">
        <v>0</v>
      </c>
      <c r="L1206" s="73">
        <v>0</v>
      </c>
      <c r="M1206" s="73">
        <v>3.01</v>
      </c>
      <c r="N1206" s="74">
        <v>6.07</v>
      </c>
      <c r="O1206" s="81">
        <v>289.23</v>
      </c>
    </row>
    <row r="1207" spans="1:15" ht="15.5">
      <c r="A1207" s="68">
        <v>2023</v>
      </c>
      <c r="B1207" s="63" t="s">
        <v>53</v>
      </c>
      <c r="C1207" s="63" t="s">
        <v>71</v>
      </c>
      <c r="D1207" s="73">
        <v>0</v>
      </c>
      <c r="E1207" s="73">
        <v>0</v>
      </c>
      <c r="F1207" s="74">
        <v>0</v>
      </c>
      <c r="G1207" s="73">
        <v>2.68</v>
      </c>
      <c r="H1207" s="73">
        <v>0</v>
      </c>
      <c r="I1207" s="73">
        <v>0</v>
      </c>
      <c r="J1207" s="73">
        <v>0</v>
      </c>
      <c r="K1207" s="73">
        <v>0</v>
      </c>
      <c r="L1207" s="73">
        <v>0</v>
      </c>
      <c r="M1207" s="73">
        <v>42.72</v>
      </c>
      <c r="N1207" s="74">
        <v>45.4</v>
      </c>
      <c r="O1207" s="81">
        <v>45.4</v>
      </c>
    </row>
    <row r="1208" spans="1:15" ht="15.5">
      <c r="A1208" s="68">
        <v>2023</v>
      </c>
      <c r="B1208" s="63" t="s">
        <v>53</v>
      </c>
      <c r="C1208" s="63" t="s">
        <v>45</v>
      </c>
      <c r="D1208" s="73">
        <v>89.91</v>
      </c>
      <c r="E1208" s="73">
        <v>0</v>
      </c>
      <c r="F1208" s="74">
        <v>89.91</v>
      </c>
      <c r="G1208" s="73">
        <v>0</v>
      </c>
      <c r="H1208" s="73">
        <v>0</v>
      </c>
      <c r="I1208" s="73">
        <v>0</v>
      </c>
      <c r="J1208" s="73">
        <v>0</v>
      </c>
      <c r="K1208" s="73">
        <v>0</v>
      </c>
      <c r="L1208" s="73">
        <v>0</v>
      </c>
      <c r="M1208" s="73">
        <v>0</v>
      </c>
      <c r="N1208" s="74">
        <v>0</v>
      </c>
      <c r="O1208" s="81">
        <v>89.91</v>
      </c>
    </row>
    <row r="1209" spans="1:15" ht="15.5">
      <c r="A1209" s="68">
        <v>2023</v>
      </c>
      <c r="B1209" s="63" t="s">
        <v>53</v>
      </c>
      <c r="C1209" s="63" t="s">
        <v>46</v>
      </c>
      <c r="D1209" s="73">
        <v>0</v>
      </c>
      <c r="E1209" s="73">
        <v>0</v>
      </c>
      <c r="F1209" s="74">
        <v>0</v>
      </c>
      <c r="G1209" s="73">
        <v>0</v>
      </c>
      <c r="H1209" s="73">
        <v>245.02</v>
      </c>
      <c r="I1209" s="73">
        <v>0</v>
      </c>
      <c r="J1209" s="73">
        <v>7.43</v>
      </c>
      <c r="K1209" s="73">
        <v>35.26</v>
      </c>
      <c r="L1209" s="73">
        <v>0</v>
      </c>
      <c r="M1209" s="73">
        <v>2.0099999999999998</v>
      </c>
      <c r="N1209" s="74">
        <v>289.72000000000003</v>
      </c>
      <c r="O1209" s="81">
        <v>289.72000000000003</v>
      </c>
    </row>
    <row r="1210" spans="1:15" ht="15.5">
      <c r="A1210" s="68">
        <v>2023</v>
      </c>
      <c r="B1210" s="63" t="s">
        <v>53</v>
      </c>
      <c r="C1210" s="63" t="s">
        <v>62</v>
      </c>
      <c r="D1210" s="73">
        <v>177.64</v>
      </c>
      <c r="E1210" s="73">
        <v>0</v>
      </c>
      <c r="F1210" s="74">
        <v>177.64</v>
      </c>
      <c r="G1210" s="73">
        <v>15.49</v>
      </c>
      <c r="H1210" s="73">
        <v>2.91</v>
      </c>
      <c r="I1210" s="73">
        <v>0</v>
      </c>
      <c r="J1210" s="73">
        <v>0</v>
      </c>
      <c r="K1210" s="73">
        <v>0</v>
      </c>
      <c r="L1210" s="73">
        <v>148.91999999999999</v>
      </c>
      <c r="M1210" s="73">
        <v>31.71</v>
      </c>
      <c r="N1210" s="74">
        <v>105.89</v>
      </c>
      <c r="O1210" s="81">
        <v>283.52999999999997</v>
      </c>
    </row>
    <row r="1211" spans="1:15" ht="15.5">
      <c r="A1211" s="66">
        <v>2023</v>
      </c>
      <c r="B1211" s="66" t="s">
        <v>53</v>
      </c>
      <c r="C1211" s="64" t="s">
        <v>93</v>
      </c>
      <c r="D1211" s="76">
        <v>2413.06</v>
      </c>
      <c r="E1211" s="76">
        <v>166.74</v>
      </c>
      <c r="F1211" s="75">
        <v>2579.8000000000002</v>
      </c>
      <c r="G1211" s="76">
        <v>44.32</v>
      </c>
      <c r="H1211" s="76">
        <v>895.25</v>
      </c>
      <c r="I1211" s="76">
        <v>118.37</v>
      </c>
      <c r="J1211" s="76">
        <v>7.43</v>
      </c>
      <c r="K1211" s="76">
        <v>139.01</v>
      </c>
      <c r="L1211" s="76">
        <v>174.01</v>
      </c>
      <c r="M1211" s="76">
        <v>410.58</v>
      </c>
      <c r="N1211" s="75">
        <v>1788.97</v>
      </c>
      <c r="O1211" s="76">
        <v>4368.7700000000004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175.12</v>
      </c>
      <c r="N1212" s="71">
        <v>514.26</v>
      </c>
      <c r="O1212" s="80">
        <v>533.04999999999995</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132</v>
      </c>
      <c r="D1216" s="73">
        <v>0</v>
      </c>
      <c r="E1216" s="73">
        <v>0</v>
      </c>
      <c r="F1216" s="74">
        <v>0</v>
      </c>
      <c r="G1216" s="73">
        <v>0</v>
      </c>
      <c r="H1216" s="73">
        <v>0</v>
      </c>
      <c r="I1216" s="73">
        <v>0</v>
      </c>
      <c r="J1216" s="73">
        <v>0</v>
      </c>
      <c r="K1216" s="73">
        <v>0</v>
      </c>
      <c r="L1216" s="73">
        <v>0</v>
      </c>
      <c r="M1216" s="73">
        <v>0</v>
      </c>
      <c r="N1216" s="74">
        <v>0</v>
      </c>
      <c r="O1216" s="81">
        <v>0</v>
      </c>
    </row>
    <row r="1217" spans="1:15" ht="15.5">
      <c r="A1217" s="68">
        <v>2023</v>
      </c>
      <c r="B1217" s="63" t="s">
        <v>52</v>
      </c>
      <c r="C1217" s="63" t="s">
        <v>40</v>
      </c>
      <c r="D1217" s="73">
        <v>0</v>
      </c>
      <c r="E1217" s="73">
        <v>0</v>
      </c>
      <c r="F1217" s="74">
        <v>0</v>
      </c>
      <c r="G1217" s="73">
        <v>25.12</v>
      </c>
      <c r="H1217" s="73">
        <v>4.71</v>
      </c>
      <c r="I1217" s="73">
        <v>0</v>
      </c>
      <c r="J1217" s="73">
        <v>0</v>
      </c>
      <c r="K1217" s="73">
        <v>0</v>
      </c>
      <c r="L1217" s="73">
        <v>0</v>
      </c>
      <c r="M1217" s="73">
        <v>1.55</v>
      </c>
      <c r="N1217" s="74">
        <v>31.38</v>
      </c>
      <c r="O1217" s="81">
        <v>31.38</v>
      </c>
    </row>
    <row r="1218" spans="1:15" ht="15.5">
      <c r="A1218" s="68">
        <v>2023</v>
      </c>
      <c r="B1218" s="63" t="s">
        <v>52</v>
      </c>
      <c r="C1218" s="63" t="s">
        <v>41</v>
      </c>
      <c r="D1218" s="73">
        <v>384.87</v>
      </c>
      <c r="E1218" s="73">
        <v>0</v>
      </c>
      <c r="F1218" s="74">
        <v>384.87</v>
      </c>
      <c r="G1218" s="73">
        <v>0</v>
      </c>
      <c r="H1218" s="73">
        <v>0</v>
      </c>
      <c r="I1218" s="73">
        <v>0</v>
      </c>
      <c r="J1218" s="73">
        <v>0</v>
      </c>
      <c r="K1218" s="73">
        <v>0</v>
      </c>
      <c r="L1218" s="73">
        <v>0</v>
      </c>
      <c r="M1218" s="73">
        <v>2</v>
      </c>
      <c r="N1218" s="74">
        <v>2</v>
      </c>
      <c r="O1218" s="81">
        <v>386.87</v>
      </c>
    </row>
    <row r="1219" spans="1:15" ht="15.5">
      <c r="A1219" s="68">
        <v>2023</v>
      </c>
      <c r="B1219" s="63" t="s">
        <v>52</v>
      </c>
      <c r="C1219" s="63" t="s">
        <v>70</v>
      </c>
      <c r="D1219" s="73">
        <v>0</v>
      </c>
      <c r="E1219" s="73">
        <v>0</v>
      </c>
      <c r="F1219" s="74">
        <v>0</v>
      </c>
      <c r="G1219" s="73">
        <v>0</v>
      </c>
      <c r="H1219" s="73">
        <v>12.44</v>
      </c>
      <c r="I1219" s="73">
        <v>113.95</v>
      </c>
      <c r="J1219" s="73">
        <v>0</v>
      </c>
      <c r="K1219" s="73">
        <v>79.81</v>
      </c>
      <c r="L1219" s="73">
        <v>13.07</v>
      </c>
      <c r="M1219" s="73">
        <v>9.99</v>
      </c>
      <c r="N1219" s="74">
        <v>229.26</v>
      </c>
      <c r="O1219" s="81">
        <v>229.26</v>
      </c>
    </row>
    <row r="1220" spans="1:15" ht="15.5">
      <c r="A1220" s="68">
        <v>2023</v>
      </c>
      <c r="B1220" s="63" t="s">
        <v>52</v>
      </c>
      <c r="C1220" s="63" t="s">
        <v>74</v>
      </c>
      <c r="D1220" s="73">
        <v>91.94</v>
      </c>
      <c r="E1220" s="73">
        <v>0</v>
      </c>
      <c r="F1220" s="74">
        <v>91.94</v>
      </c>
      <c r="G1220" s="73">
        <v>0</v>
      </c>
      <c r="H1220" s="73">
        <v>0</v>
      </c>
      <c r="I1220" s="73">
        <v>0</v>
      </c>
      <c r="J1220" s="73">
        <v>0</v>
      </c>
      <c r="K1220" s="73">
        <v>0</v>
      </c>
      <c r="L1220" s="73">
        <v>0</v>
      </c>
      <c r="M1220" s="73">
        <v>4.6900000000000004</v>
      </c>
      <c r="N1220" s="74">
        <v>4.6900000000000004</v>
      </c>
      <c r="O1220" s="81">
        <v>96.63</v>
      </c>
    </row>
    <row r="1221" spans="1:15" ht="15.5">
      <c r="A1221" s="68">
        <v>2023</v>
      </c>
      <c r="B1221" s="63" t="s">
        <v>52</v>
      </c>
      <c r="C1221" s="63" t="s">
        <v>73</v>
      </c>
      <c r="D1221" s="73">
        <v>0</v>
      </c>
      <c r="E1221" s="73">
        <v>0</v>
      </c>
      <c r="F1221" s="74">
        <v>0</v>
      </c>
      <c r="G1221" s="73">
        <v>0</v>
      </c>
      <c r="H1221" s="73">
        <v>0</v>
      </c>
      <c r="I1221" s="73">
        <v>0</v>
      </c>
      <c r="J1221" s="73">
        <v>0</v>
      </c>
      <c r="K1221" s="73">
        <v>0</v>
      </c>
      <c r="L1221" s="73">
        <v>0</v>
      </c>
      <c r="M1221" s="73">
        <v>0</v>
      </c>
      <c r="N1221" s="74">
        <v>0</v>
      </c>
      <c r="O1221" s="81">
        <v>0</v>
      </c>
    </row>
    <row r="1222" spans="1:15" ht="15.5">
      <c r="A1222" s="68">
        <v>2023</v>
      </c>
      <c r="B1222" s="63" t="s">
        <v>52</v>
      </c>
      <c r="C1222" s="63" t="s">
        <v>42</v>
      </c>
      <c r="D1222" s="73">
        <v>918.67</v>
      </c>
      <c r="E1222" s="73">
        <v>201.33</v>
      </c>
      <c r="F1222" s="74">
        <v>1120</v>
      </c>
      <c r="G1222" s="73">
        <v>4.2300000000000004</v>
      </c>
      <c r="H1222" s="73">
        <v>134.06</v>
      </c>
      <c r="I1222" s="73">
        <v>0</v>
      </c>
      <c r="J1222" s="73">
        <v>4</v>
      </c>
      <c r="K1222" s="73">
        <v>0</v>
      </c>
      <c r="L1222" s="73">
        <v>8.86</v>
      </c>
      <c r="M1222" s="73">
        <v>152.06</v>
      </c>
      <c r="N1222" s="74">
        <v>317.23</v>
      </c>
      <c r="O1222" s="81">
        <v>1437.23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133</v>
      </c>
      <c r="D1224" s="73">
        <v>277.58</v>
      </c>
      <c r="E1224" s="73">
        <v>0</v>
      </c>
      <c r="F1224" s="74">
        <v>277.58</v>
      </c>
      <c r="G1224" s="73">
        <v>0</v>
      </c>
      <c r="H1224" s="73">
        <v>0</v>
      </c>
      <c r="I1224" s="73">
        <v>0</v>
      </c>
      <c r="J1224" s="73">
        <v>0</v>
      </c>
      <c r="K1224" s="73">
        <v>0</v>
      </c>
      <c r="L1224" s="73">
        <v>0</v>
      </c>
      <c r="M1224" s="73">
        <v>1.65</v>
      </c>
      <c r="N1224" s="74">
        <v>1.65</v>
      </c>
      <c r="O1224" s="81">
        <v>279.23</v>
      </c>
    </row>
    <row r="1225" spans="1:15" ht="15.5">
      <c r="A1225" s="68">
        <v>2023</v>
      </c>
      <c r="B1225" s="63" t="s">
        <v>52</v>
      </c>
      <c r="C1225" s="63" t="s">
        <v>71</v>
      </c>
      <c r="D1225" s="73">
        <v>0</v>
      </c>
      <c r="E1225" s="73">
        <v>0</v>
      </c>
      <c r="F1225" s="74">
        <v>0</v>
      </c>
      <c r="G1225" s="73">
        <v>0</v>
      </c>
      <c r="H1225" s="73">
        <v>0</v>
      </c>
      <c r="I1225" s="73">
        <v>0</v>
      </c>
      <c r="J1225" s="73">
        <v>0</v>
      </c>
      <c r="K1225" s="73">
        <v>0</v>
      </c>
      <c r="L1225" s="73">
        <v>0</v>
      </c>
      <c r="M1225" s="73">
        <v>0.15</v>
      </c>
      <c r="N1225" s="74">
        <v>0.15</v>
      </c>
      <c r="O1225" s="81">
        <v>0.15</v>
      </c>
    </row>
    <row r="1226" spans="1:15" ht="15.5">
      <c r="A1226" s="68">
        <v>2023</v>
      </c>
      <c r="B1226" s="63" t="s">
        <v>52</v>
      </c>
      <c r="C1226" s="63" t="s">
        <v>45</v>
      </c>
      <c r="D1226" s="73">
        <v>161.22999999999999</v>
      </c>
      <c r="E1226" s="73">
        <v>0</v>
      </c>
      <c r="F1226" s="74">
        <v>161.22999999999999</v>
      </c>
      <c r="G1226" s="73">
        <v>0</v>
      </c>
      <c r="H1226" s="73">
        <v>0</v>
      </c>
      <c r="I1226" s="73">
        <v>0</v>
      </c>
      <c r="J1226" s="73">
        <v>0</v>
      </c>
      <c r="K1226" s="73">
        <v>0</v>
      </c>
      <c r="L1226" s="73">
        <v>0</v>
      </c>
      <c r="M1226" s="73">
        <v>11.93</v>
      </c>
      <c r="N1226" s="74">
        <v>11.93</v>
      </c>
      <c r="O1226" s="81">
        <v>173.16</v>
      </c>
    </row>
    <row r="1227" spans="1:15" ht="15.5">
      <c r="A1227" s="68">
        <v>2023</v>
      </c>
      <c r="B1227" s="63" t="s">
        <v>52</v>
      </c>
      <c r="C1227" s="63" t="s">
        <v>46</v>
      </c>
      <c r="D1227" s="73">
        <v>0</v>
      </c>
      <c r="E1227" s="73">
        <v>0</v>
      </c>
      <c r="F1227" s="74">
        <v>0</v>
      </c>
      <c r="G1227" s="73">
        <v>0</v>
      </c>
      <c r="H1227" s="73">
        <v>225.66</v>
      </c>
      <c r="I1227" s="73">
        <v>0</v>
      </c>
      <c r="J1227" s="73">
        <v>0</v>
      </c>
      <c r="K1227" s="73">
        <v>0</v>
      </c>
      <c r="L1227" s="73">
        <v>0</v>
      </c>
      <c r="M1227" s="73">
        <v>0.17</v>
      </c>
      <c r="N1227" s="74">
        <v>225.83</v>
      </c>
      <c r="O1227" s="81">
        <v>225.83</v>
      </c>
    </row>
    <row r="1228" spans="1:15" ht="15.5">
      <c r="A1228" s="68">
        <v>2023</v>
      </c>
      <c r="B1228" s="63" t="s">
        <v>52</v>
      </c>
      <c r="C1228" s="63" t="s">
        <v>62</v>
      </c>
      <c r="D1228" s="73">
        <v>59.15</v>
      </c>
      <c r="E1228" s="73">
        <v>0</v>
      </c>
      <c r="F1228" s="74">
        <v>59.15</v>
      </c>
      <c r="G1228" s="73">
        <v>10.02</v>
      </c>
      <c r="H1228" s="73">
        <v>0</v>
      </c>
      <c r="I1228" s="73">
        <v>0</v>
      </c>
      <c r="J1228" s="73">
        <v>0</v>
      </c>
      <c r="K1228" s="73">
        <v>0</v>
      </c>
      <c r="L1228" s="73">
        <v>132.22999999999999</v>
      </c>
      <c r="M1228" s="73">
        <v>82.16</v>
      </c>
      <c r="N1228" s="74">
        <v>150.99</v>
      </c>
      <c r="O1228" s="81">
        <v>210.14</v>
      </c>
    </row>
    <row r="1229" spans="1:15" ht="15.5">
      <c r="A1229" s="66">
        <v>2023</v>
      </c>
      <c r="B1229" s="66" t="s">
        <v>52</v>
      </c>
      <c r="C1229" s="64" t="s">
        <v>93</v>
      </c>
      <c r="D1229" s="76">
        <v>1893.44</v>
      </c>
      <c r="E1229" s="76">
        <v>220.12</v>
      </c>
      <c r="F1229" s="75">
        <v>2113.56</v>
      </c>
      <c r="G1229" s="76">
        <v>39.369999999999997</v>
      </c>
      <c r="H1229" s="76">
        <v>686.63</v>
      </c>
      <c r="I1229" s="76">
        <v>113.95</v>
      </c>
      <c r="J1229" s="76">
        <v>4</v>
      </c>
      <c r="K1229" s="76">
        <v>79.81</v>
      </c>
      <c r="L1229" s="76">
        <v>169.39</v>
      </c>
      <c r="M1229" s="76">
        <v>459.23</v>
      </c>
      <c r="N1229" s="75">
        <v>1552.38</v>
      </c>
      <c r="O1229" s="76">
        <v>3665.94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132</v>
      </c>
      <c r="D1234" s="73">
        <v>97.25</v>
      </c>
      <c r="E1234" s="73">
        <v>0</v>
      </c>
      <c r="F1234" s="74">
        <v>97.25</v>
      </c>
      <c r="G1234" s="73">
        <v>0</v>
      </c>
      <c r="H1234" s="73">
        <v>0</v>
      </c>
      <c r="I1234" s="73">
        <v>0</v>
      </c>
      <c r="J1234" s="73">
        <v>0</v>
      </c>
      <c r="K1234" s="73">
        <v>0</v>
      </c>
      <c r="L1234" s="73">
        <v>0</v>
      </c>
      <c r="M1234" s="73">
        <v>0</v>
      </c>
      <c r="N1234" s="74">
        <v>0</v>
      </c>
      <c r="O1234" s="81">
        <v>97.25</v>
      </c>
    </row>
    <row r="1235" spans="1:15" ht="15.5">
      <c r="A1235" s="68">
        <v>2023</v>
      </c>
      <c r="B1235" s="63" t="s">
        <v>51</v>
      </c>
      <c r="C1235" s="63" t="s">
        <v>40</v>
      </c>
      <c r="D1235" s="73">
        <v>0</v>
      </c>
      <c r="E1235" s="73">
        <v>0</v>
      </c>
      <c r="F1235" s="74">
        <v>0</v>
      </c>
      <c r="G1235" s="73">
        <v>19.03</v>
      </c>
      <c r="H1235" s="73">
        <v>3.68</v>
      </c>
      <c r="I1235" s="73">
        <v>0</v>
      </c>
      <c r="J1235" s="73">
        <v>0</v>
      </c>
      <c r="K1235" s="73">
        <v>0</v>
      </c>
      <c r="L1235" s="73">
        <v>0</v>
      </c>
      <c r="M1235" s="73">
        <v>4.4000000000000004</v>
      </c>
      <c r="N1235" s="74">
        <v>27.11</v>
      </c>
      <c r="O1235" s="81">
        <v>27.11</v>
      </c>
    </row>
    <row r="1236" spans="1:15" ht="15.5">
      <c r="A1236" s="68">
        <v>2023</v>
      </c>
      <c r="B1236" s="63" t="s">
        <v>51</v>
      </c>
      <c r="C1236" s="63" t="s">
        <v>41</v>
      </c>
      <c r="D1236" s="73">
        <v>218.16</v>
      </c>
      <c r="E1236" s="73">
        <v>0</v>
      </c>
      <c r="F1236" s="74">
        <v>218.16</v>
      </c>
      <c r="G1236" s="73">
        <v>0</v>
      </c>
      <c r="H1236" s="73">
        <v>0</v>
      </c>
      <c r="I1236" s="73">
        <v>0</v>
      </c>
      <c r="J1236" s="73">
        <v>0</v>
      </c>
      <c r="K1236" s="73">
        <v>0</v>
      </c>
      <c r="L1236" s="73">
        <v>0</v>
      </c>
      <c r="M1236" s="73">
        <v>0.91</v>
      </c>
      <c r="N1236" s="74">
        <v>0.91</v>
      </c>
      <c r="O1236" s="81">
        <v>219.07</v>
      </c>
    </row>
    <row r="1237" spans="1:15" ht="15.5">
      <c r="A1237" s="68">
        <v>2023</v>
      </c>
      <c r="B1237" s="63" t="s">
        <v>51</v>
      </c>
      <c r="C1237" s="63" t="s">
        <v>70</v>
      </c>
      <c r="D1237" s="73">
        <v>0</v>
      </c>
      <c r="E1237" s="73">
        <v>0</v>
      </c>
      <c r="F1237" s="74">
        <v>0</v>
      </c>
      <c r="G1237" s="73">
        <v>0</v>
      </c>
      <c r="H1237" s="73">
        <v>11.61</v>
      </c>
      <c r="I1237" s="73">
        <v>148.69</v>
      </c>
      <c r="J1237" s="73">
        <v>6.02</v>
      </c>
      <c r="K1237" s="73">
        <v>72.34</v>
      </c>
      <c r="L1237" s="73">
        <v>11.74</v>
      </c>
      <c r="M1237" s="73">
        <v>16.010000000000002</v>
      </c>
      <c r="N1237" s="74">
        <v>266.41000000000003</v>
      </c>
      <c r="O1237" s="81">
        <v>266.41000000000003</v>
      </c>
    </row>
    <row r="1238" spans="1:15" ht="15.5">
      <c r="A1238" s="68">
        <v>2023</v>
      </c>
      <c r="B1238" s="63" t="s">
        <v>51</v>
      </c>
      <c r="C1238" s="63" t="s">
        <v>74</v>
      </c>
      <c r="D1238" s="73">
        <v>89.34</v>
      </c>
      <c r="E1238" s="73">
        <v>0</v>
      </c>
      <c r="F1238" s="74">
        <v>89.34</v>
      </c>
      <c r="G1238" s="73">
        <v>0</v>
      </c>
      <c r="H1238" s="73">
        <v>0</v>
      </c>
      <c r="I1238" s="73">
        <v>0</v>
      </c>
      <c r="J1238" s="73">
        <v>0</v>
      </c>
      <c r="K1238" s="73">
        <v>0</v>
      </c>
      <c r="L1238" s="73">
        <v>0</v>
      </c>
      <c r="M1238" s="73">
        <v>4.05</v>
      </c>
      <c r="N1238" s="74">
        <v>4.05</v>
      </c>
      <c r="O1238" s="81">
        <v>93.39</v>
      </c>
    </row>
    <row r="1239" spans="1:15" ht="15.5">
      <c r="A1239" s="68">
        <v>2023</v>
      </c>
      <c r="B1239" s="63" t="s">
        <v>51</v>
      </c>
      <c r="C1239" s="63" t="s">
        <v>73</v>
      </c>
      <c r="D1239" s="73">
        <v>279.68</v>
      </c>
      <c r="E1239" s="73">
        <v>0</v>
      </c>
      <c r="F1239" s="74">
        <v>279.68</v>
      </c>
      <c r="G1239" s="73">
        <v>0</v>
      </c>
      <c r="H1239" s="73">
        <v>0</v>
      </c>
      <c r="I1239" s="73">
        <v>0</v>
      </c>
      <c r="J1239" s="73">
        <v>0</v>
      </c>
      <c r="K1239" s="73">
        <v>0</v>
      </c>
      <c r="L1239" s="73">
        <v>0</v>
      </c>
      <c r="M1239" s="73">
        <v>0</v>
      </c>
      <c r="N1239" s="74">
        <v>0</v>
      </c>
      <c r="O1239" s="81">
        <v>279.68</v>
      </c>
    </row>
    <row r="1240" spans="1:15" ht="15.5">
      <c r="A1240" s="68">
        <v>2023</v>
      </c>
      <c r="B1240" s="63" t="s">
        <v>51</v>
      </c>
      <c r="C1240" s="63" t="s">
        <v>42</v>
      </c>
      <c r="D1240" s="73">
        <v>846.95</v>
      </c>
      <c r="E1240" s="73">
        <v>126.79</v>
      </c>
      <c r="F1240" s="74">
        <v>973.74</v>
      </c>
      <c r="G1240" s="73">
        <v>0</v>
      </c>
      <c r="H1240" s="73">
        <v>136.63</v>
      </c>
      <c r="I1240" s="73">
        <v>0</v>
      </c>
      <c r="J1240" s="73">
        <v>0</v>
      </c>
      <c r="K1240" s="73">
        <v>0</v>
      </c>
      <c r="L1240" s="73">
        <v>0</v>
      </c>
      <c r="M1240" s="73">
        <v>115.05</v>
      </c>
      <c r="N1240" s="74">
        <v>253.73</v>
      </c>
      <c r="O1240" s="81">
        <v>1227.47</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133</v>
      </c>
      <c r="D1242" s="73">
        <v>180.16</v>
      </c>
      <c r="E1242" s="73">
        <v>0</v>
      </c>
      <c r="F1242" s="74">
        <v>180.16</v>
      </c>
      <c r="G1242" s="73">
        <v>0</v>
      </c>
      <c r="H1242" s="73">
        <v>0</v>
      </c>
      <c r="I1242" s="73">
        <v>0</v>
      </c>
      <c r="J1242" s="73">
        <v>0</v>
      </c>
      <c r="K1242" s="73">
        <v>0</v>
      </c>
      <c r="L1242" s="73">
        <v>0</v>
      </c>
      <c r="M1242" s="73">
        <v>0</v>
      </c>
      <c r="N1242" s="74">
        <v>0</v>
      </c>
      <c r="O1242" s="81">
        <v>180.16</v>
      </c>
    </row>
    <row r="1243" spans="1:15" ht="15.5">
      <c r="A1243" s="68">
        <v>2023</v>
      </c>
      <c r="B1243" s="63" t="s">
        <v>51</v>
      </c>
      <c r="C1243" s="63" t="s">
        <v>71</v>
      </c>
      <c r="D1243" s="73">
        <v>0</v>
      </c>
      <c r="E1243" s="73">
        <v>0</v>
      </c>
      <c r="F1243" s="74">
        <v>0</v>
      </c>
      <c r="G1243" s="73">
        <v>0</v>
      </c>
      <c r="H1243" s="73">
        <v>0</v>
      </c>
      <c r="I1243" s="73">
        <v>0</v>
      </c>
      <c r="J1243" s="73">
        <v>0</v>
      </c>
      <c r="K1243" s="73">
        <v>0</v>
      </c>
      <c r="L1243" s="73">
        <v>20.329999999999998</v>
      </c>
      <c r="M1243" s="73">
        <v>4.4000000000000004</v>
      </c>
      <c r="N1243" s="74">
        <v>24.73</v>
      </c>
      <c r="O1243" s="81">
        <v>24.73</v>
      </c>
    </row>
    <row r="1244" spans="1:15" ht="15.5">
      <c r="A1244" s="68">
        <v>2023</v>
      </c>
      <c r="B1244" s="63" t="s">
        <v>51</v>
      </c>
      <c r="C1244" s="63" t="s">
        <v>45</v>
      </c>
      <c r="D1244" s="73">
        <v>79.12</v>
      </c>
      <c r="E1244" s="73">
        <v>0</v>
      </c>
      <c r="F1244" s="74">
        <v>79.12</v>
      </c>
      <c r="G1244" s="73">
        <v>0</v>
      </c>
      <c r="H1244" s="73">
        <v>0</v>
      </c>
      <c r="I1244" s="73">
        <v>0</v>
      </c>
      <c r="J1244" s="73">
        <v>0</v>
      </c>
      <c r="K1244" s="73">
        <v>0</v>
      </c>
      <c r="L1244" s="73">
        <v>0</v>
      </c>
      <c r="M1244" s="73">
        <v>3.37</v>
      </c>
      <c r="N1244" s="74">
        <v>3.37</v>
      </c>
      <c r="O1244" s="81">
        <v>82.49</v>
      </c>
    </row>
    <row r="1245" spans="1:15" ht="15.5">
      <c r="A1245" s="68">
        <v>2023</v>
      </c>
      <c r="B1245" s="63" t="s">
        <v>51</v>
      </c>
      <c r="C1245" s="63" t="s">
        <v>46</v>
      </c>
      <c r="D1245" s="73">
        <v>0</v>
      </c>
      <c r="E1245" s="73">
        <v>0</v>
      </c>
      <c r="F1245" s="74">
        <v>0</v>
      </c>
      <c r="G1245" s="73">
        <v>0</v>
      </c>
      <c r="H1245" s="73">
        <v>243.85</v>
      </c>
      <c r="I1245" s="73">
        <v>0</v>
      </c>
      <c r="J1245" s="73">
        <v>0</v>
      </c>
      <c r="K1245" s="73">
        <v>0.18</v>
      </c>
      <c r="L1245" s="73">
        <v>0</v>
      </c>
      <c r="M1245" s="73">
        <v>0.34</v>
      </c>
      <c r="N1245" s="74">
        <v>244.37</v>
      </c>
      <c r="O1245" s="81">
        <v>244.37</v>
      </c>
    </row>
    <row r="1246" spans="1:15" ht="15.5">
      <c r="A1246" s="68">
        <v>2023</v>
      </c>
      <c r="B1246" s="63" t="s">
        <v>51</v>
      </c>
      <c r="C1246" s="63" t="s">
        <v>62</v>
      </c>
      <c r="D1246" s="73">
        <v>59.9</v>
      </c>
      <c r="E1246" s="73">
        <v>0</v>
      </c>
      <c r="F1246" s="74">
        <v>59.9</v>
      </c>
      <c r="G1246" s="73">
        <v>7.24</v>
      </c>
      <c r="H1246" s="73">
        <v>14.05</v>
      </c>
      <c r="I1246" s="73">
        <v>0</v>
      </c>
      <c r="J1246" s="73">
        <v>0</v>
      </c>
      <c r="K1246" s="73">
        <v>0</v>
      </c>
      <c r="L1246" s="73">
        <v>148.78</v>
      </c>
      <c r="M1246" s="73">
        <v>21.98</v>
      </c>
      <c r="N1246" s="74">
        <v>129.08000000000001</v>
      </c>
      <c r="O1246" s="81">
        <v>188.98</v>
      </c>
    </row>
    <row r="1247" spans="1:15" ht="15.5">
      <c r="A1247" s="66">
        <v>2023</v>
      </c>
      <c r="B1247" s="66" t="s">
        <v>51</v>
      </c>
      <c r="C1247" s="64" t="s">
        <v>93</v>
      </c>
      <c r="D1247" s="76">
        <v>1850.56</v>
      </c>
      <c r="E1247" s="76">
        <v>289.44</v>
      </c>
      <c r="F1247" s="75">
        <v>2140</v>
      </c>
      <c r="G1247" s="76">
        <v>26.27</v>
      </c>
      <c r="H1247" s="76">
        <v>637.16</v>
      </c>
      <c r="I1247" s="76">
        <v>148.69</v>
      </c>
      <c r="J1247" s="76">
        <v>6.02</v>
      </c>
      <c r="K1247" s="76">
        <v>72.52</v>
      </c>
      <c r="L1247" s="76">
        <v>187.55</v>
      </c>
      <c r="M1247" s="76">
        <v>345.36</v>
      </c>
      <c r="N1247" s="75">
        <v>1423.57</v>
      </c>
      <c r="O1247" s="76">
        <v>3563.57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132</v>
      </c>
      <c r="D1252" s="81">
        <v>50.25</v>
      </c>
      <c r="E1252" s="73">
        <v>0</v>
      </c>
      <c r="F1252" s="74">
        <v>50.25</v>
      </c>
      <c r="G1252" s="73">
        <v>0</v>
      </c>
      <c r="H1252" s="73">
        <v>0</v>
      </c>
      <c r="I1252" s="73">
        <v>0</v>
      </c>
      <c r="J1252" s="73">
        <v>0</v>
      </c>
      <c r="K1252" s="73">
        <v>0</v>
      </c>
      <c r="L1252" s="73">
        <v>0</v>
      </c>
      <c r="M1252" s="73">
        <v>0</v>
      </c>
      <c r="N1252" s="74">
        <v>0</v>
      </c>
      <c r="O1252" s="81">
        <v>50.25</v>
      </c>
    </row>
    <row r="1253" spans="1:15" ht="15.5">
      <c r="A1253" s="68">
        <v>2023</v>
      </c>
      <c r="B1253" s="63" t="s">
        <v>50</v>
      </c>
      <c r="C1253" s="63" t="s">
        <v>40</v>
      </c>
      <c r="D1253" s="81">
        <v>82.44</v>
      </c>
      <c r="E1253" s="73">
        <v>0</v>
      </c>
      <c r="F1253" s="74">
        <v>82.44</v>
      </c>
      <c r="G1253" s="73">
        <v>8.2100000000000009</v>
      </c>
      <c r="H1253" s="73">
        <v>4.92</v>
      </c>
      <c r="I1253" s="73">
        <v>0</v>
      </c>
      <c r="J1253" s="73">
        <v>0</v>
      </c>
      <c r="K1253" s="73">
        <v>0</v>
      </c>
      <c r="L1253" s="73">
        <v>0</v>
      </c>
      <c r="M1253" s="73">
        <v>5.0999999999999996</v>
      </c>
      <c r="N1253" s="74">
        <v>33.93</v>
      </c>
      <c r="O1253" s="81">
        <v>116.37</v>
      </c>
    </row>
    <row r="1254" spans="1:15" ht="15.5">
      <c r="A1254" s="68">
        <v>2023</v>
      </c>
      <c r="B1254" s="63" t="s">
        <v>50</v>
      </c>
      <c r="C1254" s="63" t="s">
        <v>41</v>
      </c>
      <c r="D1254" s="81">
        <v>23.84</v>
      </c>
      <c r="E1254" s="73">
        <v>0</v>
      </c>
      <c r="F1254" s="74">
        <v>23.84</v>
      </c>
      <c r="G1254" s="73">
        <v>0</v>
      </c>
      <c r="H1254" s="73">
        <v>0</v>
      </c>
      <c r="I1254" s="73">
        <v>0</v>
      </c>
      <c r="J1254" s="73">
        <v>0</v>
      </c>
      <c r="K1254" s="73">
        <v>0</v>
      </c>
      <c r="L1254" s="73">
        <v>0</v>
      </c>
      <c r="M1254" s="73">
        <v>3.99</v>
      </c>
      <c r="N1254" s="74">
        <v>3.99</v>
      </c>
      <c r="O1254" s="81">
        <v>27.83</v>
      </c>
    </row>
    <row r="1255" spans="1:15" ht="15.5">
      <c r="A1255" s="68">
        <v>2023</v>
      </c>
      <c r="B1255" s="63" t="s">
        <v>50</v>
      </c>
      <c r="C1255" s="63" t="s">
        <v>70</v>
      </c>
      <c r="D1255" s="81">
        <v>0</v>
      </c>
      <c r="E1255" s="73">
        <v>0</v>
      </c>
      <c r="F1255" s="74">
        <v>0</v>
      </c>
      <c r="G1255" s="73">
        <v>0</v>
      </c>
      <c r="H1255" s="73">
        <v>11.52</v>
      </c>
      <c r="I1255" s="73">
        <v>121.58</v>
      </c>
      <c r="J1255" s="73">
        <v>6.11</v>
      </c>
      <c r="K1255" s="73">
        <v>68.16</v>
      </c>
      <c r="L1255" s="73">
        <v>10.66</v>
      </c>
      <c r="M1255" s="73">
        <v>5.1100000000000003</v>
      </c>
      <c r="N1255" s="74">
        <v>223.14</v>
      </c>
      <c r="O1255" s="81">
        <v>223.14</v>
      </c>
    </row>
    <row r="1256" spans="1:15" ht="15.5">
      <c r="A1256" s="68">
        <v>2023</v>
      </c>
      <c r="B1256" s="63" t="s">
        <v>50</v>
      </c>
      <c r="C1256" s="63" t="s">
        <v>74</v>
      </c>
      <c r="D1256" s="81">
        <v>91.07</v>
      </c>
      <c r="E1256" s="73">
        <v>0</v>
      </c>
      <c r="F1256" s="74">
        <v>91.07</v>
      </c>
      <c r="G1256" s="73">
        <v>0</v>
      </c>
      <c r="H1256" s="73">
        <v>0</v>
      </c>
      <c r="I1256" s="73">
        <v>0</v>
      </c>
      <c r="J1256" s="73">
        <v>0</v>
      </c>
      <c r="K1256" s="73">
        <v>0</v>
      </c>
      <c r="L1256" s="73">
        <v>0</v>
      </c>
      <c r="M1256" s="73">
        <v>0.13</v>
      </c>
      <c r="N1256" s="74">
        <v>0.13</v>
      </c>
      <c r="O1256" s="81">
        <v>91.2</v>
      </c>
    </row>
    <row r="1257" spans="1:15" ht="15.5">
      <c r="A1257" s="68">
        <v>2023</v>
      </c>
      <c r="B1257" s="63" t="s">
        <v>50</v>
      </c>
      <c r="C1257" s="63" t="s">
        <v>73</v>
      </c>
      <c r="D1257" s="81">
        <v>267.86</v>
      </c>
      <c r="E1257" s="73">
        <v>0</v>
      </c>
      <c r="F1257" s="74">
        <v>267.86</v>
      </c>
      <c r="G1257" s="73">
        <v>0</v>
      </c>
      <c r="H1257" s="73">
        <v>0</v>
      </c>
      <c r="I1257" s="73">
        <v>0</v>
      </c>
      <c r="J1257" s="73">
        <v>0</v>
      </c>
      <c r="K1257" s="73">
        <v>0</v>
      </c>
      <c r="L1257" s="73">
        <v>0</v>
      </c>
      <c r="M1257" s="73">
        <v>0</v>
      </c>
      <c r="N1257" s="74">
        <v>0</v>
      </c>
      <c r="O1257" s="81">
        <v>267.86</v>
      </c>
    </row>
    <row r="1258" spans="1:15" ht="15.5">
      <c r="A1258" s="68">
        <v>2023</v>
      </c>
      <c r="B1258" s="63" t="s">
        <v>50</v>
      </c>
      <c r="C1258" s="63" t="s">
        <v>42</v>
      </c>
      <c r="D1258" s="81">
        <v>503.64</v>
      </c>
      <c r="E1258" s="73">
        <v>84.51</v>
      </c>
      <c r="F1258" s="74">
        <v>588.15</v>
      </c>
      <c r="G1258" s="73">
        <v>4.03</v>
      </c>
      <c r="H1258" s="73">
        <v>118.16</v>
      </c>
      <c r="I1258" s="73">
        <v>0</v>
      </c>
      <c r="J1258" s="73">
        <v>0</v>
      </c>
      <c r="K1258" s="73">
        <v>0</v>
      </c>
      <c r="L1258" s="73">
        <v>0</v>
      </c>
      <c r="M1258" s="73">
        <v>111.41</v>
      </c>
      <c r="N1258" s="74">
        <v>249.59</v>
      </c>
      <c r="O1258" s="81">
        <v>837.74</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133</v>
      </c>
      <c r="D1260" s="81">
        <v>66.8</v>
      </c>
      <c r="E1260" s="73">
        <v>0</v>
      </c>
      <c r="F1260" s="74">
        <v>66.8</v>
      </c>
      <c r="G1260" s="73">
        <v>0</v>
      </c>
      <c r="H1260" s="73">
        <v>0</v>
      </c>
      <c r="I1260" s="73">
        <v>0</v>
      </c>
      <c r="J1260" s="73">
        <v>0</v>
      </c>
      <c r="K1260" s="73">
        <v>0</v>
      </c>
      <c r="L1260" s="73">
        <v>0</v>
      </c>
      <c r="M1260" s="73">
        <v>1.65</v>
      </c>
      <c r="N1260" s="74">
        <v>1.65</v>
      </c>
      <c r="O1260" s="81">
        <v>68.45</v>
      </c>
    </row>
    <row r="1261" spans="1:15" ht="15.5">
      <c r="A1261" s="68">
        <v>2023</v>
      </c>
      <c r="B1261" s="63" t="s">
        <v>50</v>
      </c>
      <c r="C1261" s="63" t="s">
        <v>71</v>
      </c>
      <c r="D1261" s="81">
        <v>91.03</v>
      </c>
      <c r="E1261" s="73">
        <v>0</v>
      </c>
      <c r="F1261" s="74">
        <v>91.03</v>
      </c>
      <c r="G1261" s="73">
        <v>0</v>
      </c>
      <c r="H1261" s="73">
        <v>0</v>
      </c>
      <c r="I1261" s="73">
        <v>0</v>
      </c>
      <c r="J1261" s="73">
        <v>0</v>
      </c>
      <c r="K1261" s="73">
        <v>0</v>
      </c>
      <c r="L1261" s="73">
        <v>0</v>
      </c>
      <c r="M1261" s="73">
        <v>0.15</v>
      </c>
      <c r="N1261" s="74">
        <v>0.15</v>
      </c>
      <c r="O1261" s="81">
        <v>91.18</v>
      </c>
    </row>
    <row r="1262" spans="1:15" ht="15.5">
      <c r="A1262" s="68">
        <v>2023</v>
      </c>
      <c r="B1262" s="63" t="s">
        <v>50</v>
      </c>
      <c r="C1262" s="63" t="s">
        <v>45</v>
      </c>
      <c r="D1262" s="81">
        <v>277.17</v>
      </c>
      <c r="E1262" s="73">
        <v>0</v>
      </c>
      <c r="F1262" s="74">
        <v>277.17</v>
      </c>
      <c r="G1262" s="73">
        <v>0</v>
      </c>
      <c r="H1262" s="73">
        <v>0</v>
      </c>
      <c r="I1262" s="73">
        <v>0</v>
      </c>
      <c r="J1262" s="73">
        <v>0</v>
      </c>
      <c r="K1262" s="73">
        <v>0</v>
      </c>
      <c r="L1262" s="73">
        <v>0</v>
      </c>
      <c r="M1262" s="73">
        <v>0</v>
      </c>
      <c r="N1262" s="74">
        <v>0</v>
      </c>
      <c r="O1262" s="81">
        <v>277.17</v>
      </c>
    </row>
    <row r="1263" spans="1:15" ht="15.5">
      <c r="A1263" s="68">
        <v>2023</v>
      </c>
      <c r="B1263" s="63" t="s">
        <v>50</v>
      </c>
      <c r="C1263" s="63" t="s">
        <v>46</v>
      </c>
      <c r="D1263" s="81">
        <v>0</v>
      </c>
      <c r="E1263" s="73">
        <v>0</v>
      </c>
      <c r="F1263" s="74">
        <v>0</v>
      </c>
      <c r="G1263" s="73">
        <v>0</v>
      </c>
      <c r="H1263" s="73">
        <v>254.35</v>
      </c>
      <c r="I1263" s="73">
        <v>0</v>
      </c>
      <c r="J1263" s="73">
        <v>0</v>
      </c>
      <c r="K1263" s="73">
        <v>0</v>
      </c>
      <c r="L1263" s="73">
        <v>0</v>
      </c>
      <c r="M1263" s="73">
        <v>1.1399999999999999</v>
      </c>
      <c r="N1263" s="74">
        <v>255.49</v>
      </c>
      <c r="O1263" s="81">
        <v>255.49</v>
      </c>
    </row>
    <row r="1264" spans="1:15" ht="15.5">
      <c r="A1264" s="68">
        <v>2023</v>
      </c>
      <c r="B1264" s="63" t="s">
        <v>50</v>
      </c>
      <c r="C1264" s="63" t="s">
        <v>62</v>
      </c>
      <c r="D1264" s="81">
        <v>164.96</v>
      </c>
      <c r="E1264" s="73">
        <v>0</v>
      </c>
      <c r="F1264" s="74">
        <v>164.96</v>
      </c>
      <c r="G1264" s="73">
        <v>18.440000000000001</v>
      </c>
      <c r="H1264" s="73">
        <v>95.19</v>
      </c>
      <c r="I1264" s="73">
        <v>0</v>
      </c>
      <c r="J1264" s="73">
        <v>0</v>
      </c>
      <c r="K1264" s="73">
        <v>0</v>
      </c>
      <c r="L1264" s="73">
        <v>130.13999999999999</v>
      </c>
      <c r="M1264" s="73">
        <v>29.38</v>
      </c>
      <c r="N1264" s="74">
        <v>207.53</v>
      </c>
      <c r="O1264" s="81">
        <v>372.49</v>
      </c>
    </row>
    <row r="1265" spans="1:15" ht="15.5">
      <c r="A1265" s="66">
        <v>2023</v>
      </c>
      <c r="B1265" s="66" t="s">
        <v>50</v>
      </c>
      <c r="C1265" s="64" t="s">
        <v>93</v>
      </c>
      <c r="D1265" s="76">
        <v>2103.5500000000002</v>
      </c>
      <c r="E1265" s="76">
        <v>255.81</v>
      </c>
      <c r="F1265" s="75">
        <v>2359.36</v>
      </c>
      <c r="G1265" s="76">
        <v>30.68</v>
      </c>
      <c r="H1265" s="76">
        <v>621.34</v>
      </c>
      <c r="I1265" s="76">
        <v>121.58</v>
      </c>
      <c r="J1265" s="76">
        <v>6.11</v>
      </c>
      <c r="K1265" s="76">
        <v>68.16</v>
      </c>
      <c r="L1265" s="76">
        <v>163.33000000000001</v>
      </c>
      <c r="M1265" s="76">
        <v>222.22</v>
      </c>
      <c r="N1265" s="75">
        <v>1233.42</v>
      </c>
      <c r="O1265" s="76">
        <v>3592.78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132</v>
      </c>
      <c r="D1270" s="81">
        <v>97.06</v>
      </c>
      <c r="E1270" s="73">
        <v>0</v>
      </c>
      <c r="F1270" s="74">
        <v>97.06</v>
      </c>
      <c r="G1270" s="73">
        <v>0</v>
      </c>
      <c r="H1270" s="73">
        <v>0</v>
      </c>
      <c r="I1270" s="73">
        <v>0</v>
      </c>
      <c r="J1270" s="73">
        <v>0</v>
      </c>
      <c r="K1270" s="73">
        <v>0</v>
      </c>
      <c r="L1270" s="73">
        <v>0</v>
      </c>
      <c r="M1270" s="73">
        <v>0</v>
      </c>
      <c r="N1270" s="74">
        <v>0</v>
      </c>
      <c r="O1270" s="98">
        <v>97.06</v>
      </c>
    </row>
    <row r="1271" spans="1:15" ht="15.5">
      <c r="A1271" s="68">
        <v>2023</v>
      </c>
      <c r="B1271" s="63" t="s">
        <v>49</v>
      </c>
      <c r="C1271" s="63" t="s">
        <v>40</v>
      </c>
      <c r="D1271" s="81">
        <v>0</v>
      </c>
      <c r="E1271" s="73">
        <v>0</v>
      </c>
      <c r="F1271" s="74">
        <v>0</v>
      </c>
      <c r="G1271" s="73">
        <v>5.59</v>
      </c>
      <c r="H1271" s="73">
        <v>5.93</v>
      </c>
      <c r="I1271" s="73">
        <v>0</v>
      </c>
      <c r="J1271" s="73">
        <v>0</v>
      </c>
      <c r="K1271" s="73">
        <v>0</v>
      </c>
      <c r="L1271" s="73">
        <v>0</v>
      </c>
      <c r="M1271" s="73">
        <v>5.6</v>
      </c>
      <c r="N1271" s="74">
        <v>17.12</v>
      </c>
      <c r="O1271" s="98">
        <v>17.12</v>
      </c>
    </row>
    <row r="1272" spans="1:15" ht="15.5">
      <c r="A1272" s="68">
        <v>2023</v>
      </c>
      <c r="B1272" s="63" t="s">
        <v>49</v>
      </c>
      <c r="C1272" s="63" t="s">
        <v>41</v>
      </c>
      <c r="D1272" s="81">
        <v>43.09</v>
      </c>
      <c r="E1272" s="73">
        <v>0</v>
      </c>
      <c r="F1272" s="74">
        <v>43.09</v>
      </c>
      <c r="G1272" s="73">
        <v>0</v>
      </c>
      <c r="H1272" s="73">
        <v>0</v>
      </c>
      <c r="I1272" s="73">
        <v>0</v>
      </c>
      <c r="J1272" s="73">
        <v>0</v>
      </c>
      <c r="K1272" s="73">
        <v>0</v>
      </c>
      <c r="L1272" s="73">
        <v>0</v>
      </c>
      <c r="M1272" s="73">
        <v>1.33</v>
      </c>
      <c r="N1272" s="74">
        <v>1.33</v>
      </c>
      <c r="O1272" s="98">
        <v>44.42</v>
      </c>
    </row>
    <row r="1273" spans="1:15" ht="15.5">
      <c r="A1273" s="68">
        <v>2023</v>
      </c>
      <c r="B1273" s="63" t="s">
        <v>49</v>
      </c>
      <c r="C1273" s="63" t="s">
        <v>70</v>
      </c>
      <c r="D1273" s="81">
        <v>0</v>
      </c>
      <c r="E1273" s="73">
        <v>0</v>
      </c>
      <c r="F1273" s="74">
        <v>0</v>
      </c>
      <c r="G1273" s="73">
        <v>0</v>
      </c>
      <c r="H1273" s="73">
        <v>13.5</v>
      </c>
      <c r="I1273" s="73">
        <v>130.13999999999999</v>
      </c>
      <c r="J1273" s="73">
        <v>6.01</v>
      </c>
      <c r="K1273" s="73">
        <v>117.86</v>
      </c>
      <c r="L1273" s="73">
        <v>7.27</v>
      </c>
      <c r="M1273" s="73">
        <v>8.5</v>
      </c>
      <c r="N1273" s="74">
        <v>285</v>
      </c>
      <c r="O1273" s="98">
        <v>285</v>
      </c>
    </row>
    <row r="1274" spans="1:15" ht="15.5">
      <c r="A1274" s="68">
        <v>2023</v>
      </c>
      <c r="B1274" s="63" t="s">
        <v>49</v>
      </c>
      <c r="C1274" s="63" t="s">
        <v>74</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73</v>
      </c>
      <c r="D1275" s="81">
        <v>0</v>
      </c>
      <c r="E1275" s="73">
        <v>0</v>
      </c>
      <c r="F1275" s="74">
        <v>0</v>
      </c>
      <c r="G1275" s="73">
        <v>0</v>
      </c>
      <c r="H1275" s="73">
        <v>0</v>
      </c>
      <c r="I1275" s="73">
        <v>0</v>
      </c>
      <c r="J1275" s="73">
        <v>0</v>
      </c>
      <c r="K1275" s="73">
        <v>0</v>
      </c>
      <c r="L1275" s="73">
        <v>0</v>
      </c>
      <c r="M1275" s="73">
        <v>0</v>
      </c>
      <c r="N1275" s="74">
        <v>0</v>
      </c>
      <c r="O1275" s="98">
        <v>0</v>
      </c>
    </row>
    <row r="1276" spans="1:15" ht="15.5">
      <c r="A1276" s="68">
        <v>2023</v>
      </c>
      <c r="B1276" s="63" t="s">
        <v>49</v>
      </c>
      <c r="C1276" s="63" t="s">
        <v>42</v>
      </c>
      <c r="D1276" s="81">
        <v>1303.55</v>
      </c>
      <c r="E1276" s="73">
        <v>61.48</v>
      </c>
      <c r="F1276" s="74">
        <v>1365.03</v>
      </c>
      <c r="G1276" s="73">
        <v>4.49</v>
      </c>
      <c r="H1276" s="73">
        <v>153.88</v>
      </c>
      <c r="I1276" s="73">
        <v>0</v>
      </c>
      <c r="J1276" s="73">
        <v>0</v>
      </c>
      <c r="K1276" s="73">
        <v>0</v>
      </c>
      <c r="L1276" s="73">
        <v>0</v>
      </c>
      <c r="M1276" s="73">
        <v>116.95</v>
      </c>
      <c r="N1276" s="74">
        <v>291.39999999999998</v>
      </c>
      <c r="O1276" s="98">
        <v>1656.43</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133</v>
      </c>
      <c r="D1278" s="81">
        <v>276.7</v>
      </c>
      <c r="E1278" s="73">
        <v>0</v>
      </c>
      <c r="F1278" s="74">
        <v>276.7</v>
      </c>
      <c r="G1278" s="73">
        <v>0</v>
      </c>
      <c r="H1278" s="73">
        <v>0</v>
      </c>
      <c r="I1278" s="73">
        <v>0</v>
      </c>
      <c r="J1278" s="73">
        <v>0</v>
      </c>
      <c r="K1278" s="73">
        <v>0</v>
      </c>
      <c r="L1278" s="73">
        <v>0</v>
      </c>
      <c r="M1278" s="73">
        <v>0</v>
      </c>
      <c r="N1278" s="74">
        <v>0</v>
      </c>
      <c r="O1278" s="98">
        <v>276.7</v>
      </c>
    </row>
    <row r="1279" spans="1:15" ht="15.5">
      <c r="A1279" s="68">
        <v>2023</v>
      </c>
      <c r="B1279" s="63" t="s">
        <v>49</v>
      </c>
      <c r="C1279" s="63" t="s">
        <v>71</v>
      </c>
      <c r="D1279" s="81">
        <v>0</v>
      </c>
      <c r="E1279" s="73">
        <v>0</v>
      </c>
      <c r="F1279" s="74">
        <v>0</v>
      </c>
      <c r="G1279" s="73">
        <v>0</v>
      </c>
      <c r="H1279" s="73">
        <v>0</v>
      </c>
      <c r="I1279" s="73">
        <v>0</v>
      </c>
      <c r="J1279" s="73">
        <v>0</v>
      </c>
      <c r="K1279" s="73">
        <v>0</v>
      </c>
      <c r="L1279" s="73">
        <v>0</v>
      </c>
      <c r="M1279" s="73">
        <v>1.1299999999999999</v>
      </c>
      <c r="N1279" s="74">
        <v>1.1299999999999999</v>
      </c>
      <c r="O1279" s="98">
        <v>1.1299999999999999</v>
      </c>
    </row>
    <row r="1280" spans="1:15" ht="15.5">
      <c r="A1280" s="68">
        <v>2023</v>
      </c>
      <c r="B1280" s="63" t="s">
        <v>49</v>
      </c>
      <c r="C1280" s="63" t="s">
        <v>45</v>
      </c>
      <c r="D1280" s="81">
        <v>181</v>
      </c>
      <c r="E1280" s="73">
        <v>0</v>
      </c>
      <c r="F1280" s="74">
        <v>181</v>
      </c>
      <c r="G1280" s="73">
        <v>0</v>
      </c>
      <c r="H1280" s="73">
        <v>0</v>
      </c>
      <c r="I1280" s="73">
        <v>0</v>
      </c>
      <c r="J1280" s="73">
        <v>0</v>
      </c>
      <c r="K1280" s="73">
        <v>0</v>
      </c>
      <c r="L1280" s="73">
        <v>0</v>
      </c>
      <c r="M1280" s="73">
        <v>7.86</v>
      </c>
      <c r="N1280" s="74">
        <v>7.86</v>
      </c>
      <c r="O1280" s="98">
        <v>188.86</v>
      </c>
    </row>
    <row r="1281" spans="1:15" ht="15.5">
      <c r="A1281" s="68">
        <v>2023</v>
      </c>
      <c r="B1281" s="63" t="s">
        <v>49</v>
      </c>
      <c r="C1281" s="63" t="s">
        <v>46</v>
      </c>
      <c r="D1281" s="81">
        <v>0</v>
      </c>
      <c r="E1281" s="73">
        <v>0</v>
      </c>
      <c r="F1281" s="74">
        <v>0</v>
      </c>
      <c r="G1281" s="73">
        <v>0</v>
      </c>
      <c r="H1281" s="73">
        <v>129.34</v>
      </c>
      <c r="I1281" s="73">
        <v>0</v>
      </c>
      <c r="J1281" s="73">
        <v>0</v>
      </c>
      <c r="K1281" s="73">
        <v>0.27</v>
      </c>
      <c r="L1281" s="73">
        <v>0</v>
      </c>
      <c r="M1281" s="73">
        <v>0.06</v>
      </c>
      <c r="N1281" s="74">
        <v>129.66999999999999</v>
      </c>
      <c r="O1281" s="98">
        <v>129.66999999999999</v>
      </c>
    </row>
    <row r="1282" spans="1:15" ht="15.5">
      <c r="A1282" s="68">
        <v>2023</v>
      </c>
      <c r="B1282" s="63" t="s">
        <v>49</v>
      </c>
      <c r="C1282" s="63" t="s">
        <v>62</v>
      </c>
      <c r="D1282" s="81">
        <v>118.07</v>
      </c>
      <c r="E1282" s="73">
        <v>0</v>
      </c>
      <c r="F1282" s="74">
        <v>118.07</v>
      </c>
      <c r="G1282" s="73">
        <v>10.11</v>
      </c>
      <c r="H1282" s="73">
        <v>30.39</v>
      </c>
      <c r="I1282" s="73">
        <v>0</v>
      </c>
      <c r="J1282" s="73">
        <v>0</v>
      </c>
      <c r="K1282" s="73">
        <v>0</v>
      </c>
      <c r="L1282" s="73">
        <v>132.79</v>
      </c>
      <c r="M1282" s="73">
        <v>54.79</v>
      </c>
      <c r="N1282" s="74">
        <v>119.95</v>
      </c>
      <c r="O1282" s="98">
        <v>238.02</v>
      </c>
    </row>
    <row r="1283" spans="1:15" ht="15.5">
      <c r="A1283" s="66">
        <v>2023</v>
      </c>
      <c r="B1283" s="66" t="s">
        <v>49</v>
      </c>
      <c r="C1283" s="64" t="s">
        <v>93</v>
      </c>
      <c r="D1283" s="76">
        <v>2019.47</v>
      </c>
      <c r="E1283" s="76">
        <v>118.9</v>
      </c>
      <c r="F1283" s="75">
        <v>2138.37</v>
      </c>
      <c r="G1283" s="76">
        <v>21.71</v>
      </c>
      <c r="H1283" s="76">
        <v>551.29</v>
      </c>
      <c r="I1283" s="76">
        <v>130.13999999999999</v>
      </c>
      <c r="J1283" s="76">
        <v>6.01</v>
      </c>
      <c r="K1283" s="76">
        <v>118.13</v>
      </c>
      <c r="L1283" s="76">
        <v>140.06</v>
      </c>
      <c r="M1283" s="76">
        <v>431.69</v>
      </c>
      <c r="N1283" s="75">
        <v>1399.03</v>
      </c>
      <c r="O1283" s="76">
        <v>3537.4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167.37</v>
      </c>
      <c r="N1284" s="74">
        <v>563.67999999999995</v>
      </c>
      <c r="O1284" s="98">
        <v>640.23</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132</v>
      </c>
      <c r="D1288" s="81">
        <v>0</v>
      </c>
      <c r="E1288" s="73">
        <v>0</v>
      </c>
      <c r="F1288" s="74">
        <v>0</v>
      </c>
      <c r="G1288" s="73">
        <v>0</v>
      </c>
      <c r="H1288" s="73">
        <v>0</v>
      </c>
      <c r="I1288" s="73">
        <v>0</v>
      </c>
      <c r="J1288" s="73">
        <v>0</v>
      </c>
      <c r="K1288" s="73">
        <v>0</v>
      </c>
      <c r="L1288" s="73">
        <v>0</v>
      </c>
      <c r="M1288" s="73">
        <v>0</v>
      </c>
      <c r="N1288" s="74">
        <v>0</v>
      </c>
      <c r="O1288" s="98">
        <v>0</v>
      </c>
    </row>
    <row r="1289" spans="1:15" ht="15.5">
      <c r="A1289" s="68">
        <v>2023</v>
      </c>
      <c r="B1289" s="63" t="s">
        <v>48</v>
      </c>
      <c r="C1289" s="63" t="s">
        <v>40</v>
      </c>
      <c r="D1289" s="81">
        <v>172.02</v>
      </c>
      <c r="E1289" s="73">
        <v>0</v>
      </c>
      <c r="F1289" s="74">
        <v>172.02</v>
      </c>
      <c r="G1289" s="73">
        <v>13.98</v>
      </c>
      <c r="H1289" s="73">
        <v>6.9</v>
      </c>
      <c r="I1289" s="73">
        <v>0</v>
      </c>
      <c r="J1289" s="73">
        <v>0</v>
      </c>
      <c r="K1289" s="73">
        <v>10.63</v>
      </c>
      <c r="L1289" s="73">
        <v>0</v>
      </c>
      <c r="M1289" s="73">
        <v>3.92</v>
      </c>
      <c r="N1289" s="74">
        <v>35.43</v>
      </c>
      <c r="O1289" s="98">
        <v>207.45</v>
      </c>
    </row>
    <row r="1290" spans="1:15" ht="15.5">
      <c r="A1290" s="68">
        <v>2023</v>
      </c>
      <c r="B1290" s="63" t="s">
        <v>48</v>
      </c>
      <c r="C1290" s="63" t="s">
        <v>41</v>
      </c>
      <c r="D1290" s="81">
        <v>229.97</v>
      </c>
      <c r="E1290" s="73">
        <v>0</v>
      </c>
      <c r="F1290" s="74">
        <v>229.97</v>
      </c>
      <c r="G1290" s="73">
        <v>0</v>
      </c>
      <c r="H1290" s="73">
        <v>2.4500000000000002</v>
      </c>
      <c r="I1290" s="73">
        <v>0</v>
      </c>
      <c r="J1290" s="73">
        <v>0</v>
      </c>
      <c r="K1290" s="73">
        <v>0</v>
      </c>
      <c r="L1290" s="73">
        <v>0</v>
      </c>
      <c r="M1290" s="73">
        <v>1.06</v>
      </c>
      <c r="N1290" s="74">
        <v>3.51</v>
      </c>
      <c r="O1290" s="98">
        <v>233.48</v>
      </c>
    </row>
    <row r="1291" spans="1:15" ht="15.5">
      <c r="A1291" s="68">
        <v>2023</v>
      </c>
      <c r="B1291" s="63" t="s">
        <v>48</v>
      </c>
      <c r="C1291" s="63" t="s">
        <v>70</v>
      </c>
      <c r="D1291" s="81">
        <v>0</v>
      </c>
      <c r="E1291" s="73">
        <v>0</v>
      </c>
      <c r="F1291" s="74">
        <v>0</v>
      </c>
      <c r="G1291" s="73">
        <v>0</v>
      </c>
      <c r="H1291" s="73">
        <v>15.31</v>
      </c>
      <c r="I1291" s="73">
        <v>122.33</v>
      </c>
      <c r="J1291" s="73">
        <v>6.33</v>
      </c>
      <c r="K1291" s="73">
        <v>17.59</v>
      </c>
      <c r="L1291" s="73">
        <v>2.74</v>
      </c>
      <c r="M1291" s="73">
        <v>8.49</v>
      </c>
      <c r="N1291" s="74">
        <v>174.06</v>
      </c>
      <c r="O1291" s="98">
        <v>174.06</v>
      </c>
    </row>
    <row r="1292" spans="1:15" ht="15.5">
      <c r="A1292" s="68">
        <v>2023</v>
      </c>
      <c r="B1292" s="63" t="s">
        <v>48</v>
      </c>
      <c r="C1292" s="63" t="s">
        <v>74</v>
      </c>
      <c r="D1292" s="81">
        <v>95.34</v>
      </c>
      <c r="E1292" s="73">
        <v>11.03</v>
      </c>
      <c r="F1292" s="74">
        <v>106.37</v>
      </c>
      <c r="G1292" s="73">
        <v>0</v>
      </c>
      <c r="H1292" s="73">
        <v>0</v>
      </c>
      <c r="I1292" s="73">
        <v>0</v>
      </c>
      <c r="J1292" s="73">
        <v>0</v>
      </c>
      <c r="K1292" s="73">
        <v>0</v>
      </c>
      <c r="L1292" s="73">
        <v>0</v>
      </c>
      <c r="M1292" s="73">
        <v>0</v>
      </c>
      <c r="N1292" s="74">
        <v>0</v>
      </c>
      <c r="O1292" s="98">
        <v>106.37</v>
      </c>
    </row>
    <row r="1293" spans="1:15" ht="15.5">
      <c r="A1293" s="68">
        <v>2023</v>
      </c>
      <c r="B1293" s="63" t="s">
        <v>48</v>
      </c>
      <c r="C1293" s="63" t="s">
        <v>73</v>
      </c>
      <c r="D1293" s="81">
        <v>522.1</v>
      </c>
      <c r="E1293" s="73">
        <v>0</v>
      </c>
      <c r="F1293" s="74">
        <v>522.1</v>
      </c>
      <c r="G1293" s="73">
        <v>0</v>
      </c>
      <c r="H1293" s="73">
        <v>0</v>
      </c>
      <c r="I1293" s="73">
        <v>0</v>
      </c>
      <c r="J1293" s="73">
        <v>0</v>
      </c>
      <c r="K1293" s="73">
        <v>0</v>
      </c>
      <c r="L1293" s="73">
        <v>0</v>
      </c>
      <c r="M1293" s="73">
        <v>0</v>
      </c>
      <c r="N1293" s="74">
        <v>0</v>
      </c>
      <c r="O1293" s="98">
        <v>522.1</v>
      </c>
    </row>
    <row r="1294" spans="1:15" ht="15.5">
      <c r="A1294" s="68">
        <v>2023</v>
      </c>
      <c r="B1294" s="63" t="s">
        <v>48</v>
      </c>
      <c r="C1294" s="63" t="s">
        <v>42</v>
      </c>
      <c r="D1294" s="81">
        <v>667.2</v>
      </c>
      <c r="E1294" s="73">
        <v>58.7</v>
      </c>
      <c r="F1294" s="74">
        <v>725.9</v>
      </c>
      <c r="G1294" s="73">
        <v>0</v>
      </c>
      <c r="H1294" s="73">
        <v>266</v>
      </c>
      <c r="I1294" s="73">
        <v>0</v>
      </c>
      <c r="J1294" s="73">
        <v>0</v>
      </c>
      <c r="K1294" s="73">
        <v>0</v>
      </c>
      <c r="L1294" s="73">
        <v>25.28</v>
      </c>
      <c r="M1294" s="73">
        <v>170.61</v>
      </c>
      <c r="N1294" s="74">
        <v>478.34</v>
      </c>
      <c r="O1294" s="98">
        <v>1204.24</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133</v>
      </c>
      <c r="D1296" s="81">
        <v>97.66</v>
      </c>
      <c r="E1296" s="73">
        <v>0</v>
      </c>
      <c r="F1296" s="74">
        <v>97.66</v>
      </c>
      <c r="G1296" s="73">
        <v>0</v>
      </c>
      <c r="H1296" s="73">
        <v>0</v>
      </c>
      <c r="I1296" s="73">
        <v>0</v>
      </c>
      <c r="J1296" s="73">
        <v>0</v>
      </c>
      <c r="K1296" s="73">
        <v>0</v>
      </c>
      <c r="L1296" s="73">
        <v>0</v>
      </c>
      <c r="M1296" s="73">
        <v>0</v>
      </c>
      <c r="N1296" s="74">
        <v>1</v>
      </c>
      <c r="O1296" s="98">
        <v>98.66</v>
      </c>
    </row>
    <row r="1297" spans="1:15" ht="15.5">
      <c r="A1297" s="68">
        <v>2023</v>
      </c>
      <c r="B1297" s="63" t="s">
        <v>48</v>
      </c>
      <c r="C1297" s="63" t="s">
        <v>71</v>
      </c>
      <c r="D1297" s="81">
        <v>0</v>
      </c>
      <c r="E1297" s="73">
        <v>0</v>
      </c>
      <c r="F1297" s="74">
        <v>0</v>
      </c>
      <c r="G1297" s="73">
        <v>0</v>
      </c>
      <c r="H1297" s="73">
        <v>37.299999999999997</v>
      </c>
      <c r="I1297" s="73">
        <v>0</v>
      </c>
      <c r="J1297" s="73">
        <v>0</v>
      </c>
      <c r="K1297" s="73">
        <v>0</v>
      </c>
      <c r="L1297" s="73">
        <v>0</v>
      </c>
      <c r="M1297" s="73">
        <v>2.2599999999999998</v>
      </c>
      <c r="N1297" s="74">
        <v>39.56</v>
      </c>
      <c r="O1297" s="98">
        <v>39.56</v>
      </c>
    </row>
    <row r="1298" spans="1:15" ht="15.5">
      <c r="A1298" s="68">
        <v>2023</v>
      </c>
      <c r="B1298" s="63" t="s">
        <v>48</v>
      </c>
      <c r="C1298" s="63" t="s">
        <v>45</v>
      </c>
      <c r="D1298" s="81">
        <v>106.86</v>
      </c>
      <c r="E1298" s="73">
        <v>0</v>
      </c>
      <c r="F1298" s="74">
        <v>106.86</v>
      </c>
      <c r="G1298" s="73">
        <v>0</v>
      </c>
      <c r="H1298" s="73">
        <v>0</v>
      </c>
      <c r="I1298" s="73">
        <v>0</v>
      </c>
      <c r="J1298" s="73">
        <v>0</v>
      </c>
      <c r="K1298" s="73">
        <v>0</v>
      </c>
      <c r="L1298" s="73">
        <v>0</v>
      </c>
      <c r="M1298" s="73">
        <v>0.03</v>
      </c>
      <c r="N1298" s="74">
        <v>15.57</v>
      </c>
      <c r="O1298" s="98">
        <v>122.43</v>
      </c>
    </row>
    <row r="1299" spans="1:15" ht="15.5">
      <c r="A1299" s="68">
        <v>2023</v>
      </c>
      <c r="B1299" s="63" t="s">
        <v>48</v>
      </c>
      <c r="C1299" s="63" t="s">
        <v>46</v>
      </c>
      <c r="D1299" s="81">
        <v>85.82</v>
      </c>
      <c r="E1299" s="73">
        <v>0</v>
      </c>
      <c r="F1299" s="74">
        <v>85.82</v>
      </c>
      <c r="G1299" s="73">
        <v>0</v>
      </c>
      <c r="H1299" s="73">
        <v>228</v>
      </c>
      <c r="I1299" s="73">
        <v>0</v>
      </c>
      <c r="J1299" s="73">
        <v>0</v>
      </c>
      <c r="K1299" s="73">
        <v>0</v>
      </c>
      <c r="L1299" s="73">
        <v>0</v>
      </c>
      <c r="M1299" s="73">
        <v>0.08</v>
      </c>
      <c r="N1299" s="74">
        <v>228.08</v>
      </c>
      <c r="O1299" s="98">
        <v>313.89999999999998</v>
      </c>
    </row>
    <row r="1300" spans="1:15" ht="15.5">
      <c r="A1300" s="68">
        <v>2023</v>
      </c>
      <c r="B1300" s="63" t="s">
        <v>48</v>
      </c>
      <c r="C1300" s="63" t="s">
        <v>62</v>
      </c>
      <c r="D1300" s="81">
        <v>168.3</v>
      </c>
      <c r="E1300" s="73">
        <v>0</v>
      </c>
      <c r="F1300" s="74">
        <v>168.3</v>
      </c>
      <c r="G1300" s="73">
        <v>12.77</v>
      </c>
      <c r="H1300" s="73">
        <v>0</v>
      </c>
      <c r="I1300" s="73">
        <v>0</v>
      </c>
      <c r="J1300" s="73">
        <v>0</v>
      </c>
      <c r="K1300" s="73">
        <v>0</v>
      </c>
      <c r="L1300" s="73">
        <v>191.03</v>
      </c>
      <c r="M1300" s="73">
        <v>109.33</v>
      </c>
      <c r="N1300" s="74">
        <v>125.56</v>
      </c>
      <c r="O1300" s="98">
        <v>293.86</v>
      </c>
    </row>
    <row r="1301" spans="1:15" ht="15.5">
      <c r="A1301" s="66">
        <v>2023</v>
      </c>
      <c r="B1301" s="66" t="s">
        <v>48</v>
      </c>
      <c r="C1301" s="64" t="s">
        <v>93</v>
      </c>
      <c r="D1301" s="76">
        <v>2236.6</v>
      </c>
      <c r="E1301" s="76">
        <v>146.28</v>
      </c>
      <c r="F1301" s="75">
        <v>2382.88</v>
      </c>
      <c r="G1301" s="76">
        <v>26.75</v>
      </c>
      <c r="H1301" s="76">
        <v>997.67</v>
      </c>
      <c r="I1301" s="76">
        <v>122.33</v>
      </c>
      <c r="J1301" s="76">
        <v>6.33</v>
      </c>
      <c r="K1301" s="76">
        <v>28.22</v>
      </c>
      <c r="L1301" s="76">
        <v>227.78</v>
      </c>
      <c r="M1301" s="76">
        <v>476.38</v>
      </c>
      <c r="N1301" s="75">
        <v>1885.46</v>
      </c>
      <c r="O1301" s="76">
        <v>4268.34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132</v>
      </c>
      <c r="D1306" s="81">
        <v>242.35</v>
      </c>
      <c r="E1306" s="73">
        <v>0</v>
      </c>
      <c r="F1306" s="74">
        <v>242.35</v>
      </c>
      <c r="G1306" s="73">
        <v>0</v>
      </c>
      <c r="H1306" s="73">
        <v>0</v>
      </c>
      <c r="I1306" s="73">
        <v>0</v>
      </c>
      <c r="J1306" s="73">
        <v>0</v>
      </c>
      <c r="K1306" s="73">
        <v>0</v>
      </c>
      <c r="L1306" s="73">
        <v>0</v>
      </c>
      <c r="M1306" s="73">
        <v>0</v>
      </c>
      <c r="N1306" s="74">
        <v>0</v>
      </c>
      <c r="O1306" s="98">
        <v>242.35</v>
      </c>
    </row>
    <row r="1307" spans="1:15" ht="15.5">
      <c r="A1307" s="68">
        <v>2024</v>
      </c>
      <c r="B1307" s="63" t="s">
        <v>47</v>
      </c>
      <c r="C1307" s="63" t="s">
        <v>40</v>
      </c>
      <c r="D1307" s="81">
        <v>104.94</v>
      </c>
      <c r="E1307" s="73">
        <v>0</v>
      </c>
      <c r="F1307" s="74">
        <v>104.94</v>
      </c>
      <c r="G1307" s="73">
        <v>13.1</v>
      </c>
      <c r="H1307" s="73">
        <v>6.18</v>
      </c>
      <c r="I1307" s="73">
        <v>0</v>
      </c>
      <c r="J1307" s="73">
        <v>0</v>
      </c>
      <c r="K1307" s="73">
        <v>0</v>
      </c>
      <c r="L1307" s="73">
        <v>0</v>
      </c>
      <c r="M1307" s="73">
        <v>7.05</v>
      </c>
      <c r="N1307" s="74">
        <v>26.33</v>
      </c>
      <c r="O1307" s="98">
        <v>131.27000000000001</v>
      </c>
    </row>
    <row r="1308" spans="1:15" ht="15.5">
      <c r="A1308" s="68">
        <v>2024</v>
      </c>
      <c r="B1308" s="63" t="s">
        <v>47</v>
      </c>
      <c r="C1308" s="63" t="s">
        <v>41</v>
      </c>
      <c r="D1308" s="81">
        <v>335.42</v>
      </c>
      <c r="E1308" s="73">
        <v>0</v>
      </c>
      <c r="F1308" s="74">
        <v>335.42</v>
      </c>
      <c r="G1308" s="73">
        <v>0</v>
      </c>
      <c r="H1308" s="73">
        <v>0</v>
      </c>
      <c r="I1308" s="73">
        <v>0</v>
      </c>
      <c r="J1308" s="73">
        <v>0</v>
      </c>
      <c r="K1308" s="73">
        <v>0</v>
      </c>
      <c r="L1308" s="73">
        <v>0</v>
      </c>
      <c r="M1308" s="73">
        <v>2.62</v>
      </c>
      <c r="N1308" s="74">
        <v>2.62</v>
      </c>
      <c r="O1308" s="98">
        <v>338.04</v>
      </c>
    </row>
    <row r="1309" spans="1:15" ht="15.5">
      <c r="A1309" s="68">
        <v>2024</v>
      </c>
      <c r="B1309" s="63" t="s">
        <v>47</v>
      </c>
      <c r="C1309" s="63" t="s">
        <v>70</v>
      </c>
      <c r="D1309" s="81">
        <v>0</v>
      </c>
      <c r="E1309" s="73">
        <v>0</v>
      </c>
      <c r="F1309" s="74">
        <v>0</v>
      </c>
      <c r="G1309" s="73">
        <v>0</v>
      </c>
      <c r="H1309" s="73">
        <v>22.95</v>
      </c>
      <c r="I1309" s="73">
        <v>113.15</v>
      </c>
      <c r="J1309" s="73">
        <v>0</v>
      </c>
      <c r="K1309" s="73">
        <v>32.32</v>
      </c>
      <c r="L1309" s="73">
        <v>1.58</v>
      </c>
      <c r="M1309" s="73">
        <v>4.2699999999999996</v>
      </c>
      <c r="N1309" s="74">
        <v>175.52</v>
      </c>
      <c r="O1309" s="98">
        <v>175.52</v>
      </c>
    </row>
    <row r="1310" spans="1:15" ht="15.5">
      <c r="A1310" s="68">
        <v>2024</v>
      </c>
      <c r="B1310" s="63" t="s">
        <v>47</v>
      </c>
      <c r="C1310" s="63" t="s">
        <v>74</v>
      </c>
      <c r="D1310" s="81">
        <v>0</v>
      </c>
      <c r="E1310" s="73">
        <v>0</v>
      </c>
      <c r="F1310" s="74">
        <v>0</v>
      </c>
      <c r="G1310" s="73">
        <v>0</v>
      </c>
      <c r="H1310" s="73">
        <v>0</v>
      </c>
      <c r="I1310" s="73">
        <v>0</v>
      </c>
      <c r="J1310" s="73">
        <v>0</v>
      </c>
      <c r="K1310" s="73">
        <v>0</v>
      </c>
      <c r="L1310" s="73">
        <v>0</v>
      </c>
      <c r="M1310" s="73">
        <v>5.08</v>
      </c>
      <c r="N1310" s="74">
        <v>5.08</v>
      </c>
      <c r="O1310" s="98">
        <v>5.08</v>
      </c>
    </row>
    <row r="1311" spans="1:15" ht="15.5">
      <c r="A1311" s="68">
        <v>2024</v>
      </c>
      <c r="B1311" s="63" t="s">
        <v>47</v>
      </c>
      <c r="C1311" s="63" t="s">
        <v>73</v>
      </c>
      <c r="D1311" s="81">
        <v>0</v>
      </c>
      <c r="E1311" s="73">
        <v>0</v>
      </c>
      <c r="F1311" s="74">
        <v>0</v>
      </c>
      <c r="G1311" s="73">
        <v>0</v>
      </c>
      <c r="H1311" s="73">
        <v>0</v>
      </c>
      <c r="I1311" s="73">
        <v>0</v>
      </c>
      <c r="J1311" s="73">
        <v>0</v>
      </c>
      <c r="K1311" s="73">
        <v>0</v>
      </c>
      <c r="L1311" s="73">
        <v>0</v>
      </c>
      <c r="M1311" s="73">
        <v>0</v>
      </c>
      <c r="N1311" s="74">
        <v>0</v>
      </c>
      <c r="O1311" s="98">
        <v>0</v>
      </c>
    </row>
    <row r="1312" spans="1:15" ht="15.5">
      <c r="A1312" s="68">
        <v>2024</v>
      </c>
      <c r="B1312" s="63" t="s">
        <v>47</v>
      </c>
      <c r="C1312" s="63" t="s">
        <v>42</v>
      </c>
      <c r="D1312" s="81">
        <v>753.18</v>
      </c>
      <c r="E1312" s="73">
        <v>38.11</v>
      </c>
      <c r="F1312" s="74">
        <v>791.29</v>
      </c>
      <c r="G1312" s="73">
        <v>2.09</v>
      </c>
      <c r="H1312" s="73">
        <v>207.52</v>
      </c>
      <c r="I1312" s="73">
        <v>0</v>
      </c>
      <c r="J1312" s="73">
        <v>0</v>
      </c>
      <c r="K1312" s="73">
        <v>0</v>
      </c>
      <c r="L1312" s="73">
        <v>2.09</v>
      </c>
      <c r="M1312" s="73">
        <v>188.65</v>
      </c>
      <c r="N1312" s="74">
        <v>421.76</v>
      </c>
      <c r="O1312" s="98">
        <v>1213.05</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133</v>
      </c>
      <c r="D1314" s="81">
        <v>132.77000000000001</v>
      </c>
      <c r="E1314" s="73">
        <v>0</v>
      </c>
      <c r="F1314" s="74">
        <v>132.77000000000001</v>
      </c>
      <c r="G1314" s="73">
        <v>0</v>
      </c>
      <c r="H1314" s="73">
        <v>0</v>
      </c>
      <c r="I1314" s="73">
        <v>0</v>
      </c>
      <c r="J1314" s="73">
        <v>0</v>
      </c>
      <c r="K1314" s="73">
        <v>0</v>
      </c>
      <c r="L1314" s="73">
        <v>0</v>
      </c>
      <c r="M1314" s="73">
        <v>1.68</v>
      </c>
      <c r="N1314" s="74">
        <v>1.68</v>
      </c>
      <c r="O1314" s="98">
        <v>134.44999999999999</v>
      </c>
    </row>
    <row r="1315" spans="1:15" ht="15.5">
      <c r="A1315" s="68">
        <v>2024</v>
      </c>
      <c r="B1315" s="63" t="s">
        <v>47</v>
      </c>
      <c r="C1315" s="63" t="s">
        <v>71</v>
      </c>
      <c r="D1315" s="81">
        <v>78.39</v>
      </c>
      <c r="E1315" s="73">
        <v>0</v>
      </c>
      <c r="F1315" s="74">
        <v>78.39</v>
      </c>
      <c r="G1315" s="73">
        <v>0</v>
      </c>
      <c r="H1315" s="73">
        <v>12.24</v>
      </c>
      <c r="I1315" s="73">
        <v>0</v>
      </c>
      <c r="J1315" s="73">
        <v>0</v>
      </c>
      <c r="K1315" s="73">
        <v>0</v>
      </c>
      <c r="L1315" s="73">
        <v>0</v>
      </c>
      <c r="M1315" s="73">
        <v>59.19</v>
      </c>
      <c r="N1315" s="74">
        <v>104.35</v>
      </c>
      <c r="O1315" s="98">
        <v>182.74</v>
      </c>
    </row>
    <row r="1316" spans="1:15" ht="15.5">
      <c r="A1316" s="68">
        <v>2024</v>
      </c>
      <c r="B1316" s="63" t="s">
        <v>47</v>
      </c>
      <c r="C1316" s="63" t="s">
        <v>45</v>
      </c>
      <c r="D1316" s="81">
        <v>212.83</v>
      </c>
      <c r="E1316" s="73">
        <v>0</v>
      </c>
      <c r="F1316" s="74">
        <v>212.83</v>
      </c>
      <c r="G1316" s="73">
        <v>0</v>
      </c>
      <c r="H1316" s="73">
        <v>0</v>
      </c>
      <c r="I1316" s="73">
        <v>0</v>
      </c>
      <c r="J1316" s="73">
        <v>0</v>
      </c>
      <c r="K1316" s="73">
        <v>0</v>
      </c>
      <c r="L1316" s="73">
        <v>0</v>
      </c>
      <c r="M1316" s="73">
        <v>2.2799999999999998</v>
      </c>
      <c r="N1316" s="74">
        <v>2.2799999999999998</v>
      </c>
      <c r="O1316" s="98">
        <v>215.11</v>
      </c>
    </row>
    <row r="1317" spans="1:15" ht="15.5">
      <c r="A1317" s="68">
        <v>2024</v>
      </c>
      <c r="B1317" s="63" t="s">
        <v>47</v>
      </c>
      <c r="C1317" s="63" t="s">
        <v>46</v>
      </c>
      <c r="D1317" s="81">
        <v>0</v>
      </c>
      <c r="E1317" s="73">
        <v>0</v>
      </c>
      <c r="F1317" s="74">
        <v>0</v>
      </c>
      <c r="G1317" s="73">
        <v>0</v>
      </c>
      <c r="H1317" s="73">
        <v>115.69</v>
      </c>
      <c r="I1317" s="73">
        <v>0</v>
      </c>
      <c r="J1317" s="73">
        <v>0</v>
      </c>
      <c r="K1317" s="73">
        <v>0</v>
      </c>
      <c r="L1317" s="73">
        <v>0</v>
      </c>
      <c r="M1317" s="73">
        <v>1.28</v>
      </c>
      <c r="N1317" s="74">
        <v>116.97</v>
      </c>
      <c r="O1317" s="98">
        <v>116.97</v>
      </c>
    </row>
    <row r="1318" spans="1:15" ht="15.5">
      <c r="A1318" s="68">
        <v>2024</v>
      </c>
      <c r="B1318" s="63" t="s">
        <v>47</v>
      </c>
      <c r="C1318" s="63" t="s">
        <v>62</v>
      </c>
      <c r="D1318" s="81">
        <v>308.08999999999997</v>
      </c>
      <c r="E1318" s="73">
        <v>5</v>
      </c>
      <c r="F1318" s="74">
        <v>313.08999999999997</v>
      </c>
      <c r="G1318" s="73">
        <v>19.190000000000001</v>
      </c>
      <c r="H1318" s="73">
        <v>38.81</v>
      </c>
      <c r="I1318" s="73">
        <v>0</v>
      </c>
      <c r="J1318" s="73">
        <v>0</v>
      </c>
      <c r="K1318" s="73">
        <v>0</v>
      </c>
      <c r="L1318" s="73">
        <v>241.08</v>
      </c>
      <c r="M1318" s="73">
        <v>85.58</v>
      </c>
      <c r="N1318" s="74">
        <v>197.21</v>
      </c>
      <c r="O1318" s="98">
        <v>510.3</v>
      </c>
    </row>
    <row r="1319" spans="1:15" ht="15.5">
      <c r="A1319" s="66">
        <v>2024</v>
      </c>
      <c r="B1319" s="66" t="s">
        <v>47</v>
      </c>
      <c r="C1319" s="64" t="s">
        <v>93</v>
      </c>
      <c r="D1319" s="76">
        <v>2167.9699999999998</v>
      </c>
      <c r="E1319" s="76">
        <v>109.26</v>
      </c>
      <c r="F1319" s="75">
        <v>2277.23</v>
      </c>
      <c r="G1319" s="76">
        <v>34.380000000000003</v>
      </c>
      <c r="H1319" s="76">
        <v>710.08</v>
      </c>
      <c r="I1319" s="76">
        <v>113.15</v>
      </c>
      <c r="J1319" s="76">
        <v>0</v>
      </c>
      <c r="K1319" s="76">
        <v>32.32</v>
      </c>
      <c r="L1319" s="76">
        <v>244.75</v>
      </c>
      <c r="M1319" s="76">
        <v>483.65</v>
      </c>
      <c r="N1319" s="75">
        <v>1618.33</v>
      </c>
      <c r="O1319" s="76">
        <v>3895.56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132</v>
      </c>
      <c r="D1324" s="81">
        <v>97.04</v>
      </c>
      <c r="E1324" s="73">
        <v>0</v>
      </c>
      <c r="F1324" s="74">
        <v>97.04</v>
      </c>
      <c r="G1324" s="73">
        <v>0</v>
      </c>
      <c r="H1324" s="73">
        <v>0</v>
      </c>
      <c r="I1324" s="73">
        <v>0</v>
      </c>
      <c r="J1324" s="73">
        <v>0</v>
      </c>
      <c r="K1324" s="73">
        <v>0</v>
      </c>
      <c r="L1324" s="73">
        <v>0</v>
      </c>
      <c r="M1324" s="73">
        <v>0</v>
      </c>
      <c r="N1324" s="74">
        <v>0</v>
      </c>
      <c r="O1324" s="98">
        <v>97.04</v>
      </c>
    </row>
    <row r="1325" spans="1:15" ht="15.5">
      <c r="A1325" s="68">
        <v>2024</v>
      </c>
      <c r="B1325" s="63" t="s">
        <v>58</v>
      </c>
      <c r="C1325" s="63" t="s">
        <v>40</v>
      </c>
      <c r="D1325" s="81">
        <v>20.67</v>
      </c>
      <c r="E1325" s="73">
        <v>0</v>
      </c>
      <c r="F1325" s="74">
        <v>20.67</v>
      </c>
      <c r="G1325" s="73">
        <v>11.72</v>
      </c>
      <c r="H1325" s="73">
        <v>3.52</v>
      </c>
      <c r="I1325" s="73">
        <v>0</v>
      </c>
      <c r="J1325" s="73">
        <v>0</v>
      </c>
      <c r="K1325" s="73">
        <v>0</v>
      </c>
      <c r="L1325" s="73">
        <v>0</v>
      </c>
      <c r="M1325" s="73">
        <v>16.91</v>
      </c>
      <c r="N1325" s="74">
        <v>49.01</v>
      </c>
      <c r="O1325" s="98">
        <v>69.680000000000007</v>
      </c>
    </row>
    <row r="1326" spans="1:15" ht="15.5">
      <c r="A1326" s="68">
        <v>2024</v>
      </c>
      <c r="B1326" s="63" t="s">
        <v>58</v>
      </c>
      <c r="C1326" s="63" t="s">
        <v>41</v>
      </c>
      <c r="D1326" s="81">
        <v>315.02999999999997</v>
      </c>
      <c r="E1326" s="73">
        <v>0</v>
      </c>
      <c r="F1326" s="74">
        <v>315.02999999999997</v>
      </c>
      <c r="G1326" s="73">
        <v>1.94</v>
      </c>
      <c r="H1326" s="73">
        <v>0</v>
      </c>
      <c r="I1326" s="73">
        <v>0</v>
      </c>
      <c r="J1326" s="73">
        <v>0</v>
      </c>
      <c r="K1326" s="73">
        <v>0</v>
      </c>
      <c r="L1326" s="73">
        <v>0</v>
      </c>
      <c r="M1326" s="73">
        <v>3.03</v>
      </c>
      <c r="N1326" s="74">
        <v>4.97</v>
      </c>
      <c r="O1326" s="98">
        <v>320</v>
      </c>
    </row>
    <row r="1327" spans="1:15" ht="15.5">
      <c r="A1327" s="68">
        <v>2024</v>
      </c>
      <c r="B1327" s="63" t="s">
        <v>58</v>
      </c>
      <c r="C1327" s="63" t="s">
        <v>70</v>
      </c>
      <c r="D1327" s="81">
        <v>0</v>
      </c>
      <c r="E1327" s="73">
        <v>0</v>
      </c>
      <c r="F1327" s="74">
        <v>0</v>
      </c>
      <c r="G1327" s="73">
        <v>0</v>
      </c>
      <c r="H1327" s="73">
        <v>21.79</v>
      </c>
      <c r="I1327" s="73">
        <v>97.88</v>
      </c>
      <c r="J1327" s="73">
        <v>0</v>
      </c>
      <c r="K1327" s="73">
        <v>56.02</v>
      </c>
      <c r="L1327" s="73">
        <v>13.1</v>
      </c>
      <c r="M1327" s="73">
        <v>4.67</v>
      </c>
      <c r="N1327" s="74">
        <v>194.8</v>
      </c>
      <c r="O1327" s="98">
        <v>194.8</v>
      </c>
    </row>
    <row r="1328" spans="1:15" ht="15.5">
      <c r="A1328" s="68">
        <v>2024</v>
      </c>
      <c r="B1328" s="63" t="s">
        <v>58</v>
      </c>
      <c r="C1328" s="63" t="s">
        <v>74</v>
      </c>
      <c r="D1328" s="81">
        <v>0</v>
      </c>
      <c r="E1328" s="73">
        <v>0</v>
      </c>
      <c r="F1328" s="74">
        <v>0</v>
      </c>
      <c r="G1328" s="73">
        <v>0</v>
      </c>
      <c r="H1328" s="73">
        <v>0</v>
      </c>
      <c r="I1328" s="73">
        <v>0</v>
      </c>
      <c r="J1328" s="73">
        <v>0</v>
      </c>
      <c r="K1328" s="73">
        <v>0</v>
      </c>
      <c r="L1328" s="73">
        <v>0</v>
      </c>
      <c r="M1328" s="73">
        <v>0.14000000000000001</v>
      </c>
      <c r="N1328" s="74">
        <v>0.14000000000000001</v>
      </c>
      <c r="O1328" s="98">
        <v>0.14000000000000001</v>
      </c>
    </row>
    <row r="1329" spans="1:15" ht="15.5">
      <c r="A1329" s="68">
        <v>2024</v>
      </c>
      <c r="B1329" s="63" t="s">
        <v>58</v>
      </c>
      <c r="C1329" s="63" t="s">
        <v>73</v>
      </c>
      <c r="D1329" s="81">
        <v>0</v>
      </c>
      <c r="E1329" s="73">
        <v>0</v>
      </c>
      <c r="F1329" s="74">
        <v>0</v>
      </c>
      <c r="G1329" s="73">
        <v>0</v>
      </c>
      <c r="H1329" s="73">
        <v>0</v>
      </c>
      <c r="I1329" s="73">
        <v>0</v>
      </c>
      <c r="J1329" s="73">
        <v>0</v>
      </c>
      <c r="K1329" s="73">
        <v>0</v>
      </c>
      <c r="L1329" s="73">
        <v>0</v>
      </c>
      <c r="M1329" s="73">
        <v>0</v>
      </c>
      <c r="N1329" s="74">
        <v>0</v>
      </c>
      <c r="O1329" s="98">
        <v>0</v>
      </c>
    </row>
    <row r="1330" spans="1:15" ht="15.5">
      <c r="A1330" s="68">
        <v>2024</v>
      </c>
      <c r="B1330" s="63" t="s">
        <v>58</v>
      </c>
      <c r="C1330" s="63" t="s">
        <v>42</v>
      </c>
      <c r="D1330" s="81">
        <v>537.97</v>
      </c>
      <c r="E1330" s="73">
        <v>108.24</v>
      </c>
      <c r="F1330" s="74">
        <v>646.21</v>
      </c>
      <c r="G1330" s="73">
        <v>3.56</v>
      </c>
      <c r="H1330" s="73">
        <v>150.12</v>
      </c>
      <c r="I1330" s="73">
        <v>0</v>
      </c>
      <c r="J1330" s="73">
        <v>0</v>
      </c>
      <c r="K1330" s="73">
        <v>0</v>
      </c>
      <c r="L1330" s="73">
        <v>0</v>
      </c>
      <c r="M1330" s="73">
        <v>210.73</v>
      </c>
      <c r="N1330" s="74">
        <v>393.22</v>
      </c>
      <c r="O1330" s="98">
        <v>1039.43</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133</v>
      </c>
      <c r="D1332" s="81">
        <v>453.69</v>
      </c>
      <c r="E1332" s="73">
        <v>0</v>
      </c>
      <c r="F1332" s="74">
        <v>453.69</v>
      </c>
      <c r="G1332" s="73">
        <v>0</v>
      </c>
      <c r="H1332" s="73">
        <v>0</v>
      </c>
      <c r="I1332" s="73">
        <v>0</v>
      </c>
      <c r="J1332" s="73">
        <v>0</v>
      </c>
      <c r="K1332" s="73">
        <v>0</v>
      </c>
      <c r="L1332" s="73">
        <v>0</v>
      </c>
      <c r="M1332" s="73">
        <v>0</v>
      </c>
      <c r="N1332" s="74">
        <v>0</v>
      </c>
      <c r="O1332" s="98">
        <v>453.69</v>
      </c>
    </row>
    <row r="1333" spans="1:15" ht="15.5">
      <c r="A1333" s="68">
        <v>2024</v>
      </c>
      <c r="B1333" s="63" t="s">
        <v>58</v>
      </c>
      <c r="C1333" s="63" t="s">
        <v>71</v>
      </c>
      <c r="D1333" s="81">
        <v>0</v>
      </c>
      <c r="E1333" s="73">
        <v>0</v>
      </c>
      <c r="F1333" s="74">
        <v>0</v>
      </c>
      <c r="G1333" s="73">
        <v>0</v>
      </c>
      <c r="H1333" s="73">
        <v>0</v>
      </c>
      <c r="I1333" s="73">
        <v>0</v>
      </c>
      <c r="J1333" s="73">
        <v>0</v>
      </c>
      <c r="K1333" s="73">
        <v>0</v>
      </c>
      <c r="L1333" s="73">
        <v>13.97</v>
      </c>
      <c r="M1333" s="73">
        <v>3.07</v>
      </c>
      <c r="N1333" s="74">
        <v>50.04</v>
      </c>
      <c r="O1333" s="98">
        <v>50.04</v>
      </c>
    </row>
    <row r="1334" spans="1:15" ht="15.5">
      <c r="A1334" s="68">
        <v>2024</v>
      </c>
      <c r="B1334" s="63" t="s">
        <v>58</v>
      </c>
      <c r="C1334" s="63" t="s">
        <v>45</v>
      </c>
      <c r="D1334" s="81">
        <v>181.84</v>
      </c>
      <c r="E1334" s="73">
        <v>0</v>
      </c>
      <c r="F1334" s="74">
        <v>181.84</v>
      </c>
      <c r="G1334" s="73">
        <v>0</v>
      </c>
      <c r="H1334" s="73">
        <v>0</v>
      </c>
      <c r="I1334" s="73">
        <v>0</v>
      </c>
      <c r="J1334" s="73">
        <v>0</v>
      </c>
      <c r="K1334" s="73">
        <v>0</v>
      </c>
      <c r="L1334" s="73">
        <v>0</v>
      </c>
      <c r="M1334" s="73">
        <v>6.52</v>
      </c>
      <c r="N1334" s="74">
        <v>6.52</v>
      </c>
      <c r="O1334" s="98">
        <v>188.36</v>
      </c>
    </row>
    <row r="1335" spans="1:15" ht="15.5">
      <c r="A1335" s="68">
        <v>2024</v>
      </c>
      <c r="B1335" s="63" t="s">
        <v>58</v>
      </c>
      <c r="C1335" s="63" t="s">
        <v>46</v>
      </c>
      <c r="D1335" s="81">
        <v>0</v>
      </c>
      <c r="E1335" s="73">
        <v>0</v>
      </c>
      <c r="F1335" s="74">
        <v>0</v>
      </c>
      <c r="G1335" s="73">
        <v>0</v>
      </c>
      <c r="H1335" s="73">
        <v>181.86</v>
      </c>
      <c r="I1335" s="73">
        <v>0</v>
      </c>
      <c r="J1335" s="73">
        <v>0</v>
      </c>
      <c r="K1335" s="73">
        <v>0.23</v>
      </c>
      <c r="L1335" s="73">
        <v>0</v>
      </c>
      <c r="M1335" s="73">
        <v>0.08</v>
      </c>
      <c r="N1335" s="74">
        <v>182.17</v>
      </c>
      <c r="O1335" s="98">
        <v>182.17</v>
      </c>
    </row>
    <row r="1336" spans="1:15" ht="15.5">
      <c r="A1336" s="68">
        <v>2024</v>
      </c>
      <c r="B1336" s="63" t="s">
        <v>58</v>
      </c>
      <c r="C1336" s="63" t="s">
        <v>62</v>
      </c>
      <c r="D1336" s="81">
        <v>164.74</v>
      </c>
      <c r="E1336" s="73">
        <v>0</v>
      </c>
      <c r="F1336" s="74">
        <v>164.74</v>
      </c>
      <c r="G1336" s="73">
        <v>20.61</v>
      </c>
      <c r="H1336" s="73">
        <v>76.69</v>
      </c>
      <c r="I1336" s="73">
        <v>0</v>
      </c>
      <c r="J1336" s="73">
        <v>0</v>
      </c>
      <c r="K1336" s="73">
        <v>0.11</v>
      </c>
      <c r="L1336" s="73">
        <v>225.56</v>
      </c>
      <c r="M1336" s="73">
        <v>39.979999999999997</v>
      </c>
      <c r="N1336" s="74">
        <v>209.71</v>
      </c>
      <c r="O1336" s="98">
        <v>374.45</v>
      </c>
    </row>
    <row r="1337" spans="1:15" ht="15.5">
      <c r="A1337" s="66">
        <v>2024</v>
      </c>
      <c r="B1337" s="66" t="s">
        <v>58</v>
      </c>
      <c r="C1337" s="64" t="s">
        <v>93</v>
      </c>
      <c r="D1337" s="76">
        <v>1770.98</v>
      </c>
      <c r="E1337" s="76">
        <v>121.79</v>
      </c>
      <c r="F1337" s="75">
        <v>1892.77</v>
      </c>
      <c r="G1337" s="76">
        <v>39.979999999999997</v>
      </c>
      <c r="H1337" s="76">
        <v>748.94</v>
      </c>
      <c r="I1337" s="76">
        <v>97.88</v>
      </c>
      <c r="J1337" s="76">
        <v>0</v>
      </c>
      <c r="K1337" s="76">
        <v>56.36</v>
      </c>
      <c r="L1337" s="76">
        <v>263.08</v>
      </c>
      <c r="M1337" s="76">
        <v>384.4</v>
      </c>
      <c r="N1337" s="75">
        <v>1590.64</v>
      </c>
      <c r="O1337" s="76">
        <v>3483.41</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63.51</v>
      </c>
      <c r="N1338" s="74">
        <v>417.25</v>
      </c>
      <c r="O1338" s="98">
        <v>427.27</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132</v>
      </c>
      <c r="D1342" s="81">
        <v>145.21</v>
      </c>
      <c r="E1342" s="73">
        <v>0</v>
      </c>
      <c r="F1342" s="74">
        <v>145.21</v>
      </c>
      <c r="G1342" s="73">
        <v>0</v>
      </c>
      <c r="H1342" s="73">
        <v>0</v>
      </c>
      <c r="I1342" s="73">
        <v>0</v>
      </c>
      <c r="J1342" s="73">
        <v>0</v>
      </c>
      <c r="K1342" s="73">
        <v>0</v>
      </c>
      <c r="L1342" s="73">
        <v>0</v>
      </c>
      <c r="M1342" s="73">
        <v>0</v>
      </c>
      <c r="N1342" s="74">
        <v>0</v>
      </c>
      <c r="O1342" s="98">
        <v>145.21</v>
      </c>
    </row>
    <row r="1343" spans="1:15" ht="15.5">
      <c r="A1343" s="68">
        <v>2024</v>
      </c>
      <c r="B1343" s="63" t="s">
        <v>57</v>
      </c>
      <c r="C1343" s="63" t="s">
        <v>40</v>
      </c>
      <c r="D1343" s="81">
        <v>26.29</v>
      </c>
      <c r="E1343" s="73">
        <v>0</v>
      </c>
      <c r="F1343" s="74">
        <v>26.29</v>
      </c>
      <c r="G1343" s="73">
        <v>12.47</v>
      </c>
      <c r="H1343" s="73">
        <v>3.53</v>
      </c>
      <c r="I1343" s="73">
        <v>0</v>
      </c>
      <c r="J1343" s="73">
        <v>0</v>
      </c>
      <c r="K1343" s="73">
        <v>0</v>
      </c>
      <c r="L1343" s="73">
        <v>0</v>
      </c>
      <c r="M1343" s="73">
        <v>3.71</v>
      </c>
      <c r="N1343" s="74">
        <v>35.24</v>
      </c>
      <c r="O1343" s="98">
        <v>61.53</v>
      </c>
    </row>
    <row r="1344" spans="1:15" ht="15.5">
      <c r="A1344" s="68">
        <v>2024</v>
      </c>
      <c r="B1344" s="63" t="s">
        <v>57</v>
      </c>
      <c r="C1344" s="63" t="s">
        <v>41</v>
      </c>
      <c r="D1344" s="81">
        <v>396.59</v>
      </c>
      <c r="E1344" s="73">
        <v>0</v>
      </c>
      <c r="F1344" s="74">
        <v>396.59</v>
      </c>
      <c r="G1344" s="73">
        <v>0</v>
      </c>
      <c r="H1344" s="73">
        <v>0</v>
      </c>
      <c r="I1344" s="73">
        <v>0</v>
      </c>
      <c r="J1344" s="73">
        <v>0</v>
      </c>
      <c r="K1344" s="73">
        <v>0</v>
      </c>
      <c r="L1344" s="73">
        <v>0</v>
      </c>
      <c r="M1344" s="73">
        <v>1.49</v>
      </c>
      <c r="N1344" s="74">
        <v>1.49</v>
      </c>
      <c r="O1344" s="98">
        <v>398.08</v>
      </c>
    </row>
    <row r="1345" spans="1:15" ht="15.5">
      <c r="A1345" s="68">
        <v>2024</v>
      </c>
      <c r="B1345" s="63" t="s">
        <v>57</v>
      </c>
      <c r="C1345" s="63" t="s">
        <v>70</v>
      </c>
      <c r="D1345" s="81">
        <v>0</v>
      </c>
      <c r="E1345" s="73">
        <v>0</v>
      </c>
      <c r="F1345" s="74">
        <v>0</v>
      </c>
      <c r="G1345" s="73">
        <v>0</v>
      </c>
      <c r="H1345" s="73">
        <v>63.35</v>
      </c>
      <c r="I1345" s="73">
        <v>123.08</v>
      </c>
      <c r="J1345" s="73">
        <v>0</v>
      </c>
      <c r="K1345" s="73">
        <v>72.72</v>
      </c>
      <c r="L1345" s="73">
        <v>12.06</v>
      </c>
      <c r="M1345" s="73">
        <v>0.11</v>
      </c>
      <c r="N1345" s="74">
        <v>272.58999999999997</v>
      </c>
      <c r="O1345" s="98">
        <v>272.58999999999997</v>
      </c>
    </row>
    <row r="1346" spans="1:15" ht="15.5">
      <c r="A1346" s="68">
        <v>2024</v>
      </c>
      <c r="B1346" s="63" t="s">
        <v>57</v>
      </c>
      <c r="C1346" s="63" t="s">
        <v>74</v>
      </c>
      <c r="D1346" s="81">
        <v>0</v>
      </c>
      <c r="E1346" s="73">
        <v>0</v>
      </c>
      <c r="F1346" s="74">
        <v>0</v>
      </c>
      <c r="G1346" s="73">
        <v>0</v>
      </c>
      <c r="H1346" s="73">
        <v>0</v>
      </c>
      <c r="I1346" s="73">
        <v>0</v>
      </c>
      <c r="J1346" s="73">
        <v>0</v>
      </c>
      <c r="K1346" s="73">
        <v>0</v>
      </c>
      <c r="L1346" s="73">
        <v>0</v>
      </c>
      <c r="M1346" s="73">
        <v>1.7</v>
      </c>
      <c r="N1346" s="74">
        <v>1.7</v>
      </c>
      <c r="O1346" s="98">
        <v>1.7</v>
      </c>
    </row>
    <row r="1347" spans="1:15" ht="15.5">
      <c r="A1347" s="68">
        <v>2024</v>
      </c>
      <c r="B1347" s="63" t="s">
        <v>57</v>
      </c>
      <c r="C1347" s="63" t="s">
        <v>73</v>
      </c>
      <c r="D1347" s="81">
        <v>0</v>
      </c>
      <c r="E1347" s="73">
        <v>0</v>
      </c>
      <c r="F1347" s="74">
        <v>0</v>
      </c>
      <c r="G1347" s="73">
        <v>0</v>
      </c>
      <c r="H1347" s="73">
        <v>0</v>
      </c>
      <c r="I1347" s="73">
        <v>0</v>
      </c>
      <c r="J1347" s="73">
        <v>0</v>
      </c>
      <c r="K1347" s="73">
        <v>0</v>
      </c>
      <c r="L1347" s="73">
        <v>0</v>
      </c>
      <c r="M1347" s="73">
        <v>0</v>
      </c>
      <c r="N1347" s="74">
        <v>0</v>
      </c>
      <c r="O1347" s="98">
        <v>0</v>
      </c>
    </row>
    <row r="1348" spans="1:15" ht="15.5">
      <c r="A1348" s="68">
        <v>2024</v>
      </c>
      <c r="B1348" s="63" t="s">
        <v>57</v>
      </c>
      <c r="C1348" s="63" t="s">
        <v>42</v>
      </c>
      <c r="D1348" s="81">
        <v>919.5</v>
      </c>
      <c r="E1348" s="73">
        <v>132.81</v>
      </c>
      <c r="F1348" s="74">
        <v>1052.31</v>
      </c>
      <c r="G1348" s="73">
        <v>6.53</v>
      </c>
      <c r="H1348" s="73">
        <v>277.07</v>
      </c>
      <c r="I1348" s="73">
        <v>0</v>
      </c>
      <c r="J1348" s="73">
        <v>0</v>
      </c>
      <c r="K1348" s="73">
        <v>0</v>
      </c>
      <c r="L1348" s="73">
        <v>7.99</v>
      </c>
      <c r="M1348" s="73">
        <v>239.79</v>
      </c>
      <c r="N1348" s="74">
        <v>596.89</v>
      </c>
      <c r="O1348" s="98">
        <v>1649.2</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133</v>
      </c>
      <c r="D1350" s="81">
        <v>91.21</v>
      </c>
      <c r="E1350" s="73">
        <v>0</v>
      </c>
      <c r="F1350" s="74">
        <v>91.21</v>
      </c>
      <c r="G1350" s="73">
        <v>0</v>
      </c>
      <c r="H1350" s="73">
        <v>0</v>
      </c>
      <c r="I1350" s="73">
        <v>0</v>
      </c>
      <c r="J1350" s="73">
        <v>0</v>
      </c>
      <c r="K1350" s="73">
        <v>0</v>
      </c>
      <c r="L1350" s="73">
        <v>0</v>
      </c>
      <c r="M1350" s="73">
        <v>0.03</v>
      </c>
      <c r="N1350" s="74">
        <v>0.03</v>
      </c>
      <c r="O1350" s="98">
        <v>91.24</v>
      </c>
    </row>
    <row r="1351" spans="1:15" ht="15.5">
      <c r="A1351" s="68">
        <v>2024</v>
      </c>
      <c r="B1351" s="63" t="s">
        <v>57</v>
      </c>
      <c r="C1351" s="63" t="s">
        <v>71</v>
      </c>
      <c r="D1351" s="81">
        <v>0</v>
      </c>
      <c r="E1351" s="73">
        <v>10.48</v>
      </c>
      <c r="F1351" s="74">
        <v>10.48</v>
      </c>
      <c r="G1351" s="73">
        <v>0</v>
      </c>
      <c r="H1351" s="73">
        <v>0</v>
      </c>
      <c r="I1351" s="73">
        <v>0</v>
      </c>
      <c r="J1351" s="73">
        <v>0</v>
      </c>
      <c r="K1351" s="73">
        <v>0</v>
      </c>
      <c r="L1351" s="73">
        <v>0</v>
      </c>
      <c r="M1351" s="73">
        <v>23.32</v>
      </c>
      <c r="N1351" s="74">
        <v>53.54</v>
      </c>
      <c r="O1351" s="98">
        <v>64.02</v>
      </c>
    </row>
    <row r="1352" spans="1:15" ht="15.5">
      <c r="A1352" s="68">
        <v>2024</v>
      </c>
      <c r="B1352" s="63" t="s">
        <v>57</v>
      </c>
      <c r="C1352" s="63" t="s">
        <v>45</v>
      </c>
      <c r="D1352" s="81">
        <v>416.57</v>
      </c>
      <c r="E1352" s="73">
        <v>0</v>
      </c>
      <c r="F1352" s="74">
        <v>416.57</v>
      </c>
      <c r="G1352" s="73">
        <v>0</v>
      </c>
      <c r="H1352" s="73">
        <v>0</v>
      </c>
      <c r="I1352" s="73">
        <v>0</v>
      </c>
      <c r="J1352" s="73">
        <v>0</v>
      </c>
      <c r="K1352" s="73">
        <v>0</v>
      </c>
      <c r="L1352" s="73">
        <v>0</v>
      </c>
      <c r="M1352" s="73">
        <v>66.03</v>
      </c>
      <c r="N1352" s="74">
        <v>66.03</v>
      </c>
      <c r="O1352" s="98">
        <v>482.6</v>
      </c>
    </row>
    <row r="1353" spans="1:15" ht="15.5">
      <c r="A1353" s="68">
        <v>2024</v>
      </c>
      <c r="B1353" s="63" t="s">
        <v>57</v>
      </c>
      <c r="C1353" s="63" t="s">
        <v>46</v>
      </c>
      <c r="D1353" s="81">
        <v>104.3</v>
      </c>
      <c r="E1353" s="73">
        <v>0</v>
      </c>
      <c r="F1353" s="74">
        <v>104.3</v>
      </c>
      <c r="G1353" s="73">
        <v>0</v>
      </c>
      <c r="H1353" s="73">
        <v>164.58</v>
      </c>
      <c r="I1353" s="73">
        <v>0</v>
      </c>
      <c r="J1353" s="73">
        <v>0</v>
      </c>
      <c r="K1353" s="73">
        <v>0.04</v>
      </c>
      <c r="L1353" s="73">
        <v>0</v>
      </c>
      <c r="M1353" s="73">
        <v>0.06</v>
      </c>
      <c r="N1353" s="74">
        <v>164.68</v>
      </c>
      <c r="O1353" s="98">
        <v>268.98</v>
      </c>
    </row>
    <row r="1354" spans="1:15" ht="15.5">
      <c r="A1354" s="68">
        <v>2024</v>
      </c>
      <c r="B1354" s="63" t="s">
        <v>57</v>
      </c>
      <c r="C1354" s="63" t="s">
        <v>62</v>
      </c>
      <c r="D1354" s="81">
        <v>246.55</v>
      </c>
      <c r="E1354" s="73">
        <v>0</v>
      </c>
      <c r="F1354" s="74">
        <v>246.55</v>
      </c>
      <c r="G1354" s="73">
        <v>17.989999999999998</v>
      </c>
      <c r="H1354" s="73">
        <v>0</v>
      </c>
      <c r="I1354" s="73">
        <v>0</v>
      </c>
      <c r="J1354" s="73">
        <v>0</v>
      </c>
      <c r="K1354" s="73">
        <v>0</v>
      </c>
      <c r="L1354" s="73">
        <v>182.18</v>
      </c>
      <c r="M1354" s="73">
        <v>28.77</v>
      </c>
      <c r="N1354" s="74">
        <v>67.36</v>
      </c>
      <c r="O1354" s="98">
        <v>313.91000000000003</v>
      </c>
    </row>
    <row r="1355" spans="1:15" ht="15.5">
      <c r="A1355" s="66">
        <v>2024</v>
      </c>
      <c r="B1355" s="66" t="s">
        <v>57</v>
      </c>
      <c r="C1355" s="64" t="s">
        <v>93</v>
      </c>
      <c r="D1355" s="76">
        <v>2346.2199999999998</v>
      </c>
      <c r="E1355" s="76">
        <v>153.31</v>
      </c>
      <c r="F1355" s="75">
        <v>2499.5300000000002</v>
      </c>
      <c r="G1355" s="76">
        <v>36.99</v>
      </c>
      <c r="H1355" s="76">
        <v>913.55</v>
      </c>
      <c r="I1355" s="76">
        <v>123.08</v>
      </c>
      <c r="J1355" s="76">
        <v>0</v>
      </c>
      <c r="K1355" s="76">
        <v>72.760000000000005</v>
      </c>
      <c r="L1355" s="76">
        <v>211.98</v>
      </c>
      <c r="M1355" s="76">
        <v>437.6</v>
      </c>
      <c r="N1355" s="75">
        <v>1795.96</v>
      </c>
      <c r="O1355" s="76">
        <v>4295.49</v>
      </c>
    </row>
    <row r="1356" spans="1:15" ht="15.5">
      <c r="A1356" s="68">
        <v>2024</v>
      </c>
      <c r="B1356" s="63" t="s">
        <v>56</v>
      </c>
      <c r="C1356" s="63" t="s">
        <v>37</v>
      </c>
      <c r="D1356" s="81">
        <v>0</v>
      </c>
      <c r="E1356" s="73">
        <v>13.44</v>
      </c>
      <c r="F1356" s="74">
        <v>13.44</v>
      </c>
      <c r="G1356" s="73">
        <v>0</v>
      </c>
      <c r="H1356" s="73">
        <v>168.23</v>
      </c>
      <c r="I1356" s="73">
        <v>0</v>
      </c>
      <c r="J1356" s="73">
        <v>0</v>
      </c>
      <c r="K1356" s="73">
        <v>0</v>
      </c>
      <c r="L1356" s="73">
        <v>0</v>
      </c>
      <c r="M1356" s="73">
        <v>91.21</v>
      </c>
      <c r="N1356" s="74">
        <v>306.04000000000002</v>
      </c>
      <c r="O1356" s="98">
        <v>319.48</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210.4</v>
      </c>
      <c r="E1359" s="73">
        <v>0</v>
      </c>
      <c r="F1359" s="74">
        <v>210.4</v>
      </c>
      <c r="G1359" s="73">
        <v>0</v>
      </c>
      <c r="H1359" s="73">
        <v>7.52</v>
      </c>
      <c r="I1359" s="73">
        <v>0</v>
      </c>
      <c r="J1359" s="73">
        <v>0</v>
      </c>
      <c r="K1359" s="73">
        <v>0</v>
      </c>
      <c r="L1359" s="73">
        <v>0</v>
      </c>
      <c r="M1359" s="73">
        <v>0</v>
      </c>
      <c r="N1359" s="74">
        <v>7.52</v>
      </c>
      <c r="O1359" s="98">
        <v>217.92</v>
      </c>
    </row>
    <row r="1360" spans="1:15" ht="15.5">
      <c r="A1360" s="68">
        <v>2024</v>
      </c>
      <c r="B1360" s="63" t="s">
        <v>56</v>
      </c>
      <c r="C1360" s="63" t="s">
        <v>132</v>
      </c>
      <c r="D1360" s="81">
        <v>0</v>
      </c>
      <c r="E1360" s="73">
        <v>0</v>
      </c>
      <c r="F1360" s="74">
        <v>0</v>
      </c>
      <c r="G1360" s="73">
        <v>0</v>
      </c>
      <c r="H1360" s="73">
        <v>0</v>
      </c>
      <c r="I1360" s="73">
        <v>0</v>
      </c>
      <c r="J1360" s="73">
        <v>0</v>
      </c>
      <c r="K1360" s="73">
        <v>0</v>
      </c>
      <c r="L1360" s="73">
        <v>0</v>
      </c>
      <c r="M1360" s="73">
        <v>0</v>
      </c>
      <c r="N1360" s="74">
        <v>0</v>
      </c>
      <c r="O1360" s="98">
        <v>0</v>
      </c>
    </row>
    <row r="1361" spans="1:15" ht="15.5">
      <c r="A1361" s="68">
        <v>2024</v>
      </c>
      <c r="B1361" s="63" t="s">
        <v>56</v>
      </c>
      <c r="C1361" s="63" t="s">
        <v>40</v>
      </c>
      <c r="D1361" s="81">
        <v>0</v>
      </c>
      <c r="E1361" s="73">
        <v>0</v>
      </c>
      <c r="F1361" s="74">
        <v>0</v>
      </c>
      <c r="G1361" s="73">
        <v>5.95</v>
      </c>
      <c r="H1361" s="73">
        <v>3.99</v>
      </c>
      <c r="I1361" s="73">
        <v>0</v>
      </c>
      <c r="J1361" s="73">
        <v>0</v>
      </c>
      <c r="K1361" s="73">
        <v>0</v>
      </c>
      <c r="L1361" s="73">
        <v>0</v>
      </c>
      <c r="M1361" s="73">
        <v>20.88</v>
      </c>
      <c r="N1361" s="74">
        <v>45.47</v>
      </c>
      <c r="O1361" s="98">
        <v>45.47</v>
      </c>
    </row>
    <row r="1362" spans="1:15" ht="15.5">
      <c r="A1362" s="68">
        <v>2024</v>
      </c>
      <c r="B1362" s="63" t="s">
        <v>56</v>
      </c>
      <c r="C1362" s="63" t="s">
        <v>41</v>
      </c>
      <c r="D1362" s="81">
        <v>110.79</v>
      </c>
      <c r="E1362" s="73">
        <v>0</v>
      </c>
      <c r="F1362" s="74">
        <v>110.79</v>
      </c>
      <c r="G1362" s="73">
        <v>0</v>
      </c>
      <c r="H1362" s="73">
        <v>0</v>
      </c>
      <c r="I1362" s="73">
        <v>0</v>
      </c>
      <c r="J1362" s="73">
        <v>0</v>
      </c>
      <c r="K1362" s="73">
        <v>0</v>
      </c>
      <c r="L1362" s="73">
        <v>0</v>
      </c>
      <c r="M1362" s="73">
        <v>6.8</v>
      </c>
      <c r="N1362" s="74">
        <v>6.8</v>
      </c>
      <c r="O1362" s="98">
        <v>117.59</v>
      </c>
    </row>
    <row r="1363" spans="1:15" ht="15.5">
      <c r="A1363" s="68">
        <v>2024</v>
      </c>
      <c r="B1363" s="63" t="s">
        <v>56</v>
      </c>
      <c r="C1363" s="63" t="s">
        <v>70</v>
      </c>
      <c r="D1363" s="81">
        <v>0</v>
      </c>
      <c r="E1363" s="73">
        <v>0</v>
      </c>
      <c r="F1363" s="74">
        <v>0</v>
      </c>
      <c r="G1363" s="73">
        <v>0</v>
      </c>
      <c r="H1363" s="73">
        <v>78.680000000000007</v>
      </c>
      <c r="I1363" s="73">
        <v>98.43</v>
      </c>
      <c r="J1363" s="73">
        <v>0</v>
      </c>
      <c r="K1363" s="73">
        <v>99.12</v>
      </c>
      <c r="L1363" s="73">
        <v>12.14</v>
      </c>
      <c r="M1363" s="73">
        <v>0.13</v>
      </c>
      <c r="N1363" s="74">
        <v>289.74</v>
      </c>
      <c r="O1363" s="98">
        <v>289.74</v>
      </c>
    </row>
    <row r="1364" spans="1:15" ht="15.5">
      <c r="A1364" s="68">
        <v>2024</v>
      </c>
      <c r="B1364" s="63" t="s">
        <v>56</v>
      </c>
      <c r="C1364" s="63" t="s">
        <v>74</v>
      </c>
      <c r="D1364" s="81">
        <v>86.49</v>
      </c>
      <c r="E1364" s="73">
        <v>0</v>
      </c>
      <c r="F1364" s="74">
        <v>86.49</v>
      </c>
      <c r="G1364" s="73">
        <v>0</v>
      </c>
      <c r="H1364" s="73">
        <v>0</v>
      </c>
      <c r="I1364" s="73">
        <v>0</v>
      </c>
      <c r="J1364" s="73">
        <v>0</v>
      </c>
      <c r="K1364" s="73">
        <v>0</v>
      </c>
      <c r="L1364" s="73">
        <v>0</v>
      </c>
      <c r="M1364" s="73">
        <v>0.06</v>
      </c>
      <c r="N1364" s="74">
        <v>0.06</v>
      </c>
      <c r="O1364" s="98">
        <v>86.55</v>
      </c>
    </row>
    <row r="1365" spans="1:15" ht="15.5">
      <c r="A1365" s="68">
        <v>2024</v>
      </c>
      <c r="B1365" s="63" t="s">
        <v>56</v>
      </c>
      <c r="C1365" s="63" t="s">
        <v>73</v>
      </c>
      <c r="D1365" s="81">
        <v>0</v>
      </c>
      <c r="E1365" s="73">
        <v>0</v>
      </c>
      <c r="F1365" s="74">
        <v>0</v>
      </c>
      <c r="G1365" s="73">
        <v>0</v>
      </c>
      <c r="H1365" s="73">
        <v>0</v>
      </c>
      <c r="I1365" s="73">
        <v>0</v>
      </c>
      <c r="J1365" s="73">
        <v>0</v>
      </c>
      <c r="K1365" s="73">
        <v>0</v>
      </c>
      <c r="L1365" s="73">
        <v>0</v>
      </c>
      <c r="M1365" s="73">
        <v>0</v>
      </c>
      <c r="N1365" s="74">
        <v>0</v>
      </c>
      <c r="O1365" s="98">
        <v>0</v>
      </c>
    </row>
    <row r="1366" spans="1:15" ht="15.5">
      <c r="A1366" s="68">
        <v>2024</v>
      </c>
      <c r="B1366" s="63" t="s">
        <v>56</v>
      </c>
      <c r="C1366" s="63" t="s">
        <v>42</v>
      </c>
      <c r="D1366" s="81">
        <v>875.29</v>
      </c>
      <c r="E1366" s="73">
        <v>112.49</v>
      </c>
      <c r="F1366" s="74">
        <v>987.78</v>
      </c>
      <c r="G1366" s="73">
        <v>14.93</v>
      </c>
      <c r="H1366" s="73">
        <v>101.87</v>
      </c>
      <c r="I1366" s="73">
        <v>0</v>
      </c>
      <c r="J1366" s="73">
        <v>0</v>
      </c>
      <c r="K1366" s="73">
        <v>0</v>
      </c>
      <c r="L1366" s="73">
        <v>6.49</v>
      </c>
      <c r="M1366" s="73">
        <v>146.5</v>
      </c>
      <c r="N1366" s="74">
        <v>296.13</v>
      </c>
      <c r="O1366" s="98">
        <v>1283.9100000000001</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133</v>
      </c>
      <c r="D1368" s="81">
        <v>44.41</v>
      </c>
      <c r="E1368" s="73">
        <v>0</v>
      </c>
      <c r="F1368" s="74">
        <v>44.41</v>
      </c>
      <c r="G1368" s="73">
        <v>0</v>
      </c>
      <c r="H1368" s="73">
        <v>0</v>
      </c>
      <c r="I1368" s="73">
        <v>0</v>
      </c>
      <c r="J1368" s="73">
        <v>0</v>
      </c>
      <c r="K1368" s="73">
        <v>0</v>
      </c>
      <c r="L1368" s="73">
        <v>0</v>
      </c>
      <c r="M1368" s="73">
        <v>1.68</v>
      </c>
      <c r="N1368" s="74">
        <v>1.68</v>
      </c>
      <c r="O1368" s="98">
        <v>46.09</v>
      </c>
    </row>
    <row r="1369" spans="1:15" ht="15.5">
      <c r="A1369" s="68">
        <v>2024</v>
      </c>
      <c r="B1369" s="63" t="s">
        <v>56</v>
      </c>
      <c r="C1369" s="63" t="s">
        <v>71</v>
      </c>
      <c r="D1369" s="81">
        <v>0</v>
      </c>
      <c r="E1369" s="73">
        <v>1.42</v>
      </c>
      <c r="F1369" s="74">
        <v>1.42</v>
      </c>
      <c r="G1369" s="73">
        <v>0</v>
      </c>
      <c r="H1369" s="73">
        <v>0</v>
      </c>
      <c r="I1369" s="73">
        <v>0</v>
      </c>
      <c r="J1369" s="73">
        <v>0</v>
      </c>
      <c r="K1369" s="73">
        <v>0</v>
      </c>
      <c r="L1369" s="73">
        <v>0</v>
      </c>
      <c r="M1369" s="73">
        <v>46.84</v>
      </c>
      <c r="N1369" s="74">
        <v>76.91</v>
      </c>
      <c r="O1369" s="98">
        <v>78.33</v>
      </c>
    </row>
    <row r="1370" spans="1:15" ht="15.5">
      <c r="A1370" s="68">
        <v>2024</v>
      </c>
      <c r="B1370" s="63" t="s">
        <v>56</v>
      </c>
      <c r="C1370" s="63" t="s">
        <v>45</v>
      </c>
      <c r="D1370" s="81">
        <v>90.96</v>
      </c>
      <c r="E1370" s="73">
        <v>0</v>
      </c>
      <c r="F1370" s="74">
        <v>90.96</v>
      </c>
      <c r="G1370" s="73">
        <v>0</v>
      </c>
      <c r="H1370" s="73">
        <v>0</v>
      </c>
      <c r="I1370" s="73">
        <v>0</v>
      </c>
      <c r="J1370" s="73">
        <v>0</v>
      </c>
      <c r="K1370" s="73">
        <v>0</v>
      </c>
      <c r="L1370" s="73">
        <v>0</v>
      </c>
      <c r="M1370" s="73">
        <v>0</v>
      </c>
      <c r="N1370" s="74">
        <v>0</v>
      </c>
      <c r="O1370" s="98">
        <v>90.96</v>
      </c>
    </row>
    <row r="1371" spans="1:15" ht="15.5">
      <c r="A1371" s="68">
        <v>2024</v>
      </c>
      <c r="B1371" s="63" t="s">
        <v>56</v>
      </c>
      <c r="C1371" s="63" t="s">
        <v>46</v>
      </c>
      <c r="D1371" s="81">
        <v>0</v>
      </c>
      <c r="E1371" s="73">
        <v>0</v>
      </c>
      <c r="F1371" s="74">
        <v>0</v>
      </c>
      <c r="G1371" s="73">
        <v>0</v>
      </c>
      <c r="H1371" s="73">
        <v>208.53</v>
      </c>
      <c r="I1371" s="73">
        <v>0</v>
      </c>
      <c r="J1371" s="73">
        <v>0</v>
      </c>
      <c r="K1371" s="73">
        <v>0</v>
      </c>
      <c r="L1371" s="73">
        <v>0</v>
      </c>
      <c r="M1371" s="73">
        <v>45.79</v>
      </c>
      <c r="N1371" s="74">
        <v>254.32</v>
      </c>
      <c r="O1371" s="98">
        <v>254.32</v>
      </c>
    </row>
    <row r="1372" spans="1:15" ht="15.5">
      <c r="A1372" s="68">
        <v>2024</v>
      </c>
      <c r="B1372" s="63" t="s">
        <v>56</v>
      </c>
      <c r="C1372" s="63" t="s">
        <v>62</v>
      </c>
      <c r="D1372" s="81">
        <v>84.29</v>
      </c>
      <c r="E1372" s="73">
        <v>10.52</v>
      </c>
      <c r="F1372" s="74">
        <v>94.81</v>
      </c>
      <c r="G1372" s="73">
        <v>12.86</v>
      </c>
      <c r="H1372" s="73">
        <v>35.78</v>
      </c>
      <c r="I1372" s="73">
        <v>0</v>
      </c>
      <c r="J1372" s="73">
        <v>0</v>
      </c>
      <c r="K1372" s="73">
        <v>0</v>
      </c>
      <c r="L1372" s="73">
        <v>173.02</v>
      </c>
      <c r="M1372" s="73">
        <v>68.23</v>
      </c>
      <c r="N1372" s="74">
        <v>170.99</v>
      </c>
      <c r="O1372" s="98">
        <v>265.8</v>
      </c>
    </row>
    <row r="1373" spans="1:15" ht="15.5">
      <c r="A1373" s="66">
        <v>2024</v>
      </c>
      <c r="B1373" s="66" t="s">
        <v>56</v>
      </c>
      <c r="C1373" s="64" t="s">
        <v>93</v>
      </c>
      <c r="D1373" s="76">
        <v>2344.09</v>
      </c>
      <c r="E1373" s="76">
        <v>137.87</v>
      </c>
      <c r="F1373" s="75">
        <v>2481.96</v>
      </c>
      <c r="G1373" s="76">
        <v>33.74</v>
      </c>
      <c r="H1373" s="76">
        <v>711.11</v>
      </c>
      <c r="I1373" s="76">
        <v>98.43</v>
      </c>
      <c r="J1373" s="76">
        <v>0</v>
      </c>
      <c r="K1373" s="76">
        <v>99.52</v>
      </c>
      <c r="L1373" s="76">
        <v>191.65</v>
      </c>
      <c r="M1373" s="76">
        <v>435.06</v>
      </c>
      <c r="N1373" s="75">
        <v>1569.51</v>
      </c>
      <c r="O1373" s="76">
        <v>4051.47</v>
      </c>
    </row>
    <row r="1374" spans="1:15" ht="15.5">
      <c r="A1374" s="68">
        <v>2024</v>
      </c>
      <c r="B1374" s="63" t="s">
        <v>55</v>
      </c>
      <c r="C1374" s="63" t="s">
        <v>37</v>
      </c>
      <c r="D1374" s="81">
        <v>0</v>
      </c>
      <c r="E1374" s="73">
        <v>25.76</v>
      </c>
      <c r="F1374" s="74">
        <v>25.76</v>
      </c>
      <c r="G1374" s="73">
        <v>0.84</v>
      </c>
      <c r="H1374" s="73">
        <v>168.26</v>
      </c>
      <c r="I1374" s="73">
        <v>0</v>
      </c>
      <c r="J1374" s="73">
        <v>0</v>
      </c>
      <c r="K1374" s="73">
        <v>0</v>
      </c>
      <c r="L1374" s="73">
        <v>0</v>
      </c>
      <c r="M1374" s="73">
        <v>47.54</v>
      </c>
      <c r="N1374" s="74">
        <v>242.57</v>
      </c>
      <c r="O1374" s="98">
        <v>268.33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132</v>
      </c>
      <c r="D1378" s="81">
        <v>0</v>
      </c>
      <c r="E1378" s="73">
        <v>0</v>
      </c>
      <c r="F1378" s="74">
        <v>0</v>
      </c>
      <c r="G1378" s="73">
        <v>0</v>
      </c>
      <c r="H1378" s="73">
        <v>0</v>
      </c>
      <c r="I1378" s="73">
        <v>0</v>
      </c>
      <c r="J1378" s="73">
        <v>0</v>
      </c>
      <c r="K1378" s="73">
        <v>0</v>
      </c>
      <c r="L1378" s="73">
        <v>0</v>
      </c>
      <c r="M1378" s="73">
        <v>0.72</v>
      </c>
      <c r="N1378" s="74">
        <v>0.72</v>
      </c>
      <c r="O1378" s="98">
        <v>0.72</v>
      </c>
    </row>
    <row r="1379" spans="1:15" ht="15.5">
      <c r="A1379" s="68">
        <v>2024</v>
      </c>
      <c r="B1379" s="63" t="s">
        <v>55</v>
      </c>
      <c r="C1379" s="63" t="s">
        <v>40</v>
      </c>
      <c r="D1379" s="81">
        <v>0</v>
      </c>
      <c r="E1379" s="73">
        <v>0</v>
      </c>
      <c r="F1379" s="74">
        <v>0</v>
      </c>
      <c r="G1379" s="73">
        <v>16.21</v>
      </c>
      <c r="H1379" s="73">
        <v>0</v>
      </c>
      <c r="I1379" s="73">
        <v>0</v>
      </c>
      <c r="J1379" s="73">
        <v>0</v>
      </c>
      <c r="K1379" s="73">
        <v>0</v>
      </c>
      <c r="L1379" s="73">
        <v>0</v>
      </c>
      <c r="M1379" s="73">
        <v>9.91</v>
      </c>
      <c r="N1379" s="74">
        <v>27.22</v>
      </c>
      <c r="O1379" s="98">
        <v>27.22</v>
      </c>
    </row>
    <row r="1380" spans="1:15" ht="15.5">
      <c r="A1380" s="68">
        <v>2024</v>
      </c>
      <c r="B1380" s="63" t="s">
        <v>55</v>
      </c>
      <c r="C1380" s="63" t="s">
        <v>41</v>
      </c>
      <c r="D1380" s="81">
        <v>284.79000000000002</v>
      </c>
      <c r="E1380" s="73">
        <v>0</v>
      </c>
      <c r="F1380" s="74">
        <v>284.79000000000002</v>
      </c>
      <c r="G1380" s="73">
        <v>0</v>
      </c>
      <c r="H1380" s="73">
        <v>0</v>
      </c>
      <c r="I1380" s="73">
        <v>0</v>
      </c>
      <c r="J1380" s="73">
        <v>0</v>
      </c>
      <c r="K1380" s="73">
        <v>0</v>
      </c>
      <c r="L1380" s="73">
        <v>0</v>
      </c>
      <c r="M1380" s="73">
        <v>1.77</v>
      </c>
      <c r="N1380" s="74">
        <v>1.77</v>
      </c>
      <c r="O1380" s="98">
        <v>286.56</v>
      </c>
    </row>
    <row r="1381" spans="1:15" ht="15.5">
      <c r="A1381" s="68">
        <v>2024</v>
      </c>
      <c r="B1381" s="63" t="s">
        <v>55</v>
      </c>
      <c r="C1381" s="63" t="s">
        <v>70</v>
      </c>
      <c r="D1381" s="81">
        <v>0</v>
      </c>
      <c r="E1381" s="73">
        <v>1.85</v>
      </c>
      <c r="F1381" s="74">
        <v>1.85</v>
      </c>
      <c r="G1381" s="73">
        <v>0</v>
      </c>
      <c r="H1381" s="73">
        <v>68.95</v>
      </c>
      <c r="I1381" s="73">
        <v>122.21</v>
      </c>
      <c r="J1381" s="73">
        <v>0</v>
      </c>
      <c r="K1381" s="73">
        <v>74.69</v>
      </c>
      <c r="L1381" s="73">
        <v>15.82</v>
      </c>
      <c r="M1381" s="73">
        <v>0.18</v>
      </c>
      <c r="N1381" s="74">
        <v>283.24</v>
      </c>
      <c r="O1381" s="98">
        <v>285.08999999999997</v>
      </c>
    </row>
    <row r="1382" spans="1:15" ht="15.5">
      <c r="A1382" s="68">
        <v>2024</v>
      </c>
      <c r="B1382" s="63" t="s">
        <v>55</v>
      </c>
      <c r="C1382" s="63" t="s">
        <v>74</v>
      </c>
      <c r="D1382" s="81">
        <v>0</v>
      </c>
      <c r="E1382" s="73">
        <v>0</v>
      </c>
      <c r="F1382" s="74">
        <v>0</v>
      </c>
      <c r="G1382" s="73">
        <v>0</v>
      </c>
      <c r="H1382" s="73">
        <v>0</v>
      </c>
      <c r="I1382" s="73">
        <v>0</v>
      </c>
      <c r="J1382" s="73">
        <v>0</v>
      </c>
      <c r="K1382" s="73">
        <v>0</v>
      </c>
      <c r="L1382" s="73">
        <v>0</v>
      </c>
      <c r="M1382" s="73">
        <v>11.33</v>
      </c>
      <c r="N1382" s="74">
        <v>11.33</v>
      </c>
      <c r="O1382" s="98">
        <v>11.33</v>
      </c>
    </row>
    <row r="1383" spans="1:15" ht="15.5">
      <c r="A1383" s="68">
        <v>2024</v>
      </c>
      <c r="B1383" s="63" t="s">
        <v>55</v>
      </c>
      <c r="C1383" s="63" t="s">
        <v>73</v>
      </c>
      <c r="D1383" s="81">
        <v>0</v>
      </c>
      <c r="E1383" s="73">
        <v>0</v>
      </c>
      <c r="F1383" s="74">
        <v>0</v>
      </c>
      <c r="G1383" s="73">
        <v>0</v>
      </c>
      <c r="H1383" s="73">
        <v>0</v>
      </c>
      <c r="I1383" s="73">
        <v>0</v>
      </c>
      <c r="J1383" s="73">
        <v>0</v>
      </c>
      <c r="K1383" s="73">
        <v>0</v>
      </c>
      <c r="L1383" s="73">
        <v>0</v>
      </c>
      <c r="M1383" s="73">
        <v>0</v>
      </c>
      <c r="N1383" s="74">
        <v>0</v>
      </c>
      <c r="O1383" s="98">
        <v>0</v>
      </c>
    </row>
    <row r="1384" spans="1:15" ht="15.5">
      <c r="A1384" s="68">
        <v>2024</v>
      </c>
      <c r="B1384" s="63" t="s">
        <v>55</v>
      </c>
      <c r="C1384" s="63" t="s">
        <v>42</v>
      </c>
      <c r="D1384" s="81">
        <v>1660.24</v>
      </c>
      <c r="E1384" s="73">
        <v>166.21</v>
      </c>
      <c r="F1384" s="74">
        <v>1826.45</v>
      </c>
      <c r="G1384" s="73">
        <v>10.82</v>
      </c>
      <c r="H1384" s="73">
        <v>115.09</v>
      </c>
      <c r="I1384" s="73">
        <v>0</v>
      </c>
      <c r="J1384" s="73">
        <v>4.04</v>
      </c>
      <c r="K1384" s="73">
        <v>21.75</v>
      </c>
      <c r="L1384" s="73">
        <v>7.55</v>
      </c>
      <c r="M1384" s="73">
        <v>233.95</v>
      </c>
      <c r="N1384" s="74">
        <v>422.1</v>
      </c>
      <c r="O1384" s="98">
        <v>2248.5500000000002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133</v>
      </c>
      <c r="D1386" s="81">
        <v>0</v>
      </c>
      <c r="E1386" s="73">
        <v>0</v>
      </c>
      <c r="F1386" s="74">
        <v>0</v>
      </c>
      <c r="G1386" s="73">
        <v>0</v>
      </c>
      <c r="H1386" s="73">
        <v>0</v>
      </c>
      <c r="I1386" s="73">
        <v>0</v>
      </c>
      <c r="J1386" s="73">
        <v>0</v>
      </c>
      <c r="K1386" s="73">
        <v>0</v>
      </c>
      <c r="L1386" s="73">
        <v>0</v>
      </c>
      <c r="M1386" s="73">
        <v>0.01</v>
      </c>
      <c r="N1386" s="74">
        <v>1.06</v>
      </c>
      <c r="O1386" s="98">
        <v>1.06</v>
      </c>
    </row>
    <row r="1387" spans="1:15" ht="15.5">
      <c r="A1387" s="68">
        <v>2024</v>
      </c>
      <c r="B1387" s="63" t="s">
        <v>55</v>
      </c>
      <c r="C1387" s="63" t="s">
        <v>71</v>
      </c>
      <c r="D1387" s="81">
        <v>91.11</v>
      </c>
      <c r="E1387" s="73">
        <v>8</v>
      </c>
      <c r="F1387" s="74">
        <v>99.11</v>
      </c>
      <c r="G1387" s="73">
        <v>0</v>
      </c>
      <c r="H1387" s="73">
        <v>0</v>
      </c>
      <c r="I1387" s="73">
        <v>0</v>
      </c>
      <c r="J1387" s="73">
        <v>0</v>
      </c>
      <c r="K1387" s="73">
        <v>0</v>
      </c>
      <c r="L1387" s="73">
        <v>0</v>
      </c>
      <c r="M1387" s="73">
        <v>2.4</v>
      </c>
      <c r="N1387" s="74">
        <v>35.4</v>
      </c>
      <c r="O1387" s="98">
        <v>134.51</v>
      </c>
    </row>
    <row r="1388" spans="1:15" ht="15.5">
      <c r="A1388" s="68">
        <v>2024</v>
      </c>
      <c r="B1388" s="63" t="s">
        <v>55</v>
      </c>
      <c r="C1388" s="63" t="s">
        <v>45</v>
      </c>
      <c r="D1388" s="81">
        <v>137.61000000000001</v>
      </c>
      <c r="E1388" s="73">
        <v>0</v>
      </c>
      <c r="F1388" s="74">
        <v>137.61000000000001</v>
      </c>
      <c r="G1388" s="73">
        <v>0</v>
      </c>
      <c r="H1388" s="73">
        <v>0</v>
      </c>
      <c r="I1388" s="73">
        <v>0</v>
      </c>
      <c r="J1388" s="73">
        <v>0</v>
      </c>
      <c r="K1388" s="73">
        <v>0</v>
      </c>
      <c r="L1388" s="73">
        <v>0</v>
      </c>
      <c r="M1388" s="73">
        <v>0.97</v>
      </c>
      <c r="N1388" s="74">
        <v>0.97</v>
      </c>
      <c r="O1388" s="98">
        <v>138.58000000000001</v>
      </c>
    </row>
    <row r="1389" spans="1:15" ht="15.5">
      <c r="A1389" s="68">
        <v>2024</v>
      </c>
      <c r="B1389" s="63" t="s">
        <v>55</v>
      </c>
      <c r="C1389" s="63" t="s">
        <v>46</v>
      </c>
      <c r="D1389" s="81">
        <v>110.32</v>
      </c>
      <c r="E1389" s="73">
        <v>0</v>
      </c>
      <c r="F1389" s="74">
        <v>110.32</v>
      </c>
      <c r="G1389" s="73">
        <v>0</v>
      </c>
      <c r="H1389" s="73">
        <v>208.64</v>
      </c>
      <c r="I1389" s="73">
        <v>0</v>
      </c>
      <c r="J1389" s="73">
        <v>0</v>
      </c>
      <c r="K1389" s="73">
        <v>0.27</v>
      </c>
      <c r="L1389" s="73">
        <v>0</v>
      </c>
      <c r="M1389" s="73">
        <v>0.28000000000000003</v>
      </c>
      <c r="N1389" s="74">
        <v>209.19</v>
      </c>
      <c r="O1389" s="98">
        <v>319.51</v>
      </c>
    </row>
    <row r="1390" spans="1:15" ht="15.5">
      <c r="A1390" s="68">
        <v>2024</v>
      </c>
      <c r="B1390" s="63" t="s">
        <v>55</v>
      </c>
      <c r="C1390" s="63" t="s">
        <v>62</v>
      </c>
      <c r="D1390" s="81">
        <v>253.98</v>
      </c>
      <c r="E1390" s="73">
        <v>58.23</v>
      </c>
      <c r="F1390" s="74">
        <v>312.20999999999998</v>
      </c>
      <c r="G1390" s="73">
        <v>14.83</v>
      </c>
      <c r="H1390" s="73">
        <v>0</v>
      </c>
      <c r="I1390" s="73">
        <v>0</v>
      </c>
      <c r="J1390" s="73">
        <v>0</v>
      </c>
      <c r="K1390" s="73">
        <v>0</v>
      </c>
      <c r="L1390" s="73">
        <v>170.64</v>
      </c>
      <c r="M1390" s="73">
        <v>116.42</v>
      </c>
      <c r="N1390" s="74">
        <v>210.52</v>
      </c>
      <c r="O1390" s="98">
        <v>522.73</v>
      </c>
    </row>
    <row r="1391" spans="1:15" ht="15.5">
      <c r="A1391" s="66">
        <v>2024</v>
      </c>
      <c r="B1391" s="66" t="s">
        <v>55</v>
      </c>
      <c r="C1391" s="64" t="s">
        <v>93</v>
      </c>
      <c r="D1391" s="76">
        <v>2538.0500000000002</v>
      </c>
      <c r="E1391" s="76">
        <v>313.43</v>
      </c>
      <c r="F1391" s="75">
        <v>2851.48</v>
      </c>
      <c r="G1391" s="76">
        <v>42.7</v>
      </c>
      <c r="H1391" s="76">
        <v>720.45</v>
      </c>
      <c r="I1391" s="76">
        <v>122.21</v>
      </c>
      <c r="J1391" s="76">
        <v>4.04</v>
      </c>
      <c r="K1391" s="76">
        <v>96.71</v>
      </c>
      <c r="L1391" s="76">
        <v>194.01</v>
      </c>
      <c r="M1391" s="76">
        <v>449.98</v>
      </c>
      <c r="N1391" s="75">
        <v>1630.1</v>
      </c>
      <c r="O1391" s="76">
        <v>4481.58</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141.18</v>
      </c>
      <c r="E1395" s="73">
        <v>0</v>
      </c>
      <c r="F1395" s="74">
        <v>141.18</v>
      </c>
      <c r="G1395" s="73">
        <v>0</v>
      </c>
      <c r="H1395" s="73">
        <v>5.23</v>
      </c>
      <c r="I1395" s="73">
        <v>0</v>
      </c>
      <c r="J1395" s="73">
        <v>0</v>
      </c>
      <c r="K1395" s="73">
        <v>0</v>
      </c>
      <c r="L1395" s="73">
        <v>8</v>
      </c>
      <c r="M1395" s="73">
        <v>0</v>
      </c>
      <c r="N1395" s="74">
        <v>13.23</v>
      </c>
      <c r="O1395" s="98">
        <v>154.41</v>
      </c>
    </row>
    <row r="1396" spans="1:15" ht="15.5">
      <c r="A1396" s="68">
        <v>2024</v>
      </c>
      <c r="B1396" s="63" t="s">
        <v>54</v>
      </c>
      <c r="C1396" s="63" t="s">
        <v>132</v>
      </c>
      <c r="D1396" s="81">
        <v>0</v>
      </c>
      <c r="E1396" s="73">
        <v>0</v>
      </c>
      <c r="F1396" s="74">
        <v>0</v>
      </c>
      <c r="G1396" s="73">
        <v>0</v>
      </c>
      <c r="H1396" s="73">
        <v>0</v>
      </c>
      <c r="I1396" s="73">
        <v>0</v>
      </c>
      <c r="J1396" s="73">
        <v>0</v>
      </c>
      <c r="K1396" s="73">
        <v>0</v>
      </c>
      <c r="L1396" s="73">
        <v>0</v>
      </c>
      <c r="M1396" s="73">
        <v>0</v>
      </c>
      <c r="N1396" s="74">
        <v>0</v>
      </c>
      <c r="O1396" s="98">
        <v>0</v>
      </c>
    </row>
    <row r="1397" spans="1:15" ht="15.5">
      <c r="A1397" s="68">
        <v>2024</v>
      </c>
      <c r="B1397" s="63" t="s">
        <v>54</v>
      </c>
      <c r="C1397" s="63" t="s">
        <v>40</v>
      </c>
      <c r="D1397" s="81">
        <v>15.77</v>
      </c>
      <c r="E1397" s="73">
        <v>0</v>
      </c>
      <c r="F1397" s="74">
        <v>15.77</v>
      </c>
      <c r="G1397" s="73">
        <v>2.69</v>
      </c>
      <c r="H1397" s="73">
        <v>0</v>
      </c>
      <c r="I1397" s="73">
        <v>0</v>
      </c>
      <c r="J1397" s="73">
        <v>0</v>
      </c>
      <c r="K1397" s="73">
        <v>0</v>
      </c>
      <c r="L1397" s="73">
        <v>0</v>
      </c>
      <c r="M1397" s="73">
        <v>4.4800000000000004</v>
      </c>
      <c r="N1397" s="74">
        <v>8.27</v>
      </c>
      <c r="O1397" s="98">
        <v>24.04</v>
      </c>
    </row>
    <row r="1398" spans="1:15" ht="15.5">
      <c r="A1398" s="68">
        <v>2024</v>
      </c>
      <c r="B1398" s="63" t="s">
        <v>54</v>
      </c>
      <c r="C1398" s="63" t="s">
        <v>41</v>
      </c>
      <c r="D1398" s="81">
        <v>186.32</v>
      </c>
      <c r="E1398" s="73">
        <v>0</v>
      </c>
      <c r="F1398" s="74">
        <v>186.32</v>
      </c>
      <c r="G1398" s="73">
        <v>0</v>
      </c>
      <c r="H1398" s="73">
        <v>0</v>
      </c>
      <c r="I1398" s="73">
        <v>0</v>
      </c>
      <c r="J1398" s="73">
        <v>0</v>
      </c>
      <c r="K1398" s="73">
        <v>0</v>
      </c>
      <c r="L1398" s="73">
        <v>0</v>
      </c>
      <c r="M1398" s="73">
        <v>1.63</v>
      </c>
      <c r="N1398" s="74">
        <v>1.63</v>
      </c>
      <c r="O1398" s="98">
        <v>187.95</v>
      </c>
    </row>
    <row r="1399" spans="1:15" ht="15.5">
      <c r="A1399" s="68">
        <v>2024</v>
      </c>
      <c r="B1399" s="63" t="s">
        <v>54</v>
      </c>
      <c r="C1399" s="63" t="s">
        <v>70</v>
      </c>
      <c r="D1399" s="81">
        <v>0</v>
      </c>
      <c r="E1399" s="73">
        <v>0</v>
      </c>
      <c r="F1399" s="74">
        <v>0</v>
      </c>
      <c r="G1399" s="73">
        <v>0</v>
      </c>
      <c r="H1399" s="73">
        <v>18.68</v>
      </c>
      <c r="I1399" s="73">
        <v>104.45</v>
      </c>
      <c r="J1399" s="73">
        <v>0</v>
      </c>
      <c r="K1399" s="73">
        <v>52.11</v>
      </c>
      <c r="L1399" s="73">
        <v>11.26</v>
      </c>
      <c r="M1399" s="73">
        <v>0.08</v>
      </c>
      <c r="N1399" s="74">
        <v>190.83</v>
      </c>
      <c r="O1399" s="98">
        <v>190.83</v>
      </c>
    </row>
    <row r="1400" spans="1:15" ht="15.5">
      <c r="A1400" s="68">
        <v>2024</v>
      </c>
      <c r="B1400" s="63" t="s">
        <v>54</v>
      </c>
      <c r="C1400" s="63" t="s">
        <v>74</v>
      </c>
      <c r="D1400" s="81">
        <v>0</v>
      </c>
      <c r="E1400" s="73">
        <v>0</v>
      </c>
      <c r="F1400" s="74">
        <v>0</v>
      </c>
      <c r="G1400" s="73">
        <v>0</v>
      </c>
      <c r="H1400" s="73">
        <v>0</v>
      </c>
      <c r="I1400" s="73">
        <v>0</v>
      </c>
      <c r="J1400" s="73">
        <v>0</v>
      </c>
      <c r="K1400" s="73">
        <v>0</v>
      </c>
      <c r="L1400" s="73">
        <v>0</v>
      </c>
      <c r="M1400" s="73">
        <v>2.52</v>
      </c>
      <c r="N1400" s="74">
        <v>2.52</v>
      </c>
      <c r="O1400" s="98">
        <v>2.52</v>
      </c>
    </row>
    <row r="1401" spans="1:15" ht="15.5">
      <c r="A1401" s="68">
        <v>2024</v>
      </c>
      <c r="B1401" s="63" t="s">
        <v>54</v>
      </c>
      <c r="C1401" s="63" t="s">
        <v>73</v>
      </c>
      <c r="D1401" s="81">
        <v>0</v>
      </c>
      <c r="E1401" s="73">
        <v>0</v>
      </c>
      <c r="F1401" s="74">
        <v>0</v>
      </c>
      <c r="G1401" s="73">
        <v>0</v>
      </c>
      <c r="H1401" s="73">
        <v>0</v>
      </c>
      <c r="I1401" s="73">
        <v>0</v>
      </c>
      <c r="J1401" s="73">
        <v>0</v>
      </c>
      <c r="K1401" s="73">
        <v>0</v>
      </c>
      <c r="L1401" s="73">
        <v>0</v>
      </c>
      <c r="M1401" s="73">
        <v>0</v>
      </c>
      <c r="N1401" s="74">
        <v>0</v>
      </c>
      <c r="O1401" s="98">
        <v>0</v>
      </c>
    </row>
    <row r="1402" spans="1:15" ht="15.5">
      <c r="A1402" s="68">
        <v>2024</v>
      </c>
      <c r="B1402" s="63" t="s">
        <v>54</v>
      </c>
      <c r="C1402" s="63" t="s">
        <v>42</v>
      </c>
      <c r="D1402" s="81">
        <v>1224.48</v>
      </c>
      <c r="E1402" s="73">
        <v>215.6</v>
      </c>
      <c r="F1402" s="74">
        <v>1440.08</v>
      </c>
      <c r="G1402" s="73">
        <v>11.64</v>
      </c>
      <c r="H1402" s="73">
        <v>146.80000000000001</v>
      </c>
      <c r="I1402" s="73">
        <v>0</v>
      </c>
      <c r="J1402" s="73">
        <v>0</v>
      </c>
      <c r="K1402" s="73">
        <v>0</v>
      </c>
      <c r="L1402" s="73">
        <v>0</v>
      </c>
      <c r="M1402" s="73">
        <v>101.49</v>
      </c>
      <c r="N1402" s="74">
        <v>276.24</v>
      </c>
      <c r="O1402" s="98">
        <v>1716.32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133</v>
      </c>
      <c r="D1404" s="81">
        <v>369.51</v>
      </c>
      <c r="E1404" s="73">
        <v>0</v>
      </c>
      <c r="F1404" s="74">
        <v>369.51</v>
      </c>
      <c r="G1404" s="73">
        <v>0</v>
      </c>
      <c r="H1404" s="73">
        <v>0</v>
      </c>
      <c r="I1404" s="73">
        <v>0</v>
      </c>
      <c r="J1404" s="73">
        <v>0</v>
      </c>
      <c r="K1404" s="73">
        <v>0</v>
      </c>
      <c r="L1404" s="73">
        <v>0</v>
      </c>
      <c r="M1404" s="73">
        <v>0</v>
      </c>
      <c r="N1404" s="74">
        <v>1.05</v>
      </c>
      <c r="O1404" s="98">
        <v>370.56</v>
      </c>
    </row>
    <row r="1405" spans="1:15" ht="15.5">
      <c r="A1405" s="68">
        <v>2024</v>
      </c>
      <c r="B1405" s="63" t="s">
        <v>54</v>
      </c>
      <c r="C1405" s="63" t="s">
        <v>71</v>
      </c>
      <c r="D1405" s="81">
        <v>0</v>
      </c>
      <c r="E1405" s="73">
        <v>0</v>
      </c>
      <c r="F1405" s="74">
        <v>0</v>
      </c>
      <c r="G1405" s="73">
        <v>0</v>
      </c>
      <c r="H1405" s="73">
        <v>0</v>
      </c>
      <c r="I1405" s="73">
        <v>0</v>
      </c>
      <c r="J1405" s="73">
        <v>0</v>
      </c>
      <c r="K1405" s="73">
        <v>0</v>
      </c>
      <c r="L1405" s="73">
        <v>0</v>
      </c>
      <c r="M1405" s="73">
        <v>43.85</v>
      </c>
      <c r="N1405" s="74">
        <v>54.06</v>
      </c>
      <c r="O1405" s="98">
        <v>54.06</v>
      </c>
    </row>
    <row r="1406" spans="1:15" ht="15.5">
      <c r="A1406" s="68">
        <v>2024</v>
      </c>
      <c r="B1406" s="63" t="s">
        <v>54</v>
      </c>
      <c r="C1406" s="63" t="s">
        <v>45</v>
      </c>
      <c r="D1406" s="81">
        <v>69.849999999999994</v>
      </c>
      <c r="E1406" s="73">
        <v>0</v>
      </c>
      <c r="F1406" s="74">
        <v>69.849999999999994</v>
      </c>
      <c r="G1406" s="73">
        <v>0</v>
      </c>
      <c r="H1406" s="73">
        <v>0</v>
      </c>
      <c r="I1406" s="73">
        <v>0</v>
      </c>
      <c r="J1406" s="73">
        <v>0</v>
      </c>
      <c r="K1406" s="73">
        <v>0</v>
      </c>
      <c r="L1406" s="73">
        <v>0</v>
      </c>
      <c r="M1406" s="73">
        <v>0.03</v>
      </c>
      <c r="N1406" s="74">
        <v>0.03</v>
      </c>
      <c r="O1406" s="98">
        <v>69.88</v>
      </c>
    </row>
    <row r="1407" spans="1:15" ht="15.5">
      <c r="A1407" s="68">
        <v>2024</v>
      </c>
      <c r="B1407" s="63" t="s">
        <v>54</v>
      </c>
      <c r="C1407" s="63" t="s">
        <v>46</v>
      </c>
      <c r="D1407" s="81">
        <v>0</v>
      </c>
      <c r="E1407" s="73">
        <v>0</v>
      </c>
      <c r="F1407" s="74">
        <v>0</v>
      </c>
      <c r="G1407" s="73">
        <v>0</v>
      </c>
      <c r="H1407" s="73">
        <v>286.02</v>
      </c>
      <c r="I1407" s="73">
        <v>0</v>
      </c>
      <c r="J1407" s="73">
        <v>0</v>
      </c>
      <c r="K1407" s="73">
        <v>9.08</v>
      </c>
      <c r="L1407" s="73">
        <v>0</v>
      </c>
      <c r="M1407" s="73">
        <v>0.16</v>
      </c>
      <c r="N1407" s="74">
        <v>295.26</v>
      </c>
      <c r="O1407" s="98">
        <v>295.26</v>
      </c>
    </row>
    <row r="1408" spans="1:15" ht="15.5">
      <c r="A1408" s="68">
        <v>2024</v>
      </c>
      <c r="B1408" s="63" t="s">
        <v>54</v>
      </c>
      <c r="C1408" s="63" t="s">
        <v>62</v>
      </c>
      <c r="D1408" s="81">
        <v>73.44</v>
      </c>
      <c r="E1408" s="73">
        <v>12.01</v>
      </c>
      <c r="F1408" s="74">
        <v>85.45</v>
      </c>
      <c r="G1408" s="73">
        <v>24.16</v>
      </c>
      <c r="H1408" s="73">
        <v>0</v>
      </c>
      <c r="I1408" s="73">
        <v>0</v>
      </c>
      <c r="J1408" s="73">
        <v>0</v>
      </c>
      <c r="K1408" s="73">
        <v>0</v>
      </c>
      <c r="L1408" s="73">
        <v>145.5</v>
      </c>
      <c r="M1408" s="73">
        <v>64.11</v>
      </c>
      <c r="N1408" s="74">
        <v>197.7</v>
      </c>
      <c r="O1408" s="98">
        <v>283.14999999999998</v>
      </c>
    </row>
    <row r="1409" spans="1:15" ht="15.5">
      <c r="A1409" s="66">
        <v>2024</v>
      </c>
      <c r="B1409" s="66" t="s">
        <v>54</v>
      </c>
      <c r="C1409" s="64" t="s">
        <v>93</v>
      </c>
      <c r="D1409" s="76">
        <v>2080.5500000000002</v>
      </c>
      <c r="E1409" s="76">
        <v>247.03</v>
      </c>
      <c r="F1409" s="75">
        <v>2327.58</v>
      </c>
      <c r="G1409" s="76">
        <v>39.26</v>
      </c>
      <c r="H1409" s="76">
        <v>769.06</v>
      </c>
      <c r="I1409" s="76">
        <v>104.45</v>
      </c>
      <c r="J1409" s="76">
        <v>0</v>
      </c>
      <c r="K1409" s="76">
        <v>61.19</v>
      </c>
      <c r="L1409" s="76">
        <v>164.76</v>
      </c>
      <c r="M1409" s="76">
        <v>286.3</v>
      </c>
      <c r="N1409" s="75">
        <v>1425.02</v>
      </c>
      <c r="O1409" s="76">
        <v>3752.6</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37.520000000000003</v>
      </c>
      <c r="E1411" s="73">
        <v>0</v>
      </c>
      <c r="F1411" s="74">
        <v>37.520000000000003</v>
      </c>
      <c r="G1411" s="73">
        <v>0</v>
      </c>
      <c r="H1411" s="73">
        <v>71.709999999999994</v>
      </c>
      <c r="I1411" s="73">
        <v>0</v>
      </c>
      <c r="J1411" s="73">
        <v>0</v>
      </c>
      <c r="K1411" s="73">
        <v>0.22</v>
      </c>
      <c r="L1411" s="73">
        <v>0</v>
      </c>
      <c r="M1411" s="73">
        <v>14.68</v>
      </c>
      <c r="N1411" s="74">
        <v>86.61</v>
      </c>
      <c r="O1411" s="98">
        <v>124.13</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132</v>
      </c>
      <c r="D1414" s="81">
        <v>0</v>
      </c>
      <c r="E1414" s="73">
        <v>0</v>
      </c>
      <c r="F1414" s="74">
        <v>0</v>
      </c>
      <c r="G1414" s="73">
        <v>0</v>
      </c>
      <c r="H1414" s="73">
        <v>0</v>
      </c>
      <c r="I1414" s="73">
        <v>0</v>
      </c>
      <c r="J1414" s="73">
        <v>0</v>
      </c>
      <c r="K1414" s="73">
        <v>0</v>
      </c>
      <c r="L1414" s="73">
        <v>0</v>
      </c>
      <c r="M1414" s="73">
        <v>0</v>
      </c>
      <c r="N1414" s="74">
        <v>0</v>
      </c>
      <c r="O1414" s="98">
        <v>0</v>
      </c>
    </row>
    <row r="1415" spans="1:15" ht="15.5">
      <c r="A1415" s="68">
        <v>2024</v>
      </c>
      <c r="B1415" s="63" t="s">
        <v>53</v>
      </c>
      <c r="C1415" s="63" t="s">
        <v>40</v>
      </c>
      <c r="D1415" s="81">
        <v>0</v>
      </c>
      <c r="E1415" s="73">
        <v>0</v>
      </c>
      <c r="F1415" s="74">
        <v>0</v>
      </c>
      <c r="G1415" s="73">
        <v>2.78</v>
      </c>
      <c r="H1415" s="73">
        <v>0</v>
      </c>
      <c r="I1415" s="73">
        <v>0</v>
      </c>
      <c r="J1415" s="73">
        <v>0</v>
      </c>
      <c r="K1415" s="73">
        <v>15.73</v>
      </c>
      <c r="L1415" s="73">
        <v>0</v>
      </c>
      <c r="M1415" s="73">
        <v>6.84</v>
      </c>
      <c r="N1415" s="74">
        <v>25.35</v>
      </c>
      <c r="O1415" s="98">
        <v>25.35</v>
      </c>
    </row>
    <row r="1416" spans="1:15" ht="15.5">
      <c r="A1416" s="68">
        <v>2024</v>
      </c>
      <c r="B1416" s="63" t="s">
        <v>53</v>
      </c>
      <c r="C1416" s="63" t="s">
        <v>41</v>
      </c>
      <c r="D1416" s="81">
        <v>224.87</v>
      </c>
      <c r="E1416" s="73">
        <v>0</v>
      </c>
      <c r="F1416" s="74">
        <v>224.87</v>
      </c>
      <c r="G1416" s="73">
        <v>0</v>
      </c>
      <c r="H1416" s="73">
        <v>0</v>
      </c>
      <c r="I1416" s="73">
        <v>0</v>
      </c>
      <c r="J1416" s="73">
        <v>0</v>
      </c>
      <c r="K1416" s="73">
        <v>0</v>
      </c>
      <c r="L1416" s="73">
        <v>0</v>
      </c>
      <c r="M1416" s="73">
        <v>6.94</v>
      </c>
      <c r="N1416" s="74">
        <v>6.94</v>
      </c>
      <c r="O1416" s="98">
        <v>231.81</v>
      </c>
    </row>
    <row r="1417" spans="1:15" ht="15.5">
      <c r="A1417" s="68">
        <v>2024</v>
      </c>
      <c r="B1417" s="63" t="s">
        <v>53</v>
      </c>
      <c r="C1417" s="63" t="s">
        <v>70</v>
      </c>
      <c r="D1417" s="81">
        <v>0</v>
      </c>
      <c r="E1417" s="73">
        <v>0</v>
      </c>
      <c r="F1417" s="74">
        <v>0</v>
      </c>
      <c r="G1417" s="73">
        <v>0</v>
      </c>
      <c r="H1417" s="73">
        <v>43.17</v>
      </c>
      <c r="I1417" s="73">
        <v>110.63</v>
      </c>
      <c r="J1417" s="73">
        <v>0</v>
      </c>
      <c r="K1417" s="73">
        <v>92.86</v>
      </c>
      <c r="L1417" s="73">
        <v>6.77</v>
      </c>
      <c r="M1417" s="73">
        <v>15.56</v>
      </c>
      <c r="N1417" s="74">
        <v>275.31</v>
      </c>
      <c r="O1417" s="98">
        <v>275.31</v>
      </c>
    </row>
    <row r="1418" spans="1:15" ht="15.5">
      <c r="A1418" s="68">
        <v>2024</v>
      </c>
      <c r="B1418" s="63" t="s">
        <v>53</v>
      </c>
      <c r="C1418" s="63" t="s">
        <v>74</v>
      </c>
      <c r="D1418" s="81">
        <v>230.34</v>
      </c>
      <c r="E1418" s="73">
        <v>10.97</v>
      </c>
      <c r="F1418" s="74">
        <v>241.31</v>
      </c>
      <c r="G1418" s="73">
        <v>0</v>
      </c>
      <c r="H1418" s="73">
        <v>0</v>
      </c>
      <c r="I1418" s="73">
        <v>0</v>
      </c>
      <c r="J1418" s="73">
        <v>0</v>
      </c>
      <c r="K1418" s="73">
        <v>0</v>
      </c>
      <c r="L1418" s="73">
        <v>0</v>
      </c>
      <c r="M1418" s="73">
        <v>0.01</v>
      </c>
      <c r="N1418" s="74">
        <v>0.01</v>
      </c>
      <c r="O1418" s="98">
        <v>241.32</v>
      </c>
    </row>
    <row r="1419" spans="1:15" ht="15.5">
      <c r="A1419" s="68">
        <v>2024</v>
      </c>
      <c r="B1419" s="63" t="s">
        <v>53</v>
      </c>
      <c r="C1419" s="63" t="s">
        <v>73</v>
      </c>
      <c r="D1419" s="81">
        <v>266.89999999999998</v>
      </c>
      <c r="E1419" s="73">
        <v>0</v>
      </c>
      <c r="F1419" s="74">
        <v>266.89999999999998</v>
      </c>
      <c r="G1419" s="73">
        <v>0</v>
      </c>
      <c r="H1419" s="73">
        <v>0</v>
      </c>
      <c r="I1419" s="73">
        <v>0</v>
      </c>
      <c r="J1419" s="73">
        <v>0</v>
      </c>
      <c r="K1419" s="73">
        <v>0</v>
      </c>
      <c r="L1419" s="73">
        <v>0</v>
      </c>
      <c r="M1419" s="73">
        <v>0</v>
      </c>
      <c r="N1419" s="74">
        <v>0</v>
      </c>
      <c r="O1419" s="98">
        <v>266.89999999999998</v>
      </c>
    </row>
    <row r="1420" spans="1:15" ht="15.5">
      <c r="A1420" s="68">
        <v>2024</v>
      </c>
      <c r="B1420" s="63" t="s">
        <v>53</v>
      </c>
      <c r="C1420" s="63" t="s">
        <v>42</v>
      </c>
      <c r="D1420" s="81">
        <v>584.92999999999995</v>
      </c>
      <c r="E1420" s="73">
        <v>136.35</v>
      </c>
      <c r="F1420" s="74">
        <v>721.28</v>
      </c>
      <c r="G1420" s="73">
        <v>8.2799999999999994</v>
      </c>
      <c r="H1420" s="73">
        <v>150.25</v>
      </c>
      <c r="I1420" s="73">
        <v>0</v>
      </c>
      <c r="J1420" s="73">
        <v>3.87</v>
      </c>
      <c r="K1420" s="73">
        <v>0</v>
      </c>
      <c r="L1420" s="73">
        <v>0</v>
      </c>
      <c r="M1420" s="73">
        <v>309.81</v>
      </c>
      <c r="N1420" s="74">
        <v>488.03</v>
      </c>
      <c r="O1420" s="98">
        <v>1209.31</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133</v>
      </c>
      <c r="D1422" s="81">
        <v>186.54</v>
      </c>
      <c r="E1422" s="73">
        <v>0</v>
      </c>
      <c r="F1422" s="74">
        <v>186.54</v>
      </c>
      <c r="G1422" s="73">
        <v>0</v>
      </c>
      <c r="H1422" s="73">
        <v>0</v>
      </c>
      <c r="I1422" s="73">
        <v>0</v>
      </c>
      <c r="J1422" s="73">
        <v>0</v>
      </c>
      <c r="K1422" s="73">
        <v>0</v>
      </c>
      <c r="L1422" s="73">
        <v>0</v>
      </c>
      <c r="M1422" s="73">
        <v>1.65</v>
      </c>
      <c r="N1422" s="74">
        <v>3.75</v>
      </c>
      <c r="O1422" s="98">
        <v>190.29</v>
      </c>
    </row>
    <row r="1423" spans="1:15" ht="15.5">
      <c r="A1423" s="68">
        <v>2024</v>
      </c>
      <c r="B1423" s="63" t="s">
        <v>53</v>
      </c>
      <c r="C1423" s="63" t="s">
        <v>71</v>
      </c>
      <c r="D1423" s="81">
        <v>0</v>
      </c>
      <c r="E1423" s="73">
        <v>0</v>
      </c>
      <c r="F1423" s="74">
        <v>0</v>
      </c>
      <c r="G1423" s="73">
        <v>0</v>
      </c>
      <c r="H1423" s="73">
        <v>0</v>
      </c>
      <c r="I1423" s="73">
        <v>0</v>
      </c>
      <c r="J1423" s="73">
        <v>0</v>
      </c>
      <c r="K1423" s="73">
        <v>0</v>
      </c>
      <c r="L1423" s="73">
        <v>0</v>
      </c>
      <c r="M1423" s="73">
        <v>2.8</v>
      </c>
      <c r="N1423" s="74">
        <v>2.8</v>
      </c>
      <c r="O1423" s="98">
        <v>2.8</v>
      </c>
    </row>
    <row r="1424" spans="1:15" ht="15.5">
      <c r="A1424" s="68">
        <v>2024</v>
      </c>
      <c r="B1424" s="63" t="s">
        <v>53</v>
      </c>
      <c r="C1424" s="63" t="s">
        <v>45</v>
      </c>
      <c r="D1424" s="81">
        <v>233.66</v>
      </c>
      <c r="E1424" s="73">
        <v>0</v>
      </c>
      <c r="F1424" s="74">
        <v>233.66</v>
      </c>
      <c r="G1424" s="73">
        <v>0</v>
      </c>
      <c r="H1424" s="73">
        <v>0</v>
      </c>
      <c r="I1424" s="73">
        <v>0</v>
      </c>
      <c r="J1424" s="73">
        <v>0</v>
      </c>
      <c r="K1424" s="73">
        <v>0</v>
      </c>
      <c r="L1424" s="73">
        <v>0</v>
      </c>
      <c r="M1424" s="73">
        <v>0.03</v>
      </c>
      <c r="N1424" s="74">
        <v>0.03</v>
      </c>
      <c r="O1424" s="98">
        <v>233.69</v>
      </c>
    </row>
    <row r="1425" spans="1:15" ht="15.5">
      <c r="A1425" s="68">
        <v>2024</v>
      </c>
      <c r="B1425" s="63" t="s">
        <v>53</v>
      </c>
      <c r="C1425" s="63" t="s">
        <v>46</v>
      </c>
      <c r="D1425" s="81">
        <v>0</v>
      </c>
      <c r="E1425" s="73">
        <v>0</v>
      </c>
      <c r="F1425" s="74">
        <v>0</v>
      </c>
      <c r="G1425" s="73">
        <v>0</v>
      </c>
      <c r="H1425" s="73">
        <v>320.95</v>
      </c>
      <c r="I1425" s="73">
        <v>0</v>
      </c>
      <c r="J1425" s="73">
        <v>0</v>
      </c>
      <c r="K1425" s="73">
        <v>0</v>
      </c>
      <c r="L1425" s="73">
        <v>0</v>
      </c>
      <c r="M1425" s="73">
        <v>3.09</v>
      </c>
      <c r="N1425" s="74">
        <v>324.04000000000002</v>
      </c>
      <c r="O1425" s="98">
        <v>324.04000000000002</v>
      </c>
    </row>
    <row r="1426" spans="1:15" ht="15.5">
      <c r="A1426" s="68">
        <v>2024</v>
      </c>
      <c r="B1426" s="63" t="s">
        <v>53</v>
      </c>
      <c r="C1426" s="63" t="s">
        <v>62</v>
      </c>
      <c r="D1426" s="81">
        <v>361.9</v>
      </c>
      <c r="E1426" s="73">
        <v>0</v>
      </c>
      <c r="F1426" s="74">
        <v>361.9</v>
      </c>
      <c r="G1426" s="73">
        <v>41.12</v>
      </c>
      <c r="H1426" s="73">
        <v>0</v>
      </c>
      <c r="I1426" s="73">
        <v>16.14</v>
      </c>
      <c r="J1426" s="73">
        <v>0</v>
      </c>
      <c r="K1426" s="73">
        <v>0</v>
      </c>
      <c r="L1426" s="73">
        <v>151.36000000000001</v>
      </c>
      <c r="M1426" s="73">
        <v>28.06</v>
      </c>
      <c r="N1426" s="74">
        <v>188.59</v>
      </c>
      <c r="O1426" s="98">
        <v>550.49</v>
      </c>
    </row>
    <row r="1427" spans="1:15" ht="15.5">
      <c r="A1427" s="66">
        <v>2024</v>
      </c>
      <c r="B1427" s="66" t="s">
        <v>53</v>
      </c>
      <c r="C1427" s="64" t="s">
        <v>93</v>
      </c>
      <c r="D1427" s="76">
        <v>2217.33</v>
      </c>
      <c r="E1427" s="76">
        <v>163.38999999999999</v>
      </c>
      <c r="F1427" s="75">
        <v>2380.7199999999998</v>
      </c>
      <c r="G1427" s="76">
        <v>52.18</v>
      </c>
      <c r="H1427" s="76">
        <v>840.41</v>
      </c>
      <c r="I1427" s="76">
        <v>126.77</v>
      </c>
      <c r="J1427" s="76">
        <v>3.87</v>
      </c>
      <c r="K1427" s="76">
        <v>108.81</v>
      </c>
      <c r="L1427" s="76">
        <v>171.3</v>
      </c>
      <c r="M1427" s="76">
        <v>519.12</v>
      </c>
      <c r="N1427" s="75">
        <v>1822.46</v>
      </c>
      <c r="O1427" s="76">
        <v>4203.18</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9.77</v>
      </c>
      <c r="N1430" s="74">
        <v>9.77</v>
      </c>
      <c r="O1430" s="98">
        <v>9.77</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132</v>
      </c>
      <c r="D1432" s="81">
        <v>0</v>
      </c>
      <c r="E1432" s="73">
        <v>0</v>
      </c>
      <c r="F1432" s="74">
        <v>0</v>
      </c>
      <c r="G1432" s="73">
        <v>0</v>
      </c>
      <c r="H1432" s="73">
        <v>0</v>
      </c>
      <c r="I1432" s="73">
        <v>0</v>
      </c>
      <c r="J1432" s="73">
        <v>0</v>
      </c>
      <c r="K1432" s="73">
        <v>0</v>
      </c>
      <c r="L1432" s="73">
        <v>0</v>
      </c>
      <c r="M1432" s="73">
        <v>0</v>
      </c>
      <c r="N1432" s="74">
        <v>0</v>
      </c>
      <c r="O1432" s="98">
        <v>0</v>
      </c>
    </row>
    <row r="1433" spans="1:15" ht="15.5">
      <c r="A1433" s="68">
        <v>2024</v>
      </c>
      <c r="B1433" s="63" t="s">
        <v>52</v>
      </c>
      <c r="C1433" s="63" t="s">
        <v>40</v>
      </c>
      <c r="D1433" s="81">
        <v>0</v>
      </c>
      <c r="E1433" s="73">
        <v>0</v>
      </c>
      <c r="F1433" s="74">
        <v>0</v>
      </c>
      <c r="G1433" s="73">
        <v>5.35</v>
      </c>
      <c r="H1433" s="73">
        <v>0</v>
      </c>
      <c r="I1433" s="73">
        <v>0</v>
      </c>
      <c r="J1433" s="73">
        <v>0</v>
      </c>
      <c r="K1433" s="73">
        <v>0</v>
      </c>
      <c r="L1433" s="73">
        <v>0</v>
      </c>
      <c r="M1433" s="73">
        <v>4.6900000000000004</v>
      </c>
      <c r="N1433" s="74">
        <v>10.039999999999999</v>
      </c>
      <c r="O1433" s="98">
        <v>10.039999999999999</v>
      </c>
    </row>
    <row r="1434" spans="1:15" ht="15.5">
      <c r="A1434" s="68">
        <v>2024</v>
      </c>
      <c r="B1434" s="63" t="s">
        <v>52</v>
      </c>
      <c r="C1434" s="63" t="s">
        <v>41</v>
      </c>
      <c r="D1434" s="81">
        <v>249.72</v>
      </c>
      <c r="E1434" s="73">
        <v>18.55</v>
      </c>
      <c r="F1434" s="74">
        <v>268.27</v>
      </c>
      <c r="G1434" s="73">
        <v>0</v>
      </c>
      <c r="H1434" s="73">
        <v>0</v>
      </c>
      <c r="I1434" s="73">
        <v>0</v>
      </c>
      <c r="J1434" s="73">
        <v>0</v>
      </c>
      <c r="K1434" s="73">
        <v>0</v>
      </c>
      <c r="L1434" s="73">
        <v>0</v>
      </c>
      <c r="M1434" s="73">
        <v>1.41</v>
      </c>
      <c r="N1434" s="74">
        <v>1.41</v>
      </c>
      <c r="O1434" s="98">
        <v>269.68</v>
      </c>
    </row>
    <row r="1435" spans="1:15" ht="15.5">
      <c r="A1435" s="68">
        <v>2024</v>
      </c>
      <c r="B1435" s="63" t="s">
        <v>52</v>
      </c>
      <c r="C1435" s="63" t="s">
        <v>70</v>
      </c>
      <c r="D1435" s="81">
        <v>0</v>
      </c>
      <c r="E1435" s="73">
        <v>0</v>
      </c>
      <c r="F1435" s="74">
        <v>0</v>
      </c>
      <c r="G1435" s="73">
        <v>0</v>
      </c>
      <c r="H1435" s="73">
        <v>27.51</v>
      </c>
      <c r="I1435" s="73">
        <v>152.02000000000001</v>
      </c>
      <c r="J1435" s="73">
        <v>0</v>
      </c>
      <c r="K1435" s="73">
        <v>65.08</v>
      </c>
      <c r="L1435" s="73">
        <v>7.88</v>
      </c>
      <c r="M1435" s="73">
        <v>5.25</v>
      </c>
      <c r="N1435" s="74">
        <v>260.83</v>
      </c>
      <c r="O1435" s="98">
        <v>260.83</v>
      </c>
    </row>
    <row r="1436" spans="1:15" ht="15.5">
      <c r="A1436" s="68">
        <v>2024</v>
      </c>
      <c r="B1436" s="63" t="s">
        <v>52</v>
      </c>
      <c r="C1436" s="63" t="s">
        <v>74</v>
      </c>
      <c r="D1436" s="81">
        <v>90.92</v>
      </c>
      <c r="E1436" s="73">
        <v>0</v>
      </c>
      <c r="F1436" s="74">
        <v>90.92</v>
      </c>
      <c r="G1436" s="73">
        <v>0</v>
      </c>
      <c r="H1436" s="73">
        <v>0</v>
      </c>
      <c r="I1436" s="73">
        <v>0</v>
      </c>
      <c r="J1436" s="73">
        <v>0</v>
      </c>
      <c r="K1436" s="73">
        <v>0</v>
      </c>
      <c r="L1436" s="73">
        <v>0</v>
      </c>
      <c r="M1436" s="73">
        <v>4.2</v>
      </c>
      <c r="N1436" s="74">
        <v>4.2</v>
      </c>
      <c r="O1436" s="98">
        <v>95.12</v>
      </c>
    </row>
    <row r="1437" spans="1:15" ht="15.5">
      <c r="A1437" s="68">
        <v>2024</v>
      </c>
      <c r="B1437" s="63" t="s">
        <v>52</v>
      </c>
      <c r="C1437" s="63" t="s">
        <v>73</v>
      </c>
      <c r="D1437" s="81">
        <v>0</v>
      </c>
      <c r="E1437" s="73">
        <v>0</v>
      </c>
      <c r="F1437" s="74">
        <v>0</v>
      </c>
      <c r="G1437" s="73">
        <v>0</v>
      </c>
      <c r="H1437" s="73">
        <v>0</v>
      </c>
      <c r="I1437" s="73">
        <v>0</v>
      </c>
      <c r="J1437" s="73">
        <v>0</v>
      </c>
      <c r="K1437" s="73">
        <v>0</v>
      </c>
      <c r="L1437" s="73">
        <v>0</v>
      </c>
      <c r="M1437" s="73">
        <v>0</v>
      </c>
      <c r="N1437" s="74">
        <v>0</v>
      </c>
      <c r="O1437" s="98">
        <v>0</v>
      </c>
    </row>
    <row r="1438" spans="1:15" ht="15.5">
      <c r="A1438" s="68">
        <v>2024</v>
      </c>
      <c r="B1438" s="63" t="s">
        <v>52</v>
      </c>
      <c r="C1438" s="63" t="s">
        <v>42</v>
      </c>
      <c r="D1438" s="81">
        <v>615.94000000000005</v>
      </c>
      <c r="E1438" s="73">
        <v>170.07</v>
      </c>
      <c r="F1438" s="74">
        <v>786.01</v>
      </c>
      <c r="G1438" s="73">
        <v>2.72</v>
      </c>
      <c r="H1438" s="73">
        <v>256.61</v>
      </c>
      <c r="I1438" s="73">
        <v>0</v>
      </c>
      <c r="J1438" s="73">
        <v>0</v>
      </c>
      <c r="K1438" s="73">
        <v>0</v>
      </c>
      <c r="L1438" s="73">
        <v>12.47</v>
      </c>
      <c r="M1438" s="73">
        <v>218.84</v>
      </c>
      <c r="N1438" s="74">
        <v>531.78</v>
      </c>
      <c r="O1438" s="98">
        <v>1317.79</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133</v>
      </c>
      <c r="D1440" s="81">
        <v>206.27</v>
      </c>
      <c r="E1440" s="73">
        <v>0</v>
      </c>
      <c r="F1440" s="74">
        <v>206.27</v>
      </c>
      <c r="G1440" s="73">
        <v>0</v>
      </c>
      <c r="H1440" s="73">
        <v>0</v>
      </c>
      <c r="I1440" s="73">
        <v>0</v>
      </c>
      <c r="J1440" s="73">
        <v>0</v>
      </c>
      <c r="K1440" s="73">
        <v>0</v>
      </c>
      <c r="L1440" s="73">
        <v>0</v>
      </c>
      <c r="M1440" s="73">
        <v>0</v>
      </c>
      <c r="N1440" s="74">
        <v>0</v>
      </c>
      <c r="O1440" s="98">
        <v>206.27</v>
      </c>
    </row>
    <row r="1441" spans="1:15" ht="15.5">
      <c r="A1441" s="68">
        <v>2024</v>
      </c>
      <c r="B1441" s="63" t="s">
        <v>52</v>
      </c>
      <c r="C1441" s="63" t="s">
        <v>71</v>
      </c>
      <c r="D1441" s="81">
        <v>0</v>
      </c>
      <c r="E1441" s="73">
        <v>0</v>
      </c>
      <c r="F1441" s="74">
        <v>0</v>
      </c>
      <c r="G1441" s="73">
        <v>0</v>
      </c>
      <c r="H1441" s="73">
        <v>18.14</v>
      </c>
      <c r="I1441" s="73">
        <v>0</v>
      </c>
      <c r="J1441" s="73">
        <v>0</v>
      </c>
      <c r="K1441" s="73">
        <v>7.87</v>
      </c>
      <c r="L1441" s="73">
        <v>0</v>
      </c>
      <c r="M1441" s="73">
        <v>43.21</v>
      </c>
      <c r="N1441" s="74">
        <v>94.23</v>
      </c>
      <c r="O1441" s="98">
        <v>94.23</v>
      </c>
    </row>
    <row r="1442" spans="1:15" ht="15.5">
      <c r="A1442" s="68">
        <v>2024</v>
      </c>
      <c r="B1442" s="63" t="s">
        <v>52</v>
      </c>
      <c r="C1442" s="63" t="s">
        <v>45</v>
      </c>
      <c r="D1442" s="81">
        <v>59.24</v>
      </c>
      <c r="E1442" s="73">
        <v>0</v>
      </c>
      <c r="F1442" s="74">
        <v>59.24</v>
      </c>
      <c r="G1442" s="73">
        <v>0</v>
      </c>
      <c r="H1442" s="73">
        <v>0</v>
      </c>
      <c r="I1442" s="73">
        <v>0</v>
      </c>
      <c r="J1442" s="73">
        <v>0</v>
      </c>
      <c r="K1442" s="73">
        <v>0</v>
      </c>
      <c r="L1442" s="73">
        <v>0</v>
      </c>
      <c r="M1442" s="73">
        <v>2</v>
      </c>
      <c r="N1442" s="74">
        <v>2</v>
      </c>
      <c r="O1442" s="98">
        <v>61.24</v>
      </c>
    </row>
    <row r="1443" spans="1:15" ht="15.5">
      <c r="A1443" s="68">
        <v>2024</v>
      </c>
      <c r="B1443" s="63" t="s">
        <v>52</v>
      </c>
      <c r="C1443" s="63" t="s">
        <v>46</v>
      </c>
      <c r="D1443" s="81">
        <v>55.95</v>
      </c>
      <c r="E1443" s="73">
        <v>0</v>
      </c>
      <c r="F1443" s="74">
        <v>55.95</v>
      </c>
      <c r="G1443" s="73">
        <v>0</v>
      </c>
      <c r="H1443" s="73">
        <v>121.7</v>
      </c>
      <c r="I1443" s="73">
        <v>0</v>
      </c>
      <c r="J1443" s="73">
        <v>0</v>
      </c>
      <c r="K1443" s="73">
        <v>0.2</v>
      </c>
      <c r="L1443" s="73">
        <v>0</v>
      </c>
      <c r="M1443" s="73">
        <v>35.869999999999997</v>
      </c>
      <c r="N1443" s="74">
        <v>157.77000000000001</v>
      </c>
      <c r="O1443" s="98">
        <v>213.72</v>
      </c>
    </row>
    <row r="1444" spans="1:15" ht="15.5">
      <c r="A1444" s="68">
        <v>2024</v>
      </c>
      <c r="B1444" s="63" t="s">
        <v>52</v>
      </c>
      <c r="C1444" s="63" t="s">
        <v>62</v>
      </c>
      <c r="D1444" s="81">
        <v>174.53</v>
      </c>
      <c r="E1444" s="73">
        <v>11.92</v>
      </c>
      <c r="F1444" s="74">
        <v>186.45</v>
      </c>
      <c r="G1444" s="73">
        <v>34.28</v>
      </c>
      <c r="H1444" s="73">
        <v>7.55</v>
      </c>
      <c r="I1444" s="73">
        <v>0</v>
      </c>
      <c r="J1444" s="73">
        <v>0</v>
      </c>
      <c r="K1444" s="73">
        <v>0</v>
      </c>
      <c r="L1444" s="73">
        <v>132.9</v>
      </c>
      <c r="M1444" s="73">
        <v>75.58</v>
      </c>
      <c r="N1444" s="74">
        <v>181.07</v>
      </c>
      <c r="O1444" s="98">
        <v>367.52</v>
      </c>
    </row>
    <row r="1445" spans="1:15" ht="15.5">
      <c r="A1445" s="66">
        <v>2024</v>
      </c>
      <c r="B1445" s="66" t="s">
        <v>52</v>
      </c>
      <c r="C1445" s="64" t="s">
        <v>93</v>
      </c>
      <c r="D1445" s="76">
        <v>1452.57</v>
      </c>
      <c r="E1445" s="76">
        <v>226.37</v>
      </c>
      <c r="F1445" s="75">
        <v>1678.94</v>
      </c>
      <c r="G1445" s="76">
        <v>42.35</v>
      </c>
      <c r="H1445" s="76">
        <v>730.83</v>
      </c>
      <c r="I1445" s="76">
        <v>152.02000000000001</v>
      </c>
      <c r="J1445" s="76">
        <v>0</v>
      </c>
      <c r="K1445" s="76">
        <v>73.150000000000006</v>
      </c>
      <c r="L1445" s="76">
        <v>153.25</v>
      </c>
      <c r="M1445" s="76">
        <v>447.28</v>
      </c>
      <c r="N1445" s="75">
        <v>1598.88</v>
      </c>
      <c r="O1445" s="76">
        <v>3277.82</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44.85</v>
      </c>
      <c r="N1446" s="74">
        <v>146.69</v>
      </c>
      <c r="O1446" s="98">
        <v>150.18</v>
      </c>
    </row>
    <row r="1447" spans="1:15" ht="15.5">
      <c r="A1447" s="68">
        <v>2024</v>
      </c>
      <c r="B1447" s="63" t="s">
        <v>51</v>
      </c>
      <c r="C1447" s="63" t="s">
        <v>38</v>
      </c>
      <c r="D1447" s="81">
        <v>0.64</v>
      </c>
      <c r="E1447" s="73">
        <v>0</v>
      </c>
      <c r="F1447" s="74">
        <v>0.64</v>
      </c>
      <c r="G1447" s="73">
        <v>0</v>
      </c>
      <c r="H1447" s="73">
        <v>0</v>
      </c>
      <c r="I1447" s="73">
        <v>0</v>
      </c>
      <c r="J1447" s="73">
        <v>0</v>
      </c>
      <c r="K1447" s="73">
        <v>0</v>
      </c>
      <c r="L1447" s="73">
        <v>0</v>
      </c>
      <c r="M1447" s="73">
        <v>0</v>
      </c>
      <c r="N1447" s="74">
        <v>0</v>
      </c>
      <c r="O1447" s="98">
        <v>0.64</v>
      </c>
    </row>
    <row r="1448" spans="1:15" ht="15.5">
      <c r="A1448" s="68">
        <v>2024</v>
      </c>
      <c r="B1448" s="63" t="s">
        <v>51</v>
      </c>
      <c r="C1448" s="63" t="s">
        <v>72</v>
      </c>
      <c r="D1448" s="81">
        <v>273.60000000000002</v>
      </c>
      <c r="E1448" s="73">
        <v>0</v>
      </c>
      <c r="F1448" s="74">
        <v>273.60000000000002</v>
      </c>
      <c r="G1448" s="73">
        <v>0</v>
      </c>
      <c r="H1448" s="73">
        <v>0</v>
      </c>
      <c r="I1448" s="73">
        <v>0</v>
      </c>
      <c r="J1448" s="73">
        <v>0</v>
      </c>
      <c r="K1448" s="73">
        <v>0</v>
      </c>
      <c r="L1448" s="73">
        <v>0</v>
      </c>
      <c r="M1448" s="73">
        <v>12.96</v>
      </c>
      <c r="N1448" s="74">
        <v>12.96</v>
      </c>
      <c r="O1448" s="98">
        <v>286.56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132</v>
      </c>
      <c r="D1450" s="81">
        <v>101.79</v>
      </c>
      <c r="E1450" s="73">
        <v>0</v>
      </c>
      <c r="F1450" s="74">
        <v>101.79</v>
      </c>
      <c r="G1450" s="73">
        <v>0</v>
      </c>
      <c r="H1450" s="73">
        <v>0</v>
      </c>
      <c r="I1450" s="73">
        <v>0</v>
      </c>
      <c r="J1450" s="73">
        <v>0</v>
      </c>
      <c r="K1450" s="73">
        <v>0</v>
      </c>
      <c r="L1450" s="73">
        <v>0</v>
      </c>
      <c r="M1450" s="73">
        <v>0</v>
      </c>
      <c r="N1450" s="74">
        <v>0</v>
      </c>
      <c r="O1450" s="98">
        <v>101.79</v>
      </c>
    </row>
    <row r="1451" spans="1:15" ht="15.5">
      <c r="A1451" s="68">
        <v>2024</v>
      </c>
      <c r="B1451" s="63" t="s">
        <v>51</v>
      </c>
      <c r="C1451" s="63" t="s">
        <v>40</v>
      </c>
      <c r="D1451" s="81">
        <v>78.62</v>
      </c>
      <c r="E1451" s="73">
        <v>0</v>
      </c>
      <c r="F1451" s="74">
        <v>78.62</v>
      </c>
      <c r="G1451" s="73">
        <v>5.46</v>
      </c>
      <c r="H1451" s="73">
        <v>21.27</v>
      </c>
      <c r="I1451" s="73">
        <v>0</v>
      </c>
      <c r="J1451" s="73">
        <v>0</v>
      </c>
      <c r="K1451" s="73">
        <v>0</v>
      </c>
      <c r="L1451" s="73">
        <v>0</v>
      </c>
      <c r="M1451" s="73">
        <v>5.12</v>
      </c>
      <c r="N1451" s="74">
        <v>31.85</v>
      </c>
      <c r="O1451" s="98">
        <v>110.47</v>
      </c>
    </row>
    <row r="1452" spans="1:15" ht="15.5">
      <c r="A1452" s="68">
        <v>2024</v>
      </c>
      <c r="B1452" s="63" t="s">
        <v>51</v>
      </c>
      <c r="C1452" s="63" t="s">
        <v>41</v>
      </c>
      <c r="D1452" s="81">
        <v>237.23</v>
      </c>
      <c r="E1452" s="73">
        <v>9.1</v>
      </c>
      <c r="F1452" s="74">
        <v>246.33</v>
      </c>
      <c r="G1452" s="73">
        <v>0</v>
      </c>
      <c r="H1452" s="73">
        <v>0</v>
      </c>
      <c r="I1452" s="73">
        <v>0</v>
      </c>
      <c r="J1452" s="73">
        <v>0</v>
      </c>
      <c r="K1452" s="73">
        <v>0</v>
      </c>
      <c r="L1452" s="73">
        <v>0</v>
      </c>
      <c r="M1452" s="73">
        <v>2.06</v>
      </c>
      <c r="N1452" s="74">
        <v>2.06</v>
      </c>
      <c r="O1452" s="98">
        <v>248.39</v>
      </c>
    </row>
    <row r="1453" spans="1:15" ht="15.5">
      <c r="A1453" s="68">
        <v>2024</v>
      </c>
      <c r="B1453" s="63" t="s">
        <v>51</v>
      </c>
      <c r="C1453" s="63" t="s">
        <v>70</v>
      </c>
      <c r="D1453" s="81">
        <v>0</v>
      </c>
      <c r="E1453" s="73">
        <v>0</v>
      </c>
      <c r="F1453" s="74">
        <v>0</v>
      </c>
      <c r="G1453" s="73">
        <v>0</v>
      </c>
      <c r="H1453" s="73">
        <v>22.88</v>
      </c>
      <c r="I1453" s="73">
        <v>132.91</v>
      </c>
      <c r="J1453" s="73">
        <v>0</v>
      </c>
      <c r="K1453" s="73">
        <v>81.77</v>
      </c>
      <c r="L1453" s="73">
        <v>9.1300000000000008</v>
      </c>
      <c r="M1453" s="73">
        <v>6.96</v>
      </c>
      <c r="N1453" s="74">
        <v>253.65</v>
      </c>
      <c r="O1453" s="98">
        <v>253.65</v>
      </c>
    </row>
    <row r="1454" spans="1:15" ht="15.5">
      <c r="A1454" s="68">
        <v>2024</v>
      </c>
      <c r="B1454" s="63" t="s">
        <v>51</v>
      </c>
      <c r="C1454" s="63" t="s">
        <v>74</v>
      </c>
      <c r="D1454" s="81">
        <v>0</v>
      </c>
      <c r="E1454" s="73">
        <v>11.28</v>
      </c>
      <c r="F1454" s="74">
        <v>11.28</v>
      </c>
      <c r="G1454" s="73">
        <v>0</v>
      </c>
      <c r="H1454" s="73">
        <v>0</v>
      </c>
      <c r="I1454" s="73">
        <v>0</v>
      </c>
      <c r="J1454" s="73">
        <v>0</v>
      </c>
      <c r="K1454" s="73">
        <v>0</v>
      </c>
      <c r="L1454" s="73">
        <v>0</v>
      </c>
      <c r="M1454" s="73">
        <v>2.82</v>
      </c>
      <c r="N1454" s="74">
        <v>2.82</v>
      </c>
      <c r="O1454" s="98">
        <v>14.1</v>
      </c>
    </row>
    <row r="1455" spans="1:15" ht="15.5">
      <c r="A1455" s="68">
        <v>2024</v>
      </c>
      <c r="B1455" s="63" t="s">
        <v>51</v>
      </c>
      <c r="C1455" s="63" t="s">
        <v>73</v>
      </c>
      <c r="D1455" s="81">
        <v>0</v>
      </c>
      <c r="E1455" s="73">
        <v>0</v>
      </c>
      <c r="F1455" s="74">
        <v>0</v>
      </c>
      <c r="G1455" s="73">
        <v>0</v>
      </c>
      <c r="H1455" s="73">
        <v>0</v>
      </c>
      <c r="I1455" s="73">
        <v>0</v>
      </c>
      <c r="J1455" s="73">
        <v>0</v>
      </c>
      <c r="K1455" s="73">
        <v>0</v>
      </c>
      <c r="L1455" s="73">
        <v>0</v>
      </c>
      <c r="M1455" s="73">
        <v>0</v>
      </c>
      <c r="N1455" s="74">
        <v>0</v>
      </c>
      <c r="O1455" s="98">
        <v>0</v>
      </c>
    </row>
    <row r="1456" spans="1:15" ht="15.5">
      <c r="A1456" s="68">
        <v>2024</v>
      </c>
      <c r="B1456" s="63" t="s">
        <v>51</v>
      </c>
      <c r="C1456" s="63" t="s">
        <v>42</v>
      </c>
      <c r="D1456" s="81">
        <v>929.88</v>
      </c>
      <c r="E1456" s="73">
        <v>157.68</v>
      </c>
      <c r="F1456" s="74">
        <v>1087.56</v>
      </c>
      <c r="G1456" s="73">
        <v>9.7899999999999991</v>
      </c>
      <c r="H1456" s="73">
        <v>172.51</v>
      </c>
      <c r="I1456" s="73">
        <v>0</v>
      </c>
      <c r="J1456" s="73">
        <v>0</v>
      </c>
      <c r="K1456" s="73">
        <v>0</v>
      </c>
      <c r="L1456" s="73">
        <v>7.08</v>
      </c>
      <c r="M1456" s="73">
        <v>258.24</v>
      </c>
      <c r="N1456" s="74">
        <v>471.76</v>
      </c>
      <c r="O1456" s="98">
        <v>1559.32</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133</v>
      </c>
      <c r="D1458" s="81">
        <v>90.68</v>
      </c>
      <c r="E1458" s="73">
        <v>0</v>
      </c>
      <c r="F1458" s="74">
        <v>90.68</v>
      </c>
      <c r="G1458" s="73">
        <v>0</v>
      </c>
      <c r="H1458" s="73">
        <v>0</v>
      </c>
      <c r="I1458" s="73">
        <v>0</v>
      </c>
      <c r="J1458" s="73">
        <v>0</v>
      </c>
      <c r="K1458" s="73">
        <v>0</v>
      </c>
      <c r="L1458" s="73">
        <v>0</v>
      </c>
      <c r="M1458" s="73">
        <v>1.65</v>
      </c>
      <c r="N1458" s="74">
        <v>1.65</v>
      </c>
      <c r="O1458" s="98">
        <v>92.33</v>
      </c>
    </row>
    <row r="1459" spans="1:15" ht="15.5">
      <c r="A1459" s="68">
        <v>2024</v>
      </c>
      <c r="B1459" s="63" t="s">
        <v>51</v>
      </c>
      <c r="C1459" s="63" t="s">
        <v>71</v>
      </c>
      <c r="D1459" s="81">
        <v>0</v>
      </c>
      <c r="E1459" s="73">
        <v>0</v>
      </c>
      <c r="F1459" s="74">
        <v>0</v>
      </c>
      <c r="G1459" s="73">
        <v>0</v>
      </c>
      <c r="H1459" s="73">
        <v>0</v>
      </c>
      <c r="I1459" s="73">
        <v>0</v>
      </c>
      <c r="J1459" s="73">
        <v>0</v>
      </c>
      <c r="K1459" s="73">
        <v>0</v>
      </c>
      <c r="L1459" s="73">
        <v>0</v>
      </c>
      <c r="M1459" s="73">
        <v>5.37</v>
      </c>
      <c r="N1459" s="74">
        <v>67.98</v>
      </c>
      <c r="O1459" s="98">
        <v>67.98</v>
      </c>
    </row>
    <row r="1460" spans="1:15" ht="15.5">
      <c r="A1460" s="68">
        <v>2024</v>
      </c>
      <c r="B1460" s="63" t="s">
        <v>51</v>
      </c>
      <c r="C1460" s="63" t="s">
        <v>45</v>
      </c>
      <c r="D1460" s="81">
        <v>86.85</v>
      </c>
      <c r="E1460" s="73">
        <v>0</v>
      </c>
      <c r="F1460" s="74">
        <v>86.85</v>
      </c>
      <c r="G1460" s="73">
        <v>0</v>
      </c>
      <c r="H1460" s="73">
        <v>0</v>
      </c>
      <c r="I1460" s="73">
        <v>0</v>
      </c>
      <c r="J1460" s="73">
        <v>0</v>
      </c>
      <c r="K1460" s="73">
        <v>0</v>
      </c>
      <c r="L1460" s="73">
        <v>0</v>
      </c>
      <c r="M1460" s="73">
        <v>0.08</v>
      </c>
      <c r="N1460" s="74">
        <v>0.08</v>
      </c>
      <c r="O1460" s="98">
        <v>86.93</v>
      </c>
    </row>
    <row r="1461" spans="1:15" ht="15.5">
      <c r="A1461" s="68">
        <v>2024</v>
      </c>
      <c r="B1461" s="63" t="s">
        <v>51</v>
      </c>
      <c r="C1461" s="63" t="s">
        <v>46</v>
      </c>
      <c r="D1461" s="81">
        <v>99.52</v>
      </c>
      <c r="E1461" s="73">
        <v>0</v>
      </c>
      <c r="F1461" s="74">
        <v>99.52</v>
      </c>
      <c r="G1461" s="73">
        <v>0</v>
      </c>
      <c r="H1461" s="73">
        <v>71.77</v>
      </c>
      <c r="I1461" s="73">
        <v>0</v>
      </c>
      <c r="J1461" s="73">
        <v>0</v>
      </c>
      <c r="K1461" s="73">
        <v>0</v>
      </c>
      <c r="L1461" s="73">
        <v>0</v>
      </c>
      <c r="M1461" s="73">
        <v>0.03</v>
      </c>
      <c r="N1461" s="74">
        <v>71.8</v>
      </c>
      <c r="O1461" s="98">
        <v>171.32</v>
      </c>
    </row>
    <row r="1462" spans="1:15" ht="15.5">
      <c r="A1462" s="68">
        <v>2024</v>
      </c>
      <c r="B1462" s="63" t="s">
        <v>51</v>
      </c>
      <c r="C1462" s="63" t="s">
        <v>62</v>
      </c>
      <c r="D1462" s="81">
        <v>134.13999999999999</v>
      </c>
      <c r="E1462" s="73">
        <v>0</v>
      </c>
      <c r="F1462" s="74">
        <v>134.13999999999999</v>
      </c>
      <c r="G1462" s="73">
        <v>22.08</v>
      </c>
      <c r="H1462" s="73">
        <v>39.950000000000003</v>
      </c>
      <c r="I1462" s="73">
        <v>0</v>
      </c>
      <c r="J1462" s="73">
        <v>0</v>
      </c>
      <c r="K1462" s="73">
        <v>0</v>
      </c>
      <c r="L1462" s="73">
        <v>185.76</v>
      </c>
      <c r="M1462" s="73">
        <v>40.39</v>
      </c>
      <c r="N1462" s="74">
        <v>185.96</v>
      </c>
      <c r="O1462" s="98">
        <v>320.10000000000002</v>
      </c>
    </row>
    <row r="1463" spans="1:15" ht="15.5">
      <c r="A1463" s="66">
        <v>2024</v>
      </c>
      <c r="B1463" s="66" t="s">
        <v>51</v>
      </c>
      <c r="C1463" s="64" t="s">
        <v>93</v>
      </c>
      <c r="D1463" s="76">
        <v>2032.95</v>
      </c>
      <c r="E1463" s="76">
        <v>181.55</v>
      </c>
      <c r="F1463" s="75">
        <v>2214.5</v>
      </c>
      <c r="G1463" s="76">
        <v>37.33</v>
      </c>
      <c r="H1463" s="76">
        <v>560.66</v>
      </c>
      <c r="I1463" s="76">
        <v>132.91</v>
      </c>
      <c r="J1463" s="76">
        <v>0</v>
      </c>
      <c r="K1463" s="76">
        <v>81.77</v>
      </c>
      <c r="L1463" s="76">
        <v>201.97</v>
      </c>
      <c r="M1463" s="76">
        <v>380.53</v>
      </c>
      <c r="N1463" s="75">
        <v>1395.17</v>
      </c>
      <c r="O1463" s="76">
        <v>3609.67</v>
      </c>
    </row>
    <row r="1464" spans="1:15" ht="15.5">
      <c r="A1464" s="68">
        <v>2024</v>
      </c>
      <c r="B1464" s="63" t="s">
        <v>50</v>
      </c>
      <c r="C1464" s="63" t="s">
        <v>37</v>
      </c>
      <c r="D1464" s="81">
        <v>0</v>
      </c>
      <c r="E1464" s="73">
        <v>0</v>
      </c>
      <c r="F1464" s="74">
        <v>0</v>
      </c>
      <c r="G1464" s="73">
        <v>0</v>
      </c>
      <c r="H1464" s="73">
        <v>116.93</v>
      </c>
      <c r="I1464" s="73">
        <v>0</v>
      </c>
      <c r="J1464" s="73">
        <v>0</v>
      </c>
      <c r="K1464" s="73">
        <v>0</v>
      </c>
      <c r="L1464" s="73">
        <v>0</v>
      </c>
      <c r="M1464" s="73">
        <v>36.26</v>
      </c>
      <c r="N1464" s="74">
        <v>168.21</v>
      </c>
      <c r="O1464" s="98">
        <v>168.21</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267.87</v>
      </c>
      <c r="E1466" s="73">
        <v>0</v>
      </c>
      <c r="F1466" s="74">
        <v>267.87</v>
      </c>
      <c r="G1466" s="73">
        <v>0</v>
      </c>
      <c r="H1466" s="73">
        <v>0</v>
      </c>
      <c r="I1466" s="73">
        <v>0</v>
      </c>
      <c r="J1466" s="73">
        <v>0</v>
      </c>
      <c r="K1466" s="73">
        <v>0</v>
      </c>
      <c r="L1466" s="73">
        <v>0</v>
      </c>
      <c r="M1466" s="73">
        <v>6.27</v>
      </c>
      <c r="N1466" s="74">
        <v>6.27</v>
      </c>
      <c r="O1466" s="98">
        <v>274.14</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132</v>
      </c>
      <c r="D1468" s="81">
        <v>162.63</v>
      </c>
      <c r="E1468" s="73">
        <v>0</v>
      </c>
      <c r="F1468" s="74">
        <v>162.63</v>
      </c>
      <c r="G1468" s="73">
        <v>0</v>
      </c>
      <c r="H1468" s="73">
        <v>0</v>
      </c>
      <c r="I1468" s="73">
        <v>0</v>
      </c>
      <c r="J1468" s="73">
        <v>0</v>
      </c>
      <c r="K1468" s="73">
        <v>0</v>
      </c>
      <c r="L1468" s="73">
        <v>0</v>
      </c>
      <c r="M1468" s="73">
        <v>0</v>
      </c>
      <c r="N1468" s="74">
        <v>0</v>
      </c>
      <c r="O1468" s="98">
        <v>162.63</v>
      </c>
    </row>
    <row r="1469" spans="1:15" ht="15.5">
      <c r="A1469" s="68">
        <v>2024</v>
      </c>
      <c r="B1469" s="63" t="s">
        <v>50</v>
      </c>
      <c r="C1469" s="63" t="s">
        <v>40</v>
      </c>
      <c r="D1469" s="81">
        <v>64.510000000000005</v>
      </c>
      <c r="E1469" s="73">
        <v>0</v>
      </c>
      <c r="F1469" s="74">
        <v>64.510000000000005</v>
      </c>
      <c r="G1469" s="73">
        <v>4.68</v>
      </c>
      <c r="H1469" s="73">
        <v>13.89</v>
      </c>
      <c r="I1469" s="73">
        <v>0</v>
      </c>
      <c r="J1469" s="73">
        <v>0</v>
      </c>
      <c r="K1469" s="73">
        <v>0</v>
      </c>
      <c r="L1469" s="73">
        <v>0</v>
      </c>
      <c r="M1469" s="73">
        <v>3.97</v>
      </c>
      <c r="N1469" s="74">
        <v>22.54</v>
      </c>
      <c r="O1469" s="98">
        <v>87.05</v>
      </c>
    </row>
    <row r="1470" spans="1:15" ht="15.5">
      <c r="A1470" s="68">
        <v>2024</v>
      </c>
      <c r="B1470" s="63" t="s">
        <v>50</v>
      </c>
      <c r="C1470" s="63" t="s">
        <v>41</v>
      </c>
      <c r="D1470" s="81">
        <v>305.33</v>
      </c>
      <c r="E1470" s="73">
        <v>12</v>
      </c>
      <c r="F1470" s="74">
        <v>317.33</v>
      </c>
      <c r="G1470" s="73">
        <v>0</v>
      </c>
      <c r="H1470" s="73">
        <v>0</v>
      </c>
      <c r="I1470" s="73">
        <v>0</v>
      </c>
      <c r="J1470" s="73">
        <v>0</v>
      </c>
      <c r="K1470" s="73">
        <v>0</v>
      </c>
      <c r="L1470" s="73">
        <v>0</v>
      </c>
      <c r="M1470" s="73">
        <v>8.6999999999999993</v>
      </c>
      <c r="N1470" s="74">
        <v>8.6999999999999993</v>
      </c>
      <c r="O1470" s="98">
        <v>326.02999999999997</v>
      </c>
    </row>
    <row r="1471" spans="1:15" ht="15.5">
      <c r="A1471" s="68">
        <v>2024</v>
      </c>
      <c r="B1471" s="63" t="s">
        <v>50</v>
      </c>
      <c r="C1471" s="63" t="s">
        <v>70</v>
      </c>
      <c r="D1471" s="81">
        <v>0</v>
      </c>
      <c r="E1471" s="73">
        <v>0</v>
      </c>
      <c r="F1471" s="74">
        <v>0</v>
      </c>
      <c r="G1471" s="73">
        <v>0</v>
      </c>
      <c r="H1471" s="73">
        <v>38.53</v>
      </c>
      <c r="I1471" s="73">
        <v>137.01</v>
      </c>
      <c r="J1471" s="73">
        <v>0</v>
      </c>
      <c r="K1471" s="73">
        <v>59.27</v>
      </c>
      <c r="L1471" s="73">
        <v>8.73</v>
      </c>
      <c r="M1471" s="73">
        <v>10.1</v>
      </c>
      <c r="N1471" s="74">
        <v>253.64</v>
      </c>
      <c r="O1471" s="98">
        <v>253.64</v>
      </c>
    </row>
    <row r="1472" spans="1:15" ht="15.5">
      <c r="A1472" s="68">
        <v>2024</v>
      </c>
      <c r="B1472" s="63" t="s">
        <v>50</v>
      </c>
      <c r="C1472" s="63" t="s">
        <v>74</v>
      </c>
      <c r="D1472" s="81">
        <v>91.92</v>
      </c>
      <c r="E1472" s="73">
        <v>0</v>
      </c>
      <c r="F1472" s="74">
        <v>91.92</v>
      </c>
      <c r="G1472" s="73">
        <v>0</v>
      </c>
      <c r="H1472" s="73">
        <v>0</v>
      </c>
      <c r="I1472" s="73">
        <v>0</v>
      </c>
      <c r="J1472" s="73">
        <v>0</v>
      </c>
      <c r="K1472" s="73">
        <v>0</v>
      </c>
      <c r="L1472" s="73">
        <v>0</v>
      </c>
      <c r="M1472" s="73">
        <v>3.12</v>
      </c>
      <c r="N1472" s="74">
        <v>3.12</v>
      </c>
      <c r="O1472" s="98">
        <v>95.04</v>
      </c>
    </row>
    <row r="1473" spans="1:15" ht="15.5">
      <c r="A1473" s="68">
        <v>2024</v>
      </c>
      <c r="B1473" s="63" t="s">
        <v>50</v>
      </c>
      <c r="C1473" s="63" t="s">
        <v>73</v>
      </c>
      <c r="D1473" s="81">
        <v>0</v>
      </c>
      <c r="E1473" s="73">
        <v>0</v>
      </c>
      <c r="F1473" s="74">
        <v>0</v>
      </c>
      <c r="G1473" s="73">
        <v>0</v>
      </c>
      <c r="H1473" s="73">
        <v>0</v>
      </c>
      <c r="I1473" s="73">
        <v>0</v>
      </c>
      <c r="J1473" s="73">
        <v>0</v>
      </c>
      <c r="K1473" s="73">
        <v>0</v>
      </c>
      <c r="L1473" s="73">
        <v>0</v>
      </c>
      <c r="M1473" s="73">
        <v>0</v>
      </c>
      <c r="N1473" s="74">
        <v>0</v>
      </c>
      <c r="O1473" s="98">
        <v>0</v>
      </c>
    </row>
    <row r="1474" spans="1:15" ht="15.5">
      <c r="A1474" s="68">
        <v>2024</v>
      </c>
      <c r="B1474" s="63" t="s">
        <v>50</v>
      </c>
      <c r="C1474" s="63" t="s">
        <v>42</v>
      </c>
      <c r="D1474" s="81">
        <v>973.79</v>
      </c>
      <c r="E1474" s="73">
        <v>275.54000000000002</v>
      </c>
      <c r="F1474" s="74">
        <v>1249.33</v>
      </c>
      <c r="G1474" s="73">
        <v>5.48</v>
      </c>
      <c r="H1474" s="73">
        <v>240.03</v>
      </c>
      <c r="I1474" s="73">
        <v>0</v>
      </c>
      <c r="J1474" s="73">
        <v>0</v>
      </c>
      <c r="K1474" s="73">
        <v>0</v>
      </c>
      <c r="L1474" s="73">
        <v>6.06</v>
      </c>
      <c r="M1474" s="73">
        <v>203.91</v>
      </c>
      <c r="N1474" s="74">
        <v>506.53</v>
      </c>
      <c r="O1474" s="98">
        <v>1755.86</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133</v>
      </c>
      <c r="D1476" s="81">
        <v>91.08</v>
      </c>
      <c r="E1476" s="73">
        <v>0</v>
      </c>
      <c r="F1476" s="74">
        <v>91.08</v>
      </c>
      <c r="G1476" s="73">
        <v>0</v>
      </c>
      <c r="H1476" s="73">
        <v>0</v>
      </c>
      <c r="I1476" s="73">
        <v>0</v>
      </c>
      <c r="J1476" s="73">
        <v>0</v>
      </c>
      <c r="K1476" s="73">
        <v>0</v>
      </c>
      <c r="L1476" s="73">
        <v>0</v>
      </c>
      <c r="M1476" s="73">
        <v>0</v>
      </c>
      <c r="N1476" s="74">
        <v>0</v>
      </c>
      <c r="O1476" s="98">
        <v>91.08</v>
      </c>
    </row>
    <row r="1477" spans="1:15" ht="15.5">
      <c r="A1477" s="68">
        <v>2024</v>
      </c>
      <c r="B1477" s="63" t="s">
        <v>50</v>
      </c>
      <c r="C1477" s="63" t="s">
        <v>71</v>
      </c>
      <c r="D1477" s="81">
        <v>0</v>
      </c>
      <c r="E1477" s="73">
        <v>0</v>
      </c>
      <c r="F1477" s="74">
        <v>0</v>
      </c>
      <c r="G1477" s="73">
        <v>0</v>
      </c>
      <c r="H1477" s="73">
        <v>0</v>
      </c>
      <c r="I1477" s="73">
        <v>0</v>
      </c>
      <c r="J1477" s="73">
        <v>0</v>
      </c>
      <c r="K1477" s="73">
        <v>0</v>
      </c>
      <c r="L1477" s="73">
        <v>0</v>
      </c>
      <c r="M1477" s="73">
        <v>6.45</v>
      </c>
      <c r="N1477" s="74">
        <v>6.45</v>
      </c>
      <c r="O1477" s="98">
        <v>6.45</v>
      </c>
    </row>
    <row r="1478" spans="1:15" ht="15.5">
      <c r="A1478" s="68">
        <v>2024</v>
      </c>
      <c r="B1478" s="63" t="s">
        <v>50</v>
      </c>
      <c r="C1478" s="63" t="s">
        <v>45</v>
      </c>
      <c r="D1478" s="81">
        <v>257.63</v>
      </c>
      <c r="E1478" s="73">
        <v>0</v>
      </c>
      <c r="F1478" s="74">
        <v>257.63</v>
      </c>
      <c r="G1478" s="73">
        <v>0</v>
      </c>
      <c r="H1478" s="73">
        <v>0</v>
      </c>
      <c r="I1478" s="73">
        <v>0</v>
      </c>
      <c r="J1478" s="73">
        <v>0</v>
      </c>
      <c r="K1478" s="73">
        <v>0</v>
      </c>
      <c r="L1478" s="73">
        <v>0</v>
      </c>
      <c r="M1478" s="73">
        <v>0.03</v>
      </c>
      <c r="N1478" s="74">
        <v>0.03</v>
      </c>
      <c r="O1478" s="98">
        <v>257.66000000000003</v>
      </c>
    </row>
    <row r="1479" spans="1:15" ht="15.5">
      <c r="A1479" s="68">
        <v>2024</v>
      </c>
      <c r="B1479" s="63" t="s">
        <v>50</v>
      </c>
      <c r="C1479" s="63" t="s">
        <v>46</v>
      </c>
      <c r="D1479" s="81">
        <v>47.25</v>
      </c>
      <c r="E1479" s="73">
        <v>0</v>
      </c>
      <c r="F1479" s="74">
        <v>47.25</v>
      </c>
      <c r="G1479" s="73">
        <v>0</v>
      </c>
      <c r="H1479" s="73">
        <v>40.9</v>
      </c>
      <c r="I1479" s="73">
        <v>0</v>
      </c>
      <c r="J1479" s="73">
        <v>0</v>
      </c>
      <c r="K1479" s="73">
        <v>0</v>
      </c>
      <c r="L1479" s="73">
        <v>0</v>
      </c>
      <c r="M1479" s="73">
        <v>0.12</v>
      </c>
      <c r="N1479" s="74">
        <v>41.02</v>
      </c>
      <c r="O1479" s="98">
        <v>88.27</v>
      </c>
    </row>
    <row r="1480" spans="1:15" ht="15.5">
      <c r="A1480" s="68">
        <v>2024</v>
      </c>
      <c r="B1480" s="63" t="s">
        <v>50</v>
      </c>
      <c r="C1480" s="63" t="s">
        <v>62</v>
      </c>
      <c r="D1480" s="81">
        <v>278.64999999999998</v>
      </c>
      <c r="E1480" s="73">
        <v>0</v>
      </c>
      <c r="F1480" s="74">
        <v>278.64999999999998</v>
      </c>
      <c r="G1480" s="73">
        <v>4.0999999999999996</v>
      </c>
      <c r="H1480" s="73">
        <v>34.119999999999997</v>
      </c>
      <c r="I1480" s="73">
        <v>0</v>
      </c>
      <c r="J1480" s="73">
        <v>0</v>
      </c>
      <c r="K1480" s="73">
        <v>0</v>
      </c>
      <c r="L1480" s="73">
        <v>127.82</v>
      </c>
      <c r="M1480" s="73">
        <v>51.49</v>
      </c>
      <c r="N1480" s="74">
        <v>151.46</v>
      </c>
      <c r="O1480" s="98">
        <v>430.11</v>
      </c>
    </row>
    <row r="1481" spans="1:15" ht="15.5">
      <c r="A1481" s="66">
        <v>2024</v>
      </c>
      <c r="B1481" s="66" t="s">
        <v>50</v>
      </c>
      <c r="C1481" s="64" t="s">
        <v>93</v>
      </c>
      <c r="D1481" s="76">
        <v>2540.66</v>
      </c>
      <c r="E1481" s="76">
        <v>287.54000000000002</v>
      </c>
      <c r="F1481" s="75">
        <v>2828.2</v>
      </c>
      <c r="G1481" s="76">
        <v>14.26</v>
      </c>
      <c r="H1481" s="76">
        <v>556.91</v>
      </c>
      <c r="I1481" s="76">
        <v>137.01</v>
      </c>
      <c r="J1481" s="76">
        <v>0</v>
      </c>
      <c r="K1481" s="76">
        <v>59.27</v>
      </c>
      <c r="L1481" s="76">
        <v>142.61000000000001</v>
      </c>
      <c r="M1481" s="76">
        <v>330.42</v>
      </c>
      <c r="N1481" s="75">
        <v>1240.48</v>
      </c>
      <c r="O1481" s="76">
        <v>4068.68</v>
      </c>
    </row>
    <row r="1482" spans="1:15" ht="15.5">
      <c r="A1482" s="68">
        <v>2024</v>
      </c>
      <c r="B1482" s="63" t="s">
        <v>49</v>
      </c>
      <c r="C1482" s="63" t="s">
        <v>37</v>
      </c>
      <c r="D1482" s="81">
        <v>76.84</v>
      </c>
      <c r="E1482" s="73">
        <v>26.69</v>
      </c>
      <c r="F1482" s="74">
        <v>103.53</v>
      </c>
      <c r="G1482" s="73">
        <v>0</v>
      </c>
      <c r="H1482" s="73">
        <v>58.79</v>
      </c>
      <c r="I1482" s="73">
        <v>0</v>
      </c>
      <c r="J1482" s="73">
        <v>0</v>
      </c>
      <c r="K1482" s="73">
        <v>0</v>
      </c>
      <c r="L1482" s="73">
        <v>30.22</v>
      </c>
      <c r="M1482" s="73">
        <v>95.23</v>
      </c>
      <c r="N1482" s="74">
        <v>184.24</v>
      </c>
      <c r="O1482" s="98">
        <v>287.77</v>
      </c>
    </row>
    <row r="1483" spans="1:15" ht="15.5">
      <c r="A1483" s="68">
        <v>2024</v>
      </c>
      <c r="B1483" s="63" t="s">
        <v>49</v>
      </c>
      <c r="C1483" s="63" t="s">
        <v>38</v>
      </c>
      <c r="D1483" s="81">
        <v>91.78</v>
      </c>
      <c r="E1483" s="73">
        <v>0</v>
      </c>
      <c r="F1483" s="74">
        <v>91.78</v>
      </c>
      <c r="G1483" s="73">
        <v>0</v>
      </c>
      <c r="H1483" s="73">
        <v>0</v>
      </c>
      <c r="I1483" s="73">
        <v>0</v>
      </c>
      <c r="J1483" s="73">
        <v>0</v>
      </c>
      <c r="K1483" s="73">
        <v>0</v>
      </c>
      <c r="L1483" s="73">
        <v>0</v>
      </c>
      <c r="M1483" s="73">
        <v>0</v>
      </c>
      <c r="N1483" s="74">
        <v>0</v>
      </c>
      <c r="O1483" s="98">
        <v>91.78</v>
      </c>
    </row>
    <row r="1484" spans="1:15" ht="15.5">
      <c r="A1484" s="68">
        <v>2024</v>
      </c>
      <c r="B1484" s="63" t="s">
        <v>49</v>
      </c>
      <c r="C1484" s="63" t="s">
        <v>72</v>
      </c>
      <c r="D1484" s="81">
        <v>257.19</v>
      </c>
      <c r="E1484" s="73">
        <v>0</v>
      </c>
      <c r="F1484" s="74">
        <v>257.19</v>
      </c>
      <c r="G1484" s="73">
        <v>0</v>
      </c>
      <c r="H1484" s="73">
        <v>0</v>
      </c>
      <c r="I1484" s="73">
        <v>0</v>
      </c>
      <c r="J1484" s="73">
        <v>0</v>
      </c>
      <c r="K1484" s="73">
        <v>0</v>
      </c>
      <c r="L1484" s="73">
        <v>0</v>
      </c>
      <c r="M1484" s="73">
        <v>6.72</v>
      </c>
      <c r="N1484" s="74">
        <v>6.72</v>
      </c>
      <c r="O1484" s="98">
        <v>263.91000000000003</v>
      </c>
    </row>
    <row r="1485" spans="1:15" ht="15.5">
      <c r="A1485" s="68">
        <v>2024</v>
      </c>
      <c r="B1485" s="63" t="s">
        <v>49</v>
      </c>
      <c r="C1485" s="63" t="s">
        <v>39</v>
      </c>
      <c r="D1485" s="81">
        <v>0</v>
      </c>
      <c r="E1485" s="73">
        <v>0</v>
      </c>
      <c r="F1485" s="74">
        <v>0</v>
      </c>
      <c r="G1485" s="73">
        <v>0</v>
      </c>
      <c r="H1485" s="73">
        <v>6.75</v>
      </c>
      <c r="I1485" s="73">
        <v>0</v>
      </c>
      <c r="J1485" s="73">
        <v>0</v>
      </c>
      <c r="K1485" s="73">
        <v>0</v>
      </c>
      <c r="L1485" s="73">
        <v>0</v>
      </c>
      <c r="M1485" s="73">
        <v>0</v>
      </c>
      <c r="N1485" s="74">
        <v>6.75</v>
      </c>
      <c r="O1485" s="98">
        <v>6.75</v>
      </c>
    </row>
    <row r="1486" spans="1:15" ht="15.5">
      <c r="A1486" s="68">
        <v>2024</v>
      </c>
      <c r="B1486" s="63" t="s">
        <v>49</v>
      </c>
      <c r="C1486" s="63" t="s">
        <v>132</v>
      </c>
      <c r="D1486" s="81">
        <v>185.25</v>
      </c>
      <c r="E1486" s="73">
        <v>0</v>
      </c>
      <c r="F1486" s="74">
        <v>185.25</v>
      </c>
      <c r="G1486" s="73">
        <v>0</v>
      </c>
      <c r="H1486" s="73">
        <v>0</v>
      </c>
      <c r="I1486" s="73">
        <v>0</v>
      </c>
      <c r="J1486" s="73">
        <v>0</v>
      </c>
      <c r="K1486" s="73">
        <v>0</v>
      </c>
      <c r="L1486" s="73">
        <v>0</v>
      </c>
      <c r="M1486" s="73">
        <v>0</v>
      </c>
      <c r="N1486" s="74">
        <v>0</v>
      </c>
      <c r="O1486" s="98">
        <v>185.25</v>
      </c>
    </row>
    <row r="1487" spans="1:15" ht="15.5">
      <c r="A1487" s="68">
        <v>2024</v>
      </c>
      <c r="B1487" s="63" t="s">
        <v>49</v>
      </c>
      <c r="C1487" s="63" t="s">
        <v>40</v>
      </c>
      <c r="D1487" s="81">
        <v>119.74</v>
      </c>
      <c r="E1487" s="73">
        <v>0</v>
      </c>
      <c r="F1487" s="74">
        <v>119.74</v>
      </c>
      <c r="G1487" s="73">
        <v>2.8</v>
      </c>
      <c r="H1487" s="73">
        <v>4.97</v>
      </c>
      <c r="I1487" s="73">
        <v>0</v>
      </c>
      <c r="J1487" s="73">
        <v>0</v>
      </c>
      <c r="K1487" s="73">
        <v>0</v>
      </c>
      <c r="L1487" s="73">
        <v>0</v>
      </c>
      <c r="M1487" s="73">
        <v>4.0599999999999996</v>
      </c>
      <c r="N1487" s="74">
        <v>11.83</v>
      </c>
      <c r="O1487" s="98">
        <v>131.57</v>
      </c>
    </row>
    <row r="1488" spans="1:15" ht="15.5">
      <c r="A1488" s="68">
        <v>2024</v>
      </c>
      <c r="B1488" s="63" t="s">
        <v>49</v>
      </c>
      <c r="C1488" s="63" t="s">
        <v>41</v>
      </c>
      <c r="D1488" s="81">
        <v>176.57</v>
      </c>
      <c r="E1488" s="73">
        <v>18.96</v>
      </c>
      <c r="F1488" s="74">
        <v>195.53</v>
      </c>
      <c r="G1488" s="73">
        <v>0</v>
      </c>
      <c r="H1488" s="73">
        <v>0</v>
      </c>
      <c r="I1488" s="73">
        <v>0</v>
      </c>
      <c r="J1488" s="73">
        <v>0</v>
      </c>
      <c r="K1488" s="73">
        <v>0</v>
      </c>
      <c r="L1488" s="73">
        <v>0</v>
      </c>
      <c r="M1488" s="73">
        <v>3.34</v>
      </c>
      <c r="N1488" s="74">
        <v>3.34</v>
      </c>
      <c r="O1488" s="98">
        <v>198.87</v>
      </c>
    </row>
    <row r="1489" spans="1:15" ht="15.5">
      <c r="A1489" s="68">
        <v>2024</v>
      </c>
      <c r="B1489" s="63" t="s">
        <v>49</v>
      </c>
      <c r="C1489" s="63" t="s">
        <v>70</v>
      </c>
      <c r="D1489" s="81">
        <v>0</v>
      </c>
      <c r="E1489" s="73">
        <v>0</v>
      </c>
      <c r="F1489" s="74">
        <v>0</v>
      </c>
      <c r="G1489" s="73">
        <v>0</v>
      </c>
      <c r="H1489" s="73">
        <v>31.79</v>
      </c>
      <c r="I1489" s="73">
        <v>106.71</v>
      </c>
      <c r="J1489" s="73">
        <v>0</v>
      </c>
      <c r="K1489" s="73">
        <v>67.239999999999995</v>
      </c>
      <c r="L1489" s="73">
        <v>13.18</v>
      </c>
      <c r="M1489" s="73">
        <v>0.03</v>
      </c>
      <c r="N1489" s="74">
        <v>220.37</v>
      </c>
      <c r="O1489" s="98">
        <v>220.37</v>
      </c>
    </row>
    <row r="1490" spans="1:15" ht="15.5">
      <c r="A1490" s="68">
        <v>2024</v>
      </c>
      <c r="B1490" s="63" t="s">
        <v>49</v>
      </c>
      <c r="C1490" s="63" t="s">
        <v>74</v>
      </c>
      <c r="D1490" s="81">
        <v>0</v>
      </c>
      <c r="E1490" s="73">
        <v>0</v>
      </c>
      <c r="F1490" s="74">
        <v>0</v>
      </c>
      <c r="G1490" s="73">
        <v>0</v>
      </c>
      <c r="H1490" s="73">
        <v>0</v>
      </c>
      <c r="I1490" s="73">
        <v>0</v>
      </c>
      <c r="J1490" s="73">
        <v>0</v>
      </c>
      <c r="K1490" s="73">
        <v>0</v>
      </c>
      <c r="L1490" s="73">
        <v>0</v>
      </c>
      <c r="M1490" s="73">
        <v>2.5099999999999998</v>
      </c>
      <c r="N1490" s="74">
        <v>2.5099999999999998</v>
      </c>
      <c r="O1490" s="98">
        <v>2.5099999999999998</v>
      </c>
    </row>
    <row r="1491" spans="1:15" ht="15.5">
      <c r="A1491" s="68">
        <v>2024</v>
      </c>
      <c r="B1491" s="63" t="s">
        <v>49</v>
      </c>
      <c r="C1491" s="63" t="s">
        <v>73</v>
      </c>
      <c r="D1491" s="81">
        <v>0</v>
      </c>
      <c r="E1491" s="73">
        <v>0</v>
      </c>
      <c r="F1491" s="74">
        <v>0</v>
      </c>
      <c r="G1491" s="73">
        <v>0</v>
      </c>
      <c r="H1491" s="73">
        <v>0</v>
      </c>
      <c r="I1491" s="73">
        <v>0</v>
      </c>
      <c r="J1491" s="73">
        <v>0</v>
      </c>
      <c r="K1491" s="73">
        <v>0</v>
      </c>
      <c r="L1491" s="73">
        <v>0</v>
      </c>
      <c r="M1491" s="73">
        <v>0</v>
      </c>
      <c r="N1491" s="74">
        <v>0</v>
      </c>
      <c r="O1491" s="98">
        <v>0</v>
      </c>
    </row>
    <row r="1492" spans="1:15" ht="15.5">
      <c r="A1492" s="68">
        <v>2024</v>
      </c>
      <c r="B1492" s="63" t="s">
        <v>49</v>
      </c>
      <c r="C1492" s="63" t="s">
        <v>42</v>
      </c>
      <c r="D1492" s="81">
        <v>897.02</v>
      </c>
      <c r="E1492" s="73">
        <v>259.10000000000002</v>
      </c>
      <c r="F1492" s="74">
        <v>1156.1199999999999</v>
      </c>
      <c r="G1492" s="73">
        <v>1.96</v>
      </c>
      <c r="H1492" s="73">
        <v>272.86</v>
      </c>
      <c r="I1492" s="73">
        <v>0</v>
      </c>
      <c r="J1492" s="73">
        <v>0</v>
      </c>
      <c r="K1492" s="73">
        <v>0</v>
      </c>
      <c r="L1492" s="73">
        <v>0</v>
      </c>
      <c r="M1492" s="73">
        <v>229.22</v>
      </c>
      <c r="N1492" s="74">
        <v>549.52</v>
      </c>
      <c r="O1492" s="98">
        <v>1705.64</v>
      </c>
    </row>
    <row r="1493" spans="1:15" ht="15.5">
      <c r="A1493" s="68">
        <v>2024</v>
      </c>
      <c r="B1493" s="63" t="s">
        <v>49</v>
      </c>
      <c r="C1493" s="63" t="s">
        <v>94</v>
      </c>
      <c r="D1493" s="81">
        <v>0</v>
      </c>
      <c r="E1493" s="73">
        <v>0</v>
      </c>
      <c r="F1493" s="74">
        <v>0</v>
      </c>
      <c r="G1493" s="73">
        <v>0</v>
      </c>
      <c r="H1493" s="73">
        <v>59.97</v>
      </c>
      <c r="I1493" s="73">
        <v>0</v>
      </c>
      <c r="J1493" s="73">
        <v>0</v>
      </c>
      <c r="K1493" s="73">
        <v>0</v>
      </c>
      <c r="L1493" s="73">
        <v>0</v>
      </c>
      <c r="M1493" s="73">
        <v>0</v>
      </c>
      <c r="N1493" s="74">
        <v>59.97</v>
      </c>
      <c r="O1493" s="98">
        <v>59.97</v>
      </c>
    </row>
    <row r="1494" spans="1:15" ht="15.5">
      <c r="A1494" s="68">
        <v>2024</v>
      </c>
      <c r="B1494" s="63" t="s">
        <v>49</v>
      </c>
      <c r="C1494" s="63" t="s">
        <v>133</v>
      </c>
      <c r="D1494" s="81">
        <v>30.99</v>
      </c>
      <c r="E1494" s="73">
        <v>0</v>
      </c>
      <c r="F1494" s="74">
        <v>30.99</v>
      </c>
      <c r="G1494" s="73">
        <v>0</v>
      </c>
      <c r="H1494" s="73">
        <v>0</v>
      </c>
      <c r="I1494" s="73">
        <v>0</v>
      </c>
      <c r="J1494" s="73">
        <v>0</v>
      </c>
      <c r="K1494" s="73">
        <v>0</v>
      </c>
      <c r="L1494" s="73">
        <v>0</v>
      </c>
      <c r="M1494" s="73">
        <v>0</v>
      </c>
      <c r="N1494" s="74">
        <v>0</v>
      </c>
      <c r="O1494" s="98">
        <v>30.99</v>
      </c>
    </row>
    <row r="1495" spans="1:15" ht="15.5">
      <c r="A1495" s="68">
        <v>2024</v>
      </c>
      <c r="B1495" s="63" t="s">
        <v>49</v>
      </c>
      <c r="C1495" s="63" t="s">
        <v>71</v>
      </c>
      <c r="D1495" s="81">
        <v>61.48</v>
      </c>
      <c r="E1495" s="73">
        <v>0</v>
      </c>
      <c r="F1495" s="74">
        <v>61.48</v>
      </c>
      <c r="G1495" s="73">
        <v>0</v>
      </c>
      <c r="H1495" s="73">
        <v>0</v>
      </c>
      <c r="I1495" s="73">
        <v>0</v>
      </c>
      <c r="J1495" s="73">
        <v>0</v>
      </c>
      <c r="K1495" s="73">
        <v>0</v>
      </c>
      <c r="L1495" s="73">
        <v>0</v>
      </c>
      <c r="M1495" s="73">
        <v>42.89</v>
      </c>
      <c r="N1495" s="74">
        <v>108.97</v>
      </c>
      <c r="O1495" s="98">
        <v>170.45</v>
      </c>
    </row>
    <row r="1496" spans="1:15" ht="15.5">
      <c r="A1496" s="68">
        <v>2024</v>
      </c>
      <c r="B1496" s="63" t="s">
        <v>49</v>
      </c>
      <c r="C1496" s="63" t="s">
        <v>45</v>
      </c>
      <c r="D1496" s="81">
        <v>75.45</v>
      </c>
      <c r="E1496" s="73">
        <v>32.840000000000003</v>
      </c>
      <c r="F1496" s="74">
        <v>108.29</v>
      </c>
      <c r="G1496" s="73">
        <v>0</v>
      </c>
      <c r="H1496" s="73">
        <v>0</v>
      </c>
      <c r="I1496" s="73">
        <v>14.78</v>
      </c>
      <c r="J1496" s="73">
        <v>0</v>
      </c>
      <c r="K1496" s="73">
        <v>0</v>
      </c>
      <c r="L1496" s="73">
        <v>0</v>
      </c>
      <c r="M1496" s="73">
        <v>0</v>
      </c>
      <c r="N1496" s="74">
        <v>14.78</v>
      </c>
      <c r="O1496" s="98">
        <v>123.07</v>
      </c>
    </row>
    <row r="1497" spans="1:15" ht="15.5">
      <c r="A1497" s="68">
        <v>2024</v>
      </c>
      <c r="B1497" s="63" t="s">
        <v>49</v>
      </c>
      <c r="C1497" s="63" t="s">
        <v>46</v>
      </c>
      <c r="D1497" s="81">
        <v>0</v>
      </c>
      <c r="E1497" s="73">
        <v>0</v>
      </c>
      <c r="F1497" s="74">
        <v>0</v>
      </c>
      <c r="G1497" s="73">
        <v>0</v>
      </c>
      <c r="H1497" s="73">
        <v>144.88</v>
      </c>
      <c r="I1497" s="73">
        <v>0</v>
      </c>
      <c r="J1497" s="73">
        <v>0</v>
      </c>
      <c r="K1497" s="73">
        <v>0</v>
      </c>
      <c r="L1497" s="73">
        <v>0</v>
      </c>
      <c r="M1497" s="73">
        <v>0.13</v>
      </c>
      <c r="N1497" s="74">
        <v>145.01</v>
      </c>
      <c r="O1497" s="98">
        <v>145.01</v>
      </c>
    </row>
    <row r="1498" spans="1:15" ht="15.5">
      <c r="A1498" s="68">
        <v>2024</v>
      </c>
      <c r="B1498" s="63" t="s">
        <v>49</v>
      </c>
      <c r="C1498" s="63" t="s">
        <v>62</v>
      </c>
      <c r="D1498" s="81">
        <v>94.85</v>
      </c>
      <c r="E1498" s="73">
        <v>0</v>
      </c>
      <c r="F1498" s="74">
        <v>94.85</v>
      </c>
      <c r="G1498" s="73">
        <v>15.98</v>
      </c>
      <c r="H1498" s="73">
        <v>75.87</v>
      </c>
      <c r="I1498" s="73">
        <v>0</v>
      </c>
      <c r="J1498" s="73">
        <v>0</v>
      </c>
      <c r="K1498" s="73">
        <v>0</v>
      </c>
      <c r="L1498" s="73">
        <v>170.27</v>
      </c>
      <c r="M1498" s="73">
        <v>43.04</v>
      </c>
      <c r="N1498" s="74">
        <v>192.18</v>
      </c>
      <c r="O1498" s="98">
        <v>287.02999999999997</v>
      </c>
    </row>
    <row r="1499" spans="1:15" ht="15.5">
      <c r="A1499" s="66">
        <v>2024</v>
      </c>
      <c r="B1499" s="66" t="s">
        <v>49</v>
      </c>
      <c r="C1499" s="64" t="s">
        <v>93</v>
      </c>
      <c r="D1499" s="76">
        <v>2067.16</v>
      </c>
      <c r="E1499" s="76">
        <v>337.59</v>
      </c>
      <c r="F1499" s="75">
        <v>2404.75</v>
      </c>
      <c r="G1499" s="76">
        <v>20.74</v>
      </c>
      <c r="H1499" s="76">
        <v>655.88</v>
      </c>
      <c r="I1499" s="76">
        <v>121.49</v>
      </c>
      <c r="J1499" s="76">
        <v>0</v>
      </c>
      <c r="K1499" s="76">
        <v>67.239999999999995</v>
      </c>
      <c r="L1499" s="76">
        <v>213.67</v>
      </c>
      <c r="M1499" s="76">
        <v>427.17</v>
      </c>
      <c r="N1499" s="75">
        <v>1506.19</v>
      </c>
      <c r="O1499" s="76">
        <v>3910.94</v>
      </c>
    </row>
    <row r="1500" spans="1:15" ht="15.5">
      <c r="A1500" s="68">
        <v>2024</v>
      </c>
      <c r="B1500" s="63" t="s">
        <v>48</v>
      </c>
      <c r="C1500" s="63" t="s">
        <v>37</v>
      </c>
      <c r="D1500" s="81">
        <v>0</v>
      </c>
      <c r="E1500" s="73">
        <v>8.57</v>
      </c>
      <c r="F1500" s="74">
        <v>8.57</v>
      </c>
      <c r="G1500" s="73">
        <v>0</v>
      </c>
      <c r="H1500" s="73">
        <v>107.99</v>
      </c>
      <c r="I1500" s="73">
        <v>0</v>
      </c>
      <c r="J1500" s="73">
        <v>0</v>
      </c>
      <c r="K1500" s="73">
        <v>0</v>
      </c>
      <c r="L1500" s="73">
        <v>0</v>
      </c>
      <c r="M1500" s="73">
        <v>100.7</v>
      </c>
      <c r="N1500" s="74">
        <v>208.69</v>
      </c>
      <c r="O1500" s="98">
        <v>217.26</v>
      </c>
    </row>
    <row r="1501" spans="1:15" ht="15.5">
      <c r="A1501" s="68">
        <v>2024</v>
      </c>
      <c r="B1501" s="63" t="s">
        <v>48</v>
      </c>
      <c r="C1501" s="63" t="s">
        <v>38</v>
      </c>
      <c r="D1501" s="81">
        <v>0</v>
      </c>
      <c r="E1501" s="73">
        <v>0</v>
      </c>
      <c r="F1501" s="74">
        <v>0</v>
      </c>
      <c r="G1501" s="73">
        <v>0</v>
      </c>
      <c r="H1501" s="73">
        <v>0</v>
      </c>
      <c r="I1501" s="73">
        <v>0</v>
      </c>
      <c r="J1501" s="73">
        <v>0</v>
      </c>
      <c r="K1501" s="73">
        <v>0</v>
      </c>
      <c r="L1501" s="73">
        <v>0</v>
      </c>
      <c r="M1501" s="73">
        <v>0</v>
      </c>
      <c r="N1501" s="74">
        <v>0</v>
      </c>
      <c r="O1501" s="98">
        <v>0</v>
      </c>
    </row>
    <row r="1502" spans="1:15" ht="15.5">
      <c r="A1502" s="68">
        <v>2024</v>
      </c>
      <c r="B1502" s="63" t="s">
        <v>48</v>
      </c>
      <c r="C1502" s="63" t="s">
        <v>72</v>
      </c>
      <c r="D1502" s="81">
        <v>268.64999999999998</v>
      </c>
      <c r="E1502" s="73">
        <v>0</v>
      </c>
      <c r="F1502" s="74">
        <v>268.64999999999998</v>
      </c>
      <c r="G1502" s="73">
        <v>0</v>
      </c>
      <c r="H1502" s="73">
        <v>0</v>
      </c>
      <c r="I1502" s="73">
        <v>0</v>
      </c>
      <c r="J1502" s="73">
        <v>0</v>
      </c>
      <c r="K1502" s="73">
        <v>0</v>
      </c>
      <c r="L1502" s="73">
        <v>0</v>
      </c>
      <c r="M1502" s="73">
        <v>4.04</v>
      </c>
      <c r="N1502" s="74">
        <v>4.04</v>
      </c>
      <c r="O1502" s="98">
        <v>272.69</v>
      </c>
    </row>
    <row r="1503" spans="1:15" ht="15.5">
      <c r="A1503" s="68">
        <v>2024</v>
      </c>
      <c r="B1503" s="63" t="s">
        <v>48</v>
      </c>
      <c r="C1503" s="63" t="s">
        <v>39</v>
      </c>
      <c r="D1503" s="81">
        <v>0</v>
      </c>
      <c r="E1503" s="73">
        <v>0</v>
      </c>
      <c r="F1503" s="74">
        <v>0</v>
      </c>
      <c r="G1503" s="73">
        <v>0</v>
      </c>
      <c r="H1503" s="73">
        <v>6.76</v>
      </c>
      <c r="I1503" s="73">
        <v>0</v>
      </c>
      <c r="J1503" s="73">
        <v>0</v>
      </c>
      <c r="K1503" s="73">
        <v>0</v>
      </c>
      <c r="L1503" s="73">
        <v>0</v>
      </c>
      <c r="M1503" s="73">
        <v>0</v>
      </c>
      <c r="N1503" s="74">
        <v>6.76</v>
      </c>
      <c r="O1503" s="98">
        <v>6.76</v>
      </c>
    </row>
    <row r="1504" spans="1:15" ht="15.5">
      <c r="A1504" s="68">
        <v>2024</v>
      </c>
      <c r="B1504" s="63" t="s">
        <v>48</v>
      </c>
      <c r="C1504" s="63" t="s">
        <v>132</v>
      </c>
      <c r="D1504" s="81">
        <v>0</v>
      </c>
      <c r="E1504" s="73">
        <v>0</v>
      </c>
      <c r="F1504" s="74">
        <v>0</v>
      </c>
      <c r="G1504" s="73">
        <v>0</v>
      </c>
      <c r="H1504" s="73">
        <v>0</v>
      </c>
      <c r="I1504" s="73">
        <v>0</v>
      </c>
      <c r="J1504" s="73">
        <v>0</v>
      </c>
      <c r="K1504" s="73">
        <v>0</v>
      </c>
      <c r="L1504" s="73">
        <v>0</v>
      </c>
      <c r="M1504" s="73">
        <v>0</v>
      </c>
      <c r="N1504" s="74">
        <v>0</v>
      </c>
      <c r="O1504" s="98">
        <v>0</v>
      </c>
    </row>
    <row r="1505" spans="1:15" ht="15.5">
      <c r="A1505" s="68">
        <v>2024</v>
      </c>
      <c r="B1505" s="63" t="s">
        <v>48</v>
      </c>
      <c r="C1505" s="63" t="s">
        <v>40</v>
      </c>
      <c r="D1505" s="81">
        <v>89.66</v>
      </c>
      <c r="E1505" s="73">
        <v>0</v>
      </c>
      <c r="F1505" s="74">
        <v>89.66</v>
      </c>
      <c r="G1505" s="73">
        <v>8.36</v>
      </c>
      <c r="H1505" s="73">
        <v>5.09</v>
      </c>
      <c r="I1505" s="73">
        <v>0</v>
      </c>
      <c r="J1505" s="73">
        <v>0</v>
      </c>
      <c r="K1505" s="73">
        <v>0</v>
      </c>
      <c r="L1505" s="73">
        <v>4.03</v>
      </c>
      <c r="M1505" s="73">
        <v>5.57</v>
      </c>
      <c r="N1505" s="74">
        <v>23.05</v>
      </c>
      <c r="O1505" s="98">
        <v>112.71</v>
      </c>
    </row>
    <row r="1506" spans="1:15" ht="15.5">
      <c r="A1506" s="68">
        <v>2024</v>
      </c>
      <c r="B1506" s="63" t="s">
        <v>48</v>
      </c>
      <c r="C1506" s="63" t="s">
        <v>41</v>
      </c>
      <c r="D1506" s="81">
        <v>202.13</v>
      </c>
      <c r="E1506" s="73">
        <v>0</v>
      </c>
      <c r="F1506" s="74">
        <v>202.13</v>
      </c>
      <c r="G1506" s="73">
        <v>0</v>
      </c>
      <c r="H1506" s="73">
        <v>0</v>
      </c>
      <c r="I1506" s="73">
        <v>0</v>
      </c>
      <c r="J1506" s="73">
        <v>0</v>
      </c>
      <c r="K1506" s="73">
        <v>0</v>
      </c>
      <c r="L1506" s="73">
        <v>0</v>
      </c>
      <c r="M1506" s="73">
        <v>3.27</v>
      </c>
      <c r="N1506" s="74">
        <v>3.27</v>
      </c>
      <c r="O1506" s="98">
        <v>205.4</v>
      </c>
    </row>
    <row r="1507" spans="1:15" ht="15.5">
      <c r="A1507" s="68">
        <v>2024</v>
      </c>
      <c r="B1507" s="63" t="s">
        <v>48</v>
      </c>
      <c r="C1507" s="63" t="s">
        <v>70</v>
      </c>
      <c r="D1507" s="81">
        <v>0</v>
      </c>
      <c r="E1507" s="73">
        <v>0</v>
      </c>
      <c r="F1507" s="74">
        <v>0</v>
      </c>
      <c r="G1507" s="73">
        <v>0</v>
      </c>
      <c r="H1507" s="73">
        <v>26.26</v>
      </c>
      <c r="I1507" s="73">
        <v>111.31</v>
      </c>
      <c r="J1507" s="73">
        <v>0</v>
      </c>
      <c r="K1507" s="73">
        <v>102.38</v>
      </c>
      <c r="L1507" s="73">
        <v>10.47</v>
      </c>
      <c r="M1507" s="73">
        <v>0</v>
      </c>
      <c r="N1507" s="74">
        <v>251.64</v>
      </c>
      <c r="O1507" s="98">
        <v>251.64</v>
      </c>
    </row>
    <row r="1508" spans="1:15" ht="15.5">
      <c r="A1508" s="68">
        <v>2024</v>
      </c>
      <c r="B1508" s="63" t="s">
        <v>48</v>
      </c>
      <c r="C1508" s="63" t="s">
        <v>74</v>
      </c>
      <c r="D1508" s="81">
        <v>0</v>
      </c>
      <c r="E1508" s="73">
        <v>0</v>
      </c>
      <c r="F1508" s="74">
        <v>0</v>
      </c>
      <c r="G1508" s="73">
        <v>0</v>
      </c>
      <c r="H1508" s="73">
        <v>0</v>
      </c>
      <c r="I1508" s="73">
        <v>0</v>
      </c>
      <c r="J1508" s="73">
        <v>0</v>
      </c>
      <c r="K1508" s="73">
        <v>0</v>
      </c>
      <c r="L1508" s="73">
        <v>0</v>
      </c>
      <c r="M1508" s="73">
        <v>1.82</v>
      </c>
      <c r="N1508" s="74">
        <v>1.82</v>
      </c>
      <c r="O1508" s="98">
        <v>1.82</v>
      </c>
    </row>
    <row r="1509" spans="1:15" ht="15.5">
      <c r="A1509" s="68">
        <v>2024</v>
      </c>
      <c r="B1509" s="63" t="s">
        <v>48</v>
      </c>
      <c r="C1509" s="63" t="s">
        <v>73</v>
      </c>
      <c r="D1509" s="81">
        <v>0</v>
      </c>
      <c r="E1509" s="73">
        <v>0</v>
      </c>
      <c r="F1509" s="74">
        <v>0</v>
      </c>
      <c r="G1509" s="73">
        <v>0</v>
      </c>
      <c r="H1509" s="73">
        <v>0</v>
      </c>
      <c r="I1509" s="73">
        <v>0</v>
      </c>
      <c r="J1509" s="73">
        <v>0</v>
      </c>
      <c r="K1509" s="73">
        <v>0</v>
      </c>
      <c r="L1509" s="73">
        <v>0</v>
      </c>
      <c r="M1509" s="73">
        <v>0</v>
      </c>
      <c r="N1509" s="74">
        <v>0</v>
      </c>
      <c r="O1509" s="98">
        <v>0</v>
      </c>
    </row>
    <row r="1510" spans="1:15" ht="15.5">
      <c r="A1510" s="68">
        <v>2024</v>
      </c>
      <c r="B1510" s="63" t="s">
        <v>48</v>
      </c>
      <c r="C1510" s="63" t="s">
        <v>42</v>
      </c>
      <c r="D1510" s="81">
        <v>1060.82</v>
      </c>
      <c r="E1510" s="73">
        <v>210.52</v>
      </c>
      <c r="F1510" s="74">
        <v>1271.3399999999999</v>
      </c>
      <c r="G1510" s="73">
        <v>0</v>
      </c>
      <c r="H1510" s="73">
        <v>216.34</v>
      </c>
      <c r="I1510" s="73">
        <v>0</v>
      </c>
      <c r="J1510" s="73">
        <v>0</v>
      </c>
      <c r="K1510" s="73">
        <v>32.840000000000003</v>
      </c>
      <c r="L1510" s="73">
        <v>2</v>
      </c>
      <c r="M1510" s="73">
        <v>278.89999999999998</v>
      </c>
      <c r="N1510" s="74">
        <v>557.32000000000005</v>
      </c>
      <c r="O1510" s="98">
        <v>1828.66</v>
      </c>
    </row>
    <row r="1511" spans="1:15" ht="15.5">
      <c r="A1511" s="68">
        <v>2024</v>
      </c>
      <c r="B1511" s="63" t="s">
        <v>48</v>
      </c>
      <c r="C1511" s="63" t="s">
        <v>94</v>
      </c>
      <c r="D1511" s="81">
        <v>0</v>
      </c>
      <c r="E1511" s="73">
        <v>0</v>
      </c>
      <c r="F1511" s="74">
        <v>0</v>
      </c>
      <c r="G1511" s="73">
        <v>0</v>
      </c>
      <c r="H1511" s="73">
        <v>103.8</v>
      </c>
      <c r="I1511" s="73">
        <v>0</v>
      </c>
      <c r="J1511" s="73">
        <v>0</v>
      </c>
      <c r="K1511" s="73">
        <v>0</v>
      </c>
      <c r="L1511" s="73">
        <v>0</v>
      </c>
      <c r="M1511" s="73">
        <v>0</v>
      </c>
      <c r="N1511" s="74">
        <v>140.68</v>
      </c>
      <c r="O1511" s="98">
        <v>140.68</v>
      </c>
    </row>
    <row r="1512" spans="1:15" ht="15.5">
      <c r="A1512" s="68">
        <v>2024</v>
      </c>
      <c r="B1512" s="63" t="s">
        <v>48</v>
      </c>
      <c r="C1512" s="63" t="s">
        <v>133</v>
      </c>
      <c r="D1512" s="81">
        <v>478.85</v>
      </c>
      <c r="E1512" s="73">
        <v>0</v>
      </c>
      <c r="F1512" s="74">
        <v>478.85</v>
      </c>
      <c r="G1512" s="73">
        <v>1.88</v>
      </c>
      <c r="H1512" s="73">
        <v>0</v>
      </c>
      <c r="I1512" s="73">
        <v>0</v>
      </c>
      <c r="J1512" s="73">
        <v>0</v>
      </c>
      <c r="K1512" s="73">
        <v>0</v>
      </c>
      <c r="L1512" s="73">
        <v>0</v>
      </c>
      <c r="M1512" s="73">
        <v>0</v>
      </c>
      <c r="N1512" s="74">
        <v>4.26</v>
      </c>
      <c r="O1512" s="98">
        <v>483.11</v>
      </c>
    </row>
    <row r="1513" spans="1:15" ht="15.5">
      <c r="A1513" s="68">
        <v>2024</v>
      </c>
      <c r="B1513" s="63" t="s">
        <v>48</v>
      </c>
      <c r="C1513" s="63" t="s">
        <v>71</v>
      </c>
      <c r="D1513" s="81">
        <v>0</v>
      </c>
      <c r="E1513" s="73">
        <v>0</v>
      </c>
      <c r="F1513" s="74">
        <v>0</v>
      </c>
      <c r="G1513" s="73">
        <v>0</v>
      </c>
      <c r="H1513" s="73">
        <v>0</v>
      </c>
      <c r="I1513" s="73">
        <v>0</v>
      </c>
      <c r="J1513" s="73">
        <v>0</v>
      </c>
      <c r="K1513" s="73">
        <v>0</v>
      </c>
      <c r="L1513" s="73">
        <v>0</v>
      </c>
      <c r="M1513" s="73">
        <v>51.18</v>
      </c>
      <c r="N1513" s="74">
        <v>84.85</v>
      </c>
      <c r="O1513" s="98">
        <v>84.85</v>
      </c>
    </row>
    <row r="1514" spans="1:15" ht="15.5">
      <c r="A1514" s="68">
        <v>2024</v>
      </c>
      <c r="B1514" s="63" t="s">
        <v>48</v>
      </c>
      <c r="C1514" s="63" t="s">
        <v>45</v>
      </c>
      <c r="D1514" s="81">
        <v>202.75</v>
      </c>
      <c r="E1514" s="73">
        <v>0</v>
      </c>
      <c r="F1514" s="74">
        <v>202.75</v>
      </c>
      <c r="G1514" s="73">
        <v>0</v>
      </c>
      <c r="H1514" s="73">
        <v>0</v>
      </c>
      <c r="I1514" s="73">
        <v>0</v>
      </c>
      <c r="J1514" s="73">
        <v>0</v>
      </c>
      <c r="K1514" s="73">
        <v>0</v>
      </c>
      <c r="L1514" s="73">
        <v>0</v>
      </c>
      <c r="M1514" s="73">
        <v>0.01</v>
      </c>
      <c r="N1514" s="74">
        <v>0.01</v>
      </c>
      <c r="O1514" s="98">
        <v>202.76</v>
      </c>
    </row>
    <row r="1515" spans="1:15" ht="15.5">
      <c r="A1515" s="68">
        <v>2024</v>
      </c>
      <c r="B1515" s="63" t="s">
        <v>48</v>
      </c>
      <c r="C1515" s="63" t="s">
        <v>46</v>
      </c>
      <c r="D1515" s="81">
        <v>0</v>
      </c>
      <c r="E1515" s="73">
        <v>0</v>
      </c>
      <c r="F1515" s="74">
        <v>0</v>
      </c>
      <c r="G1515" s="73">
        <v>0</v>
      </c>
      <c r="H1515" s="73">
        <v>136.63</v>
      </c>
      <c r="I1515" s="73">
        <v>0</v>
      </c>
      <c r="J1515" s="73">
        <v>0</v>
      </c>
      <c r="K1515" s="73">
        <v>0</v>
      </c>
      <c r="L1515" s="73">
        <v>0</v>
      </c>
      <c r="M1515" s="73">
        <v>1.1299999999999999</v>
      </c>
      <c r="N1515" s="74">
        <v>137.76</v>
      </c>
      <c r="O1515" s="98">
        <v>137.76</v>
      </c>
    </row>
    <row r="1516" spans="1:15" ht="15.5">
      <c r="A1516" s="68">
        <v>2024</v>
      </c>
      <c r="B1516" s="63" t="s">
        <v>48</v>
      </c>
      <c r="C1516" s="63" t="s">
        <v>62</v>
      </c>
      <c r="D1516" s="81">
        <v>49.11</v>
      </c>
      <c r="E1516" s="73">
        <v>0</v>
      </c>
      <c r="F1516" s="74">
        <v>49.11</v>
      </c>
      <c r="G1516" s="73">
        <v>7.93</v>
      </c>
      <c r="H1516" s="73">
        <v>146.05000000000001</v>
      </c>
      <c r="I1516" s="73">
        <v>14.27</v>
      </c>
      <c r="J1516" s="73">
        <v>0</v>
      </c>
      <c r="K1516" s="73">
        <v>0</v>
      </c>
      <c r="L1516" s="73">
        <v>192.4</v>
      </c>
      <c r="M1516" s="73">
        <v>53.55</v>
      </c>
      <c r="N1516" s="74">
        <v>312.81</v>
      </c>
      <c r="O1516" s="98">
        <v>361.92</v>
      </c>
    </row>
    <row r="1517" spans="1:15" ht="15.5">
      <c r="A1517" s="66">
        <v>2024</v>
      </c>
      <c r="B1517" s="66" t="s">
        <v>48</v>
      </c>
      <c r="C1517" s="64" t="s">
        <v>93</v>
      </c>
      <c r="D1517" s="76">
        <v>2351.9699999999998</v>
      </c>
      <c r="E1517" s="76">
        <v>219.09</v>
      </c>
      <c r="F1517" s="75">
        <v>2571.06</v>
      </c>
      <c r="G1517" s="76">
        <v>18.170000000000002</v>
      </c>
      <c r="H1517" s="76">
        <v>748.92</v>
      </c>
      <c r="I1517" s="76">
        <v>125.58</v>
      </c>
      <c r="J1517" s="76">
        <v>0</v>
      </c>
      <c r="K1517" s="76">
        <v>135.22</v>
      </c>
      <c r="L1517" s="76">
        <v>208.9</v>
      </c>
      <c r="M1517" s="76">
        <v>500.17</v>
      </c>
      <c r="N1517" s="75">
        <v>1736.96</v>
      </c>
      <c r="O1517" s="76">
        <v>4308.0200000000004</v>
      </c>
    </row>
    <row r="1518" spans="1:15" ht="15.5">
      <c r="A1518" s="68">
        <v>2025</v>
      </c>
      <c r="B1518" s="63" t="s">
        <v>47</v>
      </c>
      <c r="C1518" s="63" t="s">
        <v>37</v>
      </c>
      <c r="D1518" s="81">
        <v>0</v>
      </c>
      <c r="E1518" s="73">
        <v>54.98</v>
      </c>
      <c r="F1518" s="74">
        <v>54.98</v>
      </c>
      <c r="G1518" s="73">
        <v>0</v>
      </c>
      <c r="H1518" s="73">
        <v>48.13</v>
      </c>
      <c r="I1518" s="73">
        <v>0</v>
      </c>
      <c r="J1518" s="73">
        <v>0</v>
      </c>
      <c r="K1518" s="73">
        <v>0</v>
      </c>
      <c r="L1518" s="73">
        <v>0</v>
      </c>
      <c r="M1518" s="73">
        <v>79.540000000000006</v>
      </c>
      <c r="N1518" s="74">
        <v>130.97</v>
      </c>
      <c r="O1518" s="98">
        <v>185.95</v>
      </c>
    </row>
    <row r="1519" spans="1:15" ht="15.5">
      <c r="A1519" s="68">
        <v>2025</v>
      </c>
      <c r="B1519" s="63" t="s">
        <v>47</v>
      </c>
      <c r="C1519" s="63" t="s">
        <v>38</v>
      </c>
      <c r="D1519" s="81">
        <v>0</v>
      </c>
      <c r="E1519" s="73">
        <v>0</v>
      </c>
      <c r="F1519" s="74">
        <v>0</v>
      </c>
      <c r="G1519" s="73">
        <v>0</v>
      </c>
      <c r="H1519" s="73">
        <v>38.5</v>
      </c>
      <c r="I1519" s="73">
        <v>0</v>
      </c>
      <c r="J1519" s="73">
        <v>0</v>
      </c>
      <c r="K1519" s="73">
        <v>0.18</v>
      </c>
      <c r="L1519" s="73">
        <v>0</v>
      </c>
      <c r="M1519" s="73">
        <v>0</v>
      </c>
      <c r="N1519" s="74">
        <v>38.68</v>
      </c>
      <c r="O1519" s="98">
        <v>38.68</v>
      </c>
    </row>
    <row r="1520" spans="1:15" ht="15.5">
      <c r="A1520" s="68">
        <v>2025</v>
      </c>
      <c r="B1520" s="63" t="s">
        <v>47</v>
      </c>
      <c r="C1520" s="63" t="s">
        <v>72</v>
      </c>
      <c r="D1520" s="81">
        <v>0</v>
      </c>
      <c r="E1520" s="73">
        <v>0</v>
      </c>
      <c r="F1520" s="74">
        <v>0</v>
      </c>
      <c r="G1520" s="73">
        <v>0</v>
      </c>
      <c r="H1520" s="73">
        <v>0</v>
      </c>
      <c r="I1520" s="73">
        <v>0</v>
      </c>
      <c r="J1520" s="73">
        <v>0</v>
      </c>
      <c r="K1520" s="73">
        <v>0</v>
      </c>
      <c r="L1520" s="73">
        <v>0</v>
      </c>
      <c r="M1520" s="73">
        <v>5.0599999999999996</v>
      </c>
      <c r="N1520" s="74">
        <v>5.0599999999999996</v>
      </c>
      <c r="O1520" s="98">
        <v>5.0599999999999996</v>
      </c>
    </row>
    <row r="1521" spans="1:15" ht="15.5">
      <c r="A1521" s="68">
        <v>2025</v>
      </c>
      <c r="B1521" s="63" t="s">
        <v>47</v>
      </c>
      <c r="C1521" s="63" t="s">
        <v>39</v>
      </c>
      <c r="D1521" s="81">
        <v>71.73</v>
      </c>
      <c r="E1521" s="73">
        <v>0</v>
      </c>
      <c r="F1521" s="74">
        <v>71.73</v>
      </c>
      <c r="G1521" s="73">
        <v>0</v>
      </c>
      <c r="H1521" s="73">
        <v>5.08</v>
      </c>
      <c r="I1521" s="73">
        <v>0</v>
      </c>
      <c r="J1521" s="73">
        <v>0</v>
      </c>
      <c r="K1521" s="73">
        <v>0</v>
      </c>
      <c r="L1521" s="73">
        <v>0</v>
      </c>
      <c r="M1521" s="73">
        <v>0</v>
      </c>
      <c r="N1521" s="74">
        <v>5.08</v>
      </c>
      <c r="O1521" s="98">
        <v>76.81</v>
      </c>
    </row>
    <row r="1522" spans="1:15" ht="15.5">
      <c r="A1522" s="68">
        <v>2025</v>
      </c>
      <c r="B1522" s="63" t="s">
        <v>47</v>
      </c>
      <c r="C1522" s="63" t="s">
        <v>132</v>
      </c>
      <c r="D1522" s="81">
        <v>0</v>
      </c>
      <c r="E1522" s="73">
        <v>0</v>
      </c>
      <c r="F1522" s="74">
        <v>0</v>
      </c>
      <c r="G1522" s="73">
        <v>0</v>
      </c>
      <c r="H1522" s="73">
        <v>0</v>
      </c>
      <c r="I1522" s="73">
        <v>0</v>
      </c>
      <c r="J1522" s="73">
        <v>0</v>
      </c>
      <c r="K1522" s="73">
        <v>0</v>
      </c>
      <c r="L1522" s="73">
        <v>0</v>
      </c>
      <c r="M1522" s="73">
        <v>0</v>
      </c>
      <c r="N1522" s="74">
        <v>0</v>
      </c>
      <c r="O1522" s="98">
        <v>0</v>
      </c>
    </row>
    <row r="1523" spans="1:15" ht="15.5">
      <c r="A1523" s="68">
        <v>2025</v>
      </c>
      <c r="B1523" s="63" t="s">
        <v>47</v>
      </c>
      <c r="C1523" s="63" t="s">
        <v>40</v>
      </c>
      <c r="D1523" s="81">
        <v>126.78</v>
      </c>
      <c r="E1523" s="73">
        <v>0</v>
      </c>
      <c r="F1523" s="74">
        <v>126.78</v>
      </c>
      <c r="G1523" s="73">
        <v>4.05</v>
      </c>
      <c r="H1523" s="73">
        <v>0</v>
      </c>
      <c r="I1523" s="73">
        <v>0</v>
      </c>
      <c r="J1523" s="73">
        <v>0</v>
      </c>
      <c r="K1523" s="73">
        <v>0</v>
      </c>
      <c r="L1523" s="73">
        <v>0</v>
      </c>
      <c r="M1523" s="73">
        <v>4.54</v>
      </c>
      <c r="N1523" s="74">
        <v>8.59</v>
      </c>
      <c r="O1523" s="98">
        <v>135.37</v>
      </c>
    </row>
    <row r="1524" spans="1:15" ht="15.5">
      <c r="A1524" s="68">
        <v>2025</v>
      </c>
      <c r="B1524" s="63" t="s">
        <v>47</v>
      </c>
      <c r="C1524" s="63" t="s">
        <v>41</v>
      </c>
      <c r="D1524" s="81">
        <v>147.59</v>
      </c>
      <c r="E1524" s="73">
        <v>0</v>
      </c>
      <c r="F1524" s="74">
        <v>147.59</v>
      </c>
      <c r="G1524" s="73">
        <v>0</v>
      </c>
      <c r="H1524" s="73">
        <v>0</v>
      </c>
      <c r="I1524" s="73">
        <v>0</v>
      </c>
      <c r="J1524" s="73">
        <v>0</v>
      </c>
      <c r="K1524" s="73">
        <v>0</v>
      </c>
      <c r="L1524" s="73">
        <v>0</v>
      </c>
      <c r="M1524" s="73">
        <v>4.6399999999999997</v>
      </c>
      <c r="N1524" s="74">
        <v>4.6399999999999997</v>
      </c>
      <c r="O1524" s="98">
        <v>152.22999999999999</v>
      </c>
    </row>
    <row r="1525" spans="1:15" ht="15.5">
      <c r="A1525" s="68">
        <v>2025</v>
      </c>
      <c r="B1525" s="63" t="s">
        <v>47</v>
      </c>
      <c r="C1525" s="63" t="s">
        <v>70</v>
      </c>
      <c r="D1525" s="81">
        <v>0</v>
      </c>
      <c r="E1525" s="73">
        <v>0</v>
      </c>
      <c r="F1525" s="74">
        <v>0</v>
      </c>
      <c r="G1525" s="73">
        <v>0</v>
      </c>
      <c r="H1525" s="73">
        <v>18.38</v>
      </c>
      <c r="I1525" s="73">
        <v>100.42</v>
      </c>
      <c r="J1525" s="73">
        <v>0.15</v>
      </c>
      <c r="K1525" s="73">
        <v>67.569999999999993</v>
      </c>
      <c r="L1525" s="73">
        <v>0</v>
      </c>
      <c r="M1525" s="73">
        <v>0</v>
      </c>
      <c r="N1525" s="74">
        <v>187.91</v>
      </c>
      <c r="O1525" s="98">
        <v>187.91</v>
      </c>
    </row>
    <row r="1526" spans="1:15" ht="15.5">
      <c r="A1526" s="68">
        <v>2025</v>
      </c>
      <c r="B1526" s="63" t="s">
        <v>47</v>
      </c>
      <c r="C1526" s="63" t="s">
        <v>74</v>
      </c>
      <c r="D1526" s="81">
        <v>0</v>
      </c>
      <c r="E1526" s="73">
        <v>0</v>
      </c>
      <c r="F1526" s="74">
        <v>0</v>
      </c>
      <c r="G1526" s="73">
        <v>0</v>
      </c>
      <c r="H1526" s="73">
        <v>0</v>
      </c>
      <c r="I1526" s="73">
        <v>0</v>
      </c>
      <c r="J1526" s="73">
        <v>0</v>
      </c>
      <c r="K1526" s="73">
        <v>0</v>
      </c>
      <c r="L1526" s="73">
        <v>0</v>
      </c>
      <c r="M1526" s="73">
        <v>2.44</v>
      </c>
      <c r="N1526" s="74">
        <v>2.44</v>
      </c>
      <c r="O1526" s="98">
        <v>2.44</v>
      </c>
    </row>
    <row r="1527" spans="1:15" ht="15.5">
      <c r="A1527" s="68">
        <v>2025</v>
      </c>
      <c r="B1527" s="63" t="s">
        <v>47</v>
      </c>
      <c r="C1527" s="63" t="s">
        <v>73</v>
      </c>
      <c r="D1527" s="81">
        <v>0</v>
      </c>
      <c r="E1527" s="73">
        <v>0</v>
      </c>
      <c r="F1527" s="74">
        <v>0</v>
      </c>
      <c r="G1527" s="73">
        <v>0</v>
      </c>
      <c r="H1527" s="73">
        <v>0</v>
      </c>
      <c r="I1527" s="73">
        <v>0</v>
      </c>
      <c r="J1527" s="73">
        <v>0</v>
      </c>
      <c r="K1527" s="73">
        <v>0</v>
      </c>
      <c r="L1527" s="73">
        <v>0</v>
      </c>
      <c r="M1527" s="73">
        <v>0</v>
      </c>
      <c r="N1527" s="74">
        <v>0</v>
      </c>
      <c r="O1527" s="98">
        <v>0</v>
      </c>
    </row>
    <row r="1528" spans="1:15" ht="15.5">
      <c r="A1528" s="68">
        <v>2025</v>
      </c>
      <c r="B1528" s="63" t="s">
        <v>47</v>
      </c>
      <c r="C1528" s="63" t="s">
        <v>42</v>
      </c>
      <c r="D1528" s="81">
        <v>1403.26</v>
      </c>
      <c r="E1528" s="73">
        <v>105.36</v>
      </c>
      <c r="F1528" s="74">
        <v>1508.62</v>
      </c>
      <c r="G1528" s="73">
        <v>3.04</v>
      </c>
      <c r="H1528" s="73">
        <v>233.02</v>
      </c>
      <c r="I1528" s="73">
        <v>0</v>
      </c>
      <c r="J1528" s="73">
        <v>0</v>
      </c>
      <c r="K1528" s="73">
        <v>0</v>
      </c>
      <c r="L1528" s="73">
        <v>0</v>
      </c>
      <c r="M1528" s="73">
        <v>249.01</v>
      </c>
      <c r="N1528" s="74">
        <v>489.52</v>
      </c>
      <c r="O1528" s="98">
        <v>1998.14</v>
      </c>
    </row>
    <row r="1529" spans="1:15" ht="15.5">
      <c r="A1529" s="68">
        <v>2025</v>
      </c>
      <c r="B1529" s="63" t="s">
        <v>47</v>
      </c>
      <c r="C1529" s="63" t="s">
        <v>94</v>
      </c>
      <c r="D1529" s="81">
        <v>0</v>
      </c>
      <c r="E1529" s="73">
        <v>0</v>
      </c>
      <c r="F1529" s="74">
        <v>0</v>
      </c>
      <c r="G1529" s="73">
        <v>0</v>
      </c>
      <c r="H1529" s="73">
        <v>38.35</v>
      </c>
      <c r="I1529" s="73">
        <v>0</v>
      </c>
      <c r="J1529" s="73">
        <v>0</v>
      </c>
      <c r="K1529" s="73">
        <v>0</v>
      </c>
      <c r="L1529" s="73">
        <v>0</v>
      </c>
      <c r="M1529" s="73">
        <v>2.27</v>
      </c>
      <c r="N1529" s="74">
        <v>40.619999999999997</v>
      </c>
      <c r="O1529" s="98">
        <v>40.619999999999997</v>
      </c>
    </row>
    <row r="1530" spans="1:15" ht="15.5">
      <c r="A1530" s="68">
        <v>2025</v>
      </c>
      <c r="B1530" s="63" t="s">
        <v>47</v>
      </c>
      <c r="C1530" s="63" t="s">
        <v>133</v>
      </c>
      <c r="D1530" s="81">
        <v>308.93</v>
      </c>
      <c r="E1530" s="73">
        <v>0</v>
      </c>
      <c r="F1530" s="74">
        <v>308.93</v>
      </c>
      <c r="G1530" s="73">
        <v>0</v>
      </c>
      <c r="H1530" s="73">
        <v>0</v>
      </c>
      <c r="I1530" s="73">
        <v>0</v>
      </c>
      <c r="J1530" s="73">
        <v>0</v>
      </c>
      <c r="K1530" s="73">
        <v>0.12</v>
      </c>
      <c r="L1530" s="73">
        <v>0</v>
      </c>
      <c r="M1530" s="73">
        <v>0</v>
      </c>
      <c r="N1530" s="74">
        <v>0.12</v>
      </c>
      <c r="O1530" s="98">
        <v>309.05</v>
      </c>
    </row>
    <row r="1531" spans="1:15" ht="15.5">
      <c r="A1531" s="68">
        <v>2025</v>
      </c>
      <c r="B1531" s="63" t="s">
        <v>47</v>
      </c>
      <c r="C1531" s="63" t="s">
        <v>71</v>
      </c>
      <c r="D1531" s="81">
        <v>0</v>
      </c>
      <c r="E1531" s="73">
        <v>0</v>
      </c>
      <c r="F1531" s="74">
        <v>0</v>
      </c>
      <c r="G1531" s="73">
        <v>0</v>
      </c>
      <c r="H1531" s="73">
        <v>0</v>
      </c>
      <c r="I1531" s="73">
        <v>0</v>
      </c>
      <c r="J1531" s="73">
        <v>0</v>
      </c>
      <c r="K1531" s="73">
        <v>0</v>
      </c>
      <c r="L1531" s="73">
        <v>0</v>
      </c>
      <c r="M1531" s="73">
        <v>2.13</v>
      </c>
      <c r="N1531" s="74">
        <v>2.13</v>
      </c>
      <c r="O1531" s="98">
        <v>2.13</v>
      </c>
    </row>
    <row r="1532" spans="1:15" ht="15.5">
      <c r="A1532" s="68">
        <v>2025</v>
      </c>
      <c r="B1532" s="63" t="s">
        <v>47</v>
      </c>
      <c r="C1532" s="63" t="s">
        <v>45</v>
      </c>
      <c r="D1532" s="81">
        <v>85.98</v>
      </c>
      <c r="E1532" s="73">
        <v>0</v>
      </c>
      <c r="F1532" s="74">
        <v>85.98</v>
      </c>
      <c r="G1532" s="73">
        <v>0</v>
      </c>
      <c r="H1532" s="73">
        <v>0</v>
      </c>
      <c r="I1532" s="73">
        <v>0</v>
      </c>
      <c r="J1532" s="73">
        <v>0</v>
      </c>
      <c r="K1532" s="73">
        <v>0</v>
      </c>
      <c r="L1532" s="73">
        <v>0</v>
      </c>
      <c r="M1532" s="73">
        <v>0.03</v>
      </c>
      <c r="N1532" s="74">
        <v>0.03</v>
      </c>
      <c r="O1532" s="98">
        <v>86.01</v>
      </c>
    </row>
    <row r="1533" spans="1:15" ht="15.5">
      <c r="A1533" s="68">
        <v>2025</v>
      </c>
      <c r="B1533" s="63" t="s">
        <v>47</v>
      </c>
      <c r="C1533" s="63" t="s">
        <v>46</v>
      </c>
      <c r="D1533" s="81">
        <v>0</v>
      </c>
      <c r="E1533" s="73">
        <v>0</v>
      </c>
      <c r="F1533" s="74">
        <v>0</v>
      </c>
      <c r="G1533" s="73">
        <v>0</v>
      </c>
      <c r="H1533" s="73">
        <v>133.61000000000001</v>
      </c>
      <c r="I1533" s="73">
        <v>0</v>
      </c>
      <c r="J1533" s="73">
        <v>0</v>
      </c>
      <c r="K1533" s="73">
        <v>0.18</v>
      </c>
      <c r="L1533" s="73">
        <v>0</v>
      </c>
      <c r="M1533" s="73">
        <v>0.21</v>
      </c>
      <c r="N1533" s="74">
        <v>134</v>
      </c>
      <c r="O1533" s="98">
        <v>134</v>
      </c>
    </row>
    <row r="1534" spans="1:15" ht="15.5">
      <c r="A1534" s="68">
        <v>2025</v>
      </c>
      <c r="B1534" s="63" t="s">
        <v>47</v>
      </c>
      <c r="C1534" s="63" t="s">
        <v>62</v>
      </c>
      <c r="D1534" s="81">
        <v>305.5</v>
      </c>
      <c r="E1534" s="73">
        <v>10.08</v>
      </c>
      <c r="F1534" s="74">
        <v>315.58</v>
      </c>
      <c r="G1534" s="73">
        <v>19.46</v>
      </c>
      <c r="H1534" s="73">
        <v>286.45</v>
      </c>
      <c r="I1534" s="73">
        <v>0</v>
      </c>
      <c r="J1534" s="73">
        <v>0</v>
      </c>
      <c r="K1534" s="73">
        <v>0</v>
      </c>
      <c r="L1534" s="73">
        <v>225.84</v>
      </c>
      <c r="M1534" s="73">
        <v>170.5</v>
      </c>
      <c r="N1534" s="74">
        <v>693.11</v>
      </c>
      <c r="O1534" s="98">
        <v>1008.69</v>
      </c>
    </row>
    <row r="1535" spans="1:15" ht="15.5">
      <c r="A1535" s="66">
        <v>2025</v>
      </c>
      <c r="B1535" s="66" t="s">
        <v>47</v>
      </c>
      <c r="C1535" s="64" t="s">
        <v>93</v>
      </c>
      <c r="D1535" s="76">
        <v>2449.77</v>
      </c>
      <c r="E1535" s="76">
        <v>170.42</v>
      </c>
      <c r="F1535" s="75">
        <v>2620.19</v>
      </c>
      <c r="G1535" s="76">
        <v>26.55</v>
      </c>
      <c r="H1535" s="76">
        <v>801.52</v>
      </c>
      <c r="I1535" s="76">
        <v>100.42</v>
      </c>
      <c r="J1535" s="76">
        <v>0.15</v>
      </c>
      <c r="K1535" s="76">
        <v>68.05</v>
      </c>
      <c r="L1535" s="76">
        <v>225.84</v>
      </c>
      <c r="M1535" s="76">
        <v>520.37</v>
      </c>
      <c r="N1535" s="75">
        <v>1742.9</v>
      </c>
      <c r="O1535" s="76">
        <v>4363.09</v>
      </c>
    </row>
    <row r="1536" spans="1:15" ht="15.5">
      <c r="A1536" s="68">
        <v>2025</v>
      </c>
      <c r="B1536" s="63" t="s">
        <v>58</v>
      </c>
      <c r="C1536" s="63" t="s">
        <v>37</v>
      </c>
      <c r="D1536" s="81">
        <v>0</v>
      </c>
      <c r="E1536" s="73">
        <v>20.04</v>
      </c>
      <c r="F1536" s="74">
        <v>20.04</v>
      </c>
      <c r="G1536" s="73">
        <v>0</v>
      </c>
      <c r="H1536" s="73">
        <v>94.15</v>
      </c>
      <c r="I1536" s="73">
        <v>0</v>
      </c>
      <c r="J1536" s="73">
        <v>0</v>
      </c>
      <c r="K1536" s="73">
        <v>0</v>
      </c>
      <c r="L1536" s="73">
        <v>0</v>
      </c>
      <c r="M1536" s="73">
        <v>31.14</v>
      </c>
      <c r="N1536" s="74">
        <v>127.19</v>
      </c>
      <c r="O1536" s="98">
        <v>147.22999999999999</v>
      </c>
    </row>
    <row r="1537" spans="1:15" ht="15.5">
      <c r="A1537" s="68">
        <v>2025</v>
      </c>
      <c r="B1537" s="63" t="s">
        <v>58</v>
      </c>
      <c r="C1537" s="63" t="s">
        <v>38</v>
      </c>
      <c r="D1537" s="81">
        <v>0</v>
      </c>
      <c r="E1537" s="73">
        <v>0</v>
      </c>
      <c r="F1537" s="74">
        <v>0</v>
      </c>
      <c r="G1537" s="73">
        <v>0</v>
      </c>
      <c r="H1537" s="73">
        <v>0</v>
      </c>
      <c r="I1537" s="73">
        <v>0</v>
      </c>
      <c r="J1537" s="73">
        <v>0</v>
      </c>
      <c r="K1537" s="73">
        <v>0</v>
      </c>
      <c r="L1537" s="73">
        <v>0</v>
      </c>
      <c r="M1537" s="73">
        <v>0</v>
      </c>
      <c r="N1537" s="74">
        <v>0</v>
      </c>
      <c r="O1537" s="98">
        <v>0</v>
      </c>
    </row>
    <row r="1538" spans="1:15" ht="15.5">
      <c r="A1538" s="68">
        <v>2025</v>
      </c>
      <c r="B1538" s="63" t="s">
        <v>58</v>
      </c>
      <c r="C1538" s="63" t="s">
        <v>72</v>
      </c>
      <c r="D1538" s="81">
        <v>266.95999999999998</v>
      </c>
      <c r="E1538" s="73">
        <v>0</v>
      </c>
      <c r="F1538" s="74">
        <v>266.95999999999998</v>
      </c>
      <c r="G1538" s="73">
        <v>0</v>
      </c>
      <c r="H1538" s="73">
        <v>0</v>
      </c>
      <c r="I1538" s="73">
        <v>0</v>
      </c>
      <c r="J1538" s="73">
        <v>0</v>
      </c>
      <c r="K1538" s="73">
        <v>0</v>
      </c>
      <c r="L1538" s="73">
        <v>0</v>
      </c>
      <c r="M1538" s="73">
        <v>8.7100000000000009</v>
      </c>
      <c r="N1538" s="74">
        <v>8.7100000000000009</v>
      </c>
      <c r="O1538" s="98">
        <v>275.67</v>
      </c>
    </row>
    <row r="1539" spans="1:15" ht="15.5">
      <c r="A1539" s="68">
        <v>2025</v>
      </c>
      <c r="B1539" s="63" t="s">
        <v>58</v>
      </c>
      <c r="C1539" s="63" t="s">
        <v>39</v>
      </c>
      <c r="D1539" s="81">
        <v>73.11</v>
      </c>
      <c r="E1539" s="73">
        <v>43.16</v>
      </c>
      <c r="F1539" s="74">
        <v>116.27</v>
      </c>
      <c r="G1539" s="73">
        <v>0</v>
      </c>
      <c r="H1539" s="73">
        <v>0</v>
      </c>
      <c r="I1539" s="73">
        <v>0</v>
      </c>
      <c r="J1539" s="73">
        <v>0</v>
      </c>
      <c r="K1539" s="73">
        <v>0</v>
      </c>
      <c r="L1539" s="73">
        <v>0</v>
      </c>
      <c r="M1539" s="73">
        <v>0</v>
      </c>
      <c r="N1539" s="74">
        <v>0</v>
      </c>
      <c r="O1539" s="98">
        <v>116.27</v>
      </c>
    </row>
    <row r="1540" spans="1:15" ht="15.5">
      <c r="A1540" s="68">
        <v>2025</v>
      </c>
      <c r="B1540" s="63" t="s">
        <v>58</v>
      </c>
      <c r="C1540" s="63" t="s">
        <v>132</v>
      </c>
      <c r="D1540" s="81">
        <v>98.64</v>
      </c>
      <c r="E1540" s="73">
        <v>0</v>
      </c>
      <c r="F1540" s="74">
        <v>98.64</v>
      </c>
      <c r="G1540" s="73">
        <v>0</v>
      </c>
      <c r="H1540" s="73">
        <v>0</v>
      </c>
      <c r="I1540" s="73">
        <v>0</v>
      </c>
      <c r="J1540" s="73">
        <v>0</v>
      </c>
      <c r="K1540" s="73">
        <v>0</v>
      </c>
      <c r="L1540" s="73">
        <v>0</v>
      </c>
      <c r="M1540" s="73">
        <v>0</v>
      </c>
      <c r="N1540" s="74">
        <v>0</v>
      </c>
      <c r="O1540" s="98">
        <v>98.64</v>
      </c>
    </row>
    <row r="1541" spans="1:15" ht="15.5">
      <c r="A1541" s="68">
        <v>2025</v>
      </c>
      <c r="B1541" s="63" t="s">
        <v>58</v>
      </c>
      <c r="C1541" s="63" t="s">
        <v>40</v>
      </c>
      <c r="D1541" s="81">
        <v>1.52</v>
      </c>
      <c r="E1541" s="73">
        <v>0</v>
      </c>
      <c r="F1541" s="74">
        <v>1.52</v>
      </c>
      <c r="G1541" s="73">
        <v>2.79</v>
      </c>
      <c r="H1541" s="73">
        <v>0</v>
      </c>
      <c r="I1541" s="73">
        <v>0</v>
      </c>
      <c r="J1541" s="73">
        <v>0</v>
      </c>
      <c r="K1541" s="73">
        <v>0</v>
      </c>
      <c r="L1541" s="73">
        <v>0</v>
      </c>
      <c r="M1541" s="73">
        <v>5.36</v>
      </c>
      <c r="N1541" s="74">
        <v>8.15</v>
      </c>
      <c r="O1541" s="98">
        <v>9.67</v>
      </c>
    </row>
    <row r="1542" spans="1:15" ht="15.5">
      <c r="A1542" s="68">
        <v>2025</v>
      </c>
      <c r="B1542" s="63" t="s">
        <v>58</v>
      </c>
      <c r="C1542" s="63" t="s">
        <v>41</v>
      </c>
      <c r="D1542" s="81">
        <v>92.08</v>
      </c>
      <c r="E1542" s="73">
        <v>9.07</v>
      </c>
      <c r="F1542" s="74">
        <v>101.15</v>
      </c>
      <c r="G1542" s="73">
        <v>0</v>
      </c>
      <c r="H1542" s="73">
        <v>0</v>
      </c>
      <c r="I1542" s="73">
        <v>0</v>
      </c>
      <c r="J1542" s="73">
        <v>0</v>
      </c>
      <c r="K1542" s="73">
        <v>0</v>
      </c>
      <c r="L1542" s="73">
        <v>0</v>
      </c>
      <c r="M1542" s="73">
        <v>6.52</v>
      </c>
      <c r="N1542" s="74">
        <v>6.52</v>
      </c>
      <c r="O1542" s="98">
        <v>107.67</v>
      </c>
    </row>
    <row r="1543" spans="1:15" ht="15.5">
      <c r="A1543" s="68">
        <v>2025</v>
      </c>
      <c r="B1543" s="63" t="s">
        <v>58</v>
      </c>
      <c r="C1543" s="63" t="s">
        <v>70</v>
      </c>
      <c r="D1543" s="81">
        <v>0</v>
      </c>
      <c r="E1543" s="73">
        <v>0</v>
      </c>
      <c r="F1543" s="74">
        <v>0</v>
      </c>
      <c r="G1543" s="73">
        <v>0</v>
      </c>
      <c r="H1543" s="73">
        <v>17.8</v>
      </c>
      <c r="I1543" s="73">
        <v>102.51</v>
      </c>
      <c r="J1543" s="73">
        <v>0.06</v>
      </c>
      <c r="K1543" s="73">
        <v>63.51</v>
      </c>
      <c r="L1543" s="73">
        <v>0</v>
      </c>
      <c r="M1543" s="73">
        <v>0.02</v>
      </c>
      <c r="N1543" s="74">
        <v>185.16</v>
      </c>
      <c r="O1543" s="98">
        <v>185.16</v>
      </c>
    </row>
    <row r="1544" spans="1:15" ht="15.5">
      <c r="A1544" s="68">
        <v>2025</v>
      </c>
      <c r="B1544" s="63" t="s">
        <v>58</v>
      </c>
      <c r="C1544" s="63" t="s">
        <v>74</v>
      </c>
      <c r="D1544" s="81">
        <v>0</v>
      </c>
      <c r="E1544" s="73">
        <v>8.48</v>
      </c>
      <c r="F1544" s="74">
        <v>8.48</v>
      </c>
      <c r="G1544" s="73">
        <v>0</v>
      </c>
      <c r="H1544" s="73">
        <v>0</v>
      </c>
      <c r="I1544" s="73">
        <v>0</v>
      </c>
      <c r="J1544" s="73">
        <v>0</v>
      </c>
      <c r="K1544" s="73">
        <v>0</v>
      </c>
      <c r="L1544" s="73">
        <v>0</v>
      </c>
      <c r="M1544" s="73">
        <v>2.2200000000000002</v>
      </c>
      <c r="N1544" s="74">
        <v>2.2200000000000002</v>
      </c>
      <c r="O1544" s="98">
        <v>10.7</v>
      </c>
    </row>
    <row r="1545" spans="1:15" ht="15.5">
      <c r="A1545" s="68">
        <v>2025</v>
      </c>
      <c r="B1545" s="63" t="s">
        <v>58</v>
      </c>
      <c r="C1545" s="63" t="s">
        <v>73</v>
      </c>
      <c r="D1545" s="81">
        <v>260.48</v>
      </c>
      <c r="E1545" s="73">
        <v>0</v>
      </c>
      <c r="F1545" s="74">
        <v>260.48</v>
      </c>
      <c r="G1545" s="73">
        <v>0</v>
      </c>
      <c r="H1545" s="73">
        <v>0</v>
      </c>
      <c r="I1545" s="73">
        <v>0</v>
      </c>
      <c r="J1545" s="73">
        <v>0</v>
      </c>
      <c r="K1545" s="73">
        <v>0</v>
      </c>
      <c r="L1545" s="73">
        <v>0</v>
      </c>
      <c r="M1545" s="73">
        <v>0</v>
      </c>
      <c r="N1545" s="74">
        <v>0</v>
      </c>
      <c r="O1545" s="98">
        <v>260.48</v>
      </c>
    </row>
    <row r="1546" spans="1:15" ht="15.5">
      <c r="A1546" s="68">
        <v>2025</v>
      </c>
      <c r="B1546" s="63" t="s">
        <v>58</v>
      </c>
      <c r="C1546" s="63" t="s">
        <v>42</v>
      </c>
      <c r="D1546" s="81">
        <v>549.94000000000005</v>
      </c>
      <c r="E1546" s="73">
        <v>79.88</v>
      </c>
      <c r="F1546" s="74">
        <v>629.82000000000005</v>
      </c>
      <c r="G1546" s="73">
        <v>1.54</v>
      </c>
      <c r="H1546" s="73">
        <v>126.87</v>
      </c>
      <c r="I1546" s="73">
        <v>0</v>
      </c>
      <c r="J1546" s="73">
        <v>0</v>
      </c>
      <c r="K1546" s="73">
        <v>0</v>
      </c>
      <c r="L1546" s="73">
        <v>0</v>
      </c>
      <c r="M1546" s="73">
        <v>273.89999999999998</v>
      </c>
      <c r="N1546" s="74">
        <v>404.32</v>
      </c>
      <c r="O1546" s="98">
        <v>1034.1400000000001</v>
      </c>
    </row>
    <row r="1547" spans="1:15" ht="15.5">
      <c r="A1547" s="68">
        <v>2025</v>
      </c>
      <c r="B1547" s="63" t="s">
        <v>58</v>
      </c>
      <c r="C1547" s="63" t="s">
        <v>94</v>
      </c>
      <c r="D1547" s="81">
        <v>0</v>
      </c>
      <c r="E1547" s="73">
        <v>0</v>
      </c>
      <c r="F1547" s="74">
        <v>0</v>
      </c>
      <c r="G1547" s="73">
        <v>0</v>
      </c>
      <c r="H1547" s="73">
        <v>36.92</v>
      </c>
      <c r="I1547" s="73">
        <v>0</v>
      </c>
      <c r="J1547" s="73">
        <v>0</v>
      </c>
      <c r="K1547" s="73">
        <v>0</v>
      </c>
      <c r="L1547" s="73">
        <v>0</v>
      </c>
      <c r="M1547" s="73">
        <v>0</v>
      </c>
      <c r="N1547" s="74">
        <v>36.92</v>
      </c>
      <c r="O1547" s="98">
        <v>36.92</v>
      </c>
    </row>
    <row r="1548" spans="1:15" ht="15.5">
      <c r="A1548" s="68">
        <v>2025</v>
      </c>
      <c r="B1548" s="63" t="s">
        <v>58</v>
      </c>
      <c r="C1548" s="63" t="s">
        <v>133</v>
      </c>
      <c r="D1548" s="81">
        <v>191.13</v>
      </c>
      <c r="E1548" s="73">
        <v>0</v>
      </c>
      <c r="F1548" s="74">
        <v>191.13</v>
      </c>
      <c r="G1548" s="73">
        <v>0</v>
      </c>
      <c r="H1548" s="73">
        <v>0</v>
      </c>
      <c r="I1548" s="73">
        <v>0</v>
      </c>
      <c r="J1548" s="73">
        <v>0</v>
      </c>
      <c r="K1548" s="73">
        <v>0</v>
      </c>
      <c r="L1548" s="73">
        <v>0</v>
      </c>
      <c r="M1548" s="73">
        <v>1.65</v>
      </c>
      <c r="N1548" s="74">
        <v>1.65</v>
      </c>
      <c r="O1548" s="98">
        <v>192.78</v>
      </c>
    </row>
    <row r="1549" spans="1:15" ht="15.5">
      <c r="A1549" s="68">
        <v>2025</v>
      </c>
      <c r="B1549" s="63" t="s">
        <v>58</v>
      </c>
      <c r="C1549" s="63" t="s">
        <v>71</v>
      </c>
      <c r="D1549" s="81">
        <v>0</v>
      </c>
      <c r="E1549" s="73">
        <v>8.1300000000000008</v>
      </c>
      <c r="F1549" s="74">
        <v>8.1300000000000008</v>
      </c>
      <c r="G1549" s="73">
        <v>0</v>
      </c>
      <c r="H1549" s="73">
        <v>0</v>
      </c>
      <c r="I1549" s="73">
        <v>0</v>
      </c>
      <c r="J1549" s="73">
        <v>0</v>
      </c>
      <c r="K1549" s="73">
        <v>0</v>
      </c>
      <c r="L1549" s="73">
        <v>0</v>
      </c>
      <c r="M1549" s="73">
        <v>6.49</v>
      </c>
      <c r="N1549" s="74">
        <v>6.49</v>
      </c>
      <c r="O1549" s="98">
        <v>14.62</v>
      </c>
    </row>
    <row r="1550" spans="1:15" ht="15.5">
      <c r="A1550" s="68">
        <v>2025</v>
      </c>
      <c r="B1550" s="63" t="s">
        <v>58</v>
      </c>
      <c r="C1550" s="63" t="s">
        <v>45</v>
      </c>
      <c r="D1550" s="81">
        <v>107</v>
      </c>
      <c r="E1550" s="73">
        <v>0</v>
      </c>
      <c r="F1550" s="74">
        <v>107</v>
      </c>
      <c r="G1550" s="73">
        <v>0</v>
      </c>
      <c r="H1550" s="73">
        <v>0</v>
      </c>
      <c r="I1550" s="73">
        <v>0</v>
      </c>
      <c r="J1550" s="73">
        <v>0</v>
      </c>
      <c r="K1550" s="73">
        <v>0</v>
      </c>
      <c r="L1550" s="73">
        <v>0</v>
      </c>
      <c r="M1550" s="73">
        <v>0.03</v>
      </c>
      <c r="N1550" s="74">
        <v>0.03</v>
      </c>
      <c r="O1550" s="98">
        <v>107.03</v>
      </c>
    </row>
    <row r="1551" spans="1:15" ht="15.5">
      <c r="A1551" s="68">
        <v>2025</v>
      </c>
      <c r="B1551" s="63" t="s">
        <v>58</v>
      </c>
      <c r="C1551" s="63" t="s">
        <v>46</v>
      </c>
      <c r="D1551" s="81">
        <v>0</v>
      </c>
      <c r="E1551" s="73">
        <v>0</v>
      </c>
      <c r="F1551" s="74">
        <v>0</v>
      </c>
      <c r="G1551" s="73">
        <v>0</v>
      </c>
      <c r="H1551" s="73">
        <v>202.12</v>
      </c>
      <c r="I1551" s="73">
        <v>0</v>
      </c>
      <c r="J1551" s="73">
        <v>0</v>
      </c>
      <c r="K1551" s="73">
        <v>0</v>
      </c>
      <c r="L1551" s="73">
        <v>0</v>
      </c>
      <c r="M1551" s="73">
        <v>0.06</v>
      </c>
      <c r="N1551" s="74">
        <v>202.18</v>
      </c>
      <c r="O1551" s="98">
        <v>202.18</v>
      </c>
    </row>
    <row r="1552" spans="1:15" ht="15.5">
      <c r="A1552" s="68">
        <v>2025</v>
      </c>
      <c r="B1552" s="63" t="s">
        <v>58</v>
      </c>
      <c r="C1552" s="63" t="s">
        <v>62</v>
      </c>
      <c r="D1552" s="81">
        <v>71.81</v>
      </c>
      <c r="E1552" s="73">
        <v>0</v>
      </c>
      <c r="F1552" s="74">
        <v>71.81</v>
      </c>
      <c r="G1552" s="73">
        <v>24.1</v>
      </c>
      <c r="H1552" s="73">
        <v>192.85</v>
      </c>
      <c r="I1552" s="73">
        <v>0</v>
      </c>
      <c r="J1552" s="73">
        <v>0</v>
      </c>
      <c r="K1552" s="73">
        <v>0</v>
      </c>
      <c r="L1552" s="73">
        <v>175.85</v>
      </c>
      <c r="M1552" s="73">
        <v>30</v>
      </c>
      <c r="N1552" s="74">
        <v>417.63</v>
      </c>
      <c r="O1552" s="98">
        <v>489.44</v>
      </c>
    </row>
    <row r="1553" spans="1:15" ht="15.5">
      <c r="A1553" s="66">
        <v>2025</v>
      </c>
      <c r="B1553" s="66" t="s">
        <v>58</v>
      </c>
      <c r="C1553" s="64" t="s">
        <v>93</v>
      </c>
      <c r="D1553" s="76">
        <v>1712.67</v>
      </c>
      <c r="E1553" s="76">
        <v>168.76</v>
      </c>
      <c r="F1553" s="75">
        <v>1881.43</v>
      </c>
      <c r="G1553" s="76">
        <v>28.43</v>
      </c>
      <c r="H1553" s="76">
        <v>670.71</v>
      </c>
      <c r="I1553" s="76">
        <v>102.51</v>
      </c>
      <c r="J1553" s="76">
        <v>0.06</v>
      </c>
      <c r="K1553" s="76">
        <v>63.51</v>
      </c>
      <c r="L1553" s="76">
        <v>175.85</v>
      </c>
      <c r="M1553" s="76">
        <v>366.1</v>
      </c>
      <c r="N1553" s="75">
        <v>1407.17</v>
      </c>
      <c r="O1553" s="76">
        <v>3288.6</v>
      </c>
    </row>
    <row r="1554" spans="1:15" ht="15.5">
      <c r="A1554" s="68">
        <v>2025</v>
      </c>
      <c r="B1554" s="63" t="s">
        <v>57</v>
      </c>
      <c r="C1554" s="63" t="s">
        <v>37</v>
      </c>
      <c r="D1554" s="81">
        <v>0</v>
      </c>
      <c r="E1554" s="73">
        <v>21.4</v>
      </c>
      <c r="F1554" s="74">
        <v>21.4</v>
      </c>
      <c r="G1554" s="73">
        <v>1.98</v>
      </c>
      <c r="H1554" s="73">
        <v>111.43</v>
      </c>
      <c r="I1554" s="73">
        <v>0</v>
      </c>
      <c r="J1554" s="73">
        <v>0</v>
      </c>
      <c r="K1554" s="73">
        <v>0</v>
      </c>
      <c r="L1554" s="73">
        <v>0</v>
      </c>
      <c r="M1554" s="73">
        <v>99.63</v>
      </c>
      <c r="N1554" s="74">
        <v>216.09</v>
      </c>
      <c r="O1554" s="98">
        <v>237.49</v>
      </c>
    </row>
    <row r="1555" spans="1:15" ht="15.5">
      <c r="A1555" s="68">
        <v>2025</v>
      </c>
      <c r="B1555" s="63" t="s">
        <v>57</v>
      </c>
      <c r="C1555" s="63" t="s">
        <v>38</v>
      </c>
      <c r="D1555" s="81">
        <v>118.38</v>
      </c>
      <c r="E1555" s="73">
        <v>0</v>
      </c>
      <c r="F1555" s="74">
        <v>118.38</v>
      </c>
      <c r="G1555" s="73">
        <v>0</v>
      </c>
      <c r="H1555" s="73">
        <v>76.47</v>
      </c>
      <c r="I1555" s="73">
        <v>0</v>
      </c>
      <c r="J1555" s="73">
        <v>0</v>
      </c>
      <c r="K1555" s="73">
        <v>0</v>
      </c>
      <c r="L1555" s="73">
        <v>0</v>
      </c>
      <c r="M1555" s="73">
        <v>0</v>
      </c>
      <c r="N1555" s="74">
        <v>76.47</v>
      </c>
      <c r="O1555" s="98">
        <v>194.85</v>
      </c>
    </row>
    <row r="1556" spans="1:15" ht="15.5">
      <c r="A1556" s="68">
        <v>2025</v>
      </c>
      <c r="B1556" s="63" t="s">
        <v>57</v>
      </c>
      <c r="C1556" s="63" t="s">
        <v>72</v>
      </c>
      <c r="D1556" s="81">
        <v>271.11</v>
      </c>
      <c r="E1556" s="73">
        <v>0</v>
      </c>
      <c r="F1556" s="74">
        <v>271.11</v>
      </c>
      <c r="G1556" s="73">
        <v>0</v>
      </c>
      <c r="H1556" s="73">
        <v>0</v>
      </c>
      <c r="I1556" s="73">
        <v>0</v>
      </c>
      <c r="J1556" s="73">
        <v>0</v>
      </c>
      <c r="K1556" s="73">
        <v>0</v>
      </c>
      <c r="L1556" s="73">
        <v>0</v>
      </c>
      <c r="M1556" s="73">
        <v>7.2</v>
      </c>
      <c r="N1556" s="74">
        <v>7.2</v>
      </c>
      <c r="O1556" s="98">
        <v>278.31</v>
      </c>
    </row>
    <row r="1557" spans="1:15" ht="15.5">
      <c r="A1557" s="68">
        <v>2025</v>
      </c>
      <c r="B1557" s="63" t="s">
        <v>57</v>
      </c>
      <c r="C1557" s="63" t="s">
        <v>39</v>
      </c>
      <c r="D1557" s="81">
        <v>73.05</v>
      </c>
      <c r="E1557" s="73">
        <v>62.36</v>
      </c>
      <c r="F1557" s="74">
        <v>135.41</v>
      </c>
      <c r="G1557" s="73">
        <v>0</v>
      </c>
      <c r="H1557" s="73">
        <v>0</v>
      </c>
      <c r="I1557" s="73">
        <v>0</v>
      </c>
      <c r="J1557" s="73">
        <v>0</v>
      </c>
      <c r="K1557" s="73">
        <v>0</v>
      </c>
      <c r="L1557" s="73">
        <v>0</v>
      </c>
      <c r="M1557" s="73">
        <v>0</v>
      </c>
      <c r="N1557" s="74">
        <v>0</v>
      </c>
      <c r="O1557" s="98">
        <v>135.41</v>
      </c>
    </row>
    <row r="1558" spans="1:15" ht="15.5">
      <c r="A1558" s="68">
        <v>2025</v>
      </c>
      <c r="B1558" s="63" t="s">
        <v>57</v>
      </c>
      <c r="C1558" s="63" t="s">
        <v>132</v>
      </c>
      <c r="D1558" s="81">
        <v>0</v>
      </c>
      <c r="E1558" s="73">
        <v>0</v>
      </c>
      <c r="F1558" s="74">
        <v>0</v>
      </c>
      <c r="G1558" s="73">
        <v>0</v>
      </c>
      <c r="H1558" s="73">
        <v>0</v>
      </c>
      <c r="I1558" s="73">
        <v>0</v>
      </c>
      <c r="J1558" s="73">
        <v>0</v>
      </c>
      <c r="K1558" s="73">
        <v>0</v>
      </c>
      <c r="L1558" s="73">
        <v>0</v>
      </c>
      <c r="M1558" s="73">
        <v>0</v>
      </c>
      <c r="N1558" s="74">
        <v>0</v>
      </c>
      <c r="O1558" s="98">
        <v>0</v>
      </c>
    </row>
    <row r="1559" spans="1:15" ht="15.5">
      <c r="A1559" s="68">
        <v>2025</v>
      </c>
      <c r="B1559" s="63" t="s">
        <v>57</v>
      </c>
      <c r="C1559" s="63" t="s">
        <v>40</v>
      </c>
      <c r="D1559" s="81">
        <v>0</v>
      </c>
      <c r="E1559" s="73">
        <v>0</v>
      </c>
      <c r="F1559" s="74">
        <v>0</v>
      </c>
      <c r="G1559" s="73">
        <v>3.56</v>
      </c>
      <c r="H1559" s="73">
        <v>0</v>
      </c>
      <c r="I1559" s="73">
        <v>0</v>
      </c>
      <c r="J1559" s="73">
        <v>0</v>
      </c>
      <c r="K1559" s="73">
        <v>0</v>
      </c>
      <c r="L1559" s="73">
        <v>0</v>
      </c>
      <c r="M1559" s="73">
        <v>3.61</v>
      </c>
      <c r="N1559" s="74">
        <v>7.17</v>
      </c>
      <c r="O1559" s="98">
        <v>7.17</v>
      </c>
    </row>
    <row r="1560" spans="1:15" ht="15.5">
      <c r="A1560" s="68">
        <v>2025</v>
      </c>
      <c r="B1560" s="63" t="s">
        <v>57</v>
      </c>
      <c r="C1560" s="63" t="s">
        <v>41</v>
      </c>
      <c r="D1560" s="81">
        <v>169.58</v>
      </c>
      <c r="E1560" s="73">
        <v>0</v>
      </c>
      <c r="F1560" s="74">
        <v>169.58</v>
      </c>
      <c r="G1560" s="73">
        <v>0</v>
      </c>
      <c r="H1560" s="73">
        <v>0</v>
      </c>
      <c r="I1560" s="73">
        <v>0</v>
      </c>
      <c r="J1560" s="73">
        <v>0</v>
      </c>
      <c r="K1560" s="73">
        <v>0</v>
      </c>
      <c r="L1560" s="73">
        <v>0</v>
      </c>
      <c r="M1560" s="73">
        <v>7.17</v>
      </c>
      <c r="N1560" s="74">
        <v>7.17</v>
      </c>
      <c r="O1560" s="98">
        <v>176.75</v>
      </c>
    </row>
    <row r="1561" spans="1:15" ht="15.5">
      <c r="A1561" s="68">
        <v>2025</v>
      </c>
      <c r="B1561" s="63" t="s">
        <v>57</v>
      </c>
      <c r="C1561" s="63" t="s">
        <v>70</v>
      </c>
      <c r="D1561" s="81">
        <v>0</v>
      </c>
      <c r="E1561" s="73">
        <v>0</v>
      </c>
      <c r="F1561" s="74">
        <v>0</v>
      </c>
      <c r="G1561" s="73">
        <v>0</v>
      </c>
      <c r="H1561" s="73">
        <v>23.52</v>
      </c>
      <c r="I1561" s="73">
        <v>118.5</v>
      </c>
      <c r="J1561" s="73">
        <v>0.09</v>
      </c>
      <c r="K1561" s="73">
        <v>50.82</v>
      </c>
      <c r="L1561" s="73">
        <v>0</v>
      </c>
      <c r="M1561" s="73">
        <v>2.99</v>
      </c>
      <c r="N1561" s="74">
        <v>198.99</v>
      </c>
      <c r="O1561" s="98">
        <v>198.99</v>
      </c>
    </row>
    <row r="1562" spans="1:15" ht="15.5">
      <c r="A1562" s="68">
        <v>2025</v>
      </c>
      <c r="B1562" s="63" t="s">
        <v>57</v>
      </c>
      <c r="C1562" s="63" t="s">
        <v>74</v>
      </c>
      <c r="D1562" s="81">
        <v>0</v>
      </c>
      <c r="E1562" s="73">
        <v>0</v>
      </c>
      <c r="F1562" s="74">
        <v>0</v>
      </c>
      <c r="G1562" s="73">
        <v>0</v>
      </c>
      <c r="H1562" s="73">
        <v>0</v>
      </c>
      <c r="I1562" s="73">
        <v>0</v>
      </c>
      <c r="J1562" s="73">
        <v>0</v>
      </c>
      <c r="K1562" s="73">
        <v>0</v>
      </c>
      <c r="L1562" s="73">
        <v>0</v>
      </c>
      <c r="M1562" s="73">
        <v>9.15</v>
      </c>
      <c r="N1562" s="74">
        <v>9.15</v>
      </c>
      <c r="O1562" s="98">
        <v>9.15</v>
      </c>
    </row>
    <row r="1563" spans="1:15" ht="15.5">
      <c r="A1563" s="68">
        <v>2025</v>
      </c>
      <c r="B1563" s="63" t="s">
        <v>57</v>
      </c>
      <c r="C1563" s="63" t="s">
        <v>73</v>
      </c>
      <c r="D1563" s="81">
        <v>0</v>
      </c>
      <c r="E1563" s="73">
        <v>0</v>
      </c>
      <c r="F1563" s="74">
        <v>0</v>
      </c>
      <c r="G1563" s="73">
        <v>0</v>
      </c>
      <c r="H1563" s="73">
        <v>0</v>
      </c>
      <c r="I1563" s="73">
        <v>0</v>
      </c>
      <c r="J1563" s="73">
        <v>0</v>
      </c>
      <c r="K1563" s="73">
        <v>0</v>
      </c>
      <c r="L1563" s="73">
        <v>0</v>
      </c>
      <c r="M1563" s="73">
        <v>0</v>
      </c>
      <c r="N1563" s="74">
        <v>0</v>
      </c>
      <c r="O1563" s="98">
        <v>0</v>
      </c>
    </row>
    <row r="1564" spans="1:15" ht="15.5">
      <c r="A1564" s="68">
        <v>2025</v>
      </c>
      <c r="B1564" s="63" t="s">
        <v>57</v>
      </c>
      <c r="C1564" s="63" t="s">
        <v>42</v>
      </c>
      <c r="D1564" s="81">
        <v>1143.75</v>
      </c>
      <c r="E1564" s="73">
        <v>116.27</v>
      </c>
      <c r="F1564" s="74">
        <v>1260.02</v>
      </c>
      <c r="G1564" s="73">
        <v>1.77</v>
      </c>
      <c r="H1564" s="73">
        <v>115.75</v>
      </c>
      <c r="I1564" s="73">
        <v>0</v>
      </c>
      <c r="J1564" s="73">
        <v>0</v>
      </c>
      <c r="K1564" s="73">
        <v>0</v>
      </c>
      <c r="L1564" s="73">
        <v>0</v>
      </c>
      <c r="M1564" s="73">
        <v>101.65</v>
      </c>
      <c r="N1564" s="74">
        <v>221.07</v>
      </c>
      <c r="O1564" s="98">
        <v>1481.09</v>
      </c>
    </row>
    <row r="1565" spans="1:15" ht="15.5">
      <c r="A1565" s="68">
        <v>2025</v>
      </c>
      <c r="B1565" s="63" t="s">
        <v>57</v>
      </c>
      <c r="C1565" s="63" t="s">
        <v>94</v>
      </c>
      <c r="D1565" s="81">
        <v>0</v>
      </c>
      <c r="E1565" s="73">
        <v>0</v>
      </c>
      <c r="F1565" s="74">
        <v>0</v>
      </c>
      <c r="G1565" s="73">
        <v>0</v>
      </c>
      <c r="H1565" s="73">
        <v>0</v>
      </c>
      <c r="I1565" s="73">
        <v>0</v>
      </c>
      <c r="J1565" s="73">
        <v>0</v>
      </c>
      <c r="K1565" s="73">
        <v>0</v>
      </c>
      <c r="L1565" s="73">
        <v>0</v>
      </c>
      <c r="M1565" s="73">
        <v>1.61</v>
      </c>
      <c r="N1565" s="74">
        <v>1.61</v>
      </c>
      <c r="O1565" s="98">
        <v>1.61</v>
      </c>
    </row>
    <row r="1566" spans="1:15" ht="15.5">
      <c r="A1566" s="68">
        <v>2025</v>
      </c>
      <c r="B1566" s="63" t="s">
        <v>57</v>
      </c>
      <c r="C1566" s="63" t="s">
        <v>133</v>
      </c>
      <c r="D1566" s="81">
        <v>380.12</v>
      </c>
      <c r="E1566" s="73">
        <v>0</v>
      </c>
      <c r="F1566" s="74">
        <v>380.12</v>
      </c>
      <c r="G1566" s="73">
        <v>0</v>
      </c>
      <c r="H1566" s="73">
        <v>0</v>
      </c>
      <c r="I1566" s="73">
        <v>0</v>
      </c>
      <c r="J1566" s="73">
        <v>0</v>
      </c>
      <c r="K1566" s="73">
        <v>0</v>
      </c>
      <c r="L1566" s="73">
        <v>0</v>
      </c>
      <c r="M1566" s="73">
        <v>0</v>
      </c>
      <c r="N1566" s="74">
        <v>0</v>
      </c>
      <c r="O1566" s="98">
        <v>380.12</v>
      </c>
    </row>
    <row r="1567" spans="1:15" ht="15.5">
      <c r="A1567" s="68">
        <v>2025</v>
      </c>
      <c r="B1567" s="63" t="s">
        <v>57</v>
      </c>
      <c r="C1567" s="63" t="s">
        <v>71</v>
      </c>
      <c r="D1567" s="81">
        <v>0</v>
      </c>
      <c r="E1567" s="73">
        <v>0</v>
      </c>
      <c r="F1567" s="74">
        <v>0</v>
      </c>
      <c r="G1567" s="73">
        <v>0</v>
      </c>
      <c r="H1567" s="73">
        <v>0</v>
      </c>
      <c r="I1567" s="73">
        <v>0</v>
      </c>
      <c r="J1567" s="73">
        <v>0</v>
      </c>
      <c r="K1567" s="73">
        <v>0</v>
      </c>
      <c r="L1567" s="73">
        <v>0</v>
      </c>
      <c r="M1567" s="73">
        <v>44.65</v>
      </c>
      <c r="N1567" s="74">
        <v>44.65</v>
      </c>
      <c r="O1567" s="98">
        <v>44.65</v>
      </c>
    </row>
    <row r="1568" spans="1:15" ht="15.5">
      <c r="A1568" s="68">
        <v>2025</v>
      </c>
      <c r="B1568" s="63" t="s">
        <v>57</v>
      </c>
      <c r="C1568" s="63" t="s">
        <v>45</v>
      </c>
      <c r="D1568" s="81">
        <v>141.99</v>
      </c>
      <c r="E1568" s="73">
        <v>0</v>
      </c>
      <c r="F1568" s="74">
        <v>141.99</v>
      </c>
      <c r="G1568" s="73">
        <v>0</v>
      </c>
      <c r="H1568" s="73">
        <v>0</v>
      </c>
      <c r="I1568" s="73">
        <v>0</v>
      </c>
      <c r="J1568" s="73">
        <v>0</v>
      </c>
      <c r="K1568" s="73">
        <v>0</v>
      </c>
      <c r="L1568" s="73">
        <v>0</v>
      </c>
      <c r="M1568" s="73">
        <v>0</v>
      </c>
      <c r="N1568" s="74">
        <v>0</v>
      </c>
      <c r="O1568" s="98">
        <v>141.99</v>
      </c>
    </row>
    <row r="1569" spans="1:15" ht="15.5">
      <c r="A1569" s="68">
        <v>2025</v>
      </c>
      <c r="B1569" s="63" t="s">
        <v>57</v>
      </c>
      <c r="C1569" s="63" t="s">
        <v>46</v>
      </c>
      <c r="D1569" s="81">
        <v>0</v>
      </c>
      <c r="E1569" s="73">
        <v>0</v>
      </c>
      <c r="F1569" s="74">
        <v>0</v>
      </c>
      <c r="G1569" s="73">
        <v>0</v>
      </c>
      <c r="H1569" s="73">
        <v>70.11</v>
      </c>
      <c r="I1569" s="73">
        <v>0</v>
      </c>
      <c r="J1569" s="73">
        <v>0</v>
      </c>
      <c r="K1569" s="73">
        <v>0</v>
      </c>
      <c r="L1569" s="73">
        <v>0</v>
      </c>
      <c r="M1569" s="73">
        <v>0.04</v>
      </c>
      <c r="N1569" s="74">
        <v>70.150000000000006</v>
      </c>
      <c r="O1569" s="98">
        <v>70.150000000000006</v>
      </c>
    </row>
    <row r="1570" spans="1:15" ht="15.5">
      <c r="A1570" s="68">
        <v>2025</v>
      </c>
      <c r="B1570" s="63" t="s">
        <v>57</v>
      </c>
      <c r="C1570" s="63" t="s">
        <v>62</v>
      </c>
      <c r="D1570" s="81">
        <v>341.94</v>
      </c>
      <c r="E1570" s="73">
        <v>0</v>
      </c>
      <c r="F1570" s="74">
        <v>341.94</v>
      </c>
      <c r="G1570" s="73">
        <v>17.13</v>
      </c>
      <c r="H1570" s="73">
        <v>210.55</v>
      </c>
      <c r="I1570" s="73">
        <v>0</v>
      </c>
      <c r="J1570" s="73">
        <v>0</v>
      </c>
      <c r="K1570" s="73">
        <v>0</v>
      </c>
      <c r="L1570" s="73">
        <v>221.35</v>
      </c>
      <c r="M1570" s="73">
        <v>37.5</v>
      </c>
      <c r="N1570" s="74">
        <v>478.51</v>
      </c>
      <c r="O1570" s="98">
        <v>820.45</v>
      </c>
    </row>
    <row r="1571" spans="1:15" ht="15.5">
      <c r="A1571" s="66">
        <v>2025</v>
      </c>
      <c r="B1571" s="66" t="s">
        <v>57</v>
      </c>
      <c r="C1571" s="64" t="s">
        <v>93</v>
      </c>
      <c r="D1571" s="76">
        <v>2639.92</v>
      </c>
      <c r="E1571" s="76">
        <v>200.03</v>
      </c>
      <c r="F1571" s="75">
        <v>2839.95</v>
      </c>
      <c r="G1571" s="76">
        <v>24.44</v>
      </c>
      <c r="H1571" s="76">
        <v>607.83000000000004</v>
      </c>
      <c r="I1571" s="76">
        <v>118.5</v>
      </c>
      <c r="J1571" s="76">
        <v>0.09</v>
      </c>
      <c r="K1571" s="76">
        <v>50.82</v>
      </c>
      <c r="L1571" s="76">
        <v>221.35</v>
      </c>
      <c r="M1571" s="76">
        <v>315.2</v>
      </c>
      <c r="N1571" s="75">
        <v>1338.23</v>
      </c>
      <c r="O1571" s="76">
        <v>4178.18</v>
      </c>
    </row>
    <row r="1572" spans="1:15" ht="15.5">
      <c r="A1572" s="68">
        <v>2025</v>
      </c>
      <c r="B1572" s="63" t="s">
        <v>56</v>
      </c>
      <c r="C1572" s="63" t="s">
        <v>37</v>
      </c>
      <c r="D1572" s="81">
        <v>0</v>
      </c>
      <c r="E1572" s="73">
        <v>33.6</v>
      </c>
      <c r="F1572" s="74">
        <v>33.6</v>
      </c>
      <c r="G1572" s="73">
        <v>7.22</v>
      </c>
      <c r="H1572" s="73">
        <v>26.79</v>
      </c>
      <c r="I1572" s="73">
        <v>0</v>
      </c>
      <c r="J1572" s="73">
        <v>0</v>
      </c>
      <c r="K1572" s="73">
        <v>0</v>
      </c>
      <c r="L1572" s="73">
        <v>0</v>
      </c>
      <c r="M1572" s="73">
        <v>91.32</v>
      </c>
      <c r="N1572" s="74">
        <v>128.44</v>
      </c>
      <c r="O1572" s="98">
        <v>162.04</v>
      </c>
    </row>
    <row r="1573" spans="1:15" ht="15.5">
      <c r="A1573" s="68">
        <v>2025</v>
      </c>
      <c r="B1573" s="63" t="s">
        <v>56</v>
      </c>
      <c r="C1573" s="63" t="s">
        <v>38</v>
      </c>
      <c r="D1573" s="81">
        <v>95.94</v>
      </c>
      <c r="E1573" s="73">
        <v>0</v>
      </c>
      <c r="F1573" s="74">
        <v>95.94</v>
      </c>
      <c r="G1573" s="73">
        <v>0</v>
      </c>
      <c r="H1573" s="73">
        <v>76.47</v>
      </c>
      <c r="I1573" s="73">
        <v>0</v>
      </c>
      <c r="J1573" s="73">
        <v>0</v>
      </c>
      <c r="K1573" s="73">
        <v>0</v>
      </c>
      <c r="L1573" s="73">
        <v>0</v>
      </c>
      <c r="M1573" s="73">
        <v>0</v>
      </c>
      <c r="N1573" s="74">
        <v>76.47</v>
      </c>
      <c r="O1573" s="98">
        <v>172.41</v>
      </c>
    </row>
    <row r="1574" spans="1:15" ht="15.5">
      <c r="A1574" s="68">
        <v>2025</v>
      </c>
      <c r="B1574" s="63" t="s">
        <v>56</v>
      </c>
      <c r="C1574" s="63" t="s">
        <v>72</v>
      </c>
      <c r="D1574" s="81">
        <v>267.3</v>
      </c>
      <c r="E1574" s="73">
        <v>0</v>
      </c>
      <c r="F1574" s="74">
        <v>267.3</v>
      </c>
      <c r="G1574" s="73">
        <v>0</v>
      </c>
      <c r="H1574" s="73">
        <v>0</v>
      </c>
      <c r="I1574" s="73">
        <v>0</v>
      </c>
      <c r="J1574" s="73">
        <v>0</v>
      </c>
      <c r="K1574" s="73">
        <v>0</v>
      </c>
      <c r="L1574" s="73">
        <v>0</v>
      </c>
      <c r="M1574" s="73">
        <v>2.64</v>
      </c>
      <c r="N1574" s="74">
        <v>2.64</v>
      </c>
      <c r="O1574" s="98">
        <v>269.94</v>
      </c>
    </row>
    <row r="1575" spans="1:15" ht="15.5">
      <c r="A1575" s="68">
        <v>2025</v>
      </c>
      <c r="B1575" s="63" t="s">
        <v>56</v>
      </c>
      <c r="C1575" s="63" t="s">
        <v>39</v>
      </c>
      <c r="D1575" s="81">
        <v>0</v>
      </c>
      <c r="E1575" s="73">
        <v>92.23</v>
      </c>
      <c r="F1575" s="74">
        <v>92.23</v>
      </c>
      <c r="G1575" s="73">
        <v>0</v>
      </c>
      <c r="H1575" s="73">
        <v>0</v>
      </c>
      <c r="I1575" s="73">
        <v>0</v>
      </c>
      <c r="J1575" s="73">
        <v>0</v>
      </c>
      <c r="K1575" s="73">
        <v>0</v>
      </c>
      <c r="L1575" s="73">
        <v>0</v>
      </c>
      <c r="M1575" s="73">
        <v>0</v>
      </c>
      <c r="N1575" s="74">
        <v>0</v>
      </c>
      <c r="O1575" s="98">
        <v>92.23</v>
      </c>
    </row>
    <row r="1576" spans="1:15" ht="15.5">
      <c r="A1576" s="68">
        <v>2025</v>
      </c>
      <c r="B1576" s="63" t="s">
        <v>56</v>
      </c>
      <c r="C1576" s="63" t="s">
        <v>132</v>
      </c>
      <c r="D1576" s="81">
        <v>0</v>
      </c>
      <c r="E1576" s="73">
        <v>0</v>
      </c>
      <c r="F1576" s="74">
        <v>0</v>
      </c>
      <c r="G1576" s="73">
        <v>0</v>
      </c>
      <c r="H1576" s="73">
        <v>0</v>
      </c>
      <c r="I1576" s="73">
        <v>0</v>
      </c>
      <c r="J1576" s="73">
        <v>0</v>
      </c>
      <c r="K1576" s="73">
        <v>0</v>
      </c>
      <c r="L1576" s="73">
        <v>0</v>
      </c>
      <c r="M1576" s="73">
        <v>0.1</v>
      </c>
      <c r="N1576" s="74">
        <v>0.1</v>
      </c>
      <c r="O1576" s="98">
        <v>0.1</v>
      </c>
    </row>
    <row r="1577" spans="1:15" ht="15.5">
      <c r="A1577" s="68">
        <v>2025</v>
      </c>
      <c r="B1577" s="63" t="s">
        <v>56</v>
      </c>
      <c r="C1577" s="63" t="s">
        <v>40</v>
      </c>
      <c r="D1577" s="81">
        <v>0</v>
      </c>
      <c r="E1577" s="73">
        <v>0</v>
      </c>
      <c r="F1577" s="74">
        <v>0</v>
      </c>
      <c r="G1577" s="73">
        <v>5.55</v>
      </c>
      <c r="H1577" s="73">
        <v>0</v>
      </c>
      <c r="I1577" s="73">
        <v>0</v>
      </c>
      <c r="J1577" s="73">
        <v>0</v>
      </c>
      <c r="K1577" s="73">
        <v>0</v>
      </c>
      <c r="L1577" s="73">
        <v>0</v>
      </c>
      <c r="M1577" s="73">
        <v>4.1900000000000004</v>
      </c>
      <c r="N1577" s="74">
        <v>9.74</v>
      </c>
      <c r="O1577" s="98">
        <v>9.74</v>
      </c>
    </row>
    <row r="1578" spans="1:15" ht="15.5">
      <c r="A1578" s="68">
        <v>2025</v>
      </c>
      <c r="B1578" s="63" t="s">
        <v>56</v>
      </c>
      <c r="C1578" s="63" t="s">
        <v>41</v>
      </c>
      <c r="D1578" s="81">
        <v>225.03</v>
      </c>
      <c r="E1578" s="73">
        <v>31.27</v>
      </c>
      <c r="F1578" s="74">
        <v>256.3</v>
      </c>
      <c r="G1578" s="73">
        <v>0</v>
      </c>
      <c r="H1578" s="73">
        <v>0</v>
      </c>
      <c r="I1578" s="73">
        <v>0</v>
      </c>
      <c r="J1578" s="73">
        <v>0</v>
      </c>
      <c r="K1578" s="73">
        <v>0</v>
      </c>
      <c r="L1578" s="73">
        <v>0</v>
      </c>
      <c r="M1578" s="73">
        <v>2.87</v>
      </c>
      <c r="N1578" s="74">
        <v>2.87</v>
      </c>
      <c r="O1578" s="98">
        <v>259.17</v>
      </c>
    </row>
    <row r="1579" spans="1:15" ht="15.5">
      <c r="A1579" s="68">
        <v>2025</v>
      </c>
      <c r="B1579" s="63" t="s">
        <v>56</v>
      </c>
      <c r="C1579" s="63" t="s">
        <v>70</v>
      </c>
      <c r="D1579" s="81">
        <v>0</v>
      </c>
      <c r="E1579" s="73">
        <v>0</v>
      </c>
      <c r="F1579" s="74">
        <v>0</v>
      </c>
      <c r="G1579" s="73">
        <v>0</v>
      </c>
      <c r="H1579" s="73">
        <v>18.02</v>
      </c>
      <c r="I1579" s="73">
        <v>118.5</v>
      </c>
      <c r="J1579" s="73">
        <v>0</v>
      </c>
      <c r="K1579" s="73">
        <v>50.82</v>
      </c>
      <c r="L1579" s="73">
        <v>0</v>
      </c>
      <c r="M1579" s="73">
        <v>5.21</v>
      </c>
      <c r="N1579" s="74">
        <v>195.62</v>
      </c>
      <c r="O1579" s="98">
        <v>195.62</v>
      </c>
    </row>
    <row r="1580" spans="1:15" ht="15.5">
      <c r="A1580" s="68">
        <v>2025</v>
      </c>
      <c r="B1580" s="63" t="s">
        <v>56</v>
      </c>
      <c r="C1580" s="63" t="s">
        <v>74</v>
      </c>
      <c r="D1580" s="81">
        <v>90.85</v>
      </c>
      <c r="E1580" s="73">
        <v>0</v>
      </c>
      <c r="F1580" s="74">
        <v>90.85</v>
      </c>
      <c r="G1580" s="73">
        <v>0</v>
      </c>
      <c r="H1580" s="73">
        <v>0</v>
      </c>
      <c r="I1580" s="73">
        <v>0</v>
      </c>
      <c r="J1580" s="73">
        <v>0</v>
      </c>
      <c r="K1580" s="73">
        <v>0</v>
      </c>
      <c r="L1580" s="73">
        <v>0</v>
      </c>
      <c r="M1580" s="73">
        <v>4.1500000000000004</v>
      </c>
      <c r="N1580" s="74">
        <v>4.1500000000000004</v>
      </c>
      <c r="O1580" s="98">
        <v>95</v>
      </c>
    </row>
    <row r="1581" spans="1:15" ht="15.5">
      <c r="A1581" s="68">
        <v>2025</v>
      </c>
      <c r="B1581" s="63" t="s">
        <v>56</v>
      </c>
      <c r="C1581" s="63" t="s">
        <v>73</v>
      </c>
      <c r="D1581" s="81">
        <v>0</v>
      </c>
      <c r="E1581" s="73">
        <v>0</v>
      </c>
      <c r="F1581" s="74">
        <v>0</v>
      </c>
      <c r="G1581" s="73">
        <v>0</v>
      </c>
      <c r="H1581" s="73">
        <v>0</v>
      </c>
      <c r="I1581" s="73">
        <v>0</v>
      </c>
      <c r="J1581" s="73">
        <v>0</v>
      </c>
      <c r="K1581" s="73">
        <v>0</v>
      </c>
      <c r="L1581" s="73">
        <v>0</v>
      </c>
      <c r="M1581" s="73">
        <v>0</v>
      </c>
      <c r="N1581" s="74">
        <v>0</v>
      </c>
      <c r="O1581" s="98">
        <v>0</v>
      </c>
    </row>
    <row r="1582" spans="1:15" ht="15.5">
      <c r="A1582" s="68">
        <v>2025</v>
      </c>
      <c r="B1582" s="63" t="s">
        <v>56</v>
      </c>
      <c r="C1582" s="63" t="s">
        <v>42</v>
      </c>
      <c r="D1582" s="81">
        <v>853.24</v>
      </c>
      <c r="E1582" s="73">
        <v>194.63</v>
      </c>
      <c r="F1582" s="74">
        <v>1047.8699999999999</v>
      </c>
      <c r="G1582" s="73">
        <v>2</v>
      </c>
      <c r="H1582" s="73">
        <v>173.37</v>
      </c>
      <c r="I1582" s="73">
        <v>0</v>
      </c>
      <c r="J1582" s="73">
        <v>0</v>
      </c>
      <c r="K1582" s="73">
        <v>0</v>
      </c>
      <c r="L1582" s="73">
        <v>0</v>
      </c>
      <c r="M1582" s="73">
        <v>116.78</v>
      </c>
      <c r="N1582" s="74">
        <v>294.25</v>
      </c>
      <c r="O1582" s="98">
        <v>1342.12</v>
      </c>
    </row>
    <row r="1583" spans="1:15" ht="15.5">
      <c r="A1583" s="68">
        <v>2025</v>
      </c>
      <c r="B1583" s="63" t="s">
        <v>56</v>
      </c>
      <c r="C1583" s="63" t="s">
        <v>94</v>
      </c>
      <c r="D1583" s="81">
        <v>0</v>
      </c>
      <c r="E1583" s="73">
        <v>0</v>
      </c>
      <c r="F1583" s="74">
        <v>0</v>
      </c>
      <c r="G1583" s="73">
        <v>0</v>
      </c>
      <c r="H1583" s="73">
        <v>92.99</v>
      </c>
      <c r="I1583" s="73">
        <v>0</v>
      </c>
      <c r="J1583" s="73">
        <v>0</v>
      </c>
      <c r="K1583" s="73">
        <v>0</v>
      </c>
      <c r="L1583" s="73">
        <v>0</v>
      </c>
      <c r="M1583" s="73">
        <v>0</v>
      </c>
      <c r="N1583" s="74">
        <v>92.99</v>
      </c>
      <c r="O1583" s="98">
        <v>92.99</v>
      </c>
    </row>
    <row r="1584" spans="1:15" ht="15.5">
      <c r="A1584" s="68">
        <v>2025</v>
      </c>
      <c r="B1584" s="63" t="s">
        <v>56</v>
      </c>
      <c r="C1584" s="63" t="s">
        <v>133</v>
      </c>
      <c r="D1584" s="81">
        <v>89.78</v>
      </c>
      <c r="E1584" s="73">
        <v>0</v>
      </c>
      <c r="F1584" s="74">
        <v>89.78</v>
      </c>
      <c r="G1584" s="73">
        <v>0</v>
      </c>
      <c r="H1584" s="73">
        <v>0</v>
      </c>
      <c r="I1584" s="73">
        <v>0</v>
      </c>
      <c r="J1584" s="73">
        <v>0</v>
      </c>
      <c r="K1584" s="73">
        <v>0</v>
      </c>
      <c r="L1584" s="73">
        <v>0</v>
      </c>
      <c r="M1584" s="73">
        <v>0.02</v>
      </c>
      <c r="N1584" s="74">
        <v>0.02</v>
      </c>
      <c r="O1584" s="98">
        <v>89.8</v>
      </c>
    </row>
    <row r="1585" spans="1:15" ht="15.5">
      <c r="A1585" s="68">
        <v>2025</v>
      </c>
      <c r="B1585" s="63" t="s">
        <v>56</v>
      </c>
      <c r="C1585" s="63" t="s">
        <v>71</v>
      </c>
      <c r="D1585" s="81">
        <v>0</v>
      </c>
      <c r="E1585" s="73">
        <v>0</v>
      </c>
      <c r="F1585" s="74">
        <v>0</v>
      </c>
      <c r="G1585" s="73">
        <v>0</v>
      </c>
      <c r="H1585" s="73">
        <v>0</v>
      </c>
      <c r="I1585" s="73">
        <v>0</v>
      </c>
      <c r="J1585" s="73">
        <v>0</v>
      </c>
      <c r="K1585" s="73">
        <v>0</v>
      </c>
      <c r="L1585" s="73">
        <v>0</v>
      </c>
      <c r="M1585" s="73">
        <v>47.53</v>
      </c>
      <c r="N1585" s="74">
        <v>47.53</v>
      </c>
      <c r="O1585" s="98">
        <v>47.53</v>
      </c>
    </row>
    <row r="1586" spans="1:15" ht="15.5">
      <c r="A1586" s="68">
        <v>2025</v>
      </c>
      <c r="B1586" s="63" t="s">
        <v>56</v>
      </c>
      <c r="C1586" s="63" t="s">
        <v>45</v>
      </c>
      <c r="D1586" s="81">
        <v>167.59</v>
      </c>
      <c r="E1586" s="73">
        <v>0</v>
      </c>
      <c r="F1586" s="74">
        <v>167.59</v>
      </c>
      <c r="G1586" s="73">
        <v>0</v>
      </c>
      <c r="H1586" s="73">
        <v>0</v>
      </c>
      <c r="I1586" s="73">
        <v>0</v>
      </c>
      <c r="J1586" s="73">
        <v>0</v>
      </c>
      <c r="K1586" s="73">
        <v>0</v>
      </c>
      <c r="L1586" s="73">
        <v>0</v>
      </c>
      <c r="M1586" s="73">
        <v>0.03</v>
      </c>
      <c r="N1586" s="74">
        <v>0.03</v>
      </c>
      <c r="O1586" s="98">
        <v>167.62</v>
      </c>
    </row>
    <row r="1587" spans="1:15" ht="15.5">
      <c r="A1587" s="68">
        <v>2025</v>
      </c>
      <c r="B1587" s="63" t="s">
        <v>56</v>
      </c>
      <c r="C1587" s="63" t="s">
        <v>46</v>
      </c>
      <c r="D1587" s="81">
        <v>106.8</v>
      </c>
      <c r="E1587" s="73">
        <v>0</v>
      </c>
      <c r="F1587" s="74">
        <v>106.8</v>
      </c>
      <c r="G1587" s="73">
        <v>0</v>
      </c>
      <c r="H1587" s="73">
        <v>53.72</v>
      </c>
      <c r="I1587" s="73">
        <v>0</v>
      </c>
      <c r="J1587" s="73">
        <v>0</v>
      </c>
      <c r="K1587" s="73">
        <v>0</v>
      </c>
      <c r="L1587" s="73">
        <v>0</v>
      </c>
      <c r="M1587" s="73">
        <v>0.12</v>
      </c>
      <c r="N1587" s="74">
        <v>53.84</v>
      </c>
      <c r="O1587" s="98">
        <v>160.63999999999999</v>
      </c>
    </row>
    <row r="1588" spans="1:15" ht="15.5">
      <c r="A1588" s="68">
        <v>2025</v>
      </c>
      <c r="B1588" s="63" t="s">
        <v>56</v>
      </c>
      <c r="C1588" s="63" t="s">
        <v>62</v>
      </c>
      <c r="D1588" s="81">
        <v>178.43</v>
      </c>
      <c r="E1588" s="73">
        <v>0</v>
      </c>
      <c r="F1588" s="74">
        <v>178.43</v>
      </c>
      <c r="G1588" s="73">
        <v>16.55</v>
      </c>
      <c r="H1588" s="73">
        <v>137.63</v>
      </c>
      <c r="I1588" s="73">
        <v>0</v>
      </c>
      <c r="J1588" s="73">
        <v>0</v>
      </c>
      <c r="K1588" s="73">
        <v>0</v>
      </c>
      <c r="L1588" s="73">
        <v>205.53</v>
      </c>
      <c r="M1588" s="73">
        <v>48.65</v>
      </c>
      <c r="N1588" s="74">
        <v>400.08</v>
      </c>
      <c r="O1588" s="98">
        <v>578.51</v>
      </c>
    </row>
    <row r="1589" spans="1:15" ht="15.5">
      <c r="A1589" s="66">
        <v>2025</v>
      </c>
      <c r="B1589" s="66" t="s">
        <v>56</v>
      </c>
      <c r="C1589" s="64" t="s">
        <v>93</v>
      </c>
      <c r="D1589" s="76">
        <v>2074.96</v>
      </c>
      <c r="E1589" s="76">
        <v>351.73</v>
      </c>
      <c r="F1589" s="75">
        <v>2426.69</v>
      </c>
      <c r="G1589" s="76">
        <v>31.32</v>
      </c>
      <c r="H1589" s="76">
        <v>578.99</v>
      </c>
      <c r="I1589" s="76">
        <v>118.5</v>
      </c>
      <c r="J1589" s="76">
        <v>0</v>
      </c>
      <c r="K1589" s="76">
        <v>50.82</v>
      </c>
      <c r="L1589" s="76">
        <v>205.53</v>
      </c>
      <c r="M1589" s="76">
        <v>323.61</v>
      </c>
      <c r="N1589" s="75">
        <v>1308.77</v>
      </c>
      <c r="O1589" s="76">
        <v>3735.46</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90625" style="7" customWidth="1"/>
    <col min="2" max="2" width="15.54296875" style="7" customWidth="1"/>
    <col min="3" max="3" width="9" style="7"/>
    <col min="4" max="4" width="17.08984375" style="7" customWidth="1"/>
    <col min="5" max="15" width="12.90625" style="7" customWidth="1"/>
    <col min="16" max="16" width="12.90625" style="9" customWidth="1"/>
    <col min="17" max="27" width="12.90625" style="7" customWidth="1"/>
    <col min="28" max="28" width="12.90625" style="9" customWidth="1"/>
    <col min="29" max="258" width="9" style="7"/>
    <col min="259" max="259" width="16" style="7" customWidth="1"/>
    <col min="260" max="260" width="9" style="7"/>
    <col min="261" max="262" width="12.90625" style="7" bestFit="1" customWidth="1"/>
    <col min="263" max="268" width="12" style="7" bestFit="1" customWidth="1"/>
    <col min="269" max="278" width="13" style="7" bestFit="1" customWidth="1"/>
    <col min="279" max="514" width="9" style="7"/>
    <col min="515" max="515" width="16" style="7" customWidth="1"/>
    <col min="516" max="516" width="9" style="7"/>
    <col min="517" max="518" width="12.90625" style="7" bestFit="1" customWidth="1"/>
    <col min="519" max="524" width="12" style="7" bestFit="1" customWidth="1"/>
    <col min="525" max="534" width="13" style="7" bestFit="1" customWidth="1"/>
    <col min="535" max="770" width="9" style="7"/>
    <col min="771" max="771" width="16" style="7" customWidth="1"/>
    <col min="772" max="772" width="9" style="7"/>
    <col min="773" max="774" width="12.9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9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9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9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9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9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9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9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9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9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9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9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9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9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9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9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9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9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9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9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9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9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9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9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9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9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9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9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9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9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9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9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9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9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9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9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9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9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9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9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9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9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9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9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9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9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9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9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9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9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9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9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9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9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9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9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9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9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9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9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90625" style="7" bestFit="1" customWidth="1"/>
    <col min="16135" max="16140" width="12" style="7" bestFit="1" customWidth="1"/>
    <col min="16141" max="16150" width="13" style="7" bestFit="1" customWidth="1"/>
    <col min="16151" max="16382" width="9" style="7"/>
    <col min="16383" max="16384" width="8.90625" style="7" customWidth="1"/>
  </cols>
  <sheetData>
    <row r="1" spans="1:28" ht="18">
      <c r="A1" s="24" t="s">
        <v>125</v>
      </c>
      <c r="B1" s="12"/>
      <c r="C1" s="12"/>
      <c r="D1" s="10"/>
      <c r="O1" s="25"/>
    </row>
    <row r="2" spans="1:28" ht="43.5">
      <c r="A2" s="26">
        <v>1320</v>
      </c>
      <c r="B2" s="26">
        <v>1536</v>
      </c>
      <c r="C2" s="9"/>
      <c r="D2" s="7" t="s">
        <v>59</v>
      </c>
      <c r="E2" s="27" t="s">
        <v>61</v>
      </c>
      <c r="F2" s="27" t="s">
        <v>85</v>
      </c>
      <c r="G2" s="28" t="s">
        <v>114</v>
      </c>
      <c r="H2" s="27" t="s">
        <v>69</v>
      </c>
      <c r="I2" s="27" t="s">
        <v>60</v>
      </c>
      <c r="J2" s="27" t="s">
        <v>25</v>
      </c>
      <c r="K2" s="27" t="s">
        <v>64</v>
      </c>
      <c r="L2" s="27" t="s">
        <v>123</v>
      </c>
      <c r="M2" s="27" t="s">
        <v>124</v>
      </c>
      <c r="N2" s="27" t="s">
        <v>86</v>
      </c>
      <c r="O2" s="28" t="s">
        <v>115</v>
      </c>
      <c r="P2" s="29" t="s">
        <v>116</v>
      </c>
      <c r="Q2" s="27" t="s">
        <v>61</v>
      </c>
      <c r="R2" s="27" t="s">
        <v>85</v>
      </c>
      <c r="S2" s="28" t="s">
        <v>114</v>
      </c>
      <c r="T2" s="27" t="s">
        <v>69</v>
      </c>
      <c r="U2" s="27" t="s">
        <v>60</v>
      </c>
      <c r="V2" s="27" t="s">
        <v>25</v>
      </c>
      <c r="W2" s="27" t="s">
        <v>64</v>
      </c>
      <c r="X2" s="27" t="s">
        <v>123</v>
      </c>
      <c r="Y2" s="27" t="s">
        <v>124</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1316</v>
      </c>
      <c r="B4" s="7">
        <f>B2-4</f>
        <v>1532</v>
      </c>
      <c r="D4" s="21" t="s">
        <v>37</v>
      </c>
      <c r="E4" s="32">
        <f>HLOOKUP(E$2,monthly_data_exports_by_country_thousand_tonnes[[#All],[Crude and NGLs]:[Total '[note 5']]],Calculation!$A4,FALSE)</f>
        <v>0</v>
      </c>
      <c r="F4" s="33">
        <f>HLOOKUP(F$2,monthly_data_exports_by_country_thousand_tonnes[[#All],[Crude and NGLs]:[Total '[note 5']]],Calculation!$A4,FALSE)</f>
        <v>13.55</v>
      </c>
      <c r="G4" s="34">
        <f>HLOOKUP(G$2,monthly_data_exports_by_country_thousand_tonnes[[#All],[Crude and NGLs]:[Total '[note 5']]],Calculation!$A4,FALSE)</f>
        <v>13.55</v>
      </c>
      <c r="H4" s="33">
        <f>HLOOKUP(H$2,monthly_data_exports_by_country_thousand_tonnes[[#All],[Crude and NGLs]:[Total '[note 5']]],Calculation!$A4,FALSE)</f>
        <v>2.15</v>
      </c>
      <c r="I4" s="33">
        <f>HLOOKUP(I$2,monthly_data_exports_by_country_thousand_tonnes[[#All],[Crude and NGLs]:[Total '[note 5']]],Calculation!$A4,FALSE)</f>
        <v>209.31</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10.45</v>
      </c>
      <c r="N4" s="33">
        <f>HLOOKUP(N$2,monthly_data_exports_by_country_thousand_tonnes[[#All],[Crude and NGLs]:[Total '[note 5']]],Calculation!$A4,FALSE)</f>
        <v>95.15</v>
      </c>
      <c r="O4" s="34">
        <f>HLOOKUP(O$2,monthly_data_exports_by_country_thousand_tonnes[[#All],[Crude and NGLs]:[Total '[note 5']]],Calculation!$A4,FALSE)</f>
        <v>390.29</v>
      </c>
      <c r="P4" s="35">
        <f>HLOOKUP(P$2,monthly_data_exports_by_country_thousand_tonnes[[#All],[Crude and NGLs]:[Total '[note 5']]],Calculation!$A4,FALSE)</f>
        <v>403.84</v>
      </c>
      <c r="Q4" s="32">
        <f>HLOOKUP(Q$2,monthly_data_exports_by_country_thousand_tonnes[[#All],[Crude and NGLs]:[Total '[note 5']]],Calculation!$B4,FALSE)</f>
        <v>0</v>
      </c>
      <c r="R4" s="33">
        <f>HLOOKUP(R$2,monthly_data_exports_by_country_thousand_tonnes[[#All],[Crude and NGLs]:[Total '[note 5']]],Calculation!$B4,FALSE)</f>
        <v>20.04</v>
      </c>
      <c r="S4" s="34">
        <f>HLOOKUP(S$2,monthly_data_exports_by_country_thousand_tonnes[[#All],[Crude and NGLs]:[Total '[note 5']]],Calculation!$B4,FALSE)</f>
        <v>20.04</v>
      </c>
      <c r="T4" s="33">
        <f>HLOOKUP(T$2,monthly_data_exports_by_country_thousand_tonnes[[#All],[Crude and NGLs]:[Total '[note 5']]],Calculation!$B4,FALSE)</f>
        <v>0</v>
      </c>
      <c r="U4" s="33">
        <f>HLOOKUP(U$2,monthly_data_exports_by_country_thousand_tonnes[[#All],[Crude and NGLs]:[Total '[note 5']]],Calculation!$B4,FALSE)</f>
        <v>94.15</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31.14</v>
      </c>
      <c r="AA4" s="34">
        <f>HLOOKUP(AA$2,monthly_data_exports_by_country_thousand_tonnes[[#All],[Crude and NGLs]:[Total '[note 5']]],Calculation!$B4,FALSE)</f>
        <v>127.19</v>
      </c>
      <c r="AB4" s="35">
        <f>HLOOKUP(AB$2,monthly_data_exports_by_country_thousand_tonnes[[#All],[Crude and NGLs]:[Total '[note 5']]],Calculation!$B4,FALSE)</f>
        <v>147.22999999999999</v>
      </c>
    </row>
    <row r="5" spans="1:28" ht="14.5">
      <c r="A5" s="7">
        <f>A4+1</f>
        <v>1317</v>
      </c>
      <c r="B5" s="7">
        <f>B4+1</f>
        <v>1533</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0</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0</v>
      </c>
      <c r="AB5" s="36">
        <f>HLOOKUP(AB$2,monthly_data_exports_by_country_thousand_tonnes[[#All],[Crude and NGLs]:[Total '[note 5']]],Calculation!$B5,FALSE)</f>
        <v>0</v>
      </c>
    </row>
    <row r="6" spans="1:28" ht="14.5">
      <c r="A6" s="7">
        <f t="shared" ref="A6:B21" si="0">A5+1</f>
        <v>1318</v>
      </c>
      <c r="B6" s="7">
        <f t="shared" si="0"/>
        <v>1534</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3.94</v>
      </c>
      <c r="O6" s="11">
        <f>HLOOKUP(O$2,monthly_data_exports_by_country_thousand_tonnes[[#All],[Crude and NGLs]:[Total '[note 5']]],Calculation!$A6,FALSE)</f>
        <v>3.94</v>
      </c>
      <c r="P6" s="36">
        <f>HLOOKUP(P$2,monthly_data_exports_by_country_thousand_tonnes[[#All],[Crude and NGLs]:[Total '[note 5']]],Calculation!$A6,FALSE)</f>
        <v>3.94</v>
      </c>
      <c r="Q6" s="25">
        <f>HLOOKUP(Q$2,monthly_data_exports_by_country_thousand_tonnes[[#All],[Crude and NGLs]:[Total '[note 5']]],Calculation!$B6,FALSE)</f>
        <v>266.95999999999998</v>
      </c>
      <c r="R6" s="7">
        <f>HLOOKUP(R$2,monthly_data_exports_by_country_thousand_tonnes[[#All],[Crude and NGLs]:[Total '[note 5']]],Calculation!$B6,FALSE)</f>
        <v>0</v>
      </c>
      <c r="S6" s="11">
        <f>HLOOKUP(S$2,monthly_data_exports_by_country_thousand_tonnes[[#All],[Crude and NGLs]:[Total '[note 5']]],Calculation!$B6,FALSE)</f>
        <v>266.95999999999998</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8.7100000000000009</v>
      </c>
      <c r="AA6" s="11">
        <f>HLOOKUP(AA$2,monthly_data_exports_by_country_thousand_tonnes[[#All],[Crude and NGLs]:[Total '[note 5']]],Calculation!$B6,FALSE)</f>
        <v>8.7100000000000009</v>
      </c>
      <c r="AB6" s="36">
        <f>HLOOKUP(AB$2,monthly_data_exports_by_country_thousand_tonnes[[#All],[Crude and NGLs]:[Total '[note 5']]],Calculation!$B6,FALSE)</f>
        <v>275.67</v>
      </c>
    </row>
    <row r="7" spans="1:28" ht="14.5">
      <c r="A7" s="7">
        <f t="shared" si="0"/>
        <v>1319</v>
      </c>
      <c r="B7" s="7">
        <f t="shared" si="0"/>
        <v>1535</v>
      </c>
      <c r="D7" s="21" t="s">
        <v>39</v>
      </c>
      <c r="E7" s="25">
        <f>HLOOKUP(E$2,monthly_data_exports_by_country_thousand_tonnes[[#All],[Crude and NGLs]:[Total '[note 5']]],Calculation!$A7,FALSE)</f>
        <v>0</v>
      </c>
      <c r="F7" s="7">
        <f>HLOOKUP(F$2,monthly_data_exports_by_country_thousand_tonnes[[#All],[Crude and NGLs]:[Total '[note 5']]],Calculation!$A7,FALSE)</f>
        <v>0</v>
      </c>
      <c r="G7" s="11">
        <f>HLOOKUP(G$2,monthly_data_exports_by_country_thousand_tonnes[[#All],[Crude and NGLs]:[Total '[note 5']]],Calculation!$A7,FALSE)</f>
        <v>0</v>
      </c>
      <c r="H7" s="7">
        <f>HLOOKUP(H$2,monthly_data_exports_by_country_thousand_tonnes[[#All],[Crude and NGLs]:[Total '[note 5']]],Calculation!$A7,FALSE)</f>
        <v>0</v>
      </c>
      <c r="I7" s="7">
        <f>HLOOKUP(I$2,monthly_data_exports_by_country_thousand_tonnes[[#All],[Crude and NGLs]:[Total '[note 5']]],Calculation!$A7,FALSE)</f>
        <v>7.52</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0.18</v>
      </c>
      <c r="O7" s="11">
        <f>HLOOKUP(O$2,monthly_data_exports_by_country_thousand_tonnes[[#All],[Crude and NGLs]:[Total '[note 5']]],Calculation!$A7,FALSE)</f>
        <v>7.7</v>
      </c>
      <c r="P7" s="36">
        <f>HLOOKUP(P$2,monthly_data_exports_by_country_thousand_tonnes[[#All],[Crude and NGLs]:[Total '[note 5']]],Calculation!$A7,FALSE)</f>
        <v>7.7</v>
      </c>
      <c r="Q7" s="25">
        <f>HLOOKUP(Q$2,monthly_data_exports_by_country_thousand_tonnes[[#All],[Crude and NGLs]:[Total '[note 5']]],Calculation!$B7,FALSE)</f>
        <v>73.11</v>
      </c>
      <c r="R7" s="7">
        <f>HLOOKUP(R$2,monthly_data_exports_by_country_thousand_tonnes[[#All],[Crude and NGLs]:[Total '[note 5']]],Calculation!$B7,FALSE)</f>
        <v>43.16</v>
      </c>
      <c r="S7" s="11">
        <f>HLOOKUP(S$2,monthly_data_exports_by_country_thousand_tonnes[[#All],[Crude and NGLs]:[Total '[note 5']]],Calculation!$B7,FALSE)</f>
        <v>116.27</v>
      </c>
      <c r="T7" s="7">
        <f>HLOOKUP(T$2,monthly_data_exports_by_country_thousand_tonnes[[#All],[Crude and NGLs]:[Total '[note 5']]],Calculation!$B7,FALSE)</f>
        <v>0</v>
      </c>
      <c r="U7" s="7">
        <f>HLOOKUP(U$2,monthly_data_exports_by_country_thousand_tonnes[[#All],[Crude and NGLs]:[Total '[note 5']]],Calculation!$B7,FALSE)</f>
        <v>0</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0</v>
      </c>
      <c r="AB7" s="36">
        <f>HLOOKUP(AB$2,monthly_data_exports_by_country_thousand_tonnes[[#All],[Crude and NGLs]:[Total '[note 5']]],Calculation!$B7,FALSE)</f>
        <v>116.27</v>
      </c>
    </row>
    <row r="8" spans="1:28" ht="14.5">
      <c r="A8" s="7">
        <f t="shared" si="0"/>
        <v>1320</v>
      </c>
      <c r="B8" s="7">
        <f t="shared" si="0"/>
        <v>1536</v>
      </c>
      <c r="D8" s="21" t="s">
        <v>40</v>
      </c>
      <c r="E8" s="25">
        <f>HLOOKUP(E$2,monthly_data_exports_by_country_thousand_tonnes[[#All],[Crude and NGLs]:[Total '[note 5']]],Calculation!$A8,FALSE)</f>
        <v>97.04</v>
      </c>
      <c r="F8" s="7">
        <f>HLOOKUP(F$2,monthly_data_exports_by_country_thousand_tonnes[[#All],[Crude and NGLs]:[Total '[note 5']]],Calculation!$A8,FALSE)</f>
        <v>0</v>
      </c>
      <c r="G8" s="11">
        <f>HLOOKUP(G$2,monthly_data_exports_by_country_thousand_tonnes[[#All],[Crude and NGLs]:[Total '[note 5']]],Calculation!$A8,FALSE)</f>
        <v>97.04</v>
      </c>
      <c r="H8" s="7">
        <f>HLOOKUP(H$2,monthly_data_exports_by_country_thousand_tonnes[[#All],[Crude and NGLs]:[Total '[note 5']]],Calculation!$A8,FALSE)</f>
        <v>0</v>
      </c>
      <c r="I8" s="7">
        <f>HLOOKUP(I$2,monthly_data_exports_by_country_thousand_tonnes[[#All],[Crude and NGLs]:[Total '[note 5']]],Calculation!$A8,FALSE)</f>
        <v>0</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0</v>
      </c>
      <c r="O8" s="11">
        <f>HLOOKUP(O$2,monthly_data_exports_by_country_thousand_tonnes[[#All],[Crude and NGLs]:[Total '[note 5']]],Calculation!$A8,FALSE)</f>
        <v>0</v>
      </c>
      <c r="P8" s="36">
        <f>HLOOKUP(P$2,monthly_data_exports_by_country_thousand_tonnes[[#All],[Crude and NGLs]:[Total '[note 5']]],Calculation!$A8,FALSE)</f>
        <v>97.04</v>
      </c>
      <c r="Q8" s="25">
        <f>HLOOKUP(Q$2,monthly_data_exports_by_country_thousand_tonnes[[#All],[Crude and NGLs]:[Total '[note 5']]],Calculation!$B8,FALSE)</f>
        <v>98.64</v>
      </c>
      <c r="R8" s="7">
        <f>HLOOKUP(R$2,monthly_data_exports_by_country_thousand_tonnes[[#All],[Crude and NGLs]:[Total '[note 5']]],Calculation!$B8,FALSE)</f>
        <v>0</v>
      </c>
      <c r="S8" s="11">
        <f>HLOOKUP(S$2,monthly_data_exports_by_country_thousand_tonnes[[#All],[Crude and NGLs]:[Total '[note 5']]],Calculation!$B8,FALSE)</f>
        <v>98.64</v>
      </c>
      <c r="T8" s="7">
        <f>HLOOKUP(T$2,monthly_data_exports_by_country_thousand_tonnes[[#All],[Crude and NGLs]:[Total '[note 5']]],Calculation!$B8,FALSE)</f>
        <v>0</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0</v>
      </c>
      <c r="AA8" s="11">
        <f>HLOOKUP(AA$2,monthly_data_exports_by_country_thousand_tonnes[[#All],[Crude and NGLs]:[Total '[note 5']]],Calculation!$B8,FALSE)</f>
        <v>0</v>
      </c>
      <c r="AB8" s="36">
        <f>HLOOKUP(AB$2,monthly_data_exports_by_country_thousand_tonnes[[#All],[Crude and NGLs]:[Total '[note 5']]],Calculation!$B8,FALSE)</f>
        <v>98.64</v>
      </c>
    </row>
    <row r="9" spans="1:28" ht="14.5">
      <c r="A9" s="7">
        <f t="shared" si="0"/>
        <v>1321</v>
      </c>
      <c r="B9" s="7">
        <f t="shared" si="0"/>
        <v>1537</v>
      </c>
      <c r="D9" s="21" t="s">
        <v>41</v>
      </c>
      <c r="E9" s="25">
        <f>HLOOKUP(E$2,monthly_data_exports_by_country_thousand_tonnes[[#All],[Crude and NGLs]:[Total '[note 5']]],Calculation!$A9,FALSE)</f>
        <v>20.67</v>
      </c>
      <c r="F9" s="7">
        <f>HLOOKUP(F$2,monthly_data_exports_by_country_thousand_tonnes[[#All],[Crude and NGLs]:[Total '[note 5']]],Calculation!$A9,FALSE)</f>
        <v>0</v>
      </c>
      <c r="G9" s="11">
        <f>HLOOKUP(G$2,monthly_data_exports_by_country_thousand_tonnes[[#All],[Crude and NGLs]:[Total '[note 5']]],Calculation!$A9,FALSE)</f>
        <v>20.67</v>
      </c>
      <c r="H9" s="7">
        <f>HLOOKUP(H$2,monthly_data_exports_by_country_thousand_tonnes[[#All],[Crude and NGLs]:[Total '[note 5']]],Calculation!$A9,FALSE)</f>
        <v>11.72</v>
      </c>
      <c r="I9" s="7">
        <f>HLOOKUP(I$2,monthly_data_exports_by_country_thousand_tonnes[[#All],[Crude and NGLs]:[Total '[note 5']]],Calculation!$A9,FALSE)</f>
        <v>3.52</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16.91</v>
      </c>
      <c r="O9" s="11">
        <f>HLOOKUP(O$2,monthly_data_exports_by_country_thousand_tonnes[[#All],[Crude and NGLs]:[Total '[note 5']]],Calculation!$A9,FALSE)</f>
        <v>49.01</v>
      </c>
      <c r="P9" s="36">
        <f>HLOOKUP(P$2,monthly_data_exports_by_country_thousand_tonnes[[#All],[Crude and NGLs]:[Total '[note 5']]],Calculation!$A9,FALSE)</f>
        <v>69.680000000000007</v>
      </c>
      <c r="Q9" s="25">
        <f>HLOOKUP(Q$2,monthly_data_exports_by_country_thousand_tonnes[[#All],[Crude and NGLs]:[Total '[note 5']]],Calculation!$B9,FALSE)</f>
        <v>1.52</v>
      </c>
      <c r="R9" s="7">
        <f>HLOOKUP(R$2,monthly_data_exports_by_country_thousand_tonnes[[#All],[Crude and NGLs]:[Total '[note 5']]],Calculation!$B9,FALSE)</f>
        <v>0</v>
      </c>
      <c r="S9" s="11">
        <f>HLOOKUP(S$2,monthly_data_exports_by_country_thousand_tonnes[[#All],[Crude and NGLs]:[Total '[note 5']]],Calculation!$B9,FALSE)</f>
        <v>1.52</v>
      </c>
      <c r="T9" s="7">
        <f>HLOOKUP(T$2,monthly_data_exports_by_country_thousand_tonnes[[#All],[Crude and NGLs]:[Total '[note 5']]],Calculation!$B9,FALSE)</f>
        <v>2.79</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5.36</v>
      </c>
      <c r="AA9" s="11">
        <f>HLOOKUP(AA$2,monthly_data_exports_by_country_thousand_tonnes[[#All],[Crude and NGLs]:[Total '[note 5']]],Calculation!$B9,FALSE)</f>
        <v>8.15</v>
      </c>
      <c r="AB9" s="36">
        <f>HLOOKUP(AB$2,monthly_data_exports_by_country_thousand_tonnes[[#All],[Crude and NGLs]:[Total '[note 5']]],Calculation!$B9,FALSE)</f>
        <v>9.67</v>
      </c>
    </row>
    <row r="10" spans="1:28" ht="14.5">
      <c r="A10" s="7">
        <f t="shared" si="0"/>
        <v>1322</v>
      </c>
      <c r="B10" s="7">
        <f t="shared" si="0"/>
        <v>1538</v>
      </c>
      <c r="D10" s="21" t="s">
        <v>70</v>
      </c>
      <c r="E10" s="25">
        <f>HLOOKUP(E$2,monthly_data_exports_by_country_thousand_tonnes[[#All],[Crude and NGLs]:[Total '[note 5']]],Calculation!$A10,FALSE)</f>
        <v>315.02999999999997</v>
      </c>
      <c r="F10" s="7">
        <f>HLOOKUP(F$2,monthly_data_exports_by_country_thousand_tonnes[[#All],[Crude and NGLs]:[Total '[note 5']]],Calculation!$A10,FALSE)</f>
        <v>0</v>
      </c>
      <c r="G10" s="11">
        <f>HLOOKUP(G$2,monthly_data_exports_by_country_thousand_tonnes[[#All],[Crude and NGLs]:[Total '[note 5']]],Calculation!$A10,FALSE)</f>
        <v>315.02999999999997</v>
      </c>
      <c r="H10" s="7">
        <f>HLOOKUP(H$2,monthly_data_exports_by_country_thousand_tonnes[[#All],[Crude and NGLs]:[Total '[note 5']]],Calculation!$A10,FALSE)</f>
        <v>1.94</v>
      </c>
      <c r="I10" s="7">
        <f>HLOOKUP(I$2,monthly_data_exports_by_country_thousand_tonnes[[#All],[Crude and NGLs]:[Total '[note 5']]],Calculation!$A10,FALSE)</f>
        <v>0</v>
      </c>
      <c r="J10" s="7">
        <f>HLOOKUP(J$2,monthly_data_exports_by_country_thousand_tonnes[[#All],[Crude and NGLs]:[Total '[note 5']]],Calculation!$A10,FALSE)</f>
        <v>0</v>
      </c>
      <c r="K10" s="7">
        <f>HLOOKUP(K$2,monthly_data_exports_by_country_thousand_tonnes[[#All],[Crude and NGLs]:[Total '[note 5']]],Calculation!$A10,FALSE)</f>
        <v>0</v>
      </c>
      <c r="L10" s="7">
        <f>HLOOKUP(L$2,monthly_data_exports_by_country_thousand_tonnes[[#All],[Crude and NGLs]:[Total '[note 5']]],Calculation!$A10,FALSE)</f>
        <v>0</v>
      </c>
      <c r="M10" s="7">
        <f>HLOOKUP(M$2,monthly_data_exports_by_country_thousand_tonnes[[#All],[Crude and NGLs]:[Total '[note 5']]],Calculation!$A10,FALSE)</f>
        <v>0</v>
      </c>
      <c r="N10" s="7">
        <f>HLOOKUP(N$2,monthly_data_exports_by_country_thousand_tonnes[[#All],[Crude and NGLs]:[Total '[note 5']]],Calculation!$A10,FALSE)</f>
        <v>3.03</v>
      </c>
      <c r="O10" s="11">
        <f>HLOOKUP(O$2,monthly_data_exports_by_country_thousand_tonnes[[#All],[Crude and NGLs]:[Total '[note 5']]],Calculation!$A10,FALSE)</f>
        <v>4.97</v>
      </c>
      <c r="P10" s="36">
        <f>HLOOKUP(P$2,monthly_data_exports_by_country_thousand_tonnes[[#All],[Crude and NGLs]:[Total '[note 5']]],Calculation!$A10,FALSE)</f>
        <v>320</v>
      </c>
      <c r="Q10" s="25">
        <f>HLOOKUP(Q$2,monthly_data_exports_by_country_thousand_tonnes[[#All],[Crude and NGLs]:[Total '[note 5']]],Calculation!$B10,FALSE)</f>
        <v>92.08</v>
      </c>
      <c r="R10" s="7">
        <f>HLOOKUP(R$2,monthly_data_exports_by_country_thousand_tonnes[[#All],[Crude and NGLs]:[Total '[note 5']]],Calculation!$B10,FALSE)</f>
        <v>9.07</v>
      </c>
      <c r="S10" s="11">
        <f>HLOOKUP(S$2,monthly_data_exports_by_country_thousand_tonnes[[#All],[Crude and NGLs]:[Total '[note 5']]],Calculation!$B10,FALSE)</f>
        <v>101.15</v>
      </c>
      <c r="T10" s="7">
        <f>HLOOKUP(T$2,monthly_data_exports_by_country_thousand_tonnes[[#All],[Crude and NGLs]:[Total '[note 5']]],Calculation!$B10,FALSE)</f>
        <v>0</v>
      </c>
      <c r="U10" s="7">
        <f>HLOOKUP(U$2,monthly_data_exports_by_country_thousand_tonnes[[#All],[Crude and NGLs]:[Total '[note 5']]],Calculation!$B10,FALSE)</f>
        <v>0</v>
      </c>
      <c r="V10" s="7">
        <f>HLOOKUP(V$2,monthly_data_exports_by_country_thousand_tonnes[[#All],[Crude and NGLs]:[Total '[note 5']]],Calculation!$B10,FALSE)</f>
        <v>0</v>
      </c>
      <c r="W10" s="7">
        <f>HLOOKUP(W$2,monthly_data_exports_by_country_thousand_tonnes[[#All],[Crude and NGLs]:[Total '[note 5']]],Calculation!$B10,FALSE)</f>
        <v>0</v>
      </c>
      <c r="X10" s="7">
        <f>HLOOKUP(X$2,monthly_data_exports_by_country_thousand_tonnes[[#All],[Crude and NGLs]:[Total '[note 5']]],Calculation!$B10,FALSE)</f>
        <v>0</v>
      </c>
      <c r="Y10" s="7">
        <f>HLOOKUP(Y$2,monthly_data_exports_by_country_thousand_tonnes[[#All],[Crude and NGLs]:[Total '[note 5']]],Calculation!$B10,FALSE)</f>
        <v>0</v>
      </c>
      <c r="Z10" s="7">
        <f>HLOOKUP(Z$2,monthly_data_exports_by_country_thousand_tonnes[[#All],[Crude and NGLs]:[Total '[note 5']]],Calculation!$B10,FALSE)</f>
        <v>6.52</v>
      </c>
      <c r="AA10" s="11">
        <f>HLOOKUP(AA$2,monthly_data_exports_by_country_thousand_tonnes[[#All],[Crude and NGLs]:[Total '[note 5']]],Calculation!$B10,FALSE)</f>
        <v>6.52</v>
      </c>
      <c r="AB10" s="36">
        <f>HLOOKUP(AB$2,monthly_data_exports_by_country_thousand_tonnes[[#All],[Crude and NGLs]:[Total '[note 5']]],Calculation!$B10,FALSE)</f>
        <v>107.67</v>
      </c>
    </row>
    <row r="11" spans="1:28" ht="14.5">
      <c r="A11" s="7">
        <f t="shared" si="0"/>
        <v>1323</v>
      </c>
      <c r="B11" s="7">
        <f t="shared" si="0"/>
        <v>1539</v>
      </c>
      <c r="D11" s="21" t="s">
        <v>74</v>
      </c>
      <c r="E11" s="25">
        <f>HLOOKUP(E$2,monthly_data_exports_by_country_thousand_tonnes[[#All],[Crude and NGLs]:[Total '[note 5']]],Calculation!$A11,FALSE)</f>
        <v>0</v>
      </c>
      <c r="F11" s="7">
        <f>HLOOKUP(F$2,monthly_data_exports_by_country_thousand_tonnes[[#All],[Crude and NGLs]:[Total '[note 5']]],Calculation!$A11,FALSE)</f>
        <v>0</v>
      </c>
      <c r="G11" s="11">
        <f>HLOOKUP(G$2,monthly_data_exports_by_country_thousand_tonnes[[#All],[Crude and NGLs]:[Total '[note 5']]],Calculation!$A11,FALSE)</f>
        <v>0</v>
      </c>
      <c r="H11" s="7">
        <f>HLOOKUP(H$2,monthly_data_exports_by_country_thousand_tonnes[[#All],[Crude and NGLs]:[Total '[note 5']]],Calculation!$A11,FALSE)</f>
        <v>0</v>
      </c>
      <c r="I11" s="7">
        <f>HLOOKUP(I$2,monthly_data_exports_by_country_thousand_tonnes[[#All],[Crude and NGLs]:[Total '[note 5']]],Calculation!$A11,FALSE)</f>
        <v>21.79</v>
      </c>
      <c r="J11" s="7">
        <f>HLOOKUP(J$2,monthly_data_exports_by_country_thousand_tonnes[[#All],[Crude and NGLs]:[Total '[note 5']]],Calculation!$A11,FALSE)</f>
        <v>97.88</v>
      </c>
      <c r="K11" s="7">
        <f>HLOOKUP(K$2,monthly_data_exports_by_country_thousand_tonnes[[#All],[Crude and NGLs]:[Total '[note 5']]],Calculation!$A11,FALSE)</f>
        <v>0</v>
      </c>
      <c r="L11" s="7">
        <f>HLOOKUP(L$2,monthly_data_exports_by_country_thousand_tonnes[[#All],[Crude and NGLs]:[Total '[note 5']]],Calculation!$A11,FALSE)</f>
        <v>56.02</v>
      </c>
      <c r="M11" s="7">
        <f>HLOOKUP(M$2,monthly_data_exports_by_country_thousand_tonnes[[#All],[Crude and NGLs]:[Total '[note 5']]],Calculation!$A11,FALSE)</f>
        <v>13.1</v>
      </c>
      <c r="N11" s="7">
        <f>HLOOKUP(N$2,monthly_data_exports_by_country_thousand_tonnes[[#All],[Crude and NGLs]:[Total '[note 5']]],Calculation!$A11,FALSE)</f>
        <v>4.67</v>
      </c>
      <c r="O11" s="11">
        <f>HLOOKUP(O$2,monthly_data_exports_by_country_thousand_tonnes[[#All],[Crude and NGLs]:[Total '[note 5']]],Calculation!$A11,FALSE)</f>
        <v>194.8</v>
      </c>
      <c r="P11" s="36">
        <f>HLOOKUP(P$2,monthly_data_exports_by_country_thousand_tonnes[[#All],[Crude and NGLs]:[Total '[note 5']]],Calculation!$A11,FALSE)</f>
        <v>194.8</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17.8</v>
      </c>
      <c r="V11" s="7">
        <f>HLOOKUP(V$2,monthly_data_exports_by_country_thousand_tonnes[[#All],[Crude and NGLs]:[Total '[note 5']]],Calculation!$B11,FALSE)</f>
        <v>102.51</v>
      </c>
      <c r="W11" s="7">
        <f>HLOOKUP(W$2,monthly_data_exports_by_country_thousand_tonnes[[#All],[Crude and NGLs]:[Total '[note 5']]],Calculation!$B11,FALSE)</f>
        <v>0.06</v>
      </c>
      <c r="X11" s="7">
        <f>HLOOKUP(X$2,monthly_data_exports_by_country_thousand_tonnes[[#All],[Crude and NGLs]:[Total '[note 5']]],Calculation!$B11,FALSE)</f>
        <v>63.51</v>
      </c>
      <c r="Y11" s="7">
        <f>HLOOKUP(Y$2,monthly_data_exports_by_country_thousand_tonnes[[#All],[Crude and NGLs]:[Total '[note 5']]],Calculation!$B11,FALSE)</f>
        <v>0</v>
      </c>
      <c r="Z11" s="7">
        <f>HLOOKUP(Z$2,monthly_data_exports_by_country_thousand_tonnes[[#All],[Crude and NGLs]:[Total '[note 5']]],Calculation!$B11,FALSE)</f>
        <v>0.02</v>
      </c>
      <c r="AA11" s="11">
        <f>HLOOKUP(AA$2,monthly_data_exports_by_country_thousand_tonnes[[#All],[Crude and NGLs]:[Total '[note 5']]],Calculation!$B11,FALSE)</f>
        <v>185.16</v>
      </c>
      <c r="AB11" s="36">
        <f>HLOOKUP(AB$2,monthly_data_exports_by_country_thousand_tonnes[[#All],[Crude and NGLs]:[Total '[note 5']]],Calculation!$B11,FALSE)</f>
        <v>185.16</v>
      </c>
    </row>
    <row r="12" spans="1:28" ht="14.5">
      <c r="A12" s="7">
        <f t="shared" si="0"/>
        <v>1324</v>
      </c>
      <c r="B12" s="7">
        <f t="shared" si="0"/>
        <v>1540</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0.14000000000000001</v>
      </c>
      <c r="O12" s="11">
        <f>HLOOKUP(O$2,monthly_data_exports_by_country_thousand_tonnes[[#All],[Crude and NGLs]:[Total '[note 5']]],Calculation!$A12,FALSE)</f>
        <v>0.14000000000000001</v>
      </c>
      <c r="P12" s="36">
        <f>HLOOKUP(P$2,monthly_data_exports_by_country_thousand_tonnes[[#All],[Crude and NGLs]:[Total '[note 5']]],Calculation!$A12,FALSE)</f>
        <v>0.14000000000000001</v>
      </c>
      <c r="Q12" s="25">
        <f>HLOOKUP(Q$2,monthly_data_exports_by_country_thousand_tonnes[[#All],[Crude and NGLs]:[Total '[note 5']]],Calculation!$B12,FALSE)</f>
        <v>0</v>
      </c>
      <c r="R12" s="7">
        <f>HLOOKUP(R$2,monthly_data_exports_by_country_thousand_tonnes[[#All],[Crude and NGLs]:[Total '[note 5']]],Calculation!$B12,FALSE)</f>
        <v>8.48</v>
      </c>
      <c r="S12" s="11">
        <f>HLOOKUP(S$2,monthly_data_exports_by_country_thousand_tonnes[[#All],[Crude and NGLs]:[Total '[note 5']]],Calculation!$B12,FALSE)</f>
        <v>8.48</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2.2200000000000002</v>
      </c>
      <c r="AA12" s="11">
        <f>HLOOKUP(AA$2,monthly_data_exports_by_country_thousand_tonnes[[#All],[Crude and NGLs]:[Total '[note 5']]],Calculation!$B12,FALSE)</f>
        <v>2.2200000000000002</v>
      </c>
      <c r="AB12" s="36">
        <f>HLOOKUP(AB$2,monthly_data_exports_by_country_thousand_tonnes[[#All],[Crude and NGLs]:[Total '[note 5']]],Calculation!$B12,FALSE)</f>
        <v>10.7</v>
      </c>
    </row>
    <row r="13" spans="1:28" ht="14.5">
      <c r="A13" s="7">
        <f t="shared" si="0"/>
        <v>1325</v>
      </c>
      <c r="B13" s="7">
        <f t="shared" si="0"/>
        <v>1541</v>
      </c>
      <c r="D13" s="21" t="s">
        <v>42</v>
      </c>
      <c r="E13" s="25">
        <f>HLOOKUP(E$2,monthly_data_exports_by_country_thousand_tonnes[[#All],[Crude and NGLs]:[Total '[note 5']]],Calculation!$A13,FALSE)</f>
        <v>0</v>
      </c>
      <c r="F13" s="7">
        <f>HLOOKUP(F$2,monthly_data_exports_by_country_thousand_tonnes[[#All],[Crude and NGLs]:[Total '[note 5']]],Calculation!$A13,FALSE)</f>
        <v>0</v>
      </c>
      <c r="G13" s="11">
        <f>HLOOKUP(G$2,monthly_data_exports_by_country_thousand_tonnes[[#All],[Crude and NGLs]:[Total '[note 5']]],Calculation!$A13,FALSE)</f>
        <v>0</v>
      </c>
      <c r="H13" s="7">
        <f>HLOOKUP(H$2,monthly_data_exports_by_country_thousand_tonnes[[#All],[Crude and NGLs]:[Total '[note 5']]],Calculation!$A13,FALSE)</f>
        <v>0</v>
      </c>
      <c r="I13" s="7">
        <f>HLOOKUP(I$2,monthly_data_exports_by_country_thousand_tonnes[[#All],[Crude and NGLs]:[Total '[note 5']]],Calculation!$A13,FALSE)</f>
        <v>0</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0</v>
      </c>
      <c r="M13" s="7">
        <f>HLOOKUP(M$2,monthly_data_exports_by_country_thousand_tonnes[[#All],[Crude and NGLs]:[Total '[note 5']]],Calculation!$A13,FALSE)</f>
        <v>0</v>
      </c>
      <c r="N13" s="7">
        <f>HLOOKUP(N$2,monthly_data_exports_by_country_thousand_tonnes[[#All],[Crude and NGLs]:[Total '[note 5']]],Calculation!$A13,FALSE)</f>
        <v>0</v>
      </c>
      <c r="O13" s="11">
        <f>HLOOKUP(O$2,monthly_data_exports_by_country_thousand_tonnes[[#All],[Crude and NGLs]:[Total '[note 5']]],Calculation!$A13,FALSE)</f>
        <v>0</v>
      </c>
      <c r="P13" s="36">
        <f>HLOOKUP(P$2,monthly_data_exports_by_country_thousand_tonnes[[#All],[Crude and NGLs]:[Total '[note 5']]],Calculation!$A13,FALSE)</f>
        <v>0</v>
      </c>
      <c r="Q13" s="25">
        <f>HLOOKUP(Q$2,monthly_data_exports_by_country_thousand_tonnes[[#All],[Crude and NGLs]:[Total '[note 5']]],Calculation!$B13,FALSE)</f>
        <v>260.48</v>
      </c>
      <c r="R13" s="7">
        <f>HLOOKUP(R$2,monthly_data_exports_by_country_thousand_tonnes[[#All],[Crude and NGLs]:[Total '[note 5']]],Calculation!$B13,FALSE)</f>
        <v>0</v>
      </c>
      <c r="S13" s="11">
        <f>HLOOKUP(S$2,monthly_data_exports_by_country_thousand_tonnes[[#All],[Crude and NGLs]:[Total '[note 5']]],Calculation!$B13,FALSE)</f>
        <v>260.48</v>
      </c>
      <c r="T13" s="7">
        <f>HLOOKUP(T$2,monthly_data_exports_by_country_thousand_tonnes[[#All],[Crude and NGLs]:[Total '[note 5']]],Calculation!$B13,FALSE)</f>
        <v>0</v>
      </c>
      <c r="U13" s="7">
        <f>HLOOKUP(U$2,monthly_data_exports_by_country_thousand_tonnes[[#All],[Crude and NGLs]:[Total '[note 5']]],Calculation!$B13,FALSE)</f>
        <v>0</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0</v>
      </c>
      <c r="Z13" s="7">
        <f>HLOOKUP(Z$2,monthly_data_exports_by_country_thousand_tonnes[[#All],[Crude and NGLs]:[Total '[note 5']]],Calculation!$B13,FALSE)</f>
        <v>0</v>
      </c>
      <c r="AA13" s="11">
        <f>HLOOKUP(AA$2,monthly_data_exports_by_country_thousand_tonnes[[#All],[Crude and NGLs]:[Total '[note 5']]],Calculation!$B13,FALSE)</f>
        <v>0</v>
      </c>
      <c r="AB13" s="36">
        <f>HLOOKUP(AB$2,monthly_data_exports_by_country_thousand_tonnes[[#All],[Crude and NGLs]:[Total '[note 5']]],Calculation!$B13,FALSE)</f>
        <v>260.48</v>
      </c>
    </row>
    <row r="14" spans="1:28" ht="14.5">
      <c r="A14" s="7">
        <f t="shared" si="0"/>
        <v>1326</v>
      </c>
      <c r="B14" s="7">
        <f t="shared" si="0"/>
        <v>1542</v>
      </c>
      <c r="D14" s="21" t="s">
        <v>43</v>
      </c>
      <c r="E14" s="25">
        <f>HLOOKUP(E$2,monthly_data_exports_by_country_thousand_tonnes[[#All],[Crude and NGLs]:[Total '[note 5']]],Calculation!$A14,FALSE)</f>
        <v>537.97</v>
      </c>
      <c r="F14" s="7">
        <f>HLOOKUP(F$2,monthly_data_exports_by_country_thousand_tonnes[[#All],[Crude and NGLs]:[Total '[note 5']]],Calculation!$A14,FALSE)</f>
        <v>108.24</v>
      </c>
      <c r="G14" s="11">
        <f>HLOOKUP(G$2,monthly_data_exports_by_country_thousand_tonnes[[#All],[Crude and NGLs]:[Total '[note 5']]],Calculation!$A14,FALSE)</f>
        <v>646.21</v>
      </c>
      <c r="H14" s="7">
        <f>HLOOKUP(H$2,monthly_data_exports_by_country_thousand_tonnes[[#All],[Crude and NGLs]:[Total '[note 5']]],Calculation!$A14,FALSE)</f>
        <v>3.56</v>
      </c>
      <c r="I14" s="7">
        <f>HLOOKUP(I$2,monthly_data_exports_by_country_thousand_tonnes[[#All],[Crude and NGLs]:[Total '[note 5']]],Calculation!$A14,FALSE)</f>
        <v>150.12</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210.73</v>
      </c>
      <c r="O14" s="11">
        <f>HLOOKUP(O$2,monthly_data_exports_by_country_thousand_tonnes[[#All],[Crude and NGLs]:[Total '[note 5']]],Calculation!$A14,FALSE)</f>
        <v>393.22</v>
      </c>
      <c r="P14" s="36">
        <f>HLOOKUP(P$2,monthly_data_exports_by_country_thousand_tonnes[[#All],[Crude and NGLs]:[Total '[note 5']]],Calculation!$A14,FALSE)</f>
        <v>1039.43</v>
      </c>
      <c r="Q14" s="25">
        <f>HLOOKUP(Q$2,monthly_data_exports_by_country_thousand_tonnes[[#All],[Crude and NGLs]:[Total '[note 5']]],Calculation!$B14,FALSE)</f>
        <v>549.94000000000005</v>
      </c>
      <c r="R14" s="7">
        <f>HLOOKUP(R$2,monthly_data_exports_by_country_thousand_tonnes[[#All],[Crude and NGLs]:[Total '[note 5']]],Calculation!$B14,FALSE)</f>
        <v>79.88</v>
      </c>
      <c r="S14" s="11">
        <f>HLOOKUP(S$2,monthly_data_exports_by_country_thousand_tonnes[[#All],[Crude and NGLs]:[Total '[note 5']]],Calculation!$B14,FALSE)</f>
        <v>629.82000000000005</v>
      </c>
      <c r="T14" s="7">
        <f>HLOOKUP(T$2,monthly_data_exports_by_country_thousand_tonnes[[#All],[Crude and NGLs]:[Total '[note 5']]],Calculation!$B14,FALSE)</f>
        <v>1.54</v>
      </c>
      <c r="U14" s="7">
        <f>HLOOKUP(U$2,monthly_data_exports_by_country_thousand_tonnes[[#All],[Crude and NGLs]:[Total '[note 5']]],Calculation!$B14,FALSE)</f>
        <v>126.87</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273.89999999999998</v>
      </c>
      <c r="AA14" s="11">
        <f>HLOOKUP(AA$2,monthly_data_exports_by_country_thousand_tonnes[[#All],[Crude and NGLs]:[Total '[note 5']]],Calculation!$B14,FALSE)</f>
        <v>404.32</v>
      </c>
      <c r="AB14" s="36">
        <f>HLOOKUP(AB$2,monthly_data_exports_by_country_thousand_tonnes[[#All],[Crude and NGLs]:[Total '[note 5']]],Calculation!$B14,FALSE)</f>
        <v>1034.1400000000001</v>
      </c>
    </row>
    <row r="15" spans="1:28" ht="14.5">
      <c r="A15" s="7">
        <f t="shared" si="0"/>
        <v>1327</v>
      </c>
      <c r="B15" s="7">
        <f t="shared" si="0"/>
        <v>1543</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98.13</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98.13</v>
      </c>
      <c r="P15" s="36">
        <f>HLOOKUP(P$2,monthly_data_exports_by_country_thousand_tonnes[[#All],[Crude and NGLs]:[Total '[note 5']]],Calculation!$A15,FALSE)</f>
        <v>98.13</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36.92</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36.92</v>
      </c>
      <c r="AB15" s="36">
        <f>HLOOKUP(AB$2,monthly_data_exports_by_country_thousand_tonnes[[#All],[Crude and NGLs]:[Total '[note 5']]],Calculation!$B15,FALSE)</f>
        <v>36.92</v>
      </c>
    </row>
    <row r="16" spans="1:28" ht="14.5">
      <c r="A16" s="7">
        <f t="shared" si="0"/>
        <v>1328</v>
      </c>
      <c r="B16" s="7">
        <f t="shared" si="0"/>
        <v>1544</v>
      </c>
      <c r="D16" s="21" t="s">
        <v>71</v>
      </c>
      <c r="E16" s="25">
        <f>HLOOKUP(E$2,monthly_data_exports_by_country_thousand_tonnes[[#All],[Crude and NGLs]:[Total '[note 5']]],Calculation!$A16,FALSE)</f>
        <v>453.69</v>
      </c>
      <c r="F16" s="7">
        <f>HLOOKUP(F$2,monthly_data_exports_by_country_thousand_tonnes[[#All],[Crude and NGLs]:[Total '[note 5']]],Calculation!$A16,FALSE)</f>
        <v>0</v>
      </c>
      <c r="G16" s="11">
        <f>HLOOKUP(G$2,monthly_data_exports_by_country_thousand_tonnes[[#All],[Crude and NGLs]:[Total '[note 5']]],Calculation!$A16,FALSE)</f>
        <v>453.69</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v>
      </c>
      <c r="O16" s="11">
        <f>HLOOKUP(O$2,monthly_data_exports_by_country_thousand_tonnes[[#All],[Crude and NGLs]:[Total '[note 5']]],Calculation!$A16,FALSE)</f>
        <v>0</v>
      </c>
      <c r="P16" s="36">
        <f>HLOOKUP(P$2,monthly_data_exports_by_country_thousand_tonnes[[#All],[Crude and NGLs]:[Total '[note 5']]],Calculation!$A16,FALSE)</f>
        <v>453.69</v>
      </c>
      <c r="Q16" s="25">
        <f>HLOOKUP(Q$2,monthly_data_exports_by_country_thousand_tonnes[[#All],[Crude and NGLs]:[Total '[note 5']]],Calculation!$B16,FALSE)</f>
        <v>191.13</v>
      </c>
      <c r="R16" s="7">
        <f>HLOOKUP(R$2,monthly_data_exports_by_country_thousand_tonnes[[#All],[Crude and NGLs]:[Total '[note 5']]],Calculation!$B16,FALSE)</f>
        <v>0</v>
      </c>
      <c r="S16" s="11">
        <f>HLOOKUP(S$2,monthly_data_exports_by_country_thousand_tonnes[[#All],[Crude and NGLs]:[Total '[note 5']]],Calculation!$B16,FALSE)</f>
        <v>191.13</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1.65</v>
      </c>
      <c r="AA16" s="11">
        <f>HLOOKUP(AA$2,monthly_data_exports_by_country_thousand_tonnes[[#All],[Crude and NGLs]:[Total '[note 5']]],Calculation!$B16,FALSE)</f>
        <v>1.65</v>
      </c>
      <c r="AB16" s="36">
        <f>HLOOKUP(AB$2,monthly_data_exports_by_country_thousand_tonnes[[#All],[Crude and NGLs]:[Total '[note 5']]],Calculation!$B16,FALSE)</f>
        <v>192.78</v>
      </c>
    </row>
    <row r="17" spans="1:28" ht="14.5">
      <c r="A17" s="7">
        <f t="shared" si="0"/>
        <v>1329</v>
      </c>
      <c r="B17" s="7">
        <f t="shared" si="0"/>
        <v>1545</v>
      </c>
      <c r="D17" s="21" t="s">
        <v>45</v>
      </c>
      <c r="E17" s="25">
        <f>HLOOKUP(E$2,monthly_data_exports_by_country_thousand_tonnes[[#All],[Crude and NGLs]:[Total '[note 5']]],Calculation!$A17,FALSE)</f>
        <v>0</v>
      </c>
      <c r="F17" s="7">
        <f>HLOOKUP(F$2,monthly_data_exports_by_country_thousand_tonnes[[#All],[Crude and NGLs]:[Total '[note 5']]],Calculation!$A17,FALSE)</f>
        <v>0</v>
      </c>
      <c r="G17" s="11">
        <f>HLOOKUP(G$2,monthly_data_exports_by_country_thousand_tonnes[[#All],[Crude and NGLs]:[Total '[note 5']]],Calculation!$A17,FALSE)</f>
        <v>0</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13.97</v>
      </c>
      <c r="N17" s="7">
        <f>HLOOKUP(N$2,monthly_data_exports_by_country_thousand_tonnes[[#All],[Crude and NGLs]:[Total '[note 5']]],Calculation!$A17,FALSE)</f>
        <v>3.07</v>
      </c>
      <c r="O17" s="11">
        <f>HLOOKUP(O$2,monthly_data_exports_by_country_thousand_tonnes[[#All],[Crude and NGLs]:[Total '[note 5']]],Calculation!$A17,FALSE)</f>
        <v>50.04</v>
      </c>
      <c r="P17" s="36">
        <f>HLOOKUP(P$2,monthly_data_exports_by_country_thousand_tonnes[[#All],[Crude and NGLs]:[Total '[note 5']]],Calculation!$A17,FALSE)</f>
        <v>50.04</v>
      </c>
      <c r="Q17" s="25">
        <f>HLOOKUP(Q$2,monthly_data_exports_by_country_thousand_tonnes[[#All],[Crude and NGLs]:[Total '[note 5']]],Calculation!$B17,FALSE)</f>
        <v>0</v>
      </c>
      <c r="R17" s="7">
        <f>HLOOKUP(R$2,monthly_data_exports_by_country_thousand_tonnes[[#All],[Crude and NGLs]:[Total '[note 5']]],Calculation!$B17,FALSE)</f>
        <v>8.1300000000000008</v>
      </c>
      <c r="S17" s="11">
        <f>HLOOKUP(S$2,monthly_data_exports_by_country_thousand_tonnes[[#All],[Crude and NGLs]:[Total '[note 5']]],Calculation!$B17,FALSE)</f>
        <v>8.1300000000000008</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6.49</v>
      </c>
      <c r="AA17" s="11">
        <f>HLOOKUP(AA$2,monthly_data_exports_by_country_thousand_tonnes[[#All],[Crude and NGLs]:[Total '[note 5']]],Calculation!$B17,FALSE)</f>
        <v>6.49</v>
      </c>
      <c r="AB17" s="36">
        <f>HLOOKUP(AB$2,monthly_data_exports_by_country_thousand_tonnes[[#All],[Crude and NGLs]:[Total '[note 5']]],Calculation!$B17,FALSE)</f>
        <v>14.62</v>
      </c>
    </row>
    <row r="18" spans="1:28" ht="14.5">
      <c r="A18" s="7">
        <f t="shared" si="0"/>
        <v>1330</v>
      </c>
      <c r="B18" s="7">
        <f t="shared" si="0"/>
        <v>1546</v>
      </c>
      <c r="D18" s="21" t="s">
        <v>46</v>
      </c>
      <c r="E18" s="25">
        <f>HLOOKUP(E$2,monthly_data_exports_by_country_thousand_tonnes[[#All],[Crude and NGLs]:[Total '[note 5']]],Calculation!$A18,FALSE)</f>
        <v>181.84</v>
      </c>
      <c r="F18" s="7">
        <f>HLOOKUP(F$2,monthly_data_exports_by_country_thousand_tonnes[[#All],[Crude and NGLs]:[Total '[note 5']]],Calculation!$A18,FALSE)</f>
        <v>0</v>
      </c>
      <c r="G18" s="11">
        <f>HLOOKUP(G$2,monthly_data_exports_by_country_thousand_tonnes[[#All],[Crude and NGLs]:[Total '[note 5']]],Calculation!$A18,FALSE)</f>
        <v>181.84</v>
      </c>
      <c r="H18" s="7">
        <f>HLOOKUP(H$2,monthly_data_exports_by_country_thousand_tonnes[[#All],[Crude and NGLs]:[Total '[note 5']]],Calculation!$A18,FALSE)</f>
        <v>0</v>
      </c>
      <c r="I18" s="7">
        <f>HLOOKUP(I$2,monthly_data_exports_by_country_thousand_tonnes[[#All],[Crude and NGLs]:[Total '[note 5']]],Calculation!$A18,FALSE)</f>
        <v>0</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6.52</v>
      </c>
      <c r="O18" s="11">
        <f>HLOOKUP(O$2,monthly_data_exports_by_country_thousand_tonnes[[#All],[Crude and NGLs]:[Total '[note 5']]],Calculation!$A18,FALSE)</f>
        <v>6.52</v>
      </c>
      <c r="P18" s="36">
        <f>HLOOKUP(P$2,monthly_data_exports_by_country_thousand_tonnes[[#All],[Crude and NGLs]:[Total '[note 5']]],Calculation!$A18,FALSE)</f>
        <v>188.36</v>
      </c>
      <c r="Q18" s="25">
        <f>HLOOKUP(Q$2,monthly_data_exports_by_country_thousand_tonnes[[#All],[Crude and NGLs]:[Total '[note 5']]],Calculation!$B18,FALSE)</f>
        <v>107</v>
      </c>
      <c r="R18" s="7">
        <f>HLOOKUP(R$2,monthly_data_exports_by_country_thousand_tonnes[[#All],[Crude and NGLs]:[Total '[note 5']]],Calculation!$B18,FALSE)</f>
        <v>0</v>
      </c>
      <c r="S18" s="11">
        <f>HLOOKUP(S$2,monthly_data_exports_by_country_thousand_tonnes[[#All],[Crude and NGLs]:[Total '[note 5']]],Calculation!$B18,FALSE)</f>
        <v>107</v>
      </c>
      <c r="T18" s="7">
        <f>HLOOKUP(T$2,monthly_data_exports_by_country_thousand_tonnes[[#All],[Crude and NGLs]:[Total '[note 5']]],Calculation!$B18,FALSE)</f>
        <v>0</v>
      </c>
      <c r="U18" s="7">
        <f>HLOOKUP(U$2,monthly_data_exports_by_country_thousand_tonnes[[#All],[Crude and NGLs]:[Total '[note 5']]],Calculation!$B18,FALSE)</f>
        <v>0</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v>
      </c>
      <c r="Y18" s="7">
        <f>HLOOKUP(Y$2,monthly_data_exports_by_country_thousand_tonnes[[#All],[Crude and NGLs]:[Total '[note 5']]],Calculation!$B18,FALSE)</f>
        <v>0</v>
      </c>
      <c r="Z18" s="7">
        <f>HLOOKUP(Z$2,monthly_data_exports_by_country_thousand_tonnes[[#All],[Crude and NGLs]:[Total '[note 5']]],Calculation!$B18,FALSE)</f>
        <v>0.03</v>
      </c>
      <c r="AA18" s="11">
        <f>HLOOKUP(AA$2,monthly_data_exports_by_country_thousand_tonnes[[#All],[Crude and NGLs]:[Total '[note 5']]],Calculation!$B18,FALSE)</f>
        <v>0.03</v>
      </c>
      <c r="AB18" s="36">
        <f>HLOOKUP(AB$2,monthly_data_exports_by_country_thousand_tonnes[[#All],[Crude and NGLs]:[Total '[note 5']]],Calculation!$B18,FALSE)</f>
        <v>107.03</v>
      </c>
    </row>
    <row r="19" spans="1:28" ht="14.5">
      <c r="A19" s="7">
        <f t="shared" si="0"/>
        <v>1331</v>
      </c>
      <c r="B19" s="7">
        <f t="shared" si="0"/>
        <v>1547</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181.86</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0.23</v>
      </c>
      <c r="M19" s="7">
        <f>HLOOKUP(M$2,monthly_data_exports_by_country_thousand_tonnes[[#All],[Crude and NGLs]:[Total '[note 5']]],Calculation!$A19,FALSE)</f>
        <v>0</v>
      </c>
      <c r="N19" s="7">
        <f>HLOOKUP(N$2,monthly_data_exports_by_country_thousand_tonnes[[#All],[Crude and NGLs]:[Total '[note 5']]],Calculation!$A19,FALSE)</f>
        <v>0.08</v>
      </c>
      <c r="O19" s="11">
        <f>HLOOKUP(O$2,monthly_data_exports_by_country_thousand_tonnes[[#All],[Crude and NGLs]:[Total '[note 5']]],Calculation!$A19,FALSE)</f>
        <v>182.17</v>
      </c>
      <c r="P19" s="36">
        <f>HLOOKUP(P$2,monthly_data_exports_by_country_thousand_tonnes[[#All],[Crude and NGLs]:[Total '[note 5']]],Calculation!$A19,FALSE)</f>
        <v>182.17</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202.12</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0.06</v>
      </c>
      <c r="AA19" s="11">
        <f>HLOOKUP(AA$2,monthly_data_exports_by_country_thousand_tonnes[[#All],[Crude and NGLs]:[Total '[note 5']]],Calculation!$B19,FALSE)</f>
        <v>202.18</v>
      </c>
      <c r="AB19" s="36">
        <f>HLOOKUP(AB$2,monthly_data_exports_by_country_thousand_tonnes[[#All],[Crude and NGLs]:[Total '[note 5']]],Calculation!$B19,FALSE)</f>
        <v>202.18</v>
      </c>
    </row>
    <row r="20" spans="1:28" ht="14.5">
      <c r="A20" s="7">
        <f t="shared" si="0"/>
        <v>1332</v>
      </c>
      <c r="B20" s="7">
        <f t="shared" si="0"/>
        <v>1548</v>
      </c>
      <c r="D20" s="21" t="s">
        <v>62</v>
      </c>
      <c r="E20" s="25">
        <f>HLOOKUP(E$2,monthly_data_exports_by_country_thousand_tonnes[[#All],[Crude and NGLs]:[Total '[note 5']]],Calculation!$A20,FALSE)</f>
        <v>164.74</v>
      </c>
      <c r="F20" s="7">
        <f>HLOOKUP(F$2,monthly_data_exports_by_country_thousand_tonnes[[#All],[Crude and NGLs]:[Total '[note 5']]],Calculation!$A20,FALSE)</f>
        <v>0</v>
      </c>
      <c r="G20" s="11">
        <f>HLOOKUP(G$2,monthly_data_exports_by_country_thousand_tonnes[[#All],[Crude and NGLs]:[Total '[note 5']]],Calculation!$A20,FALSE)</f>
        <v>164.74</v>
      </c>
      <c r="H20" s="7">
        <f>HLOOKUP(H$2,monthly_data_exports_by_country_thousand_tonnes[[#All],[Crude and NGLs]:[Total '[note 5']]],Calculation!$A20,FALSE)</f>
        <v>20.61</v>
      </c>
      <c r="I20" s="7">
        <f>HLOOKUP(I$2,monthly_data_exports_by_country_thousand_tonnes[[#All],[Crude and NGLs]:[Total '[note 5']]],Calculation!$A20,FALSE)</f>
        <v>76.69</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0.11</v>
      </c>
      <c r="M20" s="7">
        <f>HLOOKUP(M$2,monthly_data_exports_by_country_thousand_tonnes[[#All],[Crude and NGLs]:[Total '[note 5']]],Calculation!$A20,FALSE)</f>
        <v>225.56</v>
      </c>
      <c r="N20" s="7">
        <f>HLOOKUP(N$2,monthly_data_exports_by_country_thousand_tonnes[[#All],[Crude and NGLs]:[Total '[note 5']]],Calculation!$A20,FALSE)</f>
        <v>39.979999999999997</v>
      </c>
      <c r="O20" s="11">
        <f>HLOOKUP(O$2,monthly_data_exports_by_country_thousand_tonnes[[#All],[Crude and NGLs]:[Total '[note 5']]],Calculation!$A20,FALSE)</f>
        <v>209.71</v>
      </c>
      <c r="P20" s="36">
        <f>HLOOKUP(P$2,monthly_data_exports_by_country_thousand_tonnes[[#All],[Crude and NGLs]:[Total '[note 5']]],Calculation!$A20,FALSE)</f>
        <v>374.45</v>
      </c>
      <c r="Q20" s="25">
        <f>HLOOKUP(Q$2,monthly_data_exports_by_country_thousand_tonnes[[#All],[Crude and NGLs]:[Total '[note 5']]],Calculation!$B20,FALSE)</f>
        <v>71.81</v>
      </c>
      <c r="R20" s="7">
        <f>HLOOKUP(R$2,monthly_data_exports_by_country_thousand_tonnes[[#All],[Crude and NGLs]:[Total '[note 5']]],Calculation!$B20,FALSE)</f>
        <v>0</v>
      </c>
      <c r="S20" s="11">
        <f>HLOOKUP(S$2,monthly_data_exports_by_country_thousand_tonnes[[#All],[Crude and NGLs]:[Total '[note 5']]],Calculation!$B20,FALSE)</f>
        <v>71.81</v>
      </c>
      <c r="T20" s="7">
        <f>HLOOKUP(T$2,monthly_data_exports_by_country_thousand_tonnes[[#All],[Crude and NGLs]:[Total '[note 5']]],Calculation!$B20,FALSE)</f>
        <v>24.1</v>
      </c>
      <c r="U20" s="7">
        <f>HLOOKUP(U$2,monthly_data_exports_by_country_thousand_tonnes[[#All],[Crude and NGLs]:[Total '[note 5']]],Calculation!$B20,FALSE)</f>
        <v>192.85</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175.85</v>
      </c>
      <c r="Z20" s="7">
        <f>HLOOKUP(Z$2,monthly_data_exports_by_country_thousand_tonnes[[#All],[Crude and NGLs]:[Total '[note 5']]],Calculation!$B20,FALSE)</f>
        <v>30</v>
      </c>
      <c r="AA20" s="11">
        <f>HLOOKUP(AA$2,monthly_data_exports_by_country_thousand_tonnes[[#All],[Crude and NGLs]:[Total '[note 5']]],Calculation!$B20,FALSE)</f>
        <v>417.63</v>
      </c>
      <c r="AB20" s="36">
        <f>HLOOKUP(AB$2,monthly_data_exports_by_country_thousand_tonnes[[#All],[Crude and NGLs]:[Total '[note 5']]],Calculation!$B20,FALSE)</f>
        <v>489.44</v>
      </c>
    </row>
    <row r="21" spans="1:28" ht="14.5">
      <c r="A21" s="37">
        <f t="shared" si="0"/>
        <v>1333</v>
      </c>
      <c r="B21" s="38">
        <f t="shared" si="0"/>
        <v>1549</v>
      </c>
      <c r="C21" s="38"/>
      <c r="D21" s="22" t="s">
        <v>93</v>
      </c>
      <c r="E21" s="37">
        <f>HLOOKUP(E$2,monthly_data_exports_by_country_thousand_tonnes[[#All],[Crude and NGLs]:[Total '[note 5']]],Calculation!$A21,FALSE)</f>
        <v>1770.98</v>
      </c>
      <c r="F21" s="38">
        <f>HLOOKUP(F$2,monthly_data_exports_by_country_thousand_tonnes[[#All],[Crude and NGLs]:[Total '[note 5']]],Calculation!$A21,FALSE)</f>
        <v>121.79</v>
      </c>
      <c r="G21" s="39">
        <f>HLOOKUP(G$2,monthly_data_exports_by_country_thousand_tonnes[[#All],[Crude and NGLs]:[Total '[note 5']]],Calculation!$A21,FALSE)</f>
        <v>1892.77</v>
      </c>
      <c r="H21" s="38">
        <f>HLOOKUP(H$2,monthly_data_exports_by_country_thousand_tonnes[[#All],[Crude and NGLs]:[Total '[note 5']]],Calculation!$A21,FALSE)</f>
        <v>39.979999999999997</v>
      </c>
      <c r="I21" s="38">
        <f>HLOOKUP(I$2,monthly_data_exports_by_country_thousand_tonnes[[#All],[Crude and NGLs]:[Total '[note 5']]],Calculation!$A21,FALSE)</f>
        <v>748.94</v>
      </c>
      <c r="J21" s="38">
        <f>HLOOKUP(J$2,monthly_data_exports_by_country_thousand_tonnes[[#All],[Crude and NGLs]:[Total '[note 5']]],Calculation!$A21,FALSE)</f>
        <v>97.88</v>
      </c>
      <c r="K21" s="38">
        <f>HLOOKUP(K$2,monthly_data_exports_by_country_thousand_tonnes[[#All],[Crude and NGLs]:[Total '[note 5']]],Calculation!$A21,FALSE)</f>
        <v>0</v>
      </c>
      <c r="L21" s="38">
        <f>HLOOKUP(L$2,monthly_data_exports_by_country_thousand_tonnes[[#All],[Crude and NGLs]:[Total '[note 5']]],Calculation!$A21,FALSE)</f>
        <v>56.36</v>
      </c>
      <c r="M21" s="38">
        <f>HLOOKUP(M$2,monthly_data_exports_by_country_thousand_tonnes[[#All],[Crude and NGLs]:[Total '[note 5']]],Calculation!$A21,FALSE)</f>
        <v>263.08</v>
      </c>
      <c r="N21" s="38">
        <f>HLOOKUP(N$2,monthly_data_exports_by_country_thousand_tonnes[[#All],[Crude and NGLs]:[Total '[note 5']]],Calculation!$A21,FALSE)</f>
        <v>384.4</v>
      </c>
      <c r="O21" s="38">
        <f>HLOOKUP(O$2,monthly_data_exports_by_country_thousand_tonnes[[#All],[Crude and NGLs]:[Total '[note 5']]],Calculation!$A21,FALSE)</f>
        <v>1590.64</v>
      </c>
      <c r="P21" s="40">
        <f>HLOOKUP(P$2,monthly_data_exports_by_country_thousand_tonnes[[#All],[Crude and NGLs]:[Total '[note 5']]],Calculation!$A21,FALSE)</f>
        <v>3483.41</v>
      </c>
      <c r="Q21" s="37">
        <f>HLOOKUP(Q$2,monthly_data_exports_by_country_thousand_tonnes[[#All],[Crude and NGLs]:[Total '[note 5']]],Calculation!$B21,FALSE)</f>
        <v>1712.67</v>
      </c>
      <c r="R21" s="38">
        <f>HLOOKUP(R$2,monthly_data_exports_by_country_thousand_tonnes[[#All],[Crude and NGLs]:[Total '[note 5']]],Calculation!$B21,FALSE)</f>
        <v>168.76</v>
      </c>
      <c r="S21" s="39">
        <f>HLOOKUP(S$2,monthly_data_exports_by_country_thousand_tonnes[[#All],[Crude and NGLs]:[Total '[note 5']]],Calculation!$B21,FALSE)</f>
        <v>1881.43</v>
      </c>
      <c r="T21" s="38">
        <f>HLOOKUP(T$2,monthly_data_exports_by_country_thousand_tonnes[[#All],[Crude and NGLs]:[Total '[note 5']]],Calculation!$B21,FALSE)</f>
        <v>28.43</v>
      </c>
      <c r="U21" s="38">
        <f>HLOOKUP(U$2,monthly_data_exports_by_country_thousand_tonnes[[#All],[Crude and NGLs]:[Total '[note 5']]],Calculation!$B21,FALSE)</f>
        <v>670.71</v>
      </c>
      <c r="V21" s="38">
        <f>HLOOKUP(V$2,monthly_data_exports_by_country_thousand_tonnes[[#All],[Crude and NGLs]:[Total '[note 5']]],Calculation!$B21,FALSE)</f>
        <v>102.51</v>
      </c>
      <c r="W21" s="38">
        <f>HLOOKUP(W$2,monthly_data_exports_by_country_thousand_tonnes[[#All],[Crude and NGLs]:[Total '[note 5']]],Calculation!$B21,FALSE)</f>
        <v>0.06</v>
      </c>
      <c r="X21" s="38">
        <f>HLOOKUP(X$2,monthly_data_exports_by_country_thousand_tonnes[[#All],[Crude and NGLs]:[Total '[note 5']]],Calculation!$B21,FALSE)</f>
        <v>63.51</v>
      </c>
      <c r="Y21" s="38">
        <f>HLOOKUP(Y$2,monthly_data_exports_by_country_thousand_tonnes[[#All],[Crude and NGLs]:[Total '[note 5']]],Calculation!$B21,FALSE)</f>
        <v>175.85</v>
      </c>
      <c r="Z21" s="38">
        <f>HLOOKUP(Z$2,monthly_data_exports_by_country_thousand_tonnes[[#All],[Crude and NGLs]:[Total '[note 5']]],Calculation!$B21,FALSE)</f>
        <v>366.1</v>
      </c>
      <c r="AA21" s="38">
        <f>HLOOKUP(AA$2,monthly_data_exports_by_country_thousand_tonnes[[#All],[Crude and NGLs]:[Total '[note 5']]],Calculation!$B21,FALSE)</f>
        <v>1407.17</v>
      </c>
      <c r="AB21" s="40">
        <f>HLOOKUP(AB$2,monthly_data_exports_by_country_thousand_tonnes[[#All],[Crude and NGLs]:[Total '[note 5']]],Calculation!$B21,FALSE)</f>
        <v>3288.6</v>
      </c>
    </row>
    <row r="22" spans="1:28" ht="14.5">
      <c r="A22" s="7">
        <f t="shared" ref="A22:B37" si="1">A21+1</f>
        <v>1334</v>
      </c>
      <c r="B22" s="7">
        <f t="shared" si="1"/>
        <v>1550</v>
      </c>
      <c r="D22" s="21" t="s">
        <v>37</v>
      </c>
      <c r="E22" s="32">
        <f>HLOOKUP(E$2,monthly_data_exports_by_country_thousand_tonnes[[#All],[Crude and NGLs]:[Total '[note 5']]],Calculation!$A22,FALSE)</f>
        <v>0</v>
      </c>
      <c r="F22" s="33">
        <f>HLOOKUP(F$2,monthly_data_exports_by_country_thousand_tonnes[[#All],[Crude and NGLs]:[Total '[note 5']]],Calculation!$A22,FALSE)</f>
        <v>10.02</v>
      </c>
      <c r="G22" s="34">
        <f>HLOOKUP(G$2,monthly_data_exports_by_country_thousand_tonnes[[#All],[Crude and NGLs]:[Total '[note 5']]],Calculation!$A22,FALSE)</f>
        <v>10.02</v>
      </c>
      <c r="H22" s="33">
        <f>HLOOKUP(H$2,monthly_data_exports_by_country_thousand_tonnes[[#All],[Crude and NGLs]:[Total '[note 5']]],Calculation!$A22,FALSE)</f>
        <v>0</v>
      </c>
      <c r="I22" s="33">
        <f>HLOOKUP(I$2,monthly_data_exports_by_country_thousand_tonnes[[#All],[Crude and NGLs]:[Total '[note 5']]],Calculation!$A22,FALSE)</f>
        <v>294.94</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9.75</v>
      </c>
      <c r="N22" s="33">
        <f>HLOOKUP(N$2,monthly_data_exports_by_country_thousand_tonnes[[#All],[Crude and NGLs]:[Total '[note 5']]],Calculation!$A22,FALSE)</f>
        <v>63.51</v>
      </c>
      <c r="O22" s="34">
        <f>HLOOKUP(O$2,monthly_data_exports_by_country_thousand_tonnes[[#All],[Crude and NGLs]:[Total '[note 5']]],Calculation!$A22,FALSE)</f>
        <v>417.25</v>
      </c>
      <c r="P22" s="35">
        <f>HLOOKUP(P$2,monthly_data_exports_by_country_thousand_tonnes[[#All],[Crude and NGLs]:[Total '[note 5']]],Calculation!$A22,FALSE)</f>
        <v>427.27</v>
      </c>
      <c r="Q22" s="32">
        <f>HLOOKUP(Q$2,monthly_data_exports_by_country_thousand_tonnes[[#All],[Crude and NGLs]:[Total '[note 5']]],Calculation!$B22,FALSE)</f>
        <v>0</v>
      </c>
      <c r="R22" s="33">
        <f>HLOOKUP(R$2,monthly_data_exports_by_country_thousand_tonnes[[#All],[Crude and NGLs]:[Total '[note 5']]],Calculation!$B22,FALSE)</f>
        <v>21.4</v>
      </c>
      <c r="S22" s="34">
        <f>HLOOKUP(S$2,monthly_data_exports_by_country_thousand_tonnes[[#All],[Crude and NGLs]:[Total '[note 5']]],Calculation!$B22,FALSE)</f>
        <v>21.4</v>
      </c>
      <c r="T22" s="33">
        <f>HLOOKUP(T$2,monthly_data_exports_by_country_thousand_tonnes[[#All],[Crude and NGLs]:[Total '[note 5']]],Calculation!$B22,FALSE)</f>
        <v>1.98</v>
      </c>
      <c r="U22" s="33">
        <f>HLOOKUP(U$2,monthly_data_exports_by_country_thousand_tonnes[[#All],[Crude and NGLs]:[Total '[note 5']]],Calculation!$B22,FALSE)</f>
        <v>111.43</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99.63</v>
      </c>
      <c r="AA22" s="34">
        <f>HLOOKUP(AA$2,monthly_data_exports_by_country_thousand_tonnes[[#All],[Crude and NGLs]:[Total '[note 5']]],Calculation!$B22,FALSE)</f>
        <v>216.09</v>
      </c>
      <c r="AB22" s="35">
        <f>HLOOKUP(AB$2,monthly_data_exports_by_country_thousand_tonnes[[#All],[Crude and NGLs]:[Total '[note 5']]],Calculation!$B22,FALSE)</f>
        <v>237.49</v>
      </c>
    </row>
    <row r="23" spans="1:28" ht="14.5">
      <c r="A23" s="7">
        <f t="shared" si="1"/>
        <v>1335</v>
      </c>
      <c r="B23" s="7">
        <f t="shared" si="1"/>
        <v>1551</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118.38</v>
      </c>
      <c r="R23" s="7">
        <f>HLOOKUP(R$2,monthly_data_exports_by_country_thousand_tonnes[[#All],[Crude and NGLs]:[Total '[note 5']]],Calculation!$B23,FALSE)</f>
        <v>0</v>
      </c>
      <c r="S23" s="11">
        <f>HLOOKUP(S$2,monthly_data_exports_by_country_thousand_tonnes[[#All],[Crude and NGLs]:[Total '[note 5']]],Calculation!$B23,FALSE)</f>
        <v>118.38</v>
      </c>
      <c r="T23" s="7">
        <f>HLOOKUP(T$2,monthly_data_exports_by_country_thousand_tonnes[[#All],[Crude and NGLs]:[Total '[note 5']]],Calculation!$B23,FALSE)</f>
        <v>0</v>
      </c>
      <c r="U23" s="7">
        <f>HLOOKUP(U$2,monthly_data_exports_by_country_thousand_tonnes[[#All],[Crude and NGLs]:[Total '[note 5']]],Calculation!$B23,FALSE)</f>
        <v>76.47</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76.47</v>
      </c>
      <c r="AB23" s="36">
        <f>HLOOKUP(AB$2,monthly_data_exports_by_country_thousand_tonnes[[#All],[Crude and NGLs]:[Total '[note 5']]],Calculation!$B23,FALSE)</f>
        <v>194.85</v>
      </c>
    </row>
    <row r="24" spans="1:28" ht="14.5">
      <c r="A24" s="7">
        <f t="shared" si="1"/>
        <v>1336</v>
      </c>
      <c r="B24" s="7">
        <f t="shared" si="1"/>
        <v>1552</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9</v>
      </c>
      <c r="O24" s="11">
        <f>HLOOKUP(O$2,monthly_data_exports_by_country_thousand_tonnes[[#All],[Crude and NGLs]:[Total '[note 5']]],Calculation!$A24,FALSE)</f>
        <v>9</v>
      </c>
      <c r="P24" s="36">
        <f>HLOOKUP(P$2,monthly_data_exports_by_country_thousand_tonnes[[#All],[Crude and NGLs]:[Total '[note 5']]],Calculation!$A24,FALSE)</f>
        <v>9</v>
      </c>
      <c r="Q24" s="25">
        <f>HLOOKUP(Q$2,monthly_data_exports_by_country_thousand_tonnes[[#All],[Crude and NGLs]:[Total '[note 5']]],Calculation!$B24,FALSE)</f>
        <v>271.11</v>
      </c>
      <c r="R24" s="7">
        <f>HLOOKUP(R$2,monthly_data_exports_by_country_thousand_tonnes[[#All],[Crude and NGLs]:[Total '[note 5']]],Calculation!$B24,FALSE)</f>
        <v>0</v>
      </c>
      <c r="S24" s="11">
        <f>HLOOKUP(S$2,monthly_data_exports_by_country_thousand_tonnes[[#All],[Crude and NGLs]:[Total '[note 5']]],Calculation!$B24,FALSE)</f>
        <v>271.11</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7.2</v>
      </c>
      <c r="AA24" s="11">
        <f>HLOOKUP(AA$2,monthly_data_exports_by_country_thousand_tonnes[[#All],[Crude and NGLs]:[Total '[note 5']]],Calculation!$B24,FALSE)</f>
        <v>7.2</v>
      </c>
      <c r="AB24" s="36">
        <f>HLOOKUP(AB$2,monthly_data_exports_by_country_thousand_tonnes[[#All],[Crude and NGLs]:[Total '[note 5']]],Calculation!$B24,FALSE)</f>
        <v>278.31</v>
      </c>
    </row>
    <row r="25" spans="1:28" ht="14.5">
      <c r="A25" s="7">
        <f t="shared" si="1"/>
        <v>1337</v>
      </c>
      <c r="B25" s="7">
        <f t="shared" si="1"/>
        <v>1553</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0</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0.08</v>
      </c>
      <c r="O25" s="11">
        <f>HLOOKUP(O$2,monthly_data_exports_by_country_thousand_tonnes[[#All],[Crude and NGLs]:[Total '[note 5']]],Calculation!$A25,FALSE)</f>
        <v>0.08</v>
      </c>
      <c r="P25" s="36">
        <f>HLOOKUP(P$2,monthly_data_exports_by_country_thousand_tonnes[[#All],[Crude and NGLs]:[Total '[note 5']]],Calculation!$A25,FALSE)</f>
        <v>0.08</v>
      </c>
      <c r="Q25" s="25">
        <f>HLOOKUP(Q$2,monthly_data_exports_by_country_thousand_tonnes[[#All],[Crude and NGLs]:[Total '[note 5']]],Calculation!$B25,FALSE)</f>
        <v>73.05</v>
      </c>
      <c r="R25" s="7">
        <f>HLOOKUP(R$2,monthly_data_exports_by_country_thousand_tonnes[[#All],[Crude and NGLs]:[Total '[note 5']]],Calculation!$B25,FALSE)</f>
        <v>62.36</v>
      </c>
      <c r="S25" s="11">
        <f>HLOOKUP(S$2,monthly_data_exports_by_country_thousand_tonnes[[#All],[Crude and NGLs]:[Total '[note 5']]],Calculation!$B25,FALSE)</f>
        <v>135.41</v>
      </c>
      <c r="T25" s="7">
        <f>HLOOKUP(T$2,monthly_data_exports_by_country_thousand_tonnes[[#All],[Crude and NGLs]:[Total '[note 5']]],Calculation!$B25,FALSE)</f>
        <v>0</v>
      </c>
      <c r="U25" s="7">
        <f>HLOOKUP(U$2,monthly_data_exports_by_country_thousand_tonnes[[#All],[Crude and NGLs]:[Total '[note 5']]],Calculation!$B25,FALSE)</f>
        <v>0</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0</v>
      </c>
      <c r="AB25" s="36">
        <f>HLOOKUP(AB$2,monthly_data_exports_by_country_thousand_tonnes[[#All],[Crude and NGLs]:[Total '[note 5']]],Calculation!$B25,FALSE)</f>
        <v>135.41</v>
      </c>
    </row>
    <row r="26" spans="1:28" ht="14.5">
      <c r="A26" s="7">
        <f t="shared" si="1"/>
        <v>1338</v>
      </c>
      <c r="B26" s="7">
        <f t="shared" si="1"/>
        <v>1554</v>
      </c>
      <c r="D26" s="21" t="s">
        <v>40</v>
      </c>
      <c r="E26" s="25">
        <f>HLOOKUP(E$2,monthly_data_exports_by_country_thousand_tonnes[[#All],[Crude and NGLs]:[Total '[note 5']]],Calculation!$A26,FALSE)</f>
        <v>145.21</v>
      </c>
      <c r="F26" s="7">
        <f>HLOOKUP(F$2,monthly_data_exports_by_country_thousand_tonnes[[#All],[Crude and NGLs]:[Total '[note 5']]],Calculation!$A26,FALSE)</f>
        <v>0</v>
      </c>
      <c r="G26" s="11">
        <f>HLOOKUP(G$2,monthly_data_exports_by_country_thousand_tonnes[[#All],[Crude and NGLs]:[Total '[note 5']]],Calculation!$A26,FALSE)</f>
        <v>145.21</v>
      </c>
      <c r="H26" s="7">
        <f>HLOOKUP(H$2,monthly_data_exports_by_country_thousand_tonnes[[#All],[Crude and NGLs]:[Total '[note 5']]],Calculation!$A26,FALSE)</f>
        <v>0</v>
      </c>
      <c r="I26" s="7">
        <f>HLOOKUP(I$2,monthly_data_exports_by_country_thousand_tonnes[[#All],[Crude and NGLs]:[Total '[note 5']]],Calculation!$A26,FALSE)</f>
        <v>0</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0</v>
      </c>
      <c r="O26" s="11">
        <f>HLOOKUP(O$2,monthly_data_exports_by_country_thousand_tonnes[[#All],[Crude and NGLs]:[Total '[note 5']]],Calculation!$A26,FALSE)</f>
        <v>0</v>
      </c>
      <c r="P26" s="36">
        <f>HLOOKUP(P$2,monthly_data_exports_by_country_thousand_tonnes[[#All],[Crude and NGLs]:[Total '[note 5']]],Calculation!$A26,FALSE)</f>
        <v>145.21</v>
      </c>
      <c r="Q26" s="25">
        <f>HLOOKUP(Q$2,monthly_data_exports_by_country_thousand_tonnes[[#All],[Crude and NGLs]:[Total '[note 5']]],Calculation!$B26,FALSE)</f>
        <v>0</v>
      </c>
      <c r="R26" s="7">
        <f>HLOOKUP(R$2,monthly_data_exports_by_country_thousand_tonnes[[#All],[Crude and NGLs]:[Total '[note 5']]],Calculation!$B26,FALSE)</f>
        <v>0</v>
      </c>
      <c r="S26" s="11">
        <f>HLOOKUP(S$2,monthly_data_exports_by_country_thousand_tonnes[[#All],[Crude and NGLs]:[Total '[note 5']]],Calculation!$B26,FALSE)</f>
        <v>0</v>
      </c>
      <c r="T26" s="7">
        <f>HLOOKUP(T$2,monthly_data_exports_by_country_thousand_tonnes[[#All],[Crude and NGLs]:[Total '[note 5']]],Calculation!$B26,FALSE)</f>
        <v>0</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0</v>
      </c>
      <c r="AA26" s="11">
        <f>HLOOKUP(AA$2,monthly_data_exports_by_country_thousand_tonnes[[#All],[Crude and NGLs]:[Total '[note 5']]],Calculation!$B26,FALSE)</f>
        <v>0</v>
      </c>
      <c r="AB26" s="36">
        <f>HLOOKUP(AB$2,monthly_data_exports_by_country_thousand_tonnes[[#All],[Crude and NGLs]:[Total '[note 5']]],Calculation!$B26,FALSE)</f>
        <v>0</v>
      </c>
    </row>
    <row r="27" spans="1:28" ht="14.5">
      <c r="A27" s="7">
        <f t="shared" si="1"/>
        <v>1339</v>
      </c>
      <c r="B27" s="7">
        <f t="shared" si="1"/>
        <v>1555</v>
      </c>
      <c r="D27" s="21" t="s">
        <v>41</v>
      </c>
      <c r="E27" s="25">
        <f>HLOOKUP(E$2,monthly_data_exports_by_country_thousand_tonnes[[#All],[Crude and NGLs]:[Total '[note 5']]],Calculation!$A27,FALSE)</f>
        <v>26.29</v>
      </c>
      <c r="F27" s="7">
        <f>HLOOKUP(F$2,monthly_data_exports_by_country_thousand_tonnes[[#All],[Crude and NGLs]:[Total '[note 5']]],Calculation!$A27,FALSE)</f>
        <v>0</v>
      </c>
      <c r="G27" s="11">
        <f>HLOOKUP(G$2,monthly_data_exports_by_country_thousand_tonnes[[#All],[Crude and NGLs]:[Total '[note 5']]],Calculation!$A27,FALSE)</f>
        <v>26.29</v>
      </c>
      <c r="H27" s="7">
        <f>HLOOKUP(H$2,monthly_data_exports_by_country_thousand_tonnes[[#All],[Crude and NGLs]:[Total '[note 5']]],Calculation!$A27,FALSE)</f>
        <v>12.47</v>
      </c>
      <c r="I27" s="7">
        <f>HLOOKUP(I$2,monthly_data_exports_by_country_thousand_tonnes[[#All],[Crude and NGLs]:[Total '[note 5']]],Calculation!$A27,FALSE)</f>
        <v>3.53</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3.71</v>
      </c>
      <c r="O27" s="11">
        <f>HLOOKUP(O$2,monthly_data_exports_by_country_thousand_tonnes[[#All],[Crude and NGLs]:[Total '[note 5']]],Calculation!$A27,FALSE)</f>
        <v>35.24</v>
      </c>
      <c r="P27" s="36">
        <f>HLOOKUP(P$2,monthly_data_exports_by_country_thousand_tonnes[[#All],[Crude and NGLs]:[Total '[note 5']]],Calculation!$A27,FALSE)</f>
        <v>61.53</v>
      </c>
      <c r="Q27" s="25">
        <f>HLOOKUP(Q$2,monthly_data_exports_by_country_thousand_tonnes[[#All],[Crude and NGLs]:[Total '[note 5']]],Calculation!$B27,FALSE)</f>
        <v>0</v>
      </c>
      <c r="R27" s="7">
        <f>HLOOKUP(R$2,monthly_data_exports_by_country_thousand_tonnes[[#All],[Crude and NGLs]:[Total '[note 5']]],Calculation!$B27,FALSE)</f>
        <v>0</v>
      </c>
      <c r="S27" s="11">
        <f>HLOOKUP(S$2,monthly_data_exports_by_country_thousand_tonnes[[#All],[Crude and NGLs]:[Total '[note 5']]],Calculation!$B27,FALSE)</f>
        <v>0</v>
      </c>
      <c r="T27" s="7">
        <f>HLOOKUP(T$2,monthly_data_exports_by_country_thousand_tonnes[[#All],[Crude and NGLs]:[Total '[note 5']]],Calculation!$B27,FALSE)</f>
        <v>3.56</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3.61</v>
      </c>
      <c r="AA27" s="11">
        <f>HLOOKUP(AA$2,monthly_data_exports_by_country_thousand_tonnes[[#All],[Crude and NGLs]:[Total '[note 5']]],Calculation!$B27,FALSE)</f>
        <v>7.17</v>
      </c>
      <c r="AB27" s="36">
        <f>HLOOKUP(AB$2,monthly_data_exports_by_country_thousand_tonnes[[#All],[Crude and NGLs]:[Total '[note 5']]],Calculation!$B27,FALSE)</f>
        <v>7.17</v>
      </c>
    </row>
    <row r="28" spans="1:28" ht="14.5">
      <c r="A28" s="7">
        <f t="shared" si="1"/>
        <v>1340</v>
      </c>
      <c r="B28" s="7">
        <f t="shared" si="1"/>
        <v>1556</v>
      </c>
      <c r="D28" s="21" t="s">
        <v>70</v>
      </c>
      <c r="E28" s="25">
        <f>HLOOKUP(E$2,monthly_data_exports_by_country_thousand_tonnes[[#All],[Crude and NGLs]:[Total '[note 5']]],Calculation!$A28,FALSE)</f>
        <v>396.59</v>
      </c>
      <c r="F28" s="7">
        <f>HLOOKUP(F$2,monthly_data_exports_by_country_thousand_tonnes[[#All],[Crude and NGLs]:[Total '[note 5']]],Calculation!$A28,FALSE)</f>
        <v>0</v>
      </c>
      <c r="G28" s="11">
        <f>HLOOKUP(G$2,monthly_data_exports_by_country_thousand_tonnes[[#All],[Crude and NGLs]:[Total '[note 5']]],Calculation!$A28,FALSE)</f>
        <v>396.59</v>
      </c>
      <c r="H28" s="7">
        <f>HLOOKUP(H$2,monthly_data_exports_by_country_thousand_tonnes[[#All],[Crude and NGLs]:[Total '[note 5']]],Calculation!$A28,FALSE)</f>
        <v>0</v>
      </c>
      <c r="I28" s="7">
        <f>HLOOKUP(I$2,monthly_data_exports_by_country_thousand_tonnes[[#All],[Crude and NGLs]:[Total '[note 5']]],Calculation!$A28,FALSE)</f>
        <v>0</v>
      </c>
      <c r="J28" s="7">
        <f>HLOOKUP(J$2,monthly_data_exports_by_country_thousand_tonnes[[#All],[Crude and NGLs]:[Total '[note 5']]],Calculation!$A28,FALSE)</f>
        <v>0</v>
      </c>
      <c r="K28" s="7">
        <f>HLOOKUP(K$2,monthly_data_exports_by_country_thousand_tonnes[[#All],[Crude and NGLs]:[Total '[note 5']]],Calculation!$A28,FALSE)</f>
        <v>0</v>
      </c>
      <c r="L28" s="7">
        <f>HLOOKUP(L$2,monthly_data_exports_by_country_thousand_tonnes[[#All],[Crude and NGLs]:[Total '[note 5']]],Calculation!$A28,FALSE)</f>
        <v>0</v>
      </c>
      <c r="M28" s="7">
        <f>HLOOKUP(M$2,monthly_data_exports_by_country_thousand_tonnes[[#All],[Crude and NGLs]:[Total '[note 5']]],Calculation!$A28,FALSE)</f>
        <v>0</v>
      </c>
      <c r="N28" s="7">
        <f>HLOOKUP(N$2,monthly_data_exports_by_country_thousand_tonnes[[#All],[Crude and NGLs]:[Total '[note 5']]],Calculation!$A28,FALSE)</f>
        <v>1.49</v>
      </c>
      <c r="O28" s="11">
        <f>HLOOKUP(O$2,monthly_data_exports_by_country_thousand_tonnes[[#All],[Crude and NGLs]:[Total '[note 5']]],Calculation!$A28,FALSE)</f>
        <v>1.49</v>
      </c>
      <c r="P28" s="36">
        <f>HLOOKUP(P$2,monthly_data_exports_by_country_thousand_tonnes[[#All],[Crude and NGLs]:[Total '[note 5']]],Calculation!$A28,FALSE)</f>
        <v>398.08</v>
      </c>
      <c r="Q28" s="25">
        <f>HLOOKUP(Q$2,monthly_data_exports_by_country_thousand_tonnes[[#All],[Crude and NGLs]:[Total '[note 5']]],Calculation!$B28,FALSE)</f>
        <v>169.58</v>
      </c>
      <c r="R28" s="7">
        <f>HLOOKUP(R$2,monthly_data_exports_by_country_thousand_tonnes[[#All],[Crude and NGLs]:[Total '[note 5']]],Calculation!$B28,FALSE)</f>
        <v>0</v>
      </c>
      <c r="S28" s="11">
        <f>HLOOKUP(S$2,monthly_data_exports_by_country_thousand_tonnes[[#All],[Crude and NGLs]:[Total '[note 5']]],Calculation!$B28,FALSE)</f>
        <v>169.58</v>
      </c>
      <c r="T28" s="7">
        <f>HLOOKUP(T$2,monthly_data_exports_by_country_thousand_tonnes[[#All],[Crude and NGLs]:[Total '[note 5']]],Calculation!$B28,FALSE)</f>
        <v>0</v>
      </c>
      <c r="U28" s="7">
        <f>HLOOKUP(U$2,monthly_data_exports_by_country_thousand_tonnes[[#All],[Crude and NGLs]:[Total '[note 5']]],Calculation!$B28,FALSE)</f>
        <v>0</v>
      </c>
      <c r="V28" s="7">
        <f>HLOOKUP(V$2,monthly_data_exports_by_country_thousand_tonnes[[#All],[Crude and NGLs]:[Total '[note 5']]],Calculation!$B28,FALSE)</f>
        <v>0</v>
      </c>
      <c r="W28" s="7">
        <f>HLOOKUP(W$2,monthly_data_exports_by_country_thousand_tonnes[[#All],[Crude and NGLs]:[Total '[note 5']]],Calculation!$B28,FALSE)</f>
        <v>0</v>
      </c>
      <c r="X28" s="7">
        <f>HLOOKUP(X$2,monthly_data_exports_by_country_thousand_tonnes[[#All],[Crude and NGLs]:[Total '[note 5']]],Calculation!$B28,FALSE)</f>
        <v>0</v>
      </c>
      <c r="Y28" s="7">
        <f>HLOOKUP(Y$2,monthly_data_exports_by_country_thousand_tonnes[[#All],[Crude and NGLs]:[Total '[note 5']]],Calculation!$B28,FALSE)</f>
        <v>0</v>
      </c>
      <c r="Z28" s="7">
        <f>HLOOKUP(Z$2,monthly_data_exports_by_country_thousand_tonnes[[#All],[Crude and NGLs]:[Total '[note 5']]],Calculation!$B28,FALSE)</f>
        <v>7.17</v>
      </c>
      <c r="AA28" s="11">
        <f>HLOOKUP(AA$2,monthly_data_exports_by_country_thousand_tonnes[[#All],[Crude and NGLs]:[Total '[note 5']]],Calculation!$B28,FALSE)</f>
        <v>7.17</v>
      </c>
      <c r="AB28" s="36">
        <f>HLOOKUP(AB$2,monthly_data_exports_by_country_thousand_tonnes[[#All],[Crude and NGLs]:[Total '[note 5']]],Calculation!$B28,FALSE)</f>
        <v>176.75</v>
      </c>
    </row>
    <row r="29" spans="1:28" ht="14.5">
      <c r="A29" s="7">
        <f t="shared" si="1"/>
        <v>1341</v>
      </c>
      <c r="B29" s="7">
        <f t="shared" si="1"/>
        <v>1557</v>
      </c>
      <c r="D29" s="21" t="s">
        <v>74</v>
      </c>
      <c r="E29" s="25">
        <f>HLOOKUP(E$2,monthly_data_exports_by_country_thousand_tonnes[[#All],[Crude and NGLs]:[Total '[note 5']]],Calculation!$A29,FALSE)</f>
        <v>0</v>
      </c>
      <c r="F29" s="7">
        <f>HLOOKUP(F$2,monthly_data_exports_by_country_thousand_tonnes[[#All],[Crude and NGLs]:[Total '[note 5']]],Calculation!$A29,FALSE)</f>
        <v>0</v>
      </c>
      <c r="G29" s="11">
        <f>HLOOKUP(G$2,monthly_data_exports_by_country_thousand_tonnes[[#All],[Crude and NGLs]:[Total '[note 5']]],Calculation!$A29,FALSE)</f>
        <v>0</v>
      </c>
      <c r="H29" s="7">
        <f>HLOOKUP(H$2,monthly_data_exports_by_country_thousand_tonnes[[#All],[Crude and NGLs]:[Total '[note 5']]],Calculation!$A29,FALSE)</f>
        <v>0</v>
      </c>
      <c r="I29" s="7">
        <f>HLOOKUP(I$2,monthly_data_exports_by_country_thousand_tonnes[[#All],[Crude and NGLs]:[Total '[note 5']]],Calculation!$A29,FALSE)</f>
        <v>63.35</v>
      </c>
      <c r="J29" s="7">
        <f>HLOOKUP(J$2,monthly_data_exports_by_country_thousand_tonnes[[#All],[Crude and NGLs]:[Total '[note 5']]],Calculation!$A29,FALSE)</f>
        <v>123.08</v>
      </c>
      <c r="K29" s="7">
        <f>HLOOKUP(K$2,monthly_data_exports_by_country_thousand_tonnes[[#All],[Crude and NGLs]:[Total '[note 5']]],Calculation!$A29,FALSE)</f>
        <v>0</v>
      </c>
      <c r="L29" s="7">
        <f>HLOOKUP(L$2,monthly_data_exports_by_country_thousand_tonnes[[#All],[Crude and NGLs]:[Total '[note 5']]],Calculation!$A29,FALSE)</f>
        <v>72.72</v>
      </c>
      <c r="M29" s="7">
        <f>HLOOKUP(M$2,monthly_data_exports_by_country_thousand_tonnes[[#All],[Crude and NGLs]:[Total '[note 5']]],Calculation!$A29,FALSE)</f>
        <v>12.06</v>
      </c>
      <c r="N29" s="7">
        <f>HLOOKUP(N$2,monthly_data_exports_by_country_thousand_tonnes[[#All],[Crude and NGLs]:[Total '[note 5']]],Calculation!$A29,FALSE)</f>
        <v>0.11</v>
      </c>
      <c r="O29" s="11">
        <f>HLOOKUP(O$2,monthly_data_exports_by_country_thousand_tonnes[[#All],[Crude and NGLs]:[Total '[note 5']]],Calculation!$A29,FALSE)</f>
        <v>272.58999999999997</v>
      </c>
      <c r="P29" s="36">
        <f>HLOOKUP(P$2,monthly_data_exports_by_country_thousand_tonnes[[#All],[Crude and NGLs]:[Total '[note 5']]],Calculation!$A29,FALSE)</f>
        <v>272.58999999999997</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23.52</v>
      </c>
      <c r="V29" s="7">
        <f>HLOOKUP(V$2,monthly_data_exports_by_country_thousand_tonnes[[#All],[Crude and NGLs]:[Total '[note 5']]],Calculation!$B29,FALSE)</f>
        <v>118.5</v>
      </c>
      <c r="W29" s="7">
        <f>HLOOKUP(W$2,monthly_data_exports_by_country_thousand_tonnes[[#All],[Crude and NGLs]:[Total '[note 5']]],Calculation!$B29,FALSE)</f>
        <v>0.09</v>
      </c>
      <c r="X29" s="7">
        <f>HLOOKUP(X$2,monthly_data_exports_by_country_thousand_tonnes[[#All],[Crude and NGLs]:[Total '[note 5']]],Calculation!$B29,FALSE)</f>
        <v>50.82</v>
      </c>
      <c r="Y29" s="7">
        <f>HLOOKUP(Y$2,monthly_data_exports_by_country_thousand_tonnes[[#All],[Crude and NGLs]:[Total '[note 5']]],Calculation!$B29,FALSE)</f>
        <v>0</v>
      </c>
      <c r="Z29" s="7">
        <f>HLOOKUP(Z$2,monthly_data_exports_by_country_thousand_tonnes[[#All],[Crude and NGLs]:[Total '[note 5']]],Calculation!$B29,FALSE)</f>
        <v>2.99</v>
      </c>
      <c r="AA29" s="11">
        <f>HLOOKUP(AA$2,monthly_data_exports_by_country_thousand_tonnes[[#All],[Crude and NGLs]:[Total '[note 5']]],Calculation!$B29,FALSE)</f>
        <v>198.99</v>
      </c>
      <c r="AB29" s="36">
        <f>HLOOKUP(AB$2,monthly_data_exports_by_country_thousand_tonnes[[#All],[Crude and NGLs]:[Total '[note 5']]],Calculation!$B29,FALSE)</f>
        <v>198.99</v>
      </c>
    </row>
    <row r="30" spans="1:28" ht="14.5">
      <c r="A30" s="7">
        <f t="shared" si="1"/>
        <v>1342</v>
      </c>
      <c r="B30" s="7">
        <f t="shared" si="1"/>
        <v>1558</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1.7</v>
      </c>
      <c r="O30" s="11">
        <f>HLOOKUP(O$2,monthly_data_exports_by_country_thousand_tonnes[[#All],[Crude and NGLs]:[Total '[note 5']]],Calculation!$A30,FALSE)</f>
        <v>1.7</v>
      </c>
      <c r="P30" s="36">
        <f>HLOOKUP(P$2,monthly_data_exports_by_country_thousand_tonnes[[#All],[Crude and NGLs]:[Total '[note 5']]],Calculation!$A30,FALSE)</f>
        <v>1.7</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9.15</v>
      </c>
      <c r="AA30" s="11">
        <f>HLOOKUP(AA$2,monthly_data_exports_by_country_thousand_tonnes[[#All],[Crude and NGLs]:[Total '[note 5']]],Calculation!$B30,FALSE)</f>
        <v>9.15</v>
      </c>
      <c r="AB30" s="36">
        <f>HLOOKUP(AB$2,monthly_data_exports_by_country_thousand_tonnes[[#All],[Crude and NGLs]:[Total '[note 5']]],Calculation!$B30,FALSE)</f>
        <v>9.15</v>
      </c>
    </row>
    <row r="31" spans="1:28" ht="14.5">
      <c r="A31" s="7">
        <f t="shared" si="1"/>
        <v>1343</v>
      </c>
      <c r="B31" s="7">
        <f t="shared" si="1"/>
        <v>1559</v>
      </c>
      <c r="D31" s="21" t="s">
        <v>42</v>
      </c>
      <c r="E31" s="25">
        <f>HLOOKUP(E$2,monthly_data_exports_by_country_thousand_tonnes[[#All],[Crude and NGLs]:[Total '[note 5']]],Calculation!$A31,FALSE)</f>
        <v>0</v>
      </c>
      <c r="F31" s="7">
        <f>HLOOKUP(F$2,monthly_data_exports_by_country_thousand_tonnes[[#All],[Crude and NGLs]:[Total '[note 5']]],Calculation!$A31,FALSE)</f>
        <v>0</v>
      </c>
      <c r="G31" s="11">
        <f>HLOOKUP(G$2,monthly_data_exports_by_country_thousand_tonnes[[#All],[Crude and NGLs]:[Total '[note 5']]],Calculation!$A31,FALSE)</f>
        <v>0</v>
      </c>
      <c r="H31" s="7">
        <f>HLOOKUP(H$2,monthly_data_exports_by_country_thousand_tonnes[[#All],[Crude and NGLs]:[Total '[note 5']]],Calculation!$A31,FALSE)</f>
        <v>0</v>
      </c>
      <c r="I31" s="7">
        <f>HLOOKUP(I$2,monthly_data_exports_by_country_thousand_tonnes[[#All],[Crude and NGLs]:[Total '[note 5']]],Calculation!$A31,FALSE)</f>
        <v>0</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0</v>
      </c>
      <c r="O31" s="11">
        <f>HLOOKUP(O$2,monthly_data_exports_by_country_thousand_tonnes[[#All],[Crude and NGLs]:[Total '[note 5']]],Calculation!$A31,FALSE)</f>
        <v>0</v>
      </c>
      <c r="P31" s="36">
        <f>HLOOKUP(P$2,monthly_data_exports_by_country_thousand_tonnes[[#All],[Crude and NGLs]:[Total '[note 5']]],Calculation!$A31,FALSE)</f>
        <v>0</v>
      </c>
      <c r="Q31" s="25">
        <f>HLOOKUP(Q$2,monthly_data_exports_by_country_thousand_tonnes[[#All],[Crude and NGLs]:[Total '[note 5']]],Calculation!$B31,FALSE)</f>
        <v>0</v>
      </c>
      <c r="R31" s="7">
        <f>HLOOKUP(R$2,monthly_data_exports_by_country_thousand_tonnes[[#All],[Crude and NGLs]:[Total '[note 5']]],Calculation!$B31,FALSE)</f>
        <v>0</v>
      </c>
      <c r="S31" s="11">
        <f>HLOOKUP(S$2,monthly_data_exports_by_country_thousand_tonnes[[#All],[Crude and NGLs]:[Total '[note 5']]],Calculation!$B31,FALSE)</f>
        <v>0</v>
      </c>
      <c r="T31" s="7">
        <f>HLOOKUP(T$2,monthly_data_exports_by_country_thousand_tonnes[[#All],[Crude and NGLs]:[Total '[note 5']]],Calculation!$B31,FALSE)</f>
        <v>0</v>
      </c>
      <c r="U31" s="7">
        <f>HLOOKUP(U$2,monthly_data_exports_by_country_thousand_tonnes[[#All],[Crude and NGLs]:[Total '[note 5']]],Calculation!$B31,FALSE)</f>
        <v>0</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0</v>
      </c>
      <c r="AA31" s="11">
        <f>HLOOKUP(AA$2,monthly_data_exports_by_country_thousand_tonnes[[#All],[Crude and NGLs]:[Total '[note 5']]],Calculation!$B31,FALSE)</f>
        <v>0</v>
      </c>
      <c r="AB31" s="36">
        <f>HLOOKUP(AB$2,monthly_data_exports_by_country_thousand_tonnes[[#All],[Crude and NGLs]:[Total '[note 5']]],Calculation!$B31,FALSE)</f>
        <v>0</v>
      </c>
    </row>
    <row r="32" spans="1:28" ht="14.5">
      <c r="A32" s="7">
        <f t="shared" si="1"/>
        <v>1344</v>
      </c>
      <c r="B32" s="7">
        <f t="shared" si="1"/>
        <v>1560</v>
      </c>
      <c r="D32" s="21" t="s">
        <v>43</v>
      </c>
      <c r="E32" s="25">
        <f>HLOOKUP(E$2,monthly_data_exports_by_country_thousand_tonnes[[#All],[Crude and NGLs]:[Total '[note 5']]],Calculation!$A32,FALSE)</f>
        <v>919.5</v>
      </c>
      <c r="F32" s="7">
        <f>HLOOKUP(F$2,monthly_data_exports_by_country_thousand_tonnes[[#All],[Crude and NGLs]:[Total '[note 5']]],Calculation!$A32,FALSE)</f>
        <v>132.81</v>
      </c>
      <c r="G32" s="11">
        <f>HLOOKUP(G$2,monthly_data_exports_by_country_thousand_tonnes[[#All],[Crude and NGLs]:[Total '[note 5']]],Calculation!$A32,FALSE)</f>
        <v>1052.31</v>
      </c>
      <c r="H32" s="7">
        <f>HLOOKUP(H$2,monthly_data_exports_by_country_thousand_tonnes[[#All],[Crude and NGLs]:[Total '[note 5']]],Calculation!$A32,FALSE)</f>
        <v>6.53</v>
      </c>
      <c r="I32" s="7">
        <f>HLOOKUP(I$2,monthly_data_exports_by_country_thousand_tonnes[[#All],[Crude and NGLs]:[Total '[note 5']]],Calculation!$A32,FALSE)</f>
        <v>277.07</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7.99</v>
      </c>
      <c r="N32" s="7">
        <f>HLOOKUP(N$2,monthly_data_exports_by_country_thousand_tonnes[[#All],[Crude and NGLs]:[Total '[note 5']]],Calculation!$A32,FALSE)</f>
        <v>239.79</v>
      </c>
      <c r="O32" s="11">
        <f>HLOOKUP(O$2,monthly_data_exports_by_country_thousand_tonnes[[#All],[Crude and NGLs]:[Total '[note 5']]],Calculation!$A32,FALSE)</f>
        <v>596.89</v>
      </c>
      <c r="P32" s="36">
        <f>HLOOKUP(P$2,monthly_data_exports_by_country_thousand_tonnes[[#All],[Crude and NGLs]:[Total '[note 5']]],Calculation!$A32,FALSE)</f>
        <v>1649.2</v>
      </c>
      <c r="Q32" s="25">
        <f>HLOOKUP(Q$2,monthly_data_exports_by_country_thousand_tonnes[[#All],[Crude and NGLs]:[Total '[note 5']]],Calculation!$B32,FALSE)</f>
        <v>1143.75</v>
      </c>
      <c r="R32" s="7">
        <f>HLOOKUP(R$2,monthly_data_exports_by_country_thousand_tonnes[[#All],[Crude and NGLs]:[Total '[note 5']]],Calculation!$B32,FALSE)</f>
        <v>116.27</v>
      </c>
      <c r="S32" s="11">
        <f>HLOOKUP(S$2,monthly_data_exports_by_country_thousand_tonnes[[#All],[Crude and NGLs]:[Total '[note 5']]],Calculation!$B32,FALSE)</f>
        <v>1260.02</v>
      </c>
      <c r="T32" s="7">
        <f>HLOOKUP(T$2,monthly_data_exports_by_country_thousand_tonnes[[#All],[Crude and NGLs]:[Total '[note 5']]],Calculation!$B32,FALSE)</f>
        <v>1.77</v>
      </c>
      <c r="U32" s="7">
        <f>HLOOKUP(U$2,monthly_data_exports_by_country_thousand_tonnes[[#All],[Crude and NGLs]:[Total '[note 5']]],Calculation!$B32,FALSE)</f>
        <v>115.75</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101.65</v>
      </c>
      <c r="AA32" s="11">
        <f>HLOOKUP(AA$2,monthly_data_exports_by_country_thousand_tonnes[[#All],[Crude and NGLs]:[Total '[note 5']]],Calculation!$B32,FALSE)</f>
        <v>221.07</v>
      </c>
      <c r="AB32" s="36">
        <f>HLOOKUP(AB$2,monthly_data_exports_by_country_thousand_tonnes[[#All],[Crude and NGLs]:[Total '[note 5']]],Calculation!$B32,FALSE)</f>
        <v>1481.09</v>
      </c>
    </row>
    <row r="33" spans="1:28" ht="14.5">
      <c r="A33" s="7">
        <f t="shared" si="1"/>
        <v>1345</v>
      </c>
      <c r="B33" s="7">
        <f t="shared" si="1"/>
        <v>1561</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110.08</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110.08</v>
      </c>
      <c r="P33" s="36">
        <f>HLOOKUP(P$2,monthly_data_exports_by_country_thousand_tonnes[[#All],[Crude and NGLs]:[Total '[note 5']]],Calculation!$A33,FALSE)</f>
        <v>110.08</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0</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1.61</v>
      </c>
      <c r="AA33" s="11">
        <f>HLOOKUP(AA$2,monthly_data_exports_by_country_thousand_tonnes[[#All],[Crude and NGLs]:[Total '[note 5']]],Calculation!$B33,FALSE)</f>
        <v>1.61</v>
      </c>
      <c r="AB33" s="36">
        <f>HLOOKUP(AB$2,monthly_data_exports_by_country_thousand_tonnes[[#All],[Crude and NGLs]:[Total '[note 5']]],Calculation!$B33,FALSE)</f>
        <v>1.61</v>
      </c>
    </row>
    <row r="34" spans="1:28" ht="14.5">
      <c r="A34" s="7">
        <f t="shared" si="1"/>
        <v>1346</v>
      </c>
      <c r="B34" s="7">
        <f t="shared" si="1"/>
        <v>1562</v>
      </c>
      <c r="D34" s="21" t="s">
        <v>71</v>
      </c>
      <c r="E34" s="25">
        <f>HLOOKUP(E$2,monthly_data_exports_by_country_thousand_tonnes[[#All],[Crude and NGLs]:[Total '[note 5']]],Calculation!$A34,FALSE)</f>
        <v>91.21</v>
      </c>
      <c r="F34" s="7">
        <f>HLOOKUP(F$2,monthly_data_exports_by_country_thousand_tonnes[[#All],[Crude and NGLs]:[Total '[note 5']]],Calculation!$A34,FALSE)</f>
        <v>0</v>
      </c>
      <c r="G34" s="11">
        <f>HLOOKUP(G$2,monthly_data_exports_by_country_thousand_tonnes[[#All],[Crude and NGLs]:[Total '[note 5']]],Calculation!$A34,FALSE)</f>
        <v>91.21</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0.03</v>
      </c>
      <c r="O34" s="11">
        <f>HLOOKUP(O$2,monthly_data_exports_by_country_thousand_tonnes[[#All],[Crude and NGLs]:[Total '[note 5']]],Calculation!$A34,FALSE)</f>
        <v>0.03</v>
      </c>
      <c r="P34" s="36">
        <f>HLOOKUP(P$2,monthly_data_exports_by_country_thousand_tonnes[[#All],[Crude and NGLs]:[Total '[note 5']]],Calculation!$A34,FALSE)</f>
        <v>91.24</v>
      </c>
      <c r="Q34" s="25">
        <f>HLOOKUP(Q$2,monthly_data_exports_by_country_thousand_tonnes[[#All],[Crude and NGLs]:[Total '[note 5']]],Calculation!$B34,FALSE)</f>
        <v>380.12</v>
      </c>
      <c r="R34" s="7">
        <f>HLOOKUP(R$2,monthly_data_exports_by_country_thousand_tonnes[[#All],[Crude and NGLs]:[Total '[note 5']]],Calculation!$B34,FALSE)</f>
        <v>0</v>
      </c>
      <c r="S34" s="11">
        <f>HLOOKUP(S$2,monthly_data_exports_by_country_thousand_tonnes[[#All],[Crude and NGLs]:[Total '[note 5']]],Calculation!$B34,FALSE)</f>
        <v>380.12</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0</v>
      </c>
      <c r="AA34" s="11">
        <f>HLOOKUP(AA$2,monthly_data_exports_by_country_thousand_tonnes[[#All],[Crude and NGLs]:[Total '[note 5']]],Calculation!$B34,FALSE)</f>
        <v>0</v>
      </c>
      <c r="AB34" s="36">
        <f>HLOOKUP(AB$2,monthly_data_exports_by_country_thousand_tonnes[[#All],[Crude and NGLs]:[Total '[note 5']]],Calculation!$B34,FALSE)</f>
        <v>380.12</v>
      </c>
    </row>
    <row r="35" spans="1:28" ht="14.5">
      <c r="A35" s="7">
        <f t="shared" si="1"/>
        <v>1347</v>
      </c>
      <c r="B35" s="7">
        <f t="shared" si="1"/>
        <v>1563</v>
      </c>
      <c r="D35" s="21" t="s">
        <v>45</v>
      </c>
      <c r="E35" s="25">
        <f>HLOOKUP(E$2,monthly_data_exports_by_country_thousand_tonnes[[#All],[Crude and NGLs]:[Total '[note 5']]],Calculation!$A35,FALSE)</f>
        <v>0</v>
      </c>
      <c r="F35" s="7">
        <f>HLOOKUP(F$2,monthly_data_exports_by_country_thousand_tonnes[[#All],[Crude and NGLs]:[Total '[note 5']]],Calculation!$A35,FALSE)</f>
        <v>10.48</v>
      </c>
      <c r="G35" s="11">
        <f>HLOOKUP(G$2,monthly_data_exports_by_country_thousand_tonnes[[#All],[Crude and NGLs]:[Total '[note 5']]],Calculation!$A35,FALSE)</f>
        <v>10.48</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23.32</v>
      </c>
      <c r="O35" s="11">
        <f>HLOOKUP(O$2,monthly_data_exports_by_country_thousand_tonnes[[#All],[Crude and NGLs]:[Total '[note 5']]],Calculation!$A35,FALSE)</f>
        <v>53.54</v>
      </c>
      <c r="P35" s="36">
        <f>HLOOKUP(P$2,monthly_data_exports_by_country_thousand_tonnes[[#All],[Crude and NGLs]:[Total '[note 5']]],Calculation!$A35,FALSE)</f>
        <v>64.02</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44.65</v>
      </c>
      <c r="AA35" s="11">
        <f>HLOOKUP(AA$2,monthly_data_exports_by_country_thousand_tonnes[[#All],[Crude and NGLs]:[Total '[note 5']]],Calculation!$B35,FALSE)</f>
        <v>44.65</v>
      </c>
      <c r="AB35" s="36">
        <f>HLOOKUP(AB$2,monthly_data_exports_by_country_thousand_tonnes[[#All],[Crude and NGLs]:[Total '[note 5']]],Calculation!$B35,FALSE)</f>
        <v>44.65</v>
      </c>
    </row>
    <row r="36" spans="1:28" ht="14.5">
      <c r="A36" s="7">
        <f t="shared" si="1"/>
        <v>1348</v>
      </c>
      <c r="B36" s="7">
        <f t="shared" si="1"/>
        <v>1564</v>
      </c>
      <c r="D36" s="21" t="s">
        <v>46</v>
      </c>
      <c r="E36" s="25">
        <f>HLOOKUP(E$2,monthly_data_exports_by_country_thousand_tonnes[[#All],[Crude and NGLs]:[Total '[note 5']]],Calculation!$A36,FALSE)</f>
        <v>416.57</v>
      </c>
      <c r="F36" s="7">
        <f>HLOOKUP(F$2,monthly_data_exports_by_country_thousand_tonnes[[#All],[Crude and NGLs]:[Total '[note 5']]],Calculation!$A36,FALSE)</f>
        <v>0</v>
      </c>
      <c r="G36" s="11">
        <f>HLOOKUP(G$2,monthly_data_exports_by_country_thousand_tonnes[[#All],[Crude and NGLs]:[Total '[note 5']]],Calculation!$A36,FALSE)</f>
        <v>416.57</v>
      </c>
      <c r="H36" s="7">
        <f>HLOOKUP(H$2,monthly_data_exports_by_country_thousand_tonnes[[#All],[Crude and NGLs]:[Total '[note 5']]],Calculation!$A36,FALSE)</f>
        <v>0</v>
      </c>
      <c r="I36" s="7">
        <f>HLOOKUP(I$2,monthly_data_exports_by_country_thousand_tonnes[[#All],[Crude and NGLs]:[Total '[note 5']]],Calculation!$A36,FALSE)</f>
        <v>0</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66.03</v>
      </c>
      <c r="O36" s="11">
        <f>HLOOKUP(O$2,monthly_data_exports_by_country_thousand_tonnes[[#All],[Crude and NGLs]:[Total '[note 5']]],Calculation!$A36,FALSE)</f>
        <v>66.03</v>
      </c>
      <c r="P36" s="36">
        <f>HLOOKUP(P$2,monthly_data_exports_by_country_thousand_tonnes[[#All],[Crude and NGLs]:[Total '[note 5']]],Calculation!$A36,FALSE)</f>
        <v>482.6</v>
      </c>
      <c r="Q36" s="25">
        <f>HLOOKUP(Q$2,monthly_data_exports_by_country_thousand_tonnes[[#All],[Crude and NGLs]:[Total '[note 5']]],Calculation!$B36,FALSE)</f>
        <v>141.99</v>
      </c>
      <c r="R36" s="7">
        <f>HLOOKUP(R$2,monthly_data_exports_by_country_thousand_tonnes[[#All],[Crude and NGLs]:[Total '[note 5']]],Calculation!$B36,FALSE)</f>
        <v>0</v>
      </c>
      <c r="S36" s="11">
        <f>HLOOKUP(S$2,monthly_data_exports_by_country_thousand_tonnes[[#All],[Crude and NGLs]:[Total '[note 5']]],Calculation!$B36,FALSE)</f>
        <v>141.99</v>
      </c>
      <c r="T36" s="7">
        <f>HLOOKUP(T$2,monthly_data_exports_by_country_thousand_tonnes[[#All],[Crude and NGLs]:[Total '[note 5']]],Calculation!$B36,FALSE)</f>
        <v>0</v>
      </c>
      <c r="U36" s="7">
        <f>HLOOKUP(U$2,monthly_data_exports_by_country_thousand_tonnes[[#All],[Crude and NGLs]:[Total '[note 5']]],Calculation!$B36,FALSE)</f>
        <v>0</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v>
      </c>
      <c r="AA36" s="11">
        <f>HLOOKUP(AA$2,monthly_data_exports_by_country_thousand_tonnes[[#All],[Crude and NGLs]:[Total '[note 5']]],Calculation!$B36,FALSE)</f>
        <v>0</v>
      </c>
      <c r="AB36" s="36">
        <f>HLOOKUP(AB$2,monthly_data_exports_by_country_thousand_tonnes[[#All],[Crude and NGLs]:[Total '[note 5']]],Calculation!$B36,FALSE)</f>
        <v>141.99</v>
      </c>
    </row>
    <row r="37" spans="1:28" ht="14.5">
      <c r="A37" s="7">
        <f t="shared" si="1"/>
        <v>1349</v>
      </c>
      <c r="B37" s="7">
        <f t="shared" si="1"/>
        <v>1565</v>
      </c>
      <c r="D37" s="21" t="s">
        <v>44</v>
      </c>
      <c r="E37" s="25">
        <f>HLOOKUP(E$2,monthly_data_exports_by_country_thousand_tonnes[[#All],[Crude and NGLs]:[Total '[note 5']]],Calculation!$A37,FALSE)</f>
        <v>104.3</v>
      </c>
      <c r="F37" s="7">
        <f>HLOOKUP(F$2,monthly_data_exports_by_country_thousand_tonnes[[#All],[Crude and NGLs]:[Total '[note 5']]],Calculation!$A37,FALSE)</f>
        <v>0</v>
      </c>
      <c r="G37" s="11">
        <f>HLOOKUP(G$2,monthly_data_exports_by_country_thousand_tonnes[[#All],[Crude and NGLs]:[Total '[note 5']]],Calculation!$A37,FALSE)</f>
        <v>104.3</v>
      </c>
      <c r="H37" s="7">
        <f>HLOOKUP(H$2,monthly_data_exports_by_country_thousand_tonnes[[#All],[Crude and NGLs]:[Total '[note 5']]],Calculation!$A37,FALSE)</f>
        <v>0</v>
      </c>
      <c r="I37" s="7">
        <f>HLOOKUP(I$2,monthly_data_exports_by_country_thousand_tonnes[[#All],[Crude and NGLs]:[Total '[note 5']]],Calculation!$A37,FALSE)</f>
        <v>164.58</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0.04</v>
      </c>
      <c r="M37" s="7">
        <f>HLOOKUP(M$2,monthly_data_exports_by_country_thousand_tonnes[[#All],[Crude and NGLs]:[Total '[note 5']]],Calculation!$A37,FALSE)</f>
        <v>0</v>
      </c>
      <c r="N37" s="7">
        <f>HLOOKUP(N$2,monthly_data_exports_by_country_thousand_tonnes[[#All],[Crude and NGLs]:[Total '[note 5']]],Calculation!$A37,FALSE)</f>
        <v>0.06</v>
      </c>
      <c r="O37" s="11">
        <f>HLOOKUP(O$2,monthly_data_exports_by_country_thousand_tonnes[[#All],[Crude and NGLs]:[Total '[note 5']]],Calculation!$A37,FALSE)</f>
        <v>164.68</v>
      </c>
      <c r="P37" s="36">
        <f>HLOOKUP(P$2,monthly_data_exports_by_country_thousand_tonnes[[#All],[Crude and NGLs]:[Total '[note 5']]],Calculation!$A37,FALSE)</f>
        <v>268.98</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70.11</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0.04</v>
      </c>
      <c r="AA37" s="11">
        <f>HLOOKUP(AA$2,monthly_data_exports_by_country_thousand_tonnes[[#All],[Crude and NGLs]:[Total '[note 5']]],Calculation!$B37,FALSE)</f>
        <v>70.150000000000006</v>
      </c>
      <c r="AB37" s="36">
        <f>HLOOKUP(AB$2,monthly_data_exports_by_country_thousand_tonnes[[#All],[Crude and NGLs]:[Total '[note 5']]],Calculation!$B37,FALSE)</f>
        <v>70.150000000000006</v>
      </c>
    </row>
    <row r="38" spans="1:28" ht="14.5">
      <c r="A38" s="7">
        <f t="shared" ref="A38:B53" si="2">A37+1</f>
        <v>1350</v>
      </c>
      <c r="B38" s="7">
        <f t="shared" si="2"/>
        <v>1566</v>
      </c>
      <c r="D38" s="21" t="s">
        <v>62</v>
      </c>
      <c r="E38" s="25">
        <f>HLOOKUP(E$2,monthly_data_exports_by_country_thousand_tonnes[[#All],[Crude and NGLs]:[Total '[note 5']]],Calculation!$A38,FALSE)</f>
        <v>246.55</v>
      </c>
      <c r="F38" s="7">
        <f>HLOOKUP(F$2,monthly_data_exports_by_country_thousand_tonnes[[#All],[Crude and NGLs]:[Total '[note 5']]],Calculation!$A38,FALSE)</f>
        <v>0</v>
      </c>
      <c r="G38" s="11">
        <f>HLOOKUP(G$2,monthly_data_exports_by_country_thousand_tonnes[[#All],[Crude and NGLs]:[Total '[note 5']]],Calculation!$A38,FALSE)</f>
        <v>246.55</v>
      </c>
      <c r="H38" s="7">
        <f>HLOOKUP(H$2,monthly_data_exports_by_country_thousand_tonnes[[#All],[Crude and NGLs]:[Total '[note 5']]],Calculation!$A38,FALSE)</f>
        <v>17.989999999999998</v>
      </c>
      <c r="I38" s="7">
        <f>HLOOKUP(I$2,monthly_data_exports_by_country_thousand_tonnes[[#All],[Crude and NGLs]:[Total '[note 5']]],Calculation!$A38,FALSE)</f>
        <v>0</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182.18</v>
      </c>
      <c r="N38" s="7">
        <f>HLOOKUP(N$2,monthly_data_exports_by_country_thousand_tonnes[[#All],[Crude and NGLs]:[Total '[note 5']]],Calculation!$A38,FALSE)</f>
        <v>28.77</v>
      </c>
      <c r="O38" s="11">
        <f>HLOOKUP(O$2,monthly_data_exports_by_country_thousand_tonnes[[#All],[Crude and NGLs]:[Total '[note 5']]],Calculation!$A38,FALSE)</f>
        <v>67.36</v>
      </c>
      <c r="P38" s="36">
        <f>HLOOKUP(P$2,monthly_data_exports_by_country_thousand_tonnes[[#All],[Crude and NGLs]:[Total '[note 5']]],Calculation!$A38,FALSE)</f>
        <v>313.91000000000003</v>
      </c>
      <c r="Q38" s="25">
        <f>HLOOKUP(Q$2,monthly_data_exports_by_country_thousand_tonnes[[#All],[Crude and NGLs]:[Total '[note 5']]],Calculation!$B38,FALSE)</f>
        <v>341.94</v>
      </c>
      <c r="R38" s="7">
        <f>HLOOKUP(R$2,monthly_data_exports_by_country_thousand_tonnes[[#All],[Crude and NGLs]:[Total '[note 5']]],Calculation!$B38,FALSE)</f>
        <v>0</v>
      </c>
      <c r="S38" s="11">
        <f>HLOOKUP(S$2,monthly_data_exports_by_country_thousand_tonnes[[#All],[Crude and NGLs]:[Total '[note 5']]],Calculation!$B38,FALSE)</f>
        <v>341.94</v>
      </c>
      <c r="T38" s="7">
        <f>HLOOKUP(T$2,monthly_data_exports_by_country_thousand_tonnes[[#All],[Crude and NGLs]:[Total '[note 5']]],Calculation!$B38,FALSE)</f>
        <v>17.13</v>
      </c>
      <c r="U38" s="7">
        <f>HLOOKUP(U$2,monthly_data_exports_by_country_thousand_tonnes[[#All],[Crude and NGLs]:[Total '[note 5']]],Calculation!$B38,FALSE)</f>
        <v>210.55</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221.35</v>
      </c>
      <c r="Z38" s="7">
        <f>HLOOKUP(Z$2,monthly_data_exports_by_country_thousand_tonnes[[#All],[Crude and NGLs]:[Total '[note 5']]],Calculation!$B38,FALSE)</f>
        <v>37.5</v>
      </c>
      <c r="AA38" s="11">
        <f>HLOOKUP(AA$2,monthly_data_exports_by_country_thousand_tonnes[[#All],[Crude and NGLs]:[Total '[note 5']]],Calculation!$B38,FALSE)</f>
        <v>478.51</v>
      </c>
      <c r="AB38" s="36">
        <f>HLOOKUP(AB$2,monthly_data_exports_by_country_thousand_tonnes[[#All],[Crude and NGLs]:[Total '[note 5']]],Calculation!$B38,FALSE)</f>
        <v>820.45</v>
      </c>
    </row>
    <row r="39" spans="1:28" ht="14.5">
      <c r="A39" s="37">
        <f t="shared" si="2"/>
        <v>1351</v>
      </c>
      <c r="B39" s="38">
        <f t="shared" si="2"/>
        <v>1567</v>
      </c>
      <c r="C39" s="38"/>
      <c r="D39" s="22" t="s">
        <v>93</v>
      </c>
      <c r="E39" s="37">
        <f>HLOOKUP(E$2,monthly_data_exports_by_country_thousand_tonnes[[#All],[Crude and NGLs]:[Total '[note 5']]],Calculation!$A39,FALSE)</f>
        <v>2346.2199999999998</v>
      </c>
      <c r="F39" s="38">
        <f>HLOOKUP(F$2,monthly_data_exports_by_country_thousand_tonnes[[#All],[Crude and NGLs]:[Total '[note 5']]],Calculation!$A39,FALSE)</f>
        <v>153.31</v>
      </c>
      <c r="G39" s="39">
        <f>HLOOKUP(G$2,monthly_data_exports_by_country_thousand_tonnes[[#All],[Crude and NGLs]:[Total '[note 5']]],Calculation!$A39,FALSE)</f>
        <v>2499.5300000000002</v>
      </c>
      <c r="H39" s="38">
        <f>HLOOKUP(H$2,monthly_data_exports_by_country_thousand_tonnes[[#All],[Crude and NGLs]:[Total '[note 5']]],Calculation!$A39,FALSE)</f>
        <v>36.99</v>
      </c>
      <c r="I39" s="38">
        <f>HLOOKUP(I$2,monthly_data_exports_by_country_thousand_tonnes[[#All],[Crude and NGLs]:[Total '[note 5']]],Calculation!$A39,FALSE)</f>
        <v>913.55</v>
      </c>
      <c r="J39" s="38">
        <f>HLOOKUP(J$2,monthly_data_exports_by_country_thousand_tonnes[[#All],[Crude and NGLs]:[Total '[note 5']]],Calculation!$A39,FALSE)</f>
        <v>123.08</v>
      </c>
      <c r="K39" s="38">
        <f>HLOOKUP(K$2,monthly_data_exports_by_country_thousand_tonnes[[#All],[Crude and NGLs]:[Total '[note 5']]],Calculation!$A39,FALSE)</f>
        <v>0</v>
      </c>
      <c r="L39" s="38">
        <f>HLOOKUP(L$2,monthly_data_exports_by_country_thousand_tonnes[[#All],[Crude and NGLs]:[Total '[note 5']]],Calculation!$A39,FALSE)</f>
        <v>72.760000000000005</v>
      </c>
      <c r="M39" s="38">
        <f>HLOOKUP(M$2,monthly_data_exports_by_country_thousand_tonnes[[#All],[Crude and NGLs]:[Total '[note 5']]],Calculation!$A39,FALSE)</f>
        <v>211.98</v>
      </c>
      <c r="N39" s="38">
        <f>HLOOKUP(N$2,monthly_data_exports_by_country_thousand_tonnes[[#All],[Crude and NGLs]:[Total '[note 5']]],Calculation!$A39,FALSE)</f>
        <v>437.6</v>
      </c>
      <c r="O39" s="38">
        <f>HLOOKUP(O$2,monthly_data_exports_by_country_thousand_tonnes[[#All],[Crude and NGLs]:[Total '[note 5']]],Calculation!$A39,FALSE)</f>
        <v>1795.96</v>
      </c>
      <c r="P39" s="40">
        <f>HLOOKUP(P$2,monthly_data_exports_by_country_thousand_tonnes[[#All],[Crude and NGLs]:[Total '[note 5']]],Calculation!$A39,FALSE)</f>
        <v>4295.49</v>
      </c>
      <c r="Q39" s="37">
        <f>HLOOKUP(Q$2,monthly_data_exports_by_country_thousand_tonnes[[#All],[Crude and NGLs]:[Total '[note 5']]],Calculation!$B39,FALSE)</f>
        <v>2639.92</v>
      </c>
      <c r="R39" s="38">
        <f>HLOOKUP(R$2,monthly_data_exports_by_country_thousand_tonnes[[#All],[Crude and NGLs]:[Total '[note 5']]],Calculation!$B39,FALSE)</f>
        <v>200.03</v>
      </c>
      <c r="S39" s="39">
        <f>HLOOKUP(S$2,monthly_data_exports_by_country_thousand_tonnes[[#All],[Crude and NGLs]:[Total '[note 5']]],Calculation!$B39,FALSE)</f>
        <v>2839.95</v>
      </c>
      <c r="T39" s="38">
        <f>HLOOKUP(T$2,monthly_data_exports_by_country_thousand_tonnes[[#All],[Crude and NGLs]:[Total '[note 5']]],Calculation!$B39,FALSE)</f>
        <v>24.44</v>
      </c>
      <c r="U39" s="38">
        <f>HLOOKUP(U$2,monthly_data_exports_by_country_thousand_tonnes[[#All],[Crude and NGLs]:[Total '[note 5']]],Calculation!$B39,FALSE)</f>
        <v>607.83000000000004</v>
      </c>
      <c r="V39" s="38">
        <f>HLOOKUP(V$2,monthly_data_exports_by_country_thousand_tonnes[[#All],[Crude and NGLs]:[Total '[note 5']]],Calculation!$B39,FALSE)</f>
        <v>118.5</v>
      </c>
      <c r="W39" s="38">
        <f>HLOOKUP(W$2,monthly_data_exports_by_country_thousand_tonnes[[#All],[Crude and NGLs]:[Total '[note 5']]],Calculation!$B39,FALSE)</f>
        <v>0.09</v>
      </c>
      <c r="X39" s="38">
        <f>HLOOKUP(X$2,monthly_data_exports_by_country_thousand_tonnes[[#All],[Crude and NGLs]:[Total '[note 5']]],Calculation!$B39,FALSE)</f>
        <v>50.82</v>
      </c>
      <c r="Y39" s="38">
        <f>HLOOKUP(Y$2,monthly_data_exports_by_country_thousand_tonnes[[#All],[Crude and NGLs]:[Total '[note 5']]],Calculation!$B39,FALSE)</f>
        <v>221.35</v>
      </c>
      <c r="Z39" s="38">
        <f>HLOOKUP(Z$2,monthly_data_exports_by_country_thousand_tonnes[[#All],[Crude and NGLs]:[Total '[note 5']]],Calculation!$B39,FALSE)</f>
        <v>315.2</v>
      </c>
      <c r="AA39" s="38">
        <f>HLOOKUP(AA$2,monthly_data_exports_by_country_thousand_tonnes[[#All],[Crude and NGLs]:[Total '[note 5']]],Calculation!$B39,FALSE)</f>
        <v>1338.23</v>
      </c>
      <c r="AB39" s="40">
        <f>HLOOKUP(AB$2,monthly_data_exports_by_country_thousand_tonnes[[#All],[Crude and NGLs]:[Total '[note 5']]],Calculation!$B39,FALSE)</f>
        <v>4178.18</v>
      </c>
    </row>
    <row r="40" spans="1:28" ht="14.5">
      <c r="A40" s="7">
        <f t="shared" si="2"/>
        <v>1352</v>
      </c>
      <c r="B40" s="7">
        <f t="shared" si="2"/>
        <v>1568</v>
      </c>
      <c r="D40" s="21" t="s">
        <v>37</v>
      </c>
      <c r="E40" s="32">
        <f>HLOOKUP(E$2,monthly_data_exports_by_country_thousand_tonnes[[#All],[Crude and NGLs]:[Total '[note 5']]],Calculation!$A40,FALSE)</f>
        <v>0</v>
      </c>
      <c r="F40" s="33">
        <f>HLOOKUP(F$2,monthly_data_exports_by_country_thousand_tonnes[[#All],[Crude and NGLs]:[Total '[note 5']]],Calculation!$A40,FALSE)</f>
        <v>13.44</v>
      </c>
      <c r="G40" s="34">
        <f>HLOOKUP(G$2,monthly_data_exports_by_country_thousand_tonnes[[#All],[Crude and NGLs]:[Total '[note 5']]],Calculation!$A40,FALSE)</f>
        <v>13.44</v>
      </c>
      <c r="H40" s="33">
        <f>HLOOKUP(H$2,monthly_data_exports_by_country_thousand_tonnes[[#All],[Crude and NGLs]:[Total '[note 5']]],Calculation!$A40,FALSE)</f>
        <v>0</v>
      </c>
      <c r="I40" s="33">
        <f>HLOOKUP(I$2,monthly_data_exports_by_country_thousand_tonnes[[#All],[Crude and NGLs]:[Total '[note 5']]],Calculation!$A40,FALSE)</f>
        <v>168.23</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0</v>
      </c>
      <c r="N40" s="33">
        <f>HLOOKUP(N$2,monthly_data_exports_by_country_thousand_tonnes[[#All],[Crude and NGLs]:[Total '[note 5']]],Calculation!$A40,FALSE)</f>
        <v>91.21</v>
      </c>
      <c r="O40" s="34">
        <f>HLOOKUP(O$2,monthly_data_exports_by_country_thousand_tonnes[[#All],[Crude and NGLs]:[Total '[note 5']]],Calculation!$A40,FALSE)</f>
        <v>306.04000000000002</v>
      </c>
      <c r="P40" s="35">
        <f>HLOOKUP(P$2,monthly_data_exports_by_country_thousand_tonnes[[#All],[Crude and NGLs]:[Total '[note 5']]],Calculation!$A40,FALSE)</f>
        <v>319.48</v>
      </c>
      <c r="Q40" s="32">
        <f>HLOOKUP(Q$2,monthly_data_exports_by_country_thousand_tonnes[[#All],[Crude and NGLs]:[Total '[note 5']]],Calculation!$B40,FALSE)</f>
        <v>0</v>
      </c>
      <c r="R40" s="33">
        <f>HLOOKUP(R$2,monthly_data_exports_by_country_thousand_tonnes[[#All],[Crude and NGLs]:[Total '[note 5']]],Calculation!$B40,FALSE)</f>
        <v>33.6</v>
      </c>
      <c r="S40" s="34">
        <f>HLOOKUP(S$2,monthly_data_exports_by_country_thousand_tonnes[[#All],[Crude and NGLs]:[Total '[note 5']]],Calculation!$B40,FALSE)</f>
        <v>33.6</v>
      </c>
      <c r="T40" s="33">
        <f>HLOOKUP(T$2,monthly_data_exports_by_country_thousand_tonnes[[#All],[Crude and NGLs]:[Total '[note 5']]],Calculation!$B40,FALSE)</f>
        <v>7.22</v>
      </c>
      <c r="U40" s="33">
        <f>HLOOKUP(U$2,monthly_data_exports_by_country_thousand_tonnes[[#All],[Crude and NGLs]:[Total '[note 5']]],Calculation!$B40,FALSE)</f>
        <v>26.79</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91.32</v>
      </c>
      <c r="AA40" s="34">
        <f>HLOOKUP(AA$2,monthly_data_exports_by_country_thousand_tonnes[[#All],[Crude and NGLs]:[Total '[note 5']]],Calculation!$B40,FALSE)</f>
        <v>128.44</v>
      </c>
      <c r="AB40" s="35">
        <f>HLOOKUP(AB$2,monthly_data_exports_by_country_thousand_tonnes[[#All],[Crude and NGLs]:[Total '[note 5']]],Calculation!$B40,FALSE)</f>
        <v>162.04</v>
      </c>
    </row>
    <row r="41" spans="1:28" ht="14.5">
      <c r="A41" s="7">
        <f t="shared" si="2"/>
        <v>1353</v>
      </c>
      <c r="B41" s="7">
        <f t="shared" si="2"/>
        <v>1569</v>
      </c>
      <c r="D41" s="21" t="s">
        <v>38</v>
      </c>
      <c r="E41" s="25">
        <f>HLOOKUP(E$2,monthly_data_exports_by_country_thousand_tonnes[[#All],[Crude and NGLs]:[Total '[note 5']]],Calculation!$A41,FALSE)</f>
        <v>52.52</v>
      </c>
      <c r="F41" s="7">
        <f>HLOOKUP(F$2,monthly_data_exports_by_country_thousand_tonnes[[#All],[Crude and NGLs]:[Total '[note 5']]],Calculation!$A41,FALSE)</f>
        <v>0</v>
      </c>
      <c r="G41" s="11">
        <f>HLOOKUP(G$2,monthly_data_exports_by_country_thousand_tonnes[[#All],[Crude and NGLs]:[Total '[note 5']]],Calculation!$A41,FALSE)</f>
        <v>52.52</v>
      </c>
      <c r="H41" s="7">
        <f>HLOOKUP(H$2,monthly_data_exports_by_country_thousand_tonnes[[#All],[Crude and NGLs]:[Total '[note 5']]],Calculation!$A41,FALSE)</f>
        <v>0</v>
      </c>
      <c r="I41" s="7">
        <f>HLOOKUP(I$2,monthly_data_exports_by_country_thousand_tonnes[[#All],[Crude and NGLs]:[Total '[note 5']]],Calculation!$A41,FALSE)</f>
        <v>106.51</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0.4</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106.91</v>
      </c>
      <c r="P41" s="36">
        <f>HLOOKUP(P$2,monthly_data_exports_by_country_thousand_tonnes[[#All],[Crude and NGLs]:[Total '[note 5']]],Calculation!$A41,FALSE)</f>
        <v>159.43</v>
      </c>
      <c r="Q41" s="25">
        <f>HLOOKUP(Q$2,monthly_data_exports_by_country_thousand_tonnes[[#All],[Crude and NGLs]:[Total '[note 5']]],Calculation!$B41,FALSE)</f>
        <v>95.94</v>
      </c>
      <c r="R41" s="7">
        <f>HLOOKUP(R$2,monthly_data_exports_by_country_thousand_tonnes[[#All],[Crude and NGLs]:[Total '[note 5']]],Calculation!$B41,FALSE)</f>
        <v>0</v>
      </c>
      <c r="S41" s="11">
        <f>HLOOKUP(S$2,monthly_data_exports_by_country_thousand_tonnes[[#All],[Crude and NGLs]:[Total '[note 5']]],Calculation!$B41,FALSE)</f>
        <v>95.94</v>
      </c>
      <c r="T41" s="7">
        <f>HLOOKUP(T$2,monthly_data_exports_by_country_thousand_tonnes[[#All],[Crude and NGLs]:[Total '[note 5']]],Calculation!$B41,FALSE)</f>
        <v>0</v>
      </c>
      <c r="U41" s="7">
        <f>HLOOKUP(U$2,monthly_data_exports_by_country_thousand_tonnes[[#All],[Crude and NGLs]:[Total '[note 5']]],Calculation!$B41,FALSE)</f>
        <v>76.47</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76.47</v>
      </c>
      <c r="AB41" s="36">
        <f>HLOOKUP(AB$2,monthly_data_exports_by_country_thousand_tonnes[[#All],[Crude and NGLs]:[Total '[note 5']]],Calculation!$B41,FALSE)</f>
        <v>172.41</v>
      </c>
    </row>
    <row r="42" spans="1:28" ht="14.5">
      <c r="A42" s="7">
        <f t="shared" si="2"/>
        <v>1354</v>
      </c>
      <c r="B42" s="7">
        <f t="shared" si="2"/>
        <v>1570</v>
      </c>
      <c r="D42" s="21" t="s">
        <v>72</v>
      </c>
      <c r="E42" s="25">
        <f>HLOOKUP(E$2,monthly_data_exports_by_country_thousand_tonnes[[#All],[Crude and NGLs]:[Total '[note 5']]],Calculation!$A42,FALSE)</f>
        <v>788.94</v>
      </c>
      <c r="F42" s="7">
        <f>HLOOKUP(F$2,monthly_data_exports_by_country_thousand_tonnes[[#All],[Crude and NGLs]:[Total '[note 5']]],Calculation!$A42,FALSE)</f>
        <v>0</v>
      </c>
      <c r="G42" s="11">
        <f>HLOOKUP(G$2,monthly_data_exports_by_country_thousand_tonnes[[#All],[Crude and NGLs]:[Total '[note 5']]],Calculation!$A42,FALSE)</f>
        <v>788.94</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6.94</v>
      </c>
      <c r="O42" s="11">
        <f>HLOOKUP(O$2,monthly_data_exports_by_country_thousand_tonnes[[#All],[Crude and NGLs]:[Total '[note 5']]],Calculation!$A42,FALSE)</f>
        <v>6.94</v>
      </c>
      <c r="P42" s="36">
        <f>HLOOKUP(P$2,monthly_data_exports_by_country_thousand_tonnes[[#All],[Crude and NGLs]:[Total '[note 5']]],Calculation!$A42,FALSE)</f>
        <v>795.88</v>
      </c>
      <c r="Q42" s="25">
        <f>HLOOKUP(Q$2,monthly_data_exports_by_country_thousand_tonnes[[#All],[Crude and NGLs]:[Total '[note 5']]],Calculation!$B42,FALSE)</f>
        <v>267.3</v>
      </c>
      <c r="R42" s="7">
        <f>HLOOKUP(R$2,monthly_data_exports_by_country_thousand_tonnes[[#All],[Crude and NGLs]:[Total '[note 5']]],Calculation!$B42,FALSE)</f>
        <v>0</v>
      </c>
      <c r="S42" s="11">
        <f>HLOOKUP(S$2,monthly_data_exports_by_country_thousand_tonnes[[#All],[Crude and NGLs]:[Total '[note 5']]],Calculation!$B42,FALSE)</f>
        <v>267.3</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2.64</v>
      </c>
      <c r="AA42" s="11">
        <f>HLOOKUP(AA$2,monthly_data_exports_by_country_thousand_tonnes[[#All],[Crude and NGLs]:[Total '[note 5']]],Calculation!$B42,FALSE)</f>
        <v>2.64</v>
      </c>
      <c r="AB42" s="36">
        <f>HLOOKUP(AB$2,monthly_data_exports_by_country_thousand_tonnes[[#All],[Crude and NGLs]:[Total '[note 5']]],Calculation!$B42,FALSE)</f>
        <v>269.94</v>
      </c>
    </row>
    <row r="43" spans="1:28" ht="14.5">
      <c r="A43" s="7">
        <f t="shared" si="2"/>
        <v>1355</v>
      </c>
      <c r="B43" s="7">
        <f t="shared" si="2"/>
        <v>1571</v>
      </c>
      <c r="D43" s="21" t="s">
        <v>39</v>
      </c>
      <c r="E43" s="25">
        <f>HLOOKUP(E$2,monthly_data_exports_by_country_thousand_tonnes[[#All],[Crude and NGLs]:[Total '[note 5']]],Calculation!$A43,FALSE)</f>
        <v>210.4</v>
      </c>
      <c r="F43" s="7">
        <f>HLOOKUP(F$2,monthly_data_exports_by_country_thousand_tonnes[[#All],[Crude and NGLs]:[Total '[note 5']]],Calculation!$A43,FALSE)</f>
        <v>0</v>
      </c>
      <c r="G43" s="11">
        <f>HLOOKUP(G$2,monthly_data_exports_by_country_thousand_tonnes[[#All],[Crude and NGLs]:[Total '[note 5']]],Calculation!$A43,FALSE)</f>
        <v>210.4</v>
      </c>
      <c r="H43" s="7">
        <f>HLOOKUP(H$2,monthly_data_exports_by_country_thousand_tonnes[[#All],[Crude and NGLs]:[Total '[note 5']]],Calculation!$A43,FALSE)</f>
        <v>0</v>
      </c>
      <c r="I43" s="7">
        <f>HLOOKUP(I$2,monthly_data_exports_by_country_thousand_tonnes[[#All],[Crude and NGLs]:[Total '[note 5']]],Calculation!$A43,FALSE)</f>
        <v>7.52</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v>
      </c>
      <c r="O43" s="11">
        <f>HLOOKUP(O$2,monthly_data_exports_by_country_thousand_tonnes[[#All],[Crude and NGLs]:[Total '[note 5']]],Calculation!$A43,FALSE)</f>
        <v>7.52</v>
      </c>
      <c r="P43" s="36">
        <f>HLOOKUP(P$2,monthly_data_exports_by_country_thousand_tonnes[[#All],[Crude and NGLs]:[Total '[note 5']]],Calculation!$A43,FALSE)</f>
        <v>217.92</v>
      </c>
      <c r="Q43" s="25">
        <f>HLOOKUP(Q$2,monthly_data_exports_by_country_thousand_tonnes[[#All],[Crude and NGLs]:[Total '[note 5']]],Calculation!$B43,FALSE)</f>
        <v>0</v>
      </c>
      <c r="R43" s="7">
        <f>HLOOKUP(R$2,monthly_data_exports_by_country_thousand_tonnes[[#All],[Crude and NGLs]:[Total '[note 5']]],Calculation!$B43,FALSE)</f>
        <v>92.23</v>
      </c>
      <c r="S43" s="11">
        <f>HLOOKUP(S$2,monthly_data_exports_by_country_thousand_tonnes[[#All],[Crude and NGLs]:[Total '[note 5']]],Calculation!$B43,FALSE)</f>
        <v>92.23</v>
      </c>
      <c r="T43" s="7">
        <f>HLOOKUP(T$2,monthly_data_exports_by_country_thousand_tonnes[[#All],[Crude and NGLs]:[Total '[note 5']]],Calculation!$B43,FALSE)</f>
        <v>0</v>
      </c>
      <c r="U43" s="7">
        <f>HLOOKUP(U$2,monthly_data_exports_by_country_thousand_tonnes[[#All],[Crude and NGLs]:[Total '[note 5']]],Calculation!$B43,FALSE)</f>
        <v>0</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0</v>
      </c>
      <c r="AB43" s="36">
        <f>HLOOKUP(AB$2,monthly_data_exports_by_country_thousand_tonnes[[#All],[Crude and NGLs]:[Total '[note 5']]],Calculation!$B43,FALSE)</f>
        <v>92.23</v>
      </c>
    </row>
    <row r="44" spans="1:28" ht="14.5">
      <c r="A44" s="7">
        <f t="shared" si="2"/>
        <v>1356</v>
      </c>
      <c r="B44" s="7">
        <f t="shared" si="2"/>
        <v>1572</v>
      </c>
      <c r="D44" s="21" t="s">
        <v>40</v>
      </c>
      <c r="E44" s="25">
        <f>HLOOKUP(E$2,monthly_data_exports_by_country_thousand_tonnes[[#All],[Crude and NGLs]:[Total '[note 5']]],Calculation!$A44,FALSE)</f>
        <v>0</v>
      </c>
      <c r="F44" s="7">
        <f>HLOOKUP(F$2,monthly_data_exports_by_country_thousand_tonnes[[#All],[Crude and NGLs]:[Total '[note 5']]],Calculation!$A44,FALSE)</f>
        <v>0</v>
      </c>
      <c r="G44" s="11">
        <f>HLOOKUP(G$2,monthly_data_exports_by_country_thousand_tonnes[[#All],[Crude and NGLs]:[Total '[note 5']]],Calculation!$A44,FALSE)</f>
        <v>0</v>
      </c>
      <c r="H44" s="7">
        <f>HLOOKUP(H$2,monthly_data_exports_by_country_thousand_tonnes[[#All],[Crude and NGLs]:[Total '[note 5']]],Calculation!$A44,FALSE)</f>
        <v>0</v>
      </c>
      <c r="I44" s="7">
        <f>HLOOKUP(I$2,monthly_data_exports_by_country_thousand_tonnes[[#All],[Crude and NGLs]:[Total '[note 5']]],Calculation!$A44,FALSE)</f>
        <v>0</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0</v>
      </c>
      <c r="O44" s="11">
        <f>HLOOKUP(O$2,monthly_data_exports_by_country_thousand_tonnes[[#All],[Crude and NGLs]:[Total '[note 5']]],Calculation!$A44,FALSE)</f>
        <v>0</v>
      </c>
      <c r="P44" s="36">
        <f>HLOOKUP(P$2,monthly_data_exports_by_country_thousand_tonnes[[#All],[Crude and NGLs]:[Total '[note 5']]],Calculation!$A44,FALSE)</f>
        <v>0</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0</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0.1</v>
      </c>
      <c r="AA44" s="11">
        <f>HLOOKUP(AA$2,monthly_data_exports_by_country_thousand_tonnes[[#All],[Crude and NGLs]:[Total '[note 5']]],Calculation!$B44,FALSE)</f>
        <v>0.1</v>
      </c>
      <c r="AB44" s="36">
        <f>HLOOKUP(AB$2,monthly_data_exports_by_country_thousand_tonnes[[#All],[Crude and NGLs]:[Total '[note 5']]],Calculation!$B44,FALSE)</f>
        <v>0.1</v>
      </c>
    </row>
    <row r="45" spans="1:28" ht="14.5">
      <c r="A45" s="7">
        <f t="shared" si="2"/>
        <v>1357</v>
      </c>
      <c r="B45" s="7">
        <f t="shared" si="2"/>
        <v>1573</v>
      </c>
      <c r="D45" s="21" t="s">
        <v>41</v>
      </c>
      <c r="E45" s="25">
        <f>HLOOKUP(E$2,monthly_data_exports_by_country_thousand_tonnes[[#All],[Crude and NGLs]:[Total '[note 5']]],Calculation!$A45,FALSE)</f>
        <v>0</v>
      </c>
      <c r="F45" s="7">
        <f>HLOOKUP(F$2,monthly_data_exports_by_country_thousand_tonnes[[#All],[Crude and NGLs]:[Total '[note 5']]],Calculation!$A45,FALSE)</f>
        <v>0</v>
      </c>
      <c r="G45" s="11">
        <f>HLOOKUP(G$2,monthly_data_exports_by_country_thousand_tonnes[[#All],[Crude and NGLs]:[Total '[note 5']]],Calculation!$A45,FALSE)</f>
        <v>0</v>
      </c>
      <c r="H45" s="7">
        <f>HLOOKUP(H$2,monthly_data_exports_by_country_thousand_tonnes[[#All],[Crude and NGLs]:[Total '[note 5']]],Calculation!$A45,FALSE)</f>
        <v>5.95</v>
      </c>
      <c r="I45" s="7">
        <f>HLOOKUP(I$2,monthly_data_exports_by_country_thousand_tonnes[[#All],[Crude and NGLs]:[Total '[note 5']]],Calculation!$A45,FALSE)</f>
        <v>3.99</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20.88</v>
      </c>
      <c r="O45" s="11">
        <f>HLOOKUP(O$2,monthly_data_exports_by_country_thousand_tonnes[[#All],[Crude and NGLs]:[Total '[note 5']]],Calculation!$A45,FALSE)</f>
        <v>45.47</v>
      </c>
      <c r="P45" s="36">
        <f>HLOOKUP(P$2,monthly_data_exports_by_country_thousand_tonnes[[#All],[Crude and NGLs]:[Total '[note 5']]],Calculation!$A45,FALSE)</f>
        <v>45.47</v>
      </c>
      <c r="Q45" s="25">
        <f>HLOOKUP(Q$2,monthly_data_exports_by_country_thousand_tonnes[[#All],[Crude and NGLs]:[Total '[note 5']]],Calculation!$B45,FALSE)</f>
        <v>0</v>
      </c>
      <c r="R45" s="7">
        <f>HLOOKUP(R$2,monthly_data_exports_by_country_thousand_tonnes[[#All],[Crude and NGLs]:[Total '[note 5']]],Calculation!$B45,FALSE)</f>
        <v>0</v>
      </c>
      <c r="S45" s="11">
        <f>HLOOKUP(S$2,monthly_data_exports_by_country_thousand_tonnes[[#All],[Crude and NGLs]:[Total '[note 5']]],Calculation!$B45,FALSE)</f>
        <v>0</v>
      </c>
      <c r="T45" s="7">
        <f>HLOOKUP(T$2,monthly_data_exports_by_country_thousand_tonnes[[#All],[Crude and NGLs]:[Total '[note 5']]],Calculation!$B45,FALSE)</f>
        <v>5.55</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4.1900000000000004</v>
      </c>
      <c r="AA45" s="11">
        <f>HLOOKUP(AA$2,monthly_data_exports_by_country_thousand_tonnes[[#All],[Crude and NGLs]:[Total '[note 5']]],Calculation!$B45,FALSE)</f>
        <v>9.74</v>
      </c>
      <c r="AB45" s="36">
        <f>HLOOKUP(AB$2,monthly_data_exports_by_country_thousand_tonnes[[#All],[Crude and NGLs]:[Total '[note 5']]],Calculation!$B45,FALSE)</f>
        <v>9.74</v>
      </c>
    </row>
    <row r="46" spans="1:28" ht="14.5">
      <c r="A46" s="7">
        <f t="shared" si="2"/>
        <v>1358</v>
      </c>
      <c r="B46" s="7">
        <f t="shared" si="2"/>
        <v>1574</v>
      </c>
      <c r="D46" s="21" t="s">
        <v>70</v>
      </c>
      <c r="E46" s="25">
        <f>HLOOKUP(E$2,monthly_data_exports_by_country_thousand_tonnes[[#All],[Crude and NGLs]:[Total '[note 5']]],Calculation!$A46,FALSE)</f>
        <v>110.79</v>
      </c>
      <c r="F46" s="7">
        <f>HLOOKUP(F$2,monthly_data_exports_by_country_thousand_tonnes[[#All],[Crude and NGLs]:[Total '[note 5']]],Calculation!$A46,FALSE)</f>
        <v>0</v>
      </c>
      <c r="G46" s="11">
        <f>HLOOKUP(G$2,monthly_data_exports_by_country_thousand_tonnes[[#All],[Crude and NGLs]:[Total '[note 5']]],Calculation!$A46,FALSE)</f>
        <v>110.79</v>
      </c>
      <c r="H46" s="7">
        <f>HLOOKUP(H$2,monthly_data_exports_by_country_thousand_tonnes[[#All],[Crude and NGLs]:[Total '[note 5']]],Calculation!$A46,FALSE)</f>
        <v>0</v>
      </c>
      <c r="I46" s="7">
        <f>HLOOKUP(I$2,monthly_data_exports_by_country_thousand_tonnes[[#All],[Crude and NGLs]:[Total '[note 5']]],Calculation!$A46,FALSE)</f>
        <v>0</v>
      </c>
      <c r="J46" s="7">
        <f>HLOOKUP(J$2,monthly_data_exports_by_country_thousand_tonnes[[#All],[Crude and NGLs]:[Total '[note 5']]],Calculation!$A46,FALSE)</f>
        <v>0</v>
      </c>
      <c r="K46" s="7">
        <f>HLOOKUP(K$2,monthly_data_exports_by_country_thousand_tonnes[[#All],[Crude and NGLs]:[Total '[note 5']]],Calculation!$A46,FALSE)</f>
        <v>0</v>
      </c>
      <c r="L46" s="7">
        <f>HLOOKUP(L$2,monthly_data_exports_by_country_thousand_tonnes[[#All],[Crude and NGLs]:[Total '[note 5']]],Calculation!$A46,FALSE)</f>
        <v>0</v>
      </c>
      <c r="M46" s="7">
        <f>HLOOKUP(M$2,monthly_data_exports_by_country_thousand_tonnes[[#All],[Crude and NGLs]:[Total '[note 5']]],Calculation!$A46,FALSE)</f>
        <v>0</v>
      </c>
      <c r="N46" s="7">
        <f>HLOOKUP(N$2,monthly_data_exports_by_country_thousand_tonnes[[#All],[Crude and NGLs]:[Total '[note 5']]],Calculation!$A46,FALSE)</f>
        <v>6.8</v>
      </c>
      <c r="O46" s="11">
        <f>HLOOKUP(O$2,monthly_data_exports_by_country_thousand_tonnes[[#All],[Crude and NGLs]:[Total '[note 5']]],Calculation!$A46,FALSE)</f>
        <v>6.8</v>
      </c>
      <c r="P46" s="36">
        <f>HLOOKUP(P$2,monthly_data_exports_by_country_thousand_tonnes[[#All],[Crude and NGLs]:[Total '[note 5']]],Calculation!$A46,FALSE)</f>
        <v>117.59</v>
      </c>
      <c r="Q46" s="25">
        <f>HLOOKUP(Q$2,monthly_data_exports_by_country_thousand_tonnes[[#All],[Crude and NGLs]:[Total '[note 5']]],Calculation!$B46,FALSE)</f>
        <v>225.03</v>
      </c>
      <c r="R46" s="7">
        <f>HLOOKUP(R$2,monthly_data_exports_by_country_thousand_tonnes[[#All],[Crude and NGLs]:[Total '[note 5']]],Calculation!$B46,FALSE)</f>
        <v>31.27</v>
      </c>
      <c r="S46" s="11">
        <f>HLOOKUP(S$2,monthly_data_exports_by_country_thousand_tonnes[[#All],[Crude and NGLs]:[Total '[note 5']]],Calculation!$B46,FALSE)</f>
        <v>256.3</v>
      </c>
      <c r="T46" s="7">
        <f>HLOOKUP(T$2,monthly_data_exports_by_country_thousand_tonnes[[#All],[Crude and NGLs]:[Total '[note 5']]],Calculation!$B46,FALSE)</f>
        <v>0</v>
      </c>
      <c r="U46" s="7">
        <f>HLOOKUP(U$2,monthly_data_exports_by_country_thousand_tonnes[[#All],[Crude and NGLs]:[Total '[note 5']]],Calculation!$B46,FALSE)</f>
        <v>0</v>
      </c>
      <c r="V46" s="7">
        <f>HLOOKUP(V$2,monthly_data_exports_by_country_thousand_tonnes[[#All],[Crude and NGLs]:[Total '[note 5']]],Calculation!$B46,FALSE)</f>
        <v>0</v>
      </c>
      <c r="W46" s="7">
        <f>HLOOKUP(W$2,monthly_data_exports_by_country_thousand_tonnes[[#All],[Crude and NGLs]:[Total '[note 5']]],Calculation!$B46,FALSE)</f>
        <v>0</v>
      </c>
      <c r="X46" s="7">
        <f>HLOOKUP(X$2,monthly_data_exports_by_country_thousand_tonnes[[#All],[Crude and NGLs]:[Total '[note 5']]],Calculation!$B46,FALSE)</f>
        <v>0</v>
      </c>
      <c r="Y46" s="7">
        <f>HLOOKUP(Y$2,monthly_data_exports_by_country_thousand_tonnes[[#All],[Crude and NGLs]:[Total '[note 5']]],Calculation!$B46,FALSE)</f>
        <v>0</v>
      </c>
      <c r="Z46" s="7">
        <f>HLOOKUP(Z$2,monthly_data_exports_by_country_thousand_tonnes[[#All],[Crude and NGLs]:[Total '[note 5']]],Calculation!$B46,FALSE)</f>
        <v>2.87</v>
      </c>
      <c r="AA46" s="11">
        <f>HLOOKUP(AA$2,monthly_data_exports_by_country_thousand_tonnes[[#All],[Crude and NGLs]:[Total '[note 5']]],Calculation!$B46,FALSE)</f>
        <v>2.87</v>
      </c>
      <c r="AB46" s="36">
        <f>HLOOKUP(AB$2,monthly_data_exports_by_country_thousand_tonnes[[#All],[Crude and NGLs]:[Total '[note 5']]],Calculation!$B46,FALSE)</f>
        <v>259.17</v>
      </c>
    </row>
    <row r="47" spans="1:28" ht="14.5">
      <c r="A47" s="7">
        <f t="shared" si="2"/>
        <v>1359</v>
      </c>
      <c r="B47" s="7">
        <f t="shared" si="2"/>
        <v>1575</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78.680000000000007</v>
      </c>
      <c r="J47" s="7">
        <f>HLOOKUP(J$2,monthly_data_exports_by_country_thousand_tonnes[[#All],[Crude and NGLs]:[Total '[note 5']]],Calculation!$A47,FALSE)</f>
        <v>98.43</v>
      </c>
      <c r="K47" s="7">
        <f>HLOOKUP(K$2,monthly_data_exports_by_country_thousand_tonnes[[#All],[Crude and NGLs]:[Total '[note 5']]],Calculation!$A47,FALSE)</f>
        <v>0</v>
      </c>
      <c r="L47" s="7">
        <f>HLOOKUP(L$2,monthly_data_exports_by_country_thousand_tonnes[[#All],[Crude and NGLs]:[Total '[note 5']]],Calculation!$A47,FALSE)</f>
        <v>99.12</v>
      </c>
      <c r="M47" s="7">
        <f>HLOOKUP(M$2,monthly_data_exports_by_country_thousand_tonnes[[#All],[Crude and NGLs]:[Total '[note 5']]],Calculation!$A47,FALSE)</f>
        <v>12.14</v>
      </c>
      <c r="N47" s="7">
        <f>HLOOKUP(N$2,monthly_data_exports_by_country_thousand_tonnes[[#All],[Crude and NGLs]:[Total '[note 5']]],Calculation!$A47,FALSE)</f>
        <v>0.13</v>
      </c>
      <c r="O47" s="11">
        <f>HLOOKUP(O$2,monthly_data_exports_by_country_thousand_tonnes[[#All],[Crude and NGLs]:[Total '[note 5']]],Calculation!$A47,FALSE)</f>
        <v>289.74</v>
      </c>
      <c r="P47" s="36">
        <f>HLOOKUP(P$2,monthly_data_exports_by_country_thousand_tonnes[[#All],[Crude and NGLs]:[Total '[note 5']]],Calculation!$A47,FALSE)</f>
        <v>289.74</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18.02</v>
      </c>
      <c r="V47" s="7">
        <f>HLOOKUP(V$2,monthly_data_exports_by_country_thousand_tonnes[[#All],[Crude and NGLs]:[Total '[note 5']]],Calculation!$B47,FALSE)</f>
        <v>118.5</v>
      </c>
      <c r="W47" s="7">
        <f>HLOOKUP(W$2,monthly_data_exports_by_country_thousand_tonnes[[#All],[Crude and NGLs]:[Total '[note 5']]],Calculation!$B47,FALSE)</f>
        <v>0</v>
      </c>
      <c r="X47" s="7">
        <f>HLOOKUP(X$2,monthly_data_exports_by_country_thousand_tonnes[[#All],[Crude and NGLs]:[Total '[note 5']]],Calculation!$B47,FALSE)</f>
        <v>50.82</v>
      </c>
      <c r="Y47" s="7">
        <f>HLOOKUP(Y$2,monthly_data_exports_by_country_thousand_tonnes[[#All],[Crude and NGLs]:[Total '[note 5']]],Calculation!$B47,FALSE)</f>
        <v>0</v>
      </c>
      <c r="Z47" s="7">
        <f>HLOOKUP(Z$2,monthly_data_exports_by_country_thousand_tonnes[[#All],[Crude and NGLs]:[Total '[note 5']]],Calculation!$B47,FALSE)</f>
        <v>5.21</v>
      </c>
      <c r="AA47" s="11">
        <f>HLOOKUP(AA$2,monthly_data_exports_by_country_thousand_tonnes[[#All],[Crude and NGLs]:[Total '[note 5']]],Calculation!$B47,FALSE)</f>
        <v>195.62</v>
      </c>
      <c r="AB47" s="36">
        <f>HLOOKUP(AB$2,monthly_data_exports_by_country_thousand_tonnes[[#All],[Crude and NGLs]:[Total '[note 5']]],Calculation!$B47,FALSE)</f>
        <v>195.62</v>
      </c>
    </row>
    <row r="48" spans="1:28" ht="14.5">
      <c r="A48" s="7">
        <f t="shared" si="2"/>
        <v>1360</v>
      </c>
      <c r="B48" s="7">
        <f t="shared" si="2"/>
        <v>1576</v>
      </c>
      <c r="D48" s="21" t="s">
        <v>73</v>
      </c>
      <c r="E48" s="25">
        <f>HLOOKUP(E$2,monthly_data_exports_by_country_thousand_tonnes[[#All],[Crude and NGLs]:[Total '[note 5']]],Calculation!$A48,FALSE)</f>
        <v>86.49</v>
      </c>
      <c r="F48" s="7">
        <f>HLOOKUP(F$2,monthly_data_exports_by_country_thousand_tonnes[[#All],[Crude and NGLs]:[Total '[note 5']]],Calculation!$A48,FALSE)</f>
        <v>0</v>
      </c>
      <c r="G48" s="11">
        <f>HLOOKUP(G$2,monthly_data_exports_by_country_thousand_tonnes[[#All],[Crude and NGLs]:[Total '[note 5']]],Calculation!$A48,FALSE)</f>
        <v>86.49</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0.06</v>
      </c>
      <c r="O48" s="11">
        <f>HLOOKUP(O$2,monthly_data_exports_by_country_thousand_tonnes[[#All],[Crude and NGLs]:[Total '[note 5']]],Calculation!$A48,FALSE)</f>
        <v>0.06</v>
      </c>
      <c r="P48" s="36">
        <f>HLOOKUP(P$2,monthly_data_exports_by_country_thousand_tonnes[[#All],[Crude and NGLs]:[Total '[note 5']]],Calculation!$A48,FALSE)</f>
        <v>86.55</v>
      </c>
      <c r="Q48" s="25">
        <f>HLOOKUP(Q$2,monthly_data_exports_by_country_thousand_tonnes[[#All],[Crude and NGLs]:[Total '[note 5']]],Calculation!$B48,FALSE)</f>
        <v>90.85</v>
      </c>
      <c r="R48" s="7">
        <f>HLOOKUP(R$2,monthly_data_exports_by_country_thousand_tonnes[[#All],[Crude and NGLs]:[Total '[note 5']]],Calculation!$B48,FALSE)</f>
        <v>0</v>
      </c>
      <c r="S48" s="11">
        <f>HLOOKUP(S$2,monthly_data_exports_by_country_thousand_tonnes[[#All],[Crude and NGLs]:[Total '[note 5']]],Calculation!$B48,FALSE)</f>
        <v>90.85</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4.1500000000000004</v>
      </c>
      <c r="AA48" s="11">
        <f>HLOOKUP(AA$2,monthly_data_exports_by_country_thousand_tonnes[[#All],[Crude and NGLs]:[Total '[note 5']]],Calculation!$B48,FALSE)</f>
        <v>4.1500000000000004</v>
      </c>
      <c r="AB48" s="36">
        <f>HLOOKUP(AB$2,monthly_data_exports_by_country_thousand_tonnes[[#All],[Crude and NGLs]:[Total '[note 5']]],Calculation!$B48,FALSE)</f>
        <v>95</v>
      </c>
    </row>
    <row r="49" spans="1:28" ht="14.5">
      <c r="A49" s="7">
        <f t="shared" si="2"/>
        <v>1361</v>
      </c>
      <c r="B49" s="7">
        <f t="shared" si="2"/>
        <v>1577</v>
      </c>
      <c r="D49" s="21" t="s">
        <v>42</v>
      </c>
      <c r="E49" s="25">
        <f>HLOOKUP(E$2,monthly_data_exports_by_country_thousand_tonnes[[#All],[Crude and NGLs]:[Total '[note 5']]],Calculation!$A49,FALSE)</f>
        <v>0</v>
      </c>
      <c r="F49" s="7">
        <f>HLOOKUP(F$2,monthly_data_exports_by_country_thousand_tonnes[[#All],[Crude and NGLs]:[Total '[note 5']]],Calculation!$A49,FALSE)</f>
        <v>0</v>
      </c>
      <c r="G49" s="11">
        <f>HLOOKUP(G$2,monthly_data_exports_by_country_thousand_tonnes[[#All],[Crude and NGLs]:[Total '[note 5']]],Calculation!$A49,FALSE)</f>
        <v>0</v>
      </c>
      <c r="H49" s="7">
        <f>HLOOKUP(H$2,monthly_data_exports_by_country_thousand_tonnes[[#All],[Crude and NGLs]:[Total '[note 5']]],Calculation!$A49,FALSE)</f>
        <v>0</v>
      </c>
      <c r="I49" s="7">
        <f>HLOOKUP(I$2,monthly_data_exports_by_country_thousand_tonnes[[#All],[Crude and NGLs]:[Total '[note 5']]],Calculation!$A49,FALSE)</f>
        <v>0</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0</v>
      </c>
      <c r="O49" s="11">
        <f>HLOOKUP(O$2,monthly_data_exports_by_country_thousand_tonnes[[#All],[Crude and NGLs]:[Total '[note 5']]],Calculation!$A49,FALSE)</f>
        <v>0</v>
      </c>
      <c r="P49" s="36">
        <f>HLOOKUP(P$2,monthly_data_exports_by_country_thousand_tonnes[[#All],[Crude and NGLs]:[Total '[note 5']]],Calculation!$A49,FALSE)</f>
        <v>0</v>
      </c>
      <c r="Q49" s="25">
        <f>HLOOKUP(Q$2,monthly_data_exports_by_country_thousand_tonnes[[#All],[Crude and NGLs]:[Total '[note 5']]],Calculation!$B49,FALSE)</f>
        <v>0</v>
      </c>
      <c r="R49" s="7">
        <f>HLOOKUP(R$2,monthly_data_exports_by_country_thousand_tonnes[[#All],[Crude and NGLs]:[Total '[note 5']]],Calculation!$B49,FALSE)</f>
        <v>0</v>
      </c>
      <c r="S49" s="11">
        <f>HLOOKUP(S$2,monthly_data_exports_by_country_thousand_tonnes[[#All],[Crude and NGLs]:[Total '[note 5']]],Calculation!$B49,FALSE)</f>
        <v>0</v>
      </c>
      <c r="T49" s="7">
        <f>HLOOKUP(T$2,monthly_data_exports_by_country_thousand_tonnes[[#All],[Crude and NGLs]:[Total '[note 5']]],Calculation!$B49,FALSE)</f>
        <v>0</v>
      </c>
      <c r="U49" s="7">
        <f>HLOOKUP(U$2,monthly_data_exports_by_country_thousand_tonnes[[#All],[Crude and NGLs]:[Total '[note 5']]],Calculation!$B49,FALSE)</f>
        <v>0</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0</v>
      </c>
      <c r="AA49" s="11">
        <f>HLOOKUP(AA$2,monthly_data_exports_by_country_thousand_tonnes[[#All],[Crude and NGLs]:[Total '[note 5']]],Calculation!$B49,FALSE)</f>
        <v>0</v>
      </c>
      <c r="AB49" s="36">
        <f>HLOOKUP(AB$2,monthly_data_exports_by_country_thousand_tonnes[[#All],[Crude and NGLs]:[Total '[note 5']]],Calculation!$B49,FALSE)</f>
        <v>0</v>
      </c>
    </row>
    <row r="50" spans="1:28" ht="14.5">
      <c r="A50" s="7">
        <f t="shared" si="2"/>
        <v>1362</v>
      </c>
      <c r="B50" s="7">
        <f t="shared" si="2"/>
        <v>1578</v>
      </c>
      <c r="D50" s="21" t="s">
        <v>43</v>
      </c>
      <c r="E50" s="25">
        <f>HLOOKUP(E$2,monthly_data_exports_by_country_thousand_tonnes[[#All],[Crude and NGLs]:[Total '[note 5']]],Calculation!$A50,FALSE)</f>
        <v>875.29</v>
      </c>
      <c r="F50" s="7">
        <f>HLOOKUP(F$2,monthly_data_exports_by_country_thousand_tonnes[[#All],[Crude and NGLs]:[Total '[note 5']]],Calculation!$A50,FALSE)</f>
        <v>112.49</v>
      </c>
      <c r="G50" s="11">
        <f>HLOOKUP(G$2,monthly_data_exports_by_country_thousand_tonnes[[#All],[Crude and NGLs]:[Total '[note 5']]],Calculation!$A50,FALSE)</f>
        <v>987.78</v>
      </c>
      <c r="H50" s="7">
        <f>HLOOKUP(H$2,monthly_data_exports_by_country_thousand_tonnes[[#All],[Crude and NGLs]:[Total '[note 5']]],Calculation!$A50,FALSE)</f>
        <v>14.93</v>
      </c>
      <c r="I50" s="7">
        <f>HLOOKUP(I$2,monthly_data_exports_by_country_thousand_tonnes[[#All],[Crude and NGLs]:[Total '[note 5']]],Calculation!$A50,FALSE)</f>
        <v>101.87</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6.49</v>
      </c>
      <c r="N50" s="7">
        <f>HLOOKUP(N$2,monthly_data_exports_by_country_thousand_tonnes[[#All],[Crude and NGLs]:[Total '[note 5']]],Calculation!$A50,FALSE)</f>
        <v>146.5</v>
      </c>
      <c r="O50" s="11">
        <f>HLOOKUP(O$2,monthly_data_exports_by_country_thousand_tonnes[[#All],[Crude and NGLs]:[Total '[note 5']]],Calculation!$A50,FALSE)</f>
        <v>296.13</v>
      </c>
      <c r="P50" s="36">
        <f>HLOOKUP(P$2,monthly_data_exports_by_country_thousand_tonnes[[#All],[Crude and NGLs]:[Total '[note 5']]],Calculation!$A50,FALSE)</f>
        <v>1283.9100000000001</v>
      </c>
      <c r="Q50" s="25">
        <f>HLOOKUP(Q$2,monthly_data_exports_by_country_thousand_tonnes[[#All],[Crude and NGLs]:[Total '[note 5']]],Calculation!$B50,FALSE)</f>
        <v>853.24</v>
      </c>
      <c r="R50" s="7">
        <f>HLOOKUP(R$2,monthly_data_exports_by_country_thousand_tonnes[[#All],[Crude and NGLs]:[Total '[note 5']]],Calculation!$B50,FALSE)</f>
        <v>194.63</v>
      </c>
      <c r="S50" s="11">
        <f>HLOOKUP(S$2,monthly_data_exports_by_country_thousand_tonnes[[#All],[Crude and NGLs]:[Total '[note 5']]],Calculation!$B50,FALSE)</f>
        <v>1047.8699999999999</v>
      </c>
      <c r="T50" s="7">
        <f>HLOOKUP(T$2,monthly_data_exports_by_country_thousand_tonnes[[#All],[Crude and NGLs]:[Total '[note 5']]],Calculation!$B50,FALSE)</f>
        <v>2</v>
      </c>
      <c r="U50" s="7">
        <f>HLOOKUP(U$2,monthly_data_exports_by_country_thousand_tonnes[[#All],[Crude and NGLs]:[Total '[note 5']]],Calculation!$B50,FALSE)</f>
        <v>173.37</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116.78</v>
      </c>
      <c r="AA50" s="11">
        <f>HLOOKUP(AA$2,monthly_data_exports_by_country_thousand_tonnes[[#All],[Crude and NGLs]:[Total '[note 5']]],Calculation!$B50,FALSE)</f>
        <v>294.25</v>
      </c>
      <c r="AB50" s="36">
        <f>HLOOKUP(AB$2,monthly_data_exports_by_country_thousand_tonnes[[#All],[Crude and NGLs]:[Total '[note 5']]],Calculation!$B50,FALSE)</f>
        <v>1342.12</v>
      </c>
    </row>
    <row r="51" spans="1:28" ht="14.5">
      <c r="A51" s="7">
        <f t="shared" si="2"/>
        <v>1363</v>
      </c>
      <c r="B51" s="7">
        <f t="shared" si="2"/>
        <v>1579</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0</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0</v>
      </c>
      <c r="P51" s="36">
        <f>HLOOKUP(P$2,monthly_data_exports_by_country_thousand_tonnes[[#All],[Crude and NGLs]:[Total '[note 5']]],Calculation!$A51,FALSE)</f>
        <v>0</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92.99</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92.99</v>
      </c>
      <c r="AB51" s="36">
        <f>HLOOKUP(AB$2,monthly_data_exports_by_country_thousand_tonnes[[#All],[Crude and NGLs]:[Total '[note 5']]],Calculation!$B51,FALSE)</f>
        <v>92.99</v>
      </c>
    </row>
    <row r="52" spans="1:28" ht="14.5">
      <c r="A52" s="7">
        <f t="shared" si="2"/>
        <v>1364</v>
      </c>
      <c r="B52" s="7">
        <f t="shared" si="2"/>
        <v>1580</v>
      </c>
      <c r="D52" s="21" t="s">
        <v>71</v>
      </c>
      <c r="E52" s="25">
        <f>HLOOKUP(E$2,monthly_data_exports_by_country_thousand_tonnes[[#All],[Crude and NGLs]:[Total '[note 5']]],Calculation!$A52,FALSE)</f>
        <v>44.41</v>
      </c>
      <c r="F52" s="7">
        <f>HLOOKUP(F$2,monthly_data_exports_by_country_thousand_tonnes[[#All],[Crude and NGLs]:[Total '[note 5']]],Calculation!$A52,FALSE)</f>
        <v>0</v>
      </c>
      <c r="G52" s="11">
        <f>HLOOKUP(G$2,monthly_data_exports_by_country_thousand_tonnes[[#All],[Crude and NGLs]:[Total '[note 5']]],Calculation!$A52,FALSE)</f>
        <v>44.41</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1.68</v>
      </c>
      <c r="O52" s="11">
        <f>HLOOKUP(O$2,monthly_data_exports_by_country_thousand_tonnes[[#All],[Crude and NGLs]:[Total '[note 5']]],Calculation!$A52,FALSE)</f>
        <v>1.68</v>
      </c>
      <c r="P52" s="36">
        <f>HLOOKUP(P$2,monthly_data_exports_by_country_thousand_tonnes[[#All],[Crude and NGLs]:[Total '[note 5']]],Calculation!$A52,FALSE)</f>
        <v>46.09</v>
      </c>
      <c r="Q52" s="25">
        <f>HLOOKUP(Q$2,monthly_data_exports_by_country_thousand_tonnes[[#All],[Crude and NGLs]:[Total '[note 5']]],Calculation!$B52,FALSE)</f>
        <v>89.78</v>
      </c>
      <c r="R52" s="7">
        <f>HLOOKUP(R$2,monthly_data_exports_by_country_thousand_tonnes[[#All],[Crude and NGLs]:[Total '[note 5']]],Calculation!$B52,FALSE)</f>
        <v>0</v>
      </c>
      <c r="S52" s="11">
        <f>HLOOKUP(S$2,monthly_data_exports_by_country_thousand_tonnes[[#All],[Crude and NGLs]:[Total '[note 5']]],Calculation!$B52,FALSE)</f>
        <v>89.78</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0.02</v>
      </c>
      <c r="AA52" s="11">
        <f>HLOOKUP(AA$2,monthly_data_exports_by_country_thousand_tonnes[[#All],[Crude and NGLs]:[Total '[note 5']]],Calculation!$B52,FALSE)</f>
        <v>0.02</v>
      </c>
      <c r="AB52" s="36">
        <f>HLOOKUP(AB$2,monthly_data_exports_by_country_thousand_tonnes[[#All],[Crude and NGLs]:[Total '[note 5']]],Calculation!$B52,FALSE)</f>
        <v>89.8</v>
      </c>
    </row>
    <row r="53" spans="1:28" ht="14.5">
      <c r="A53" s="7">
        <f t="shared" si="2"/>
        <v>1365</v>
      </c>
      <c r="B53" s="7">
        <f t="shared" si="2"/>
        <v>1581</v>
      </c>
      <c r="D53" s="21" t="s">
        <v>45</v>
      </c>
      <c r="E53" s="25">
        <f>HLOOKUP(E$2,monthly_data_exports_by_country_thousand_tonnes[[#All],[Crude and NGLs]:[Total '[note 5']]],Calculation!$A53,FALSE)</f>
        <v>0</v>
      </c>
      <c r="F53" s="7">
        <f>HLOOKUP(F$2,monthly_data_exports_by_country_thousand_tonnes[[#All],[Crude and NGLs]:[Total '[note 5']]],Calculation!$A53,FALSE)</f>
        <v>1.42</v>
      </c>
      <c r="G53" s="11">
        <f>HLOOKUP(G$2,monthly_data_exports_by_country_thousand_tonnes[[#All],[Crude and NGLs]:[Total '[note 5']]],Calculation!$A53,FALSE)</f>
        <v>1.42</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46.84</v>
      </c>
      <c r="O53" s="11">
        <f>HLOOKUP(O$2,monthly_data_exports_by_country_thousand_tonnes[[#All],[Crude and NGLs]:[Total '[note 5']]],Calculation!$A53,FALSE)</f>
        <v>76.91</v>
      </c>
      <c r="P53" s="36">
        <f>HLOOKUP(P$2,monthly_data_exports_by_country_thousand_tonnes[[#All],[Crude and NGLs]:[Total '[note 5']]],Calculation!$A53,FALSE)</f>
        <v>78.33</v>
      </c>
      <c r="Q53" s="25">
        <f>HLOOKUP(Q$2,monthly_data_exports_by_country_thousand_tonnes[[#All],[Crude and NGLs]:[Total '[note 5']]],Calculation!$B53,FALSE)</f>
        <v>0</v>
      </c>
      <c r="R53" s="7">
        <f>HLOOKUP(R$2,monthly_data_exports_by_country_thousand_tonnes[[#All],[Crude and NGLs]:[Total '[note 5']]],Calculation!$B53,FALSE)</f>
        <v>0</v>
      </c>
      <c r="S53" s="11">
        <f>HLOOKUP(S$2,monthly_data_exports_by_country_thousand_tonnes[[#All],[Crude and NGLs]:[Total '[note 5']]],Calculation!$B53,FALSE)</f>
        <v>0</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47.53</v>
      </c>
      <c r="AA53" s="11">
        <f>HLOOKUP(AA$2,monthly_data_exports_by_country_thousand_tonnes[[#All],[Crude and NGLs]:[Total '[note 5']]],Calculation!$B53,FALSE)</f>
        <v>47.53</v>
      </c>
      <c r="AB53" s="36">
        <f>HLOOKUP(AB$2,monthly_data_exports_by_country_thousand_tonnes[[#All],[Crude and NGLs]:[Total '[note 5']]],Calculation!$B53,FALSE)</f>
        <v>47.53</v>
      </c>
    </row>
    <row r="54" spans="1:28" ht="14.5">
      <c r="A54" s="7">
        <f t="shared" ref="A54:B57" si="3">A53+1</f>
        <v>1366</v>
      </c>
      <c r="B54" s="7">
        <f t="shared" si="3"/>
        <v>1582</v>
      </c>
      <c r="D54" s="21" t="s">
        <v>46</v>
      </c>
      <c r="E54" s="25">
        <f>HLOOKUP(E$2,monthly_data_exports_by_country_thousand_tonnes[[#All],[Crude and NGLs]:[Total '[note 5']]],Calculation!$A54,FALSE)</f>
        <v>90.96</v>
      </c>
      <c r="F54" s="7">
        <f>HLOOKUP(F$2,monthly_data_exports_by_country_thousand_tonnes[[#All],[Crude and NGLs]:[Total '[note 5']]],Calculation!$A54,FALSE)</f>
        <v>0</v>
      </c>
      <c r="G54" s="11">
        <f>HLOOKUP(G$2,monthly_data_exports_by_country_thousand_tonnes[[#All],[Crude and NGLs]:[Total '[note 5']]],Calculation!$A54,FALSE)</f>
        <v>90.96</v>
      </c>
      <c r="H54" s="7">
        <f>HLOOKUP(H$2,monthly_data_exports_by_country_thousand_tonnes[[#All],[Crude and NGLs]:[Total '[note 5']]],Calculation!$A54,FALSE)</f>
        <v>0</v>
      </c>
      <c r="I54" s="7">
        <f>HLOOKUP(I$2,monthly_data_exports_by_country_thousand_tonnes[[#All],[Crude and NGLs]:[Total '[note 5']]],Calculation!$A54,FALSE)</f>
        <v>0</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0</v>
      </c>
      <c r="O54" s="11">
        <f>HLOOKUP(O$2,monthly_data_exports_by_country_thousand_tonnes[[#All],[Crude and NGLs]:[Total '[note 5']]],Calculation!$A54,FALSE)</f>
        <v>0</v>
      </c>
      <c r="P54" s="36">
        <f>HLOOKUP(P$2,monthly_data_exports_by_country_thousand_tonnes[[#All],[Crude and NGLs]:[Total '[note 5']]],Calculation!$A54,FALSE)</f>
        <v>90.96</v>
      </c>
      <c r="Q54" s="25">
        <f>HLOOKUP(Q$2,monthly_data_exports_by_country_thousand_tonnes[[#All],[Crude and NGLs]:[Total '[note 5']]],Calculation!$B54,FALSE)</f>
        <v>167.59</v>
      </c>
      <c r="R54" s="7">
        <f>HLOOKUP(R$2,monthly_data_exports_by_country_thousand_tonnes[[#All],[Crude and NGLs]:[Total '[note 5']]],Calculation!$B54,FALSE)</f>
        <v>0</v>
      </c>
      <c r="S54" s="11">
        <f>HLOOKUP(S$2,monthly_data_exports_by_country_thousand_tonnes[[#All],[Crude and NGLs]:[Total '[note 5']]],Calculation!$B54,FALSE)</f>
        <v>167.59</v>
      </c>
      <c r="T54" s="7">
        <f>HLOOKUP(T$2,monthly_data_exports_by_country_thousand_tonnes[[#All],[Crude and NGLs]:[Total '[note 5']]],Calculation!$B54,FALSE)</f>
        <v>0</v>
      </c>
      <c r="U54" s="7">
        <f>HLOOKUP(U$2,monthly_data_exports_by_country_thousand_tonnes[[#All],[Crude and NGLs]:[Total '[note 5']]],Calculation!$B54,FALSE)</f>
        <v>0</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0.03</v>
      </c>
      <c r="AA54" s="11">
        <f>HLOOKUP(AA$2,monthly_data_exports_by_country_thousand_tonnes[[#All],[Crude and NGLs]:[Total '[note 5']]],Calculation!$B54,FALSE)</f>
        <v>0.03</v>
      </c>
      <c r="AB54" s="36">
        <f>HLOOKUP(AB$2,monthly_data_exports_by_country_thousand_tonnes[[#All],[Crude and NGLs]:[Total '[note 5']]],Calculation!$B54,FALSE)</f>
        <v>167.62</v>
      </c>
    </row>
    <row r="55" spans="1:28" ht="14.5">
      <c r="A55" s="7">
        <f t="shared" si="3"/>
        <v>1367</v>
      </c>
      <c r="B55" s="7">
        <f t="shared" si="3"/>
        <v>1583</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208.53</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45.79</v>
      </c>
      <c r="O55" s="11">
        <f>HLOOKUP(O$2,monthly_data_exports_by_country_thousand_tonnes[[#All],[Crude and NGLs]:[Total '[note 5']]],Calculation!$A55,FALSE)</f>
        <v>254.32</v>
      </c>
      <c r="P55" s="36">
        <f>HLOOKUP(P$2,monthly_data_exports_by_country_thousand_tonnes[[#All],[Crude and NGLs]:[Total '[note 5']]],Calculation!$A55,FALSE)</f>
        <v>254.32</v>
      </c>
      <c r="Q55" s="25">
        <f>HLOOKUP(Q$2,monthly_data_exports_by_country_thousand_tonnes[[#All],[Crude and NGLs]:[Total '[note 5']]],Calculation!$B55,FALSE)</f>
        <v>106.8</v>
      </c>
      <c r="R55" s="7">
        <f>HLOOKUP(R$2,monthly_data_exports_by_country_thousand_tonnes[[#All],[Crude and NGLs]:[Total '[note 5']]],Calculation!$B55,FALSE)</f>
        <v>0</v>
      </c>
      <c r="S55" s="11">
        <f>HLOOKUP(S$2,monthly_data_exports_by_country_thousand_tonnes[[#All],[Crude and NGLs]:[Total '[note 5']]],Calculation!$B55,FALSE)</f>
        <v>106.8</v>
      </c>
      <c r="T55" s="7">
        <f>HLOOKUP(T$2,monthly_data_exports_by_country_thousand_tonnes[[#All],[Crude and NGLs]:[Total '[note 5']]],Calculation!$B55,FALSE)</f>
        <v>0</v>
      </c>
      <c r="U55" s="7">
        <f>HLOOKUP(U$2,monthly_data_exports_by_country_thousand_tonnes[[#All],[Crude and NGLs]:[Total '[note 5']]],Calculation!$B55,FALSE)</f>
        <v>53.72</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0.12</v>
      </c>
      <c r="AA55" s="11">
        <f>HLOOKUP(AA$2,monthly_data_exports_by_country_thousand_tonnes[[#All],[Crude and NGLs]:[Total '[note 5']]],Calculation!$B55,FALSE)</f>
        <v>53.84</v>
      </c>
      <c r="AB55" s="36">
        <f>HLOOKUP(AB$2,monthly_data_exports_by_country_thousand_tonnes[[#All],[Crude and NGLs]:[Total '[note 5']]],Calculation!$B55,FALSE)</f>
        <v>160.63999999999999</v>
      </c>
    </row>
    <row r="56" spans="1:28" ht="14.5">
      <c r="A56" s="7">
        <f t="shared" si="3"/>
        <v>1368</v>
      </c>
      <c r="B56" s="7">
        <f t="shared" si="3"/>
        <v>1584</v>
      </c>
      <c r="D56" s="21" t="s">
        <v>62</v>
      </c>
      <c r="E56" s="25">
        <f>HLOOKUP(E$2,monthly_data_exports_by_country_thousand_tonnes[[#All],[Crude and NGLs]:[Total '[note 5']]],Calculation!$A56,FALSE)</f>
        <v>84.29</v>
      </c>
      <c r="F56" s="7">
        <f>HLOOKUP(F$2,monthly_data_exports_by_country_thousand_tonnes[[#All],[Crude and NGLs]:[Total '[note 5']]],Calculation!$A56,FALSE)</f>
        <v>10.52</v>
      </c>
      <c r="G56" s="11">
        <f>HLOOKUP(G$2,monthly_data_exports_by_country_thousand_tonnes[[#All],[Crude and NGLs]:[Total '[note 5']]],Calculation!$A56,FALSE)</f>
        <v>94.81</v>
      </c>
      <c r="H56" s="7">
        <f>HLOOKUP(H$2,monthly_data_exports_by_country_thousand_tonnes[[#All],[Crude and NGLs]:[Total '[note 5']]],Calculation!$A56,FALSE)</f>
        <v>12.86</v>
      </c>
      <c r="I56" s="7">
        <f>HLOOKUP(I$2,monthly_data_exports_by_country_thousand_tonnes[[#All],[Crude and NGLs]:[Total '[note 5']]],Calculation!$A56,FALSE)</f>
        <v>35.78</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173.02</v>
      </c>
      <c r="N56" s="7">
        <f>HLOOKUP(N$2,monthly_data_exports_by_country_thousand_tonnes[[#All],[Crude and NGLs]:[Total '[note 5']]],Calculation!$A56,FALSE)</f>
        <v>68.23</v>
      </c>
      <c r="O56" s="11">
        <f>HLOOKUP(O$2,monthly_data_exports_by_country_thousand_tonnes[[#All],[Crude and NGLs]:[Total '[note 5']]],Calculation!$A56,FALSE)</f>
        <v>170.99</v>
      </c>
      <c r="P56" s="36">
        <f>HLOOKUP(P$2,monthly_data_exports_by_country_thousand_tonnes[[#All],[Crude and NGLs]:[Total '[note 5']]],Calculation!$A56,FALSE)</f>
        <v>265.8</v>
      </c>
      <c r="Q56" s="25">
        <f>HLOOKUP(Q$2,monthly_data_exports_by_country_thousand_tonnes[[#All],[Crude and NGLs]:[Total '[note 5']]],Calculation!$B56,FALSE)</f>
        <v>178.43</v>
      </c>
      <c r="R56" s="7">
        <f>HLOOKUP(R$2,monthly_data_exports_by_country_thousand_tonnes[[#All],[Crude and NGLs]:[Total '[note 5']]],Calculation!$B56,FALSE)</f>
        <v>0</v>
      </c>
      <c r="S56" s="11">
        <f>HLOOKUP(S$2,monthly_data_exports_by_country_thousand_tonnes[[#All],[Crude and NGLs]:[Total '[note 5']]],Calculation!$B56,FALSE)</f>
        <v>178.43</v>
      </c>
      <c r="T56" s="7">
        <f>HLOOKUP(T$2,monthly_data_exports_by_country_thousand_tonnes[[#All],[Crude and NGLs]:[Total '[note 5']]],Calculation!$B56,FALSE)</f>
        <v>16.55</v>
      </c>
      <c r="U56" s="7">
        <f>HLOOKUP(U$2,monthly_data_exports_by_country_thousand_tonnes[[#All],[Crude and NGLs]:[Total '[note 5']]],Calculation!$B56,FALSE)</f>
        <v>137.63</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205.53</v>
      </c>
      <c r="Z56" s="7">
        <f>HLOOKUP(Z$2,monthly_data_exports_by_country_thousand_tonnes[[#All],[Crude and NGLs]:[Total '[note 5']]],Calculation!$B56,FALSE)</f>
        <v>48.65</v>
      </c>
      <c r="AA56" s="11">
        <f>HLOOKUP(AA$2,monthly_data_exports_by_country_thousand_tonnes[[#All],[Crude and NGLs]:[Total '[note 5']]],Calculation!$B56,FALSE)</f>
        <v>400.08</v>
      </c>
      <c r="AB56" s="36">
        <f>HLOOKUP(AB$2,monthly_data_exports_by_country_thousand_tonnes[[#All],[Crude and NGLs]:[Total '[note 5']]],Calculation!$B56,FALSE)</f>
        <v>578.51</v>
      </c>
    </row>
    <row r="57" spans="1:28" ht="14.5">
      <c r="A57" s="37">
        <f t="shared" si="3"/>
        <v>1369</v>
      </c>
      <c r="B57" s="38">
        <f t="shared" si="3"/>
        <v>1585</v>
      </c>
      <c r="C57" s="38"/>
      <c r="D57" s="22" t="s">
        <v>93</v>
      </c>
      <c r="E57" s="37">
        <f>HLOOKUP(E$2,monthly_data_exports_by_country_thousand_tonnes[[#All],[Crude and NGLs]:[Total '[note 5']]],Calculation!$A57,FALSE)</f>
        <v>2344.09</v>
      </c>
      <c r="F57" s="38">
        <f>HLOOKUP(F$2,monthly_data_exports_by_country_thousand_tonnes[[#All],[Crude and NGLs]:[Total '[note 5']]],Calculation!$A57,FALSE)</f>
        <v>137.87</v>
      </c>
      <c r="G57" s="39">
        <f>HLOOKUP(G$2,monthly_data_exports_by_country_thousand_tonnes[[#All],[Crude and NGLs]:[Total '[note 5']]],Calculation!$A57,FALSE)</f>
        <v>2481.96</v>
      </c>
      <c r="H57" s="38">
        <f>HLOOKUP(H$2,monthly_data_exports_by_country_thousand_tonnes[[#All],[Crude and NGLs]:[Total '[note 5']]],Calculation!$A57,FALSE)</f>
        <v>33.74</v>
      </c>
      <c r="I57" s="38">
        <f>HLOOKUP(I$2,monthly_data_exports_by_country_thousand_tonnes[[#All],[Crude and NGLs]:[Total '[note 5']]],Calculation!$A57,FALSE)</f>
        <v>711.11</v>
      </c>
      <c r="J57" s="38">
        <f>HLOOKUP(J$2,monthly_data_exports_by_country_thousand_tonnes[[#All],[Crude and NGLs]:[Total '[note 5']]],Calculation!$A57,FALSE)</f>
        <v>98.43</v>
      </c>
      <c r="K57" s="38">
        <f>HLOOKUP(K$2,monthly_data_exports_by_country_thousand_tonnes[[#All],[Crude and NGLs]:[Total '[note 5']]],Calculation!$A57,FALSE)</f>
        <v>0</v>
      </c>
      <c r="L57" s="38">
        <f>HLOOKUP(L$2,monthly_data_exports_by_country_thousand_tonnes[[#All],[Crude and NGLs]:[Total '[note 5']]],Calculation!$A57,FALSE)</f>
        <v>99.52</v>
      </c>
      <c r="M57" s="38">
        <f>HLOOKUP(M$2,monthly_data_exports_by_country_thousand_tonnes[[#All],[Crude and NGLs]:[Total '[note 5']]],Calculation!$A57,FALSE)</f>
        <v>191.65</v>
      </c>
      <c r="N57" s="38">
        <f>HLOOKUP(N$2,monthly_data_exports_by_country_thousand_tonnes[[#All],[Crude and NGLs]:[Total '[note 5']]],Calculation!$A57,FALSE)</f>
        <v>435.06</v>
      </c>
      <c r="O57" s="38">
        <f>HLOOKUP(O$2,monthly_data_exports_by_country_thousand_tonnes[[#All],[Crude and NGLs]:[Total '[note 5']]],Calculation!$A57,FALSE)</f>
        <v>1569.51</v>
      </c>
      <c r="P57" s="40">
        <f>HLOOKUP(P$2,monthly_data_exports_by_country_thousand_tonnes[[#All],[Crude and NGLs]:[Total '[note 5']]],Calculation!$A57,FALSE)</f>
        <v>4051.47</v>
      </c>
      <c r="Q57" s="37">
        <f>HLOOKUP(Q$2,monthly_data_exports_by_country_thousand_tonnes[[#All],[Crude and NGLs]:[Total '[note 5']]],Calculation!$B57,FALSE)</f>
        <v>2074.96</v>
      </c>
      <c r="R57" s="38">
        <f>HLOOKUP(R$2,monthly_data_exports_by_country_thousand_tonnes[[#All],[Crude and NGLs]:[Total '[note 5']]],Calculation!$B57,FALSE)</f>
        <v>351.73</v>
      </c>
      <c r="S57" s="39">
        <f>HLOOKUP(S$2,monthly_data_exports_by_country_thousand_tonnes[[#All],[Crude and NGLs]:[Total '[note 5']]],Calculation!$B57,FALSE)</f>
        <v>2426.69</v>
      </c>
      <c r="T57" s="38">
        <f>HLOOKUP(T$2,monthly_data_exports_by_country_thousand_tonnes[[#All],[Crude and NGLs]:[Total '[note 5']]],Calculation!$B57,FALSE)</f>
        <v>31.32</v>
      </c>
      <c r="U57" s="38">
        <f>HLOOKUP(U$2,monthly_data_exports_by_country_thousand_tonnes[[#All],[Crude and NGLs]:[Total '[note 5']]],Calculation!$B57,FALSE)</f>
        <v>578.99</v>
      </c>
      <c r="V57" s="38">
        <f>HLOOKUP(V$2,monthly_data_exports_by_country_thousand_tonnes[[#All],[Crude and NGLs]:[Total '[note 5']]],Calculation!$B57,FALSE)</f>
        <v>118.5</v>
      </c>
      <c r="W57" s="38">
        <f>HLOOKUP(W$2,monthly_data_exports_by_country_thousand_tonnes[[#All],[Crude and NGLs]:[Total '[note 5']]],Calculation!$B57,FALSE)</f>
        <v>0</v>
      </c>
      <c r="X57" s="38">
        <f>HLOOKUP(X$2,monthly_data_exports_by_country_thousand_tonnes[[#All],[Crude and NGLs]:[Total '[note 5']]],Calculation!$B57,FALSE)</f>
        <v>50.82</v>
      </c>
      <c r="Y57" s="38">
        <f>HLOOKUP(Y$2,monthly_data_exports_by_country_thousand_tonnes[[#All],[Crude and NGLs]:[Total '[note 5']]],Calculation!$B57,FALSE)</f>
        <v>205.53</v>
      </c>
      <c r="Z57" s="38">
        <f>HLOOKUP(Z$2,monthly_data_exports_by_country_thousand_tonnes[[#All],[Crude and NGLs]:[Total '[note 5']]],Calculation!$B57,FALSE)</f>
        <v>323.61</v>
      </c>
      <c r="AA57" s="38">
        <f>HLOOKUP(AA$2,monthly_data_exports_by_country_thousand_tonnes[[#All],[Crude and NGLs]:[Total '[note 5']]],Calculation!$B57,FALSE)</f>
        <v>1308.77</v>
      </c>
      <c r="AB57" s="40">
        <f>HLOOKUP(AB$2,monthly_data_exports_by_country_thousand_tonnes[[#All],[Crude and NGLs]:[Total '[note 5']]],Calculation!$B57,FALSE)</f>
        <v>3735.46</v>
      </c>
    </row>
    <row r="59" spans="1:28">
      <c r="A59" s="41" t="s">
        <v>107</v>
      </c>
    </row>
    <row r="60" spans="1:28" ht="14.5">
      <c r="D60" s="21" t="s">
        <v>37</v>
      </c>
      <c r="E60" s="32">
        <f t="shared" ref="E60:E77" si="4">SUM(E4,E22,E40)</f>
        <v>0</v>
      </c>
      <c r="F60" s="33">
        <f t="shared" ref="F60:AB71" si="5">SUM(F4,F22,F40)</f>
        <v>37.01</v>
      </c>
      <c r="G60" s="34">
        <f t="shared" si="5"/>
        <v>37.01</v>
      </c>
      <c r="H60" s="33">
        <f t="shared" si="5"/>
        <v>2.15</v>
      </c>
      <c r="I60" s="33">
        <f t="shared" si="5"/>
        <v>672.48</v>
      </c>
      <c r="J60" s="33">
        <f t="shared" si="5"/>
        <v>0</v>
      </c>
      <c r="K60" s="33">
        <f t="shared" si="5"/>
        <v>0</v>
      </c>
      <c r="L60" s="33">
        <f t="shared" si="5"/>
        <v>0</v>
      </c>
      <c r="M60" s="33">
        <f t="shared" si="5"/>
        <v>20.2</v>
      </c>
      <c r="N60" s="33">
        <f t="shared" si="5"/>
        <v>249.87</v>
      </c>
      <c r="O60" s="34">
        <f t="shared" si="5"/>
        <v>1113.58</v>
      </c>
      <c r="P60" s="35">
        <f t="shared" si="5"/>
        <v>1150.5899999999999</v>
      </c>
      <c r="Q60" s="32">
        <f t="shared" si="5"/>
        <v>0</v>
      </c>
      <c r="R60" s="33">
        <f t="shared" si="5"/>
        <v>75.039999999999992</v>
      </c>
      <c r="S60" s="34">
        <f t="shared" si="5"/>
        <v>75.039999999999992</v>
      </c>
      <c r="T60" s="33">
        <f t="shared" si="5"/>
        <v>9.1999999999999993</v>
      </c>
      <c r="U60" s="33">
        <f t="shared" si="5"/>
        <v>232.37</v>
      </c>
      <c r="V60" s="33">
        <f t="shared" si="5"/>
        <v>0</v>
      </c>
      <c r="W60" s="33">
        <f t="shared" si="5"/>
        <v>0</v>
      </c>
      <c r="X60" s="33">
        <f t="shared" si="5"/>
        <v>0</v>
      </c>
      <c r="Y60" s="33">
        <f t="shared" si="5"/>
        <v>0</v>
      </c>
      <c r="Z60" s="33">
        <f t="shared" si="5"/>
        <v>222.08999999999997</v>
      </c>
      <c r="AA60" s="34">
        <f t="shared" si="5"/>
        <v>471.71999999999997</v>
      </c>
      <c r="AB60" s="35">
        <f t="shared" si="5"/>
        <v>546.76</v>
      </c>
    </row>
    <row r="61" spans="1:28" ht="14.5">
      <c r="D61" s="21" t="s">
        <v>38</v>
      </c>
      <c r="E61" s="25">
        <f t="shared" si="4"/>
        <v>52.52</v>
      </c>
      <c r="F61" s="7">
        <f t="shared" ref="F61:T61" si="6">SUM(F5,F23,F41)</f>
        <v>0</v>
      </c>
      <c r="G61" s="11">
        <f t="shared" si="6"/>
        <v>52.52</v>
      </c>
      <c r="H61" s="7">
        <f t="shared" si="6"/>
        <v>0</v>
      </c>
      <c r="I61" s="7">
        <f t="shared" si="6"/>
        <v>106.51</v>
      </c>
      <c r="J61" s="7">
        <f t="shared" si="6"/>
        <v>0</v>
      </c>
      <c r="K61" s="7">
        <f t="shared" si="6"/>
        <v>0</v>
      </c>
      <c r="L61" s="7">
        <f t="shared" si="6"/>
        <v>0.4</v>
      </c>
      <c r="M61" s="7">
        <f t="shared" si="6"/>
        <v>0</v>
      </c>
      <c r="N61" s="7">
        <f t="shared" si="6"/>
        <v>0</v>
      </c>
      <c r="O61" s="11">
        <f t="shared" si="6"/>
        <v>106.91</v>
      </c>
      <c r="P61" s="36">
        <f t="shared" si="6"/>
        <v>159.43</v>
      </c>
      <c r="Q61" s="25">
        <f t="shared" si="6"/>
        <v>214.32</v>
      </c>
      <c r="R61" s="7">
        <f t="shared" si="6"/>
        <v>0</v>
      </c>
      <c r="S61" s="11">
        <f t="shared" si="6"/>
        <v>214.32</v>
      </c>
      <c r="T61" s="7">
        <f t="shared" si="6"/>
        <v>0</v>
      </c>
      <c r="U61" s="7">
        <f t="shared" si="5"/>
        <v>152.94</v>
      </c>
      <c r="V61" s="7">
        <f t="shared" si="5"/>
        <v>0</v>
      </c>
      <c r="W61" s="7">
        <f t="shared" si="5"/>
        <v>0</v>
      </c>
      <c r="X61" s="7">
        <f t="shared" si="5"/>
        <v>0</v>
      </c>
      <c r="Y61" s="7">
        <f t="shared" si="5"/>
        <v>0</v>
      </c>
      <c r="Z61" s="7">
        <f t="shared" si="5"/>
        <v>0</v>
      </c>
      <c r="AA61" s="11">
        <f t="shared" si="5"/>
        <v>152.94</v>
      </c>
      <c r="AB61" s="36">
        <f t="shared" si="5"/>
        <v>367.26</v>
      </c>
    </row>
    <row r="62" spans="1:28" ht="14.5">
      <c r="D62" s="21" t="s">
        <v>72</v>
      </c>
      <c r="E62" s="25">
        <f t="shared" si="4"/>
        <v>788.94</v>
      </c>
      <c r="F62" s="7">
        <f t="shared" si="5"/>
        <v>0</v>
      </c>
      <c r="G62" s="11">
        <f t="shared" si="5"/>
        <v>788.94</v>
      </c>
      <c r="H62" s="7">
        <f t="shared" si="5"/>
        <v>0</v>
      </c>
      <c r="I62" s="7">
        <f t="shared" si="5"/>
        <v>0</v>
      </c>
      <c r="J62" s="7">
        <f t="shared" si="5"/>
        <v>0</v>
      </c>
      <c r="K62" s="7">
        <f t="shared" si="5"/>
        <v>0</v>
      </c>
      <c r="L62" s="7">
        <f t="shared" si="5"/>
        <v>0</v>
      </c>
      <c r="M62" s="7">
        <f t="shared" si="5"/>
        <v>0</v>
      </c>
      <c r="N62" s="7">
        <f t="shared" si="5"/>
        <v>19.88</v>
      </c>
      <c r="O62" s="11">
        <f t="shared" si="5"/>
        <v>19.88</v>
      </c>
      <c r="P62" s="36">
        <f t="shared" si="5"/>
        <v>808.82</v>
      </c>
      <c r="Q62" s="25">
        <f t="shared" si="5"/>
        <v>805.36999999999989</v>
      </c>
      <c r="R62" s="7">
        <f t="shared" si="5"/>
        <v>0</v>
      </c>
      <c r="S62" s="11">
        <f t="shared" si="5"/>
        <v>805.36999999999989</v>
      </c>
      <c r="T62" s="7">
        <f t="shared" si="5"/>
        <v>0</v>
      </c>
      <c r="U62" s="7">
        <f t="shared" si="5"/>
        <v>0</v>
      </c>
      <c r="V62" s="7">
        <f t="shared" si="5"/>
        <v>0</v>
      </c>
      <c r="W62" s="7">
        <f t="shared" si="5"/>
        <v>0</v>
      </c>
      <c r="X62" s="7">
        <f t="shared" si="5"/>
        <v>0</v>
      </c>
      <c r="Y62" s="7">
        <f t="shared" si="5"/>
        <v>0</v>
      </c>
      <c r="Z62" s="7">
        <f t="shared" si="5"/>
        <v>18.55</v>
      </c>
      <c r="AA62" s="11">
        <f t="shared" si="5"/>
        <v>18.55</v>
      </c>
      <c r="AB62" s="36">
        <f t="shared" si="5"/>
        <v>823.92000000000007</v>
      </c>
    </row>
    <row r="63" spans="1:28" ht="14.5">
      <c r="D63" s="21" t="s">
        <v>39</v>
      </c>
      <c r="E63" s="25">
        <f t="shared" si="4"/>
        <v>210.4</v>
      </c>
      <c r="F63" s="7">
        <f t="shared" si="5"/>
        <v>0</v>
      </c>
      <c r="G63" s="11">
        <f t="shared" si="5"/>
        <v>210.4</v>
      </c>
      <c r="H63" s="7">
        <f t="shared" si="5"/>
        <v>0</v>
      </c>
      <c r="I63" s="7">
        <f t="shared" si="5"/>
        <v>15.04</v>
      </c>
      <c r="J63" s="7">
        <f t="shared" si="5"/>
        <v>0</v>
      </c>
      <c r="K63" s="7">
        <f t="shared" si="5"/>
        <v>0</v>
      </c>
      <c r="L63" s="7">
        <f t="shared" si="5"/>
        <v>0</v>
      </c>
      <c r="M63" s="7">
        <f t="shared" si="5"/>
        <v>0</v>
      </c>
      <c r="N63" s="7">
        <f t="shared" si="5"/>
        <v>0.26</v>
      </c>
      <c r="O63" s="11">
        <f t="shared" si="5"/>
        <v>15.3</v>
      </c>
      <c r="P63" s="36">
        <f t="shared" si="5"/>
        <v>225.7</v>
      </c>
      <c r="Q63" s="25">
        <f t="shared" si="5"/>
        <v>146.16</v>
      </c>
      <c r="R63" s="7">
        <f t="shared" si="5"/>
        <v>197.75</v>
      </c>
      <c r="S63" s="11">
        <f t="shared" si="5"/>
        <v>343.91</v>
      </c>
      <c r="T63" s="7">
        <f t="shared" si="5"/>
        <v>0</v>
      </c>
      <c r="U63" s="7">
        <f t="shared" si="5"/>
        <v>0</v>
      </c>
      <c r="V63" s="7">
        <f t="shared" si="5"/>
        <v>0</v>
      </c>
      <c r="W63" s="7">
        <f t="shared" si="5"/>
        <v>0</v>
      </c>
      <c r="X63" s="7">
        <f t="shared" si="5"/>
        <v>0</v>
      </c>
      <c r="Y63" s="7">
        <f t="shared" si="5"/>
        <v>0</v>
      </c>
      <c r="Z63" s="7">
        <f t="shared" si="5"/>
        <v>0</v>
      </c>
      <c r="AA63" s="11">
        <f t="shared" si="5"/>
        <v>0</v>
      </c>
      <c r="AB63" s="36">
        <f t="shared" si="5"/>
        <v>343.91</v>
      </c>
    </row>
    <row r="64" spans="1:28" ht="14.5">
      <c r="D64" s="21" t="s">
        <v>40</v>
      </c>
      <c r="E64" s="25">
        <f t="shared" si="4"/>
        <v>242.25</v>
      </c>
      <c r="F64" s="7">
        <f t="shared" si="5"/>
        <v>0</v>
      </c>
      <c r="G64" s="11">
        <f t="shared" si="5"/>
        <v>242.25</v>
      </c>
      <c r="H64" s="7">
        <f t="shared" si="5"/>
        <v>0</v>
      </c>
      <c r="I64" s="7">
        <f t="shared" si="5"/>
        <v>0</v>
      </c>
      <c r="J64" s="7">
        <f t="shared" si="5"/>
        <v>0</v>
      </c>
      <c r="K64" s="7">
        <f t="shared" si="5"/>
        <v>0</v>
      </c>
      <c r="L64" s="7">
        <f t="shared" si="5"/>
        <v>0</v>
      </c>
      <c r="M64" s="7">
        <f t="shared" si="5"/>
        <v>0</v>
      </c>
      <c r="N64" s="7">
        <f t="shared" si="5"/>
        <v>0</v>
      </c>
      <c r="O64" s="11">
        <f t="shared" si="5"/>
        <v>0</v>
      </c>
      <c r="P64" s="36">
        <f t="shared" si="5"/>
        <v>242.25</v>
      </c>
      <c r="Q64" s="25">
        <f t="shared" si="5"/>
        <v>98.64</v>
      </c>
      <c r="R64" s="7">
        <f t="shared" si="5"/>
        <v>0</v>
      </c>
      <c r="S64" s="11">
        <f t="shared" si="5"/>
        <v>98.64</v>
      </c>
      <c r="T64" s="7">
        <f t="shared" si="5"/>
        <v>0</v>
      </c>
      <c r="U64" s="7">
        <f t="shared" si="5"/>
        <v>0</v>
      </c>
      <c r="V64" s="7">
        <f t="shared" si="5"/>
        <v>0</v>
      </c>
      <c r="W64" s="7">
        <f t="shared" si="5"/>
        <v>0</v>
      </c>
      <c r="X64" s="7">
        <f t="shared" si="5"/>
        <v>0</v>
      </c>
      <c r="Y64" s="7">
        <f t="shared" si="5"/>
        <v>0</v>
      </c>
      <c r="Z64" s="7">
        <f t="shared" si="5"/>
        <v>0.1</v>
      </c>
      <c r="AA64" s="11">
        <f t="shared" si="5"/>
        <v>0.1</v>
      </c>
      <c r="AB64" s="36">
        <f t="shared" si="5"/>
        <v>98.74</v>
      </c>
    </row>
    <row r="65" spans="4:28" ht="14.5">
      <c r="D65" s="21" t="s">
        <v>41</v>
      </c>
      <c r="E65" s="25">
        <f t="shared" si="4"/>
        <v>46.96</v>
      </c>
      <c r="F65" s="7">
        <f t="shared" si="5"/>
        <v>0</v>
      </c>
      <c r="G65" s="11">
        <f t="shared" si="5"/>
        <v>46.96</v>
      </c>
      <c r="H65" s="7">
        <f t="shared" si="5"/>
        <v>30.14</v>
      </c>
      <c r="I65" s="7">
        <f t="shared" si="5"/>
        <v>11.04</v>
      </c>
      <c r="J65" s="7">
        <f t="shared" si="5"/>
        <v>0</v>
      </c>
      <c r="K65" s="7">
        <f t="shared" si="5"/>
        <v>0</v>
      </c>
      <c r="L65" s="7">
        <f t="shared" si="5"/>
        <v>0</v>
      </c>
      <c r="M65" s="7">
        <f t="shared" si="5"/>
        <v>0</v>
      </c>
      <c r="N65" s="7">
        <f t="shared" si="5"/>
        <v>41.5</v>
      </c>
      <c r="O65" s="11">
        <f t="shared" si="5"/>
        <v>129.72</v>
      </c>
      <c r="P65" s="36">
        <f t="shared" si="5"/>
        <v>176.68</v>
      </c>
      <c r="Q65" s="25">
        <f t="shared" si="5"/>
        <v>1.52</v>
      </c>
      <c r="R65" s="7">
        <f t="shared" si="5"/>
        <v>0</v>
      </c>
      <c r="S65" s="11">
        <f t="shared" si="5"/>
        <v>1.52</v>
      </c>
      <c r="T65" s="7">
        <f t="shared" si="5"/>
        <v>11.899999999999999</v>
      </c>
      <c r="U65" s="7">
        <f t="shared" si="5"/>
        <v>0</v>
      </c>
      <c r="V65" s="7">
        <f t="shared" si="5"/>
        <v>0</v>
      </c>
      <c r="W65" s="7">
        <f t="shared" si="5"/>
        <v>0</v>
      </c>
      <c r="X65" s="7">
        <f t="shared" si="5"/>
        <v>0</v>
      </c>
      <c r="Y65" s="7">
        <f t="shared" si="5"/>
        <v>0</v>
      </c>
      <c r="Z65" s="7">
        <f t="shared" si="5"/>
        <v>13.16</v>
      </c>
      <c r="AA65" s="11">
        <f t="shared" si="5"/>
        <v>25.060000000000002</v>
      </c>
      <c r="AB65" s="36">
        <f t="shared" si="5"/>
        <v>26.58</v>
      </c>
    </row>
    <row r="66" spans="4:28" ht="14.5">
      <c r="D66" s="21" t="s">
        <v>70</v>
      </c>
      <c r="E66" s="25">
        <f t="shared" si="4"/>
        <v>822.40999999999985</v>
      </c>
      <c r="F66" s="7">
        <f t="shared" si="5"/>
        <v>0</v>
      </c>
      <c r="G66" s="11">
        <f t="shared" si="5"/>
        <v>822.40999999999985</v>
      </c>
      <c r="H66" s="7">
        <f t="shared" si="5"/>
        <v>1.94</v>
      </c>
      <c r="I66" s="7">
        <f t="shared" si="5"/>
        <v>0</v>
      </c>
      <c r="J66" s="7">
        <f t="shared" si="5"/>
        <v>0</v>
      </c>
      <c r="K66" s="7">
        <f t="shared" si="5"/>
        <v>0</v>
      </c>
      <c r="L66" s="7">
        <f t="shared" si="5"/>
        <v>0</v>
      </c>
      <c r="M66" s="7">
        <f t="shared" si="5"/>
        <v>0</v>
      </c>
      <c r="N66" s="7">
        <f t="shared" si="5"/>
        <v>11.32</v>
      </c>
      <c r="O66" s="11">
        <f t="shared" si="5"/>
        <v>13.26</v>
      </c>
      <c r="P66" s="36">
        <f t="shared" si="5"/>
        <v>835.67</v>
      </c>
      <c r="Q66" s="25">
        <f t="shared" si="5"/>
        <v>486.69000000000005</v>
      </c>
      <c r="R66" s="7">
        <f t="shared" si="5"/>
        <v>40.340000000000003</v>
      </c>
      <c r="S66" s="11">
        <f t="shared" si="5"/>
        <v>527.03</v>
      </c>
      <c r="T66" s="7">
        <f t="shared" si="5"/>
        <v>0</v>
      </c>
      <c r="U66" s="7">
        <f t="shared" si="5"/>
        <v>0</v>
      </c>
      <c r="V66" s="7">
        <f t="shared" si="5"/>
        <v>0</v>
      </c>
      <c r="W66" s="7">
        <f t="shared" si="5"/>
        <v>0</v>
      </c>
      <c r="X66" s="7">
        <f t="shared" si="5"/>
        <v>0</v>
      </c>
      <c r="Y66" s="7">
        <f t="shared" si="5"/>
        <v>0</v>
      </c>
      <c r="Z66" s="7">
        <f t="shared" si="5"/>
        <v>16.559999999999999</v>
      </c>
      <c r="AA66" s="11">
        <f t="shared" si="5"/>
        <v>16.559999999999999</v>
      </c>
      <c r="AB66" s="36">
        <f t="shared" si="5"/>
        <v>543.59</v>
      </c>
    </row>
    <row r="67" spans="4:28" ht="14.5">
      <c r="D67" s="21" t="s">
        <v>74</v>
      </c>
      <c r="E67" s="25">
        <f t="shared" si="4"/>
        <v>0</v>
      </c>
      <c r="F67" s="7">
        <f t="shared" si="5"/>
        <v>0</v>
      </c>
      <c r="G67" s="11">
        <f t="shared" si="5"/>
        <v>0</v>
      </c>
      <c r="H67" s="7">
        <f t="shared" si="5"/>
        <v>0</v>
      </c>
      <c r="I67" s="7">
        <f t="shared" si="5"/>
        <v>163.82</v>
      </c>
      <c r="J67" s="7">
        <f t="shared" si="5"/>
        <v>319.39</v>
      </c>
      <c r="K67" s="7">
        <f t="shared" si="5"/>
        <v>0</v>
      </c>
      <c r="L67" s="7">
        <f t="shared" si="5"/>
        <v>227.86</v>
      </c>
      <c r="M67" s="7">
        <f t="shared" si="5"/>
        <v>37.299999999999997</v>
      </c>
      <c r="N67" s="7">
        <f t="shared" si="5"/>
        <v>4.91</v>
      </c>
      <c r="O67" s="11">
        <f t="shared" si="5"/>
        <v>757.13</v>
      </c>
      <c r="P67" s="36">
        <f t="shared" si="5"/>
        <v>757.13</v>
      </c>
      <c r="Q67" s="25">
        <f t="shared" si="5"/>
        <v>0</v>
      </c>
      <c r="R67" s="7">
        <f t="shared" si="5"/>
        <v>0</v>
      </c>
      <c r="S67" s="11">
        <f t="shared" si="5"/>
        <v>0</v>
      </c>
      <c r="T67" s="7">
        <f t="shared" si="5"/>
        <v>0</v>
      </c>
      <c r="U67" s="7">
        <f t="shared" si="5"/>
        <v>59.34</v>
      </c>
      <c r="V67" s="7">
        <f t="shared" si="5"/>
        <v>339.51</v>
      </c>
      <c r="W67" s="7">
        <f t="shared" si="5"/>
        <v>0.15</v>
      </c>
      <c r="X67" s="7">
        <f t="shared" si="5"/>
        <v>165.15</v>
      </c>
      <c r="Y67" s="7">
        <f t="shared" si="5"/>
        <v>0</v>
      </c>
      <c r="Z67" s="7">
        <f t="shared" si="5"/>
        <v>8.2200000000000006</v>
      </c>
      <c r="AA67" s="11">
        <f t="shared" si="5"/>
        <v>579.77</v>
      </c>
      <c r="AB67" s="36">
        <f t="shared" si="5"/>
        <v>579.77</v>
      </c>
    </row>
    <row r="68" spans="4:28" ht="14.5">
      <c r="D68" s="21" t="s">
        <v>73</v>
      </c>
      <c r="E68" s="25">
        <f t="shared" si="4"/>
        <v>86.49</v>
      </c>
      <c r="F68" s="7">
        <f t="shared" si="5"/>
        <v>0</v>
      </c>
      <c r="G68" s="11">
        <f t="shared" si="5"/>
        <v>86.49</v>
      </c>
      <c r="H68" s="7">
        <f t="shared" si="5"/>
        <v>0</v>
      </c>
      <c r="I68" s="7">
        <f t="shared" si="5"/>
        <v>0</v>
      </c>
      <c r="J68" s="7">
        <f t="shared" si="5"/>
        <v>0</v>
      </c>
      <c r="K68" s="7">
        <f t="shared" si="5"/>
        <v>0</v>
      </c>
      <c r="L68" s="7">
        <f t="shared" si="5"/>
        <v>0</v>
      </c>
      <c r="M68" s="7">
        <f t="shared" si="5"/>
        <v>0</v>
      </c>
      <c r="N68" s="7">
        <f t="shared" si="5"/>
        <v>1.9</v>
      </c>
      <c r="O68" s="11">
        <f t="shared" si="5"/>
        <v>1.9</v>
      </c>
      <c r="P68" s="36">
        <f t="shared" si="5"/>
        <v>88.39</v>
      </c>
      <c r="Q68" s="25">
        <f t="shared" si="5"/>
        <v>90.85</v>
      </c>
      <c r="R68" s="7">
        <f t="shared" si="5"/>
        <v>8.48</v>
      </c>
      <c r="S68" s="11">
        <f t="shared" si="5"/>
        <v>99.33</v>
      </c>
      <c r="T68" s="7">
        <f t="shared" si="5"/>
        <v>0</v>
      </c>
      <c r="U68" s="7">
        <f t="shared" si="5"/>
        <v>0</v>
      </c>
      <c r="V68" s="7">
        <f t="shared" si="5"/>
        <v>0</v>
      </c>
      <c r="W68" s="7">
        <f t="shared" si="5"/>
        <v>0</v>
      </c>
      <c r="X68" s="7">
        <f t="shared" si="5"/>
        <v>0</v>
      </c>
      <c r="Y68" s="7">
        <f t="shared" si="5"/>
        <v>0</v>
      </c>
      <c r="Z68" s="7">
        <f t="shared" si="5"/>
        <v>15.520000000000001</v>
      </c>
      <c r="AA68" s="11">
        <f t="shared" si="5"/>
        <v>15.520000000000001</v>
      </c>
      <c r="AB68" s="36">
        <f t="shared" si="5"/>
        <v>114.85</v>
      </c>
    </row>
    <row r="69" spans="4:28" ht="14.5">
      <c r="D69" s="21" t="s">
        <v>42</v>
      </c>
      <c r="E69" s="25">
        <f t="shared" si="4"/>
        <v>0</v>
      </c>
      <c r="F69" s="7">
        <f t="shared" si="5"/>
        <v>0</v>
      </c>
      <c r="G69" s="11">
        <f t="shared" si="5"/>
        <v>0</v>
      </c>
      <c r="H69" s="7">
        <f t="shared" si="5"/>
        <v>0</v>
      </c>
      <c r="I69" s="7">
        <f t="shared" si="5"/>
        <v>0</v>
      </c>
      <c r="J69" s="7">
        <f t="shared" si="5"/>
        <v>0</v>
      </c>
      <c r="K69" s="7">
        <f t="shared" si="5"/>
        <v>0</v>
      </c>
      <c r="L69" s="7">
        <f t="shared" si="5"/>
        <v>0</v>
      </c>
      <c r="M69" s="7">
        <f t="shared" si="5"/>
        <v>0</v>
      </c>
      <c r="N69" s="7">
        <f t="shared" si="5"/>
        <v>0</v>
      </c>
      <c r="O69" s="11">
        <f t="shared" si="5"/>
        <v>0</v>
      </c>
      <c r="P69" s="36">
        <f t="shared" si="5"/>
        <v>0</v>
      </c>
      <c r="Q69" s="25">
        <f t="shared" si="5"/>
        <v>260.48</v>
      </c>
      <c r="R69" s="7">
        <f t="shared" si="5"/>
        <v>0</v>
      </c>
      <c r="S69" s="11">
        <f t="shared" si="5"/>
        <v>260.48</v>
      </c>
      <c r="T69" s="7">
        <f t="shared" si="5"/>
        <v>0</v>
      </c>
      <c r="U69" s="7">
        <f t="shared" si="5"/>
        <v>0</v>
      </c>
      <c r="V69" s="7">
        <f t="shared" si="5"/>
        <v>0</v>
      </c>
      <c r="W69" s="7">
        <f t="shared" si="5"/>
        <v>0</v>
      </c>
      <c r="X69" s="7">
        <f t="shared" si="5"/>
        <v>0</v>
      </c>
      <c r="Y69" s="7">
        <f t="shared" si="5"/>
        <v>0</v>
      </c>
      <c r="Z69" s="7">
        <f t="shared" si="5"/>
        <v>0</v>
      </c>
      <c r="AA69" s="11">
        <f t="shared" si="5"/>
        <v>0</v>
      </c>
      <c r="AB69" s="36">
        <f t="shared" si="5"/>
        <v>260.48</v>
      </c>
    </row>
    <row r="70" spans="4:28" ht="14.5">
      <c r="D70" s="21" t="s">
        <v>43</v>
      </c>
      <c r="E70" s="25">
        <f t="shared" si="4"/>
        <v>2332.7600000000002</v>
      </c>
      <c r="F70" s="7">
        <f t="shared" si="5"/>
        <v>353.54</v>
      </c>
      <c r="G70" s="11">
        <f t="shared" si="5"/>
        <v>2686.3</v>
      </c>
      <c r="H70" s="7">
        <f t="shared" si="5"/>
        <v>25.02</v>
      </c>
      <c r="I70" s="7">
        <f t="shared" si="5"/>
        <v>529.05999999999995</v>
      </c>
      <c r="J70" s="7">
        <f t="shared" si="5"/>
        <v>0</v>
      </c>
      <c r="K70" s="7">
        <f t="shared" si="5"/>
        <v>0</v>
      </c>
      <c r="L70" s="7">
        <f t="shared" si="5"/>
        <v>0</v>
      </c>
      <c r="M70" s="7">
        <f t="shared" si="5"/>
        <v>14.48</v>
      </c>
      <c r="N70" s="7">
        <f t="shared" si="5"/>
        <v>597.02</v>
      </c>
      <c r="O70" s="11">
        <f t="shared" si="5"/>
        <v>1286.24</v>
      </c>
      <c r="P70" s="36">
        <f t="shared" si="5"/>
        <v>3972.54</v>
      </c>
      <c r="Q70" s="25">
        <f t="shared" si="5"/>
        <v>2546.9300000000003</v>
      </c>
      <c r="R70" s="7">
        <f t="shared" si="5"/>
        <v>390.78</v>
      </c>
      <c r="S70" s="11">
        <f t="shared" si="5"/>
        <v>2937.71</v>
      </c>
      <c r="T70" s="7">
        <f t="shared" si="5"/>
        <v>5.3100000000000005</v>
      </c>
      <c r="U70" s="7">
        <f t="shared" si="5"/>
        <v>415.99</v>
      </c>
      <c r="V70" s="7">
        <f t="shared" si="5"/>
        <v>0</v>
      </c>
      <c r="W70" s="7">
        <f t="shared" si="5"/>
        <v>0</v>
      </c>
      <c r="X70" s="7">
        <f t="shared" si="5"/>
        <v>0</v>
      </c>
      <c r="Y70" s="7">
        <f t="shared" si="5"/>
        <v>0</v>
      </c>
      <c r="Z70" s="7">
        <f t="shared" si="5"/>
        <v>492.32999999999993</v>
      </c>
      <c r="AA70" s="11">
        <f t="shared" si="5"/>
        <v>919.64</v>
      </c>
      <c r="AB70" s="36">
        <f t="shared" si="5"/>
        <v>3857.35</v>
      </c>
    </row>
    <row r="71" spans="4:28" ht="14.5">
      <c r="D71" s="21" t="s">
        <v>94</v>
      </c>
      <c r="E71" s="25">
        <f t="shared" si="4"/>
        <v>0</v>
      </c>
      <c r="F71" s="7">
        <f t="shared" si="5"/>
        <v>0</v>
      </c>
      <c r="G71" s="11">
        <f t="shared" si="5"/>
        <v>0</v>
      </c>
      <c r="H71" s="7">
        <f t="shared" si="5"/>
        <v>0</v>
      </c>
      <c r="I71" s="7">
        <f t="shared" si="5"/>
        <v>208.20999999999998</v>
      </c>
      <c r="J71" s="7">
        <f t="shared" si="5"/>
        <v>0</v>
      </c>
      <c r="K71" s="7">
        <f t="shared" si="5"/>
        <v>0</v>
      </c>
      <c r="L71" s="7">
        <f t="shared" si="5"/>
        <v>0</v>
      </c>
      <c r="M71" s="7">
        <f t="shared" si="5"/>
        <v>0</v>
      </c>
      <c r="N71" s="7">
        <f t="shared" si="5"/>
        <v>0</v>
      </c>
      <c r="O71" s="11">
        <f t="shared" si="5"/>
        <v>208.20999999999998</v>
      </c>
      <c r="P71" s="36">
        <f t="shared" si="5"/>
        <v>208.20999999999998</v>
      </c>
      <c r="Q71" s="25">
        <f t="shared" si="5"/>
        <v>0</v>
      </c>
      <c r="R71" s="7">
        <f t="shared" si="5"/>
        <v>0</v>
      </c>
      <c r="S71" s="11">
        <f t="shared" si="5"/>
        <v>0</v>
      </c>
      <c r="T71" s="7">
        <f t="shared" si="5"/>
        <v>0</v>
      </c>
      <c r="U71" s="7">
        <f t="shared" si="5"/>
        <v>129.91</v>
      </c>
      <c r="V71" s="7">
        <f t="shared" si="5"/>
        <v>0</v>
      </c>
      <c r="W71" s="7">
        <f t="shared" ref="F71:AB77" si="7">SUM(W15,W33,W51)</f>
        <v>0</v>
      </c>
      <c r="X71" s="7">
        <f t="shared" si="7"/>
        <v>0</v>
      </c>
      <c r="Y71" s="7">
        <f t="shared" si="7"/>
        <v>0</v>
      </c>
      <c r="Z71" s="7">
        <f t="shared" si="7"/>
        <v>1.61</v>
      </c>
      <c r="AA71" s="11">
        <f t="shared" si="7"/>
        <v>131.51999999999998</v>
      </c>
      <c r="AB71" s="36">
        <f t="shared" si="7"/>
        <v>131.51999999999998</v>
      </c>
    </row>
    <row r="72" spans="4:28" ht="14.5">
      <c r="D72" s="21" t="s">
        <v>71</v>
      </c>
      <c r="E72" s="25">
        <f t="shared" si="4"/>
        <v>589.30999999999995</v>
      </c>
      <c r="F72" s="7">
        <f t="shared" si="7"/>
        <v>0</v>
      </c>
      <c r="G72" s="11">
        <f t="shared" si="7"/>
        <v>589.30999999999995</v>
      </c>
      <c r="H72" s="7">
        <f t="shared" si="7"/>
        <v>0</v>
      </c>
      <c r="I72" s="7">
        <f t="shared" si="7"/>
        <v>0</v>
      </c>
      <c r="J72" s="7">
        <f t="shared" si="7"/>
        <v>0</v>
      </c>
      <c r="K72" s="7">
        <f t="shared" si="7"/>
        <v>0</v>
      </c>
      <c r="L72" s="7">
        <f t="shared" si="7"/>
        <v>0</v>
      </c>
      <c r="M72" s="7">
        <f t="shared" si="7"/>
        <v>0</v>
      </c>
      <c r="N72" s="7">
        <f t="shared" si="7"/>
        <v>1.71</v>
      </c>
      <c r="O72" s="11">
        <f t="shared" si="7"/>
        <v>1.71</v>
      </c>
      <c r="P72" s="36">
        <f t="shared" si="7"/>
        <v>591.02</v>
      </c>
      <c r="Q72" s="25">
        <f t="shared" si="7"/>
        <v>661.03</v>
      </c>
      <c r="R72" s="7">
        <f t="shared" si="7"/>
        <v>0</v>
      </c>
      <c r="S72" s="11">
        <f t="shared" si="7"/>
        <v>661.03</v>
      </c>
      <c r="T72" s="7">
        <f t="shared" si="7"/>
        <v>0</v>
      </c>
      <c r="U72" s="7">
        <f t="shared" si="7"/>
        <v>0</v>
      </c>
      <c r="V72" s="7">
        <f t="shared" si="7"/>
        <v>0</v>
      </c>
      <c r="W72" s="7">
        <f t="shared" si="7"/>
        <v>0</v>
      </c>
      <c r="X72" s="7">
        <f t="shared" si="7"/>
        <v>0</v>
      </c>
      <c r="Y72" s="7">
        <f t="shared" si="7"/>
        <v>0</v>
      </c>
      <c r="Z72" s="7">
        <f t="shared" si="7"/>
        <v>1.67</v>
      </c>
      <c r="AA72" s="11">
        <f t="shared" si="7"/>
        <v>1.67</v>
      </c>
      <c r="AB72" s="36">
        <f t="shared" si="7"/>
        <v>662.69999999999993</v>
      </c>
    </row>
    <row r="73" spans="4:28" ht="14.5">
      <c r="D73" s="21" t="s">
        <v>45</v>
      </c>
      <c r="E73" s="25">
        <f t="shared" si="4"/>
        <v>0</v>
      </c>
      <c r="F73" s="7">
        <f t="shared" si="7"/>
        <v>11.9</v>
      </c>
      <c r="G73" s="11">
        <f t="shared" si="7"/>
        <v>11.9</v>
      </c>
      <c r="H73" s="7">
        <f t="shared" si="7"/>
        <v>0</v>
      </c>
      <c r="I73" s="7">
        <f t="shared" si="7"/>
        <v>0</v>
      </c>
      <c r="J73" s="7">
        <f t="shared" si="7"/>
        <v>0</v>
      </c>
      <c r="K73" s="7">
        <f t="shared" si="7"/>
        <v>0</v>
      </c>
      <c r="L73" s="7">
        <f t="shared" si="7"/>
        <v>0</v>
      </c>
      <c r="M73" s="7">
        <f t="shared" si="7"/>
        <v>13.97</v>
      </c>
      <c r="N73" s="7">
        <f t="shared" si="7"/>
        <v>73.23</v>
      </c>
      <c r="O73" s="11">
        <f t="shared" si="7"/>
        <v>180.49</v>
      </c>
      <c r="P73" s="36">
        <f t="shared" si="7"/>
        <v>192.39</v>
      </c>
      <c r="Q73" s="25">
        <f t="shared" si="7"/>
        <v>0</v>
      </c>
      <c r="R73" s="7">
        <f t="shared" si="7"/>
        <v>8.1300000000000008</v>
      </c>
      <c r="S73" s="11">
        <f t="shared" si="7"/>
        <v>8.1300000000000008</v>
      </c>
      <c r="T73" s="7">
        <f t="shared" si="7"/>
        <v>0</v>
      </c>
      <c r="U73" s="7">
        <f t="shared" si="7"/>
        <v>0</v>
      </c>
      <c r="V73" s="7">
        <f t="shared" si="7"/>
        <v>0</v>
      </c>
      <c r="W73" s="7">
        <f t="shared" si="7"/>
        <v>0</v>
      </c>
      <c r="X73" s="7">
        <f t="shared" si="7"/>
        <v>0</v>
      </c>
      <c r="Y73" s="7">
        <f t="shared" si="7"/>
        <v>0</v>
      </c>
      <c r="Z73" s="7">
        <f t="shared" si="7"/>
        <v>98.67</v>
      </c>
      <c r="AA73" s="11">
        <f t="shared" si="7"/>
        <v>98.67</v>
      </c>
      <c r="AB73" s="36">
        <f t="shared" si="7"/>
        <v>106.8</v>
      </c>
    </row>
    <row r="74" spans="4:28" ht="14.5">
      <c r="D74" s="21" t="s">
        <v>46</v>
      </c>
      <c r="E74" s="25">
        <f t="shared" si="4"/>
        <v>689.37</v>
      </c>
      <c r="F74" s="7">
        <f t="shared" si="7"/>
        <v>0</v>
      </c>
      <c r="G74" s="11">
        <f t="shared" si="7"/>
        <v>689.37</v>
      </c>
      <c r="H74" s="7">
        <f t="shared" si="7"/>
        <v>0</v>
      </c>
      <c r="I74" s="7">
        <f t="shared" si="7"/>
        <v>0</v>
      </c>
      <c r="J74" s="7">
        <f t="shared" si="7"/>
        <v>0</v>
      </c>
      <c r="K74" s="7">
        <f t="shared" si="7"/>
        <v>0</v>
      </c>
      <c r="L74" s="7">
        <f t="shared" si="7"/>
        <v>0</v>
      </c>
      <c r="M74" s="7">
        <f t="shared" si="7"/>
        <v>0</v>
      </c>
      <c r="N74" s="7">
        <f t="shared" si="7"/>
        <v>72.55</v>
      </c>
      <c r="O74" s="11">
        <f t="shared" si="7"/>
        <v>72.55</v>
      </c>
      <c r="P74" s="36">
        <f t="shared" si="7"/>
        <v>761.92000000000007</v>
      </c>
      <c r="Q74" s="25">
        <f t="shared" si="7"/>
        <v>416.58000000000004</v>
      </c>
      <c r="R74" s="7">
        <f t="shared" si="7"/>
        <v>0</v>
      </c>
      <c r="S74" s="11">
        <f t="shared" si="7"/>
        <v>416.58000000000004</v>
      </c>
      <c r="T74" s="7">
        <f t="shared" si="7"/>
        <v>0</v>
      </c>
      <c r="U74" s="7">
        <f t="shared" si="7"/>
        <v>0</v>
      </c>
      <c r="V74" s="7">
        <f t="shared" si="7"/>
        <v>0</v>
      </c>
      <c r="W74" s="7">
        <f t="shared" si="7"/>
        <v>0</v>
      </c>
      <c r="X74" s="7">
        <f t="shared" si="7"/>
        <v>0</v>
      </c>
      <c r="Y74" s="7">
        <f t="shared" si="7"/>
        <v>0</v>
      </c>
      <c r="Z74" s="7">
        <f t="shared" si="7"/>
        <v>0.06</v>
      </c>
      <c r="AA74" s="11">
        <f t="shared" si="7"/>
        <v>0.06</v>
      </c>
      <c r="AB74" s="36">
        <f t="shared" si="7"/>
        <v>416.64</v>
      </c>
    </row>
    <row r="75" spans="4:28" ht="14.5">
      <c r="D75" s="21" t="s">
        <v>44</v>
      </c>
      <c r="E75" s="25">
        <f t="shared" si="4"/>
        <v>104.3</v>
      </c>
      <c r="F75" s="7">
        <f t="shared" si="7"/>
        <v>0</v>
      </c>
      <c r="G75" s="11">
        <f t="shared" si="7"/>
        <v>104.3</v>
      </c>
      <c r="H75" s="7">
        <f t="shared" si="7"/>
        <v>0</v>
      </c>
      <c r="I75" s="7">
        <f t="shared" si="7"/>
        <v>554.97</v>
      </c>
      <c r="J75" s="7">
        <f t="shared" si="7"/>
        <v>0</v>
      </c>
      <c r="K75" s="7">
        <f t="shared" si="7"/>
        <v>0</v>
      </c>
      <c r="L75" s="7">
        <f t="shared" si="7"/>
        <v>0.27</v>
      </c>
      <c r="M75" s="7">
        <f t="shared" si="7"/>
        <v>0</v>
      </c>
      <c r="N75" s="7">
        <f t="shared" si="7"/>
        <v>45.93</v>
      </c>
      <c r="O75" s="11">
        <f t="shared" si="7"/>
        <v>601.17000000000007</v>
      </c>
      <c r="P75" s="36">
        <f t="shared" si="7"/>
        <v>705.47</v>
      </c>
      <c r="Q75" s="25">
        <f t="shared" si="7"/>
        <v>106.8</v>
      </c>
      <c r="R75" s="7">
        <f t="shared" si="7"/>
        <v>0</v>
      </c>
      <c r="S75" s="11">
        <f t="shared" si="7"/>
        <v>106.8</v>
      </c>
      <c r="T75" s="7">
        <f t="shared" si="7"/>
        <v>0</v>
      </c>
      <c r="U75" s="7">
        <f t="shared" si="7"/>
        <v>325.95000000000005</v>
      </c>
      <c r="V75" s="7">
        <f t="shared" si="7"/>
        <v>0</v>
      </c>
      <c r="W75" s="7">
        <f t="shared" si="7"/>
        <v>0</v>
      </c>
      <c r="X75" s="7">
        <f t="shared" si="7"/>
        <v>0</v>
      </c>
      <c r="Y75" s="7">
        <f t="shared" si="7"/>
        <v>0</v>
      </c>
      <c r="Z75" s="7">
        <f t="shared" si="7"/>
        <v>0.22</v>
      </c>
      <c r="AA75" s="11">
        <f t="shared" si="7"/>
        <v>326.17000000000007</v>
      </c>
      <c r="AB75" s="36">
        <f t="shared" si="7"/>
        <v>432.97</v>
      </c>
    </row>
    <row r="76" spans="4:28" ht="14.5">
      <c r="D76" s="21" t="s">
        <v>62</v>
      </c>
      <c r="E76" s="25">
        <f t="shared" si="4"/>
        <v>495.58000000000004</v>
      </c>
      <c r="F76" s="7">
        <f t="shared" si="7"/>
        <v>10.52</v>
      </c>
      <c r="G76" s="11">
        <f t="shared" si="7"/>
        <v>506.1</v>
      </c>
      <c r="H76" s="7">
        <f t="shared" si="7"/>
        <v>51.459999999999994</v>
      </c>
      <c r="I76" s="7">
        <f t="shared" si="7"/>
        <v>112.47</v>
      </c>
      <c r="J76" s="7">
        <f t="shared" si="7"/>
        <v>0</v>
      </c>
      <c r="K76" s="7">
        <f t="shared" si="7"/>
        <v>0</v>
      </c>
      <c r="L76" s="7">
        <f t="shared" si="7"/>
        <v>0.11</v>
      </c>
      <c r="M76" s="7">
        <f t="shared" si="7"/>
        <v>580.76</v>
      </c>
      <c r="N76" s="7">
        <f t="shared" si="7"/>
        <v>136.98000000000002</v>
      </c>
      <c r="O76" s="11">
        <f t="shared" si="7"/>
        <v>448.06</v>
      </c>
      <c r="P76" s="36">
        <f t="shared" si="7"/>
        <v>954.16000000000008</v>
      </c>
      <c r="Q76" s="25">
        <f t="shared" si="7"/>
        <v>592.18000000000006</v>
      </c>
      <c r="R76" s="7">
        <f t="shared" si="7"/>
        <v>0</v>
      </c>
      <c r="S76" s="11">
        <f t="shared" si="7"/>
        <v>592.18000000000006</v>
      </c>
      <c r="T76" s="7">
        <f t="shared" si="7"/>
        <v>57.78</v>
      </c>
      <c r="U76" s="7">
        <f t="shared" si="7"/>
        <v>541.03</v>
      </c>
      <c r="V76" s="7">
        <f t="shared" si="7"/>
        <v>0</v>
      </c>
      <c r="W76" s="7">
        <f t="shared" si="7"/>
        <v>0</v>
      </c>
      <c r="X76" s="7">
        <f>SUM(X20,X38,X56)</f>
        <v>0</v>
      </c>
      <c r="Y76" s="7">
        <f t="shared" si="7"/>
        <v>602.73</v>
      </c>
      <c r="Z76" s="7">
        <f t="shared" si="7"/>
        <v>116.15</v>
      </c>
      <c r="AA76" s="11">
        <f t="shared" si="7"/>
        <v>1296.22</v>
      </c>
      <c r="AB76" s="36">
        <f t="shared" si="7"/>
        <v>1888.4</v>
      </c>
    </row>
    <row r="77" spans="4:28" ht="14.5">
      <c r="D77" s="22" t="s">
        <v>93</v>
      </c>
      <c r="E77" s="37">
        <f t="shared" si="4"/>
        <v>6461.29</v>
      </c>
      <c r="F77" s="38">
        <f t="shared" si="7"/>
        <v>412.97</v>
      </c>
      <c r="G77" s="39">
        <f t="shared" si="7"/>
        <v>6874.26</v>
      </c>
      <c r="H77" s="38">
        <f t="shared" si="7"/>
        <v>110.71000000000001</v>
      </c>
      <c r="I77" s="38">
        <f t="shared" si="7"/>
        <v>2373.6</v>
      </c>
      <c r="J77" s="38">
        <f t="shared" si="7"/>
        <v>319.39</v>
      </c>
      <c r="K77" s="38">
        <f t="shared" si="7"/>
        <v>0</v>
      </c>
      <c r="L77" s="38">
        <f t="shared" si="7"/>
        <v>228.64</v>
      </c>
      <c r="M77" s="38">
        <f t="shared" si="7"/>
        <v>666.70999999999992</v>
      </c>
      <c r="N77" s="38">
        <f t="shared" si="7"/>
        <v>1257.06</v>
      </c>
      <c r="O77" s="38">
        <f t="shared" si="7"/>
        <v>4956.1100000000006</v>
      </c>
      <c r="P77" s="40">
        <f t="shared" si="7"/>
        <v>11830.369999999999</v>
      </c>
      <c r="Q77" s="37">
        <f t="shared" si="7"/>
        <v>6427.55</v>
      </c>
      <c r="R77" s="38">
        <f t="shared" si="7"/>
        <v>720.52</v>
      </c>
      <c r="S77" s="39">
        <f t="shared" si="7"/>
        <v>7148.07</v>
      </c>
      <c r="T77" s="38">
        <f t="shared" si="7"/>
        <v>84.19</v>
      </c>
      <c r="U77" s="38">
        <f t="shared" si="7"/>
        <v>1857.53</v>
      </c>
      <c r="V77" s="38">
        <f t="shared" si="7"/>
        <v>339.51</v>
      </c>
      <c r="W77" s="38">
        <f t="shared" si="7"/>
        <v>0.15</v>
      </c>
      <c r="X77" s="38">
        <f t="shared" si="7"/>
        <v>165.15</v>
      </c>
      <c r="Y77" s="38">
        <f t="shared" si="7"/>
        <v>602.73</v>
      </c>
      <c r="Z77" s="38">
        <f t="shared" si="7"/>
        <v>1004.91</v>
      </c>
      <c r="AA77" s="38">
        <f t="shared" si="7"/>
        <v>4054.17</v>
      </c>
      <c r="AB77" s="40">
        <f t="shared" si="7"/>
        <v>11202.240000000002</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571"/>
  <sheetViews>
    <sheetView topLeftCell="A1558" workbookViewId="0">
      <selection activeCell="J1579" sqref="J1579"/>
    </sheetView>
  </sheetViews>
  <sheetFormatPr defaultRowHeight="14.5"/>
  <cols>
    <col min="2" max="2" width="13.54296875" customWidth="1"/>
    <col min="3" max="3" width="29.08984375" customWidth="1"/>
    <col min="23" max="23" width="10.9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10</v>
      </c>
      <c r="N1001" s="74">
        <f>Month!N1001</f>
        <v>10</v>
      </c>
      <c r="O1001" s="74">
        <f>Month!O1001</f>
        <v>253.58</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274.48</v>
      </c>
      <c r="L1002" s="73">
        <f>Month!L1002</f>
        <v>16.899999999999999</v>
      </c>
      <c r="M1002" s="73">
        <f>Month!M1002</f>
        <v>12.28</v>
      </c>
      <c r="N1002" s="74">
        <f>Month!N1002</f>
        <v>460.21</v>
      </c>
      <c r="O1002" s="74">
        <f>Month!O1002</f>
        <v>460.21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190.97</v>
      </c>
      <c r="N1005" s="74">
        <f>Month!N1005</f>
        <v>422.85</v>
      </c>
      <c r="O1005" s="74">
        <f>Month!O1005</f>
        <v>1217.83</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287.94</v>
      </c>
      <c r="L1013" s="76">
        <f>Month!L1013</f>
        <v>230.59</v>
      </c>
      <c r="M1013" s="76">
        <f>Month!M1013</f>
        <v>406.85</v>
      </c>
      <c r="N1013" s="75">
        <f>Month!N1013</f>
        <v>1872.93</v>
      </c>
      <c r="O1013" s="96">
        <f>Month!O1013</f>
        <v>3830.38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15.94</v>
      </c>
      <c r="N1086" s="71">
        <f>Month!N1086</f>
        <v>157.03</v>
      </c>
      <c r="O1086" s="71">
        <f>Month!O1086</f>
        <v>167.79</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Finland</v>
      </c>
      <c r="D1090" s="73">
        <f>Month!D1090</f>
        <v>99.75</v>
      </c>
      <c r="E1090" s="73">
        <f>Month!E1090</f>
        <v>0</v>
      </c>
      <c r="F1090" s="74">
        <f>Month!F1090</f>
        <v>99.75</v>
      </c>
      <c r="G1090" s="73">
        <f>Month!G1090</f>
        <v>0</v>
      </c>
      <c r="H1090" s="73">
        <f>Month!H1090</f>
        <v>0</v>
      </c>
      <c r="I1090" s="73">
        <f>Month!I1090</f>
        <v>0</v>
      </c>
      <c r="J1090" s="73">
        <f>Month!J1090</f>
        <v>0</v>
      </c>
      <c r="K1090" s="73">
        <f>Month!K1090</f>
        <v>0</v>
      </c>
      <c r="L1090" s="73">
        <f>Month!L1090</f>
        <v>0</v>
      </c>
      <c r="M1090" s="73">
        <f>Month!M1090</f>
        <v>0</v>
      </c>
      <c r="N1090" s="74">
        <f>Month!N1090</f>
        <v>0</v>
      </c>
      <c r="O1090" s="74">
        <f>Month!O1090</f>
        <v>99.75</v>
      </c>
      <c r="P1090" s="15">
        <v>1</v>
      </c>
      <c r="Q1090" s="15"/>
    </row>
    <row r="1091" spans="1:30" ht="15.5">
      <c r="A1091" s="15">
        <f>Month!A1091</f>
        <v>2023</v>
      </c>
      <c r="B1091" s="63" t="str">
        <f>Month!B1091</f>
        <v>January</v>
      </c>
      <c r="C1091" s="63" t="str">
        <f>Month!C1091</f>
        <v>France</v>
      </c>
      <c r="D1091" s="73">
        <f>Month!D1091</f>
        <v>0</v>
      </c>
      <c r="E1091" s="73">
        <f>Month!E1091</f>
        <v>0</v>
      </c>
      <c r="F1091" s="74">
        <f>Month!F1091</f>
        <v>0</v>
      </c>
      <c r="G1091" s="73">
        <f>Month!G1091</f>
        <v>13.94</v>
      </c>
      <c r="H1091" s="73">
        <f>Month!H1091</f>
        <v>3.35</v>
      </c>
      <c r="I1091" s="73">
        <f>Month!I1091</f>
        <v>0</v>
      </c>
      <c r="J1091" s="73">
        <f>Month!J1091</f>
        <v>0</v>
      </c>
      <c r="K1091" s="73">
        <f>Month!K1091</f>
        <v>15.24</v>
      </c>
      <c r="L1091" s="73">
        <f>Month!L1091</f>
        <v>0</v>
      </c>
      <c r="M1091" s="73">
        <f>Month!M1091</f>
        <v>0.81</v>
      </c>
      <c r="N1091" s="74">
        <f>Month!N1091</f>
        <v>49.8</v>
      </c>
      <c r="O1091" s="74">
        <f>Month!O1091</f>
        <v>49.8</v>
      </c>
      <c r="P1091" s="15">
        <v>1</v>
      </c>
      <c r="Q1091" s="15"/>
    </row>
    <row r="1092" spans="1:30" ht="15.5">
      <c r="A1092" s="15">
        <f>Month!A1092</f>
        <v>2023</v>
      </c>
      <c r="B1092" s="63" t="str">
        <f>Month!B1092</f>
        <v>January</v>
      </c>
      <c r="C1092" s="63" t="str">
        <f>Month!C1092</f>
        <v>Germany</v>
      </c>
      <c r="D1092" s="73">
        <f>Month!D1092</f>
        <v>253.59</v>
      </c>
      <c r="E1092" s="73">
        <f>Month!E1092</f>
        <v>0</v>
      </c>
      <c r="F1092" s="74">
        <f>Month!F1092</f>
        <v>253.59</v>
      </c>
      <c r="G1092" s="73">
        <f>Month!G1092</f>
        <v>0</v>
      </c>
      <c r="H1092" s="73">
        <f>Month!H1092</f>
        <v>0</v>
      </c>
      <c r="I1092" s="73">
        <f>Month!I1092</f>
        <v>0</v>
      </c>
      <c r="J1092" s="73">
        <f>Month!J1092</f>
        <v>0</v>
      </c>
      <c r="K1092" s="73">
        <f>Month!K1092</f>
        <v>0</v>
      </c>
      <c r="L1092" s="73">
        <f>Month!L1092</f>
        <v>0</v>
      </c>
      <c r="M1092" s="73">
        <f>Month!M1092</f>
        <v>1.1499999999999999</v>
      </c>
      <c r="N1092" s="74">
        <f>Month!N1092</f>
        <v>1.1499999999999999</v>
      </c>
      <c r="O1092" s="74">
        <f>Month!O1092</f>
        <v>254.74</v>
      </c>
      <c r="P1092" s="15">
        <v>1</v>
      </c>
      <c r="Q1092" s="15"/>
    </row>
    <row r="1093" spans="1:30" ht="15.5">
      <c r="A1093" s="15">
        <f>Month!A1093</f>
        <v>2023</v>
      </c>
      <c r="B1093" s="63" t="str">
        <f>Month!B1093</f>
        <v>January</v>
      </c>
      <c r="C1093" s="63" t="str">
        <f>Month!C1093</f>
        <v>Ireland</v>
      </c>
      <c r="D1093" s="73">
        <f>Month!D1093</f>
        <v>0</v>
      </c>
      <c r="E1093" s="73">
        <f>Month!E1093</f>
        <v>0</v>
      </c>
      <c r="F1093" s="74">
        <f>Month!F1093</f>
        <v>0</v>
      </c>
      <c r="G1093" s="73">
        <f>Month!G1093</f>
        <v>0</v>
      </c>
      <c r="H1093" s="73">
        <f>Month!H1093</f>
        <v>10.99</v>
      </c>
      <c r="I1093" s="73">
        <f>Month!I1093</f>
        <v>96.24</v>
      </c>
      <c r="J1093" s="73">
        <f>Month!J1093</f>
        <v>12.09</v>
      </c>
      <c r="K1093" s="73">
        <f>Month!K1093</f>
        <v>131.11000000000001</v>
      </c>
      <c r="L1093" s="73">
        <f>Month!L1093</f>
        <v>0.12</v>
      </c>
      <c r="M1093" s="73">
        <f>Month!M1093</f>
        <v>3.8</v>
      </c>
      <c r="N1093" s="74">
        <f>Month!N1093</f>
        <v>254.35</v>
      </c>
      <c r="O1093" s="74">
        <f>Month!O1093</f>
        <v>254.35</v>
      </c>
      <c r="P1093" s="15">
        <v>1</v>
      </c>
      <c r="Q1093" s="15"/>
    </row>
    <row r="1094" spans="1:30" ht="15.5">
      <c r="A1094" s="15">
        <f>Month!A1094</f>
        <v>2023</v>
      </c>
      <c r="B1094" s="63" t="str">
        <f>Month!B1094</f>
        <v>January</v>
      </c>
      <c r="C1094" s="63" t="str">
        <f>Month!C1094</f>
        <v>Italy</v>
      </c>
      <c r="D1094" s="73">
        <f>Month!D1094</f>
        <v>77.430000000000007</v>
      </c>
      <c r="E1094" s="73">
        <f>Month!E1094</f>
        <v>0</v>
      </c>
      <c r="F1094" s="74">
        <f>Month!F1094</f>
        <v>77.430000000000007</v>
      </c>
      <c r="G1094" s="73">
        <f>Month!G1094</f>
        <v>0</v>
      </c>
      <c r="H1094" s="73">
        <f>Month!H1094</f>
        <v>0</v>
      </c>
      <c r="I1094" s="73">
        <f>Month!I1094</f>
        <v>0</v>
      </c>
      <c r="J1094" s="73">
        <f>Month!J1094</f>
        <v>0</v>
      </c>
      <c r="K1094" s="73">
        <f>Month!K1094</f>
        <v>0</v>
      </c>
      <c r="L1094" s="73">
        <f>Month!L1094</f>
        <v>0</v>
      </c>
      <c r="M1094" s="73">
        <f>Month!M1094</f>
        <v>5.39</v>
      </c>
      <c r="N1094" s="74">
        <f>Month!N1094</f>
        <v>5.39</v>
      </c>
      <c r="O1094" s="74">
        <f>Month!O1094</f>
        <v>82.82</v>
      </c>
      <c r="P1094" s="15">
        <v>1</v>
      </c>
      <c r="Q1094" s="15"/>
    </row>
    <row r="1095" spans="1:30" ht="15.5">
      <c r="A1095" s="15">
        <f>Month!A1095</f>
        <v>2023</v>
      </c>
      <c r="B1095" s="63" t="str">
        <f>Month!B1095</f>
        <v>January</v>
      </c>
      <c r="C1095" s="63" t="str">
        <f>Month!C1095</f>
        <v>Korea</v>
      </c>
      <c r="D1095" s="73">
        <f>Month!D1095</f>
        <v>0</v>
      </c>
      <c r="E1095" s="73">
        <f>Month!E1095</f>
        <v>0</v>
      </c>
      <c r="F1095" s="74">
        <f>Month!F1095</f>
        <v>0</v>
      </c>
      <c r="G1095" s="73">
        <f>Month!G1095</f>
        <v>0</v>
      </c>
      <c r="H1095" s="73">
        <f>Month!H1095</f>
        <v>0</v>
      </c>
      <c r="I1095" s="73">
        <f>Month!I1095</f>
        <v>0</v>
      </c>
      <c r="J1095" s="73">
        <f>Month!J1095</f>
        <v>0</v>
      </c>
      <c r="K1095" s="73">
        <f>Month!K1095</f>
        <v>0</v>
      </c>
      <c r="L1095" s="73">
        <f>Month!L1095</f>
        <v>0</v>
      </c>
      <c r="M1095" s="73">
        <f>Month!M1095</f>
        <v>0</v>
      </c>
      <c r="N1095" s="74">
        <f>Month!N1095</f>
        <v>0</v>
      </c>
      <c r="O1095" s="74">
        <f>Month!O1095</f>
        <v>0</v>
      </c>
      <c r="P1095" s="15">
        <v>1</v>
      </c>
      <c r="Q1095" s="15"/>
    </row>
    <row r="1096" spans="1:30" ht="15.5">
      <c r="A1096" s="15">
        <f>Month!A1096</f>
        <v>2023</v>
      </c>
      <c r="B1096" s="63" t="str">
        <f>Month!B1096</f>
        <v>January</v>
      </c>
      <c r="C1096" s="63" t="str">
        <f>Month!C1096</f>
        <v>Netherlands</v>
      </c>
      <c r="D1096" s="73">
        <f>Month!D1096</f>
        <v>937.63</v>
      </c>
      <c r="E1096" s="73">
        <f>Month!E1096</f>
        <v>37.68</v>
      </c>
      <c r="F1096" s="74">
        <f>Month!F1096</f>
        <v>975.31</v>
      </c>
      <c r="G1096" s="73">
        <f>Month!G1096</f>
        <v>5.93</v>
      </c>
      <c r="H1096" s="73">
        <f>Month!H1096</f>
        <v>306.76</v>
      </c>
      <c r="I1096" s="73">
        <f>Month!I1096</f>
        <v>0</v>
      </c>
      <c r="J1096" s="73">
        <f>Month!J1096</f>
        <v>0</v>
      </c>
      <c r="K1096" s="73">
        <f>Month!K1096</f>
        <v>0</v>
      </c>
      <c r="L1096" s="73">
        <f>Month!L1096</f>
        <v>7.56</v>
      </c>
      <c r="M1096" s="73">
        <f>Month!M1096</f>
        <v>374.66</v>
      </c>
      <c r="N1096" s="74">
        <f>Month!N1096</f>
        <v>695.86</v>
      </c>
      <c r="O1096" s="74">
        <f>Month!O1096</f>
        <v>1671.17</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Poland</v>
      </c>
      <c r="D1098" s="73">
        <f>Month!D1098</f>
        <v>0</v>
      </c>
      <c r="E1098" s="73">
        <f>Month!E1098</f>
        <v>0</v>
      </c>
      <c r="F1098" s="74">
        <f>Month!F1098</f>
        <v>0</v>
      </c>
      <c r="G1098" s="73">
        <f>Month!G1098</f>
        <v>0</v>
      </c>
      <c r="H1098" s="73">
        <f>Month!H1098</f>
        <v>0</v>
      </c>
      <c r="I1098" s="73">
        <f>Month!I1098</f>
        <v>0</v>
      </c>
      <c r="J1098" s="73">
        <f>Month!J1098</f>
        <v>0</v>
      </c>
      <c r="K1098" s="73">
        <f>Month!K1098</f>
        <v>0</v>
      </c>
      <c r="L1098" s="73">
        <f>Month!L1098</f>
        <v>0</v>
      </c>
      <c r="M1098" s="73">
        <f>Month!M1098</f>
        <v>1.65</v>
      </c>
      <c r="N1098" s="74">
        <f>Month!N1098</f>
        <v>1.65</v>
      </c>
      <c r="O1098" s="74">
        <f>Month!O1098</f>
        <v>1.65</v>
      </c>
      <c r="P1098" s="15">
        <v>1</v>
      </c>
      <c r="Q1098" s="15"/>
    </row>
    <row r="1099" spans="1:30" ht="15.5">
      <c r="A1099" s="15">
        <f>Month!A1099</f>
        <v>2023</v>
      </c>
      <c r="B1099" s="63" t="str">
        <f>Month!B1099</f>
        <v>January</v>
      </c>
      <c r="C1099" s="63" t="str">
        <f>Month!C1099</f>
        <v>Spain</v>
      </c>
      <c r="D1099" s="73">
        <f>Month!D1099</f>
        <v>157.74</v>
      </c>
      <c r="E1099" s="73">
        <f>Month!E1099</f>
        <v>0</v>
      </c>
      <c r="F1099" s="74">
        <f>Month!F1099</f>
        <v>157.74</v>
      </c>
      <c r="G1099" s="73">
        <f>Month!G1099</f>
        <v>0</v>
      </c>
      <c r="H1099" s="73">
        <f>Month!H1099</f>
        <v>0</v>
      </c>
      <c r="I1099" s="73">
        <f>Month!I1099</f>
        <v>0</v>
      </c>
      <c r="J1099" s="73">
        <f>Month!J1099</f>
        <v>0</v>
      </c>
      <c r="K1099" s="73">
        <f>Month!K1099</f>
        <v>0</v>
      </c>
      <c r="L1099" s="73">
        <f>Month!L1099</f>
        <v>0</v>
      </c>
      <c r="M1099" s="73">
        <f>Month!M1099</f>
        <v>3.88</v>
      </c>
      <c r="N1099" s="74">
        <f>Month!N1099</f>
        <v>3.88</v>
      </c>
      <c r="O1099" s="74">
        <f>Month!O1099</f>
        <v>161.62</v>
      </c>
      <c r="P1099" s="15">
        <v>1</v>
      </c>
      <c r="Q1099" s="15"/>
    </row>
    <row r="1100" spans="1:30" ht="15.5">
      <c r="A1100" s="15">
        <f>Month!A1100</f>
        <v>2023</v>
      </c>
      <c r="B1100" s="63" t="str">
        <f>Month!B1100</f>
        <v>January</v>
      </c>
      <c r="C1100" s="63" t="str">
        <f>Month!C1100</f>
        <v>Sweden</v>
      </c>
      <c r="D1100" s="73">
        <f>Month!D1100</f>
        <v>119.36</v>
      </c>
      <c r="E1100" s="73">
        <f>Month!E1100</f>
        <v>13.84</v>
      </c>
      <c r="F1100" s="74">
        <f>Month!F1100</f>
        <v>133.19999999999999</v>
      </c>
      <c r="G1100" s="73">
        <f>Month!G1100</f>
        <v>0</v>
      </c>
      <c r="H1100" s="73">
        <f>Month!H1100</f>
        <v>0</v>
      </c>
      <c r="I1100" s="73">
        <f>Month!I1100</f>
        <v>0</v>
      </c>
      <c r="J1100" s="73">
        <f>Month!J1100</f>
        <v>0</v>
      </c>
      <c r="K1100" s="73">
        <f>Month!K1100</f>
        <v>0</v>
      </c>
      <c r="L1100" s="73">
        <f>Month!L1100</f>
        <v>0</v>
      </c>
      <c r="M1100" s="73">
        <f>Month!M1100</f>
        <v>0.03</v>
      </c>
      <c r="N1100" s="74">
        <f>Month!N1100</f>
        <v>0.03</v>
      </c>
      <c r="O1100" s="74">
        <f>Month!O1100</f>
        <v>133.22999999999999</v>
      </c>
      <c r="P1100" s="15">
        <v>1</v>
      </c>
      <c r="Q1100" s="15"/>
    </row>
    <row r="1101" spans="1:30" ht="15.5">
      <c r="A1101" s="15">
        <f>Month!A1101</f>
        <v>2023</v>
      </c>
      <c r="B1101" s="63" t="str">
        <f>Month!B1101</f>
        <v>January</v>
      </c>
      <c r="C1101" s="63" t="str">
        <f>Month!C1101</f>
        <v>United States</v>
      </c>
      <c r="D1101" s="73">
        <f>Month!D1101</f>
        <v>66.94</v>
      </c>
      <c r="E1101" s="73">
        <f>Month!E1101</f>
        <v>0</v>
      </c>
      <c r="F1101" s="74">
        <f>Month!F1101</f>
        <v>66.94</v>
      </c>
      <c r="G1101" s="73">
        <f>Month!G1101</f>
        <v>0</v>
      </c>
      <c r="H1101" s="73">
        <f>Month!H1101</f>
        <v>207.69</v>
      </c>
      <c r="I1101" s="73">
        <f>Month!I1101</f>
        <v>39.270000000000003</v>
      </c>
      <c r="J1101" s="73">
        <f>Month!J1101</f>
        <v>0</v>
      </c>
      <c r="K1101" s="73">
        <f>Month!K1101</f>
        <v>0</v>
      </c>
      <c r="L1101" s="73">
        <f>Month!L1101</f>
        <v>0</v>
      </c>
      <c r="M1101" s="73">
        <f>Month!M1101</f>
        <v>1.06</v>
      </c>
      <c r="N1101" s="74">
        <f>Month!N1101</f>
        <v>248.02</v>
      </c>
      <c r="O1101" s="74">
        <f>Month!O1101</f>
        <v>314.95999999999998</v>
      </c>
      <c r="P1101" s="15">
        <v>1</v>
      </c>
      <c r="Q1101" s="15"/>
    </row>
    <row r="1102" spans="1:30" ht="15.5">
      <c r="A1102" s="15">
        <f>Month!A1102</f>
        <v>2023</v>
      </c>
      <c r="B1102" s="63" t="str">
        <f>Month!B1102</f>
        <v>January</v>
      </c>
      <c r="C1102" s="63" t="str">
        <f>Month!C1102</f>
        <v>Other</v>
      </c>
      <c r="D1102" s="73">
        <f>Month!D1102</f>
        <v>313.73</v>
      </c>
      <c r="E1102" s="73">
        <f>Month!E1102</f>
        <v>0</v>
      </c>
      <c r="F1102" s="74">
        <f>Month!F1102</f>
        <v>313.73</v>
      </c>
      <c r="G1102" s="73">
        <f>Month!G1102</f>
        <v>6.1</v>
      </c>
      <c r="H1102" s="73">
        <f>Month!H1102</f>
        <v>123.7</v>
      </c>
      <c r="I1102" s="73">
        <f>Month!I1102</f>
        <v>3.08</v>
      </c>
      <c r="J1102" s="73">
        <f>Month!J1102</f>
        <v>0</v>
      </c>
      <c r="K1102" s="73">
        <f>Month!K1102</f>
        <v>0</v>
      </c>
      <c r="L1102" s="73">
        <f>Month!L1102</f>
        <v>191.84</v>
      </c>
      <c r="M1102" s="73">
        <f>Month!M1102</f>
        <v>25.72</v>
      </c>
      <c r="N1102" s="74">
        <f>Month!N1102</f>
        <v>227.87</v>
      </c>
      <c r="O1102" s="74">
        <f>Month!O1102</f>
        <v>541.6</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447.64</v>
      </c>
      <c r="N1103" s="75">
        <f>Month!N1103</f>
        <v>1731.75</v>
      </c>
      <c r="O1103" s="96">
        <f>Month!O1103</f>
        <v>3881.68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Finland</v>
      </c>
      <c r="D1108" s="73">
        <f>Month!D1108</f>
        <v>212.82</v>
      </c>
      <c r="E1108" s="73">
        <f>Month!E1108</f>
        <v>0</v>
      </c>
      <c r="F1108" s="74">
        <f>Month!F1108</f>
        <v>212.82</v>
      </c>
      <c r="G1108" s="73">
        <f>Month!G1108</f>
        <v>0</v>
      </c>
      <c r="H1108" s="73">
        <f>Month!H1108</f>
        <v>0</v>
      </c>
      <c r="I1108" s="73">
        <f>Month!I1108</f>
        <v>0</v>
      </c>
      <c r="J1108" s="73">
        <f>Month!J1108</f>
        <v>0</v>
      </c>
      <c r="K1108" s="73">
        <f>Month!K1108</f>
        <v>0</v>
      </c>
      <c r="L1108" s="73">
        <f>Month!L1108</f>
        <v>0</v>
      </c>
      <c r="M1108" s="73">
        <f>Month!M1108</f>
        <v>0</v>
      </c>
      <c r="N1108" s="74">
        <f>Month!N1108</f>
        <v>0</v>
      </c>
      <c r="O1108" s="74">
        <f>Month!O1108</f>
        <v>212.82</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France</v>
      </c>
      <c r="D1109" s="73">
        <f>Month!D1109</f>
        <v>76.53</v>
      </c>
      <c r="E1109" s="73">
        <f>Month!E1109</f>
        <v>0</v>
      </c>
      <c r="F1109" s="74">
        <f>Month!F1109</f>
        <v>76.53</v>
      </c>
      <c r="G1109" s="73">
        <f>Month!G1109</f>
        <v>13.7</v>
      </c>
      <c r="H1109" s="73">
        <f>Month!H1109</f>
        <v>3.35</v>
      </c>
      <c r="I1109" s="73">
        <f>Month!I1109</f>
        <v>0</v>
      </c>
      <c r="J1109" s="73">
        <f>Month!J1109</f>
        <v>0</v>
      </c>
      <c r="K1109" s="73">
        <f>Month!K1109</f>
        <v>0</v>
      </c>
      <c r="L1109" s="73">
        <f>Month!L1109</f>
        <v>0</v>
      </c>
      <c r="M1109" s="73">
        <f>Month!M1109</f>
        <v>4.49</v>
      </c>
      <c r="N1109" s="74">
        <f>Month!N1109</f>
        <v>22.27</v>
      </c>
      <c r="O1109" s="74">
        <f>Month!O1109</f>
        <v>98.8</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Germany</v>
      </c>
      <c r="D1110" s="73">
        <f>Month!D1110</f>
        <v>282.89</v>
      </c>
      <c r="E1110" s="73">
        <f>Month!E1110</f>
        <v>0</v>
      </c>
      <c r="F1110" s="74">
        <f>Month!F1110</f>
        <v>282.89</v>
      </c>
      <c r="G1110" s="73">
        <f>Month!G1110</f>
        <v>0</v>
      </c>
      <c r="H1110" s="73">
        <f>Month!H1110</f>
        <v>0</v>
      </c>
      <c r="I1110" s="73">
        <f>Month!I1110</f>
        <v>0</v>
      </c>
      <c r="J1110" s="73">
        <f>Month!J1110</f>
        <v>0</v>
      </c>
      <c r="K1110" s="73">
        <f>Month!K1110</f>
        <v>0</v>
      </c>
      <c r="L1110" s="73">
        <f>Month!L1110</f>
        <v>0</v>
      </c>
      <c r="M1110" s="73">
        <f>Month!M1110</f>
        <v>4.53</v>
      </c>
      <c r="N1110" s="74">
        <f>Month!N1110</f>
        <v>4.53</v>
      </c>
      <c r="O1110" s="74">
        <f>Month!O1110</f>
        <v>287.42</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Ireland</v>
      </c>
      <c r="D1111" s="73">
        <f>Month!D1111</f>
        <v>0</v>
      </c>
      <c r="E1111" s="73">
        <f>Month!E1111</f>
        <v>0</v>
      </c>
      <c r="F1111" s="74">
        <f>Month!F1111</f>
        <v>0</v>
      </c>
      <c r="G1111" s="73">
        <f>Month!G1111</f>
        <v>0.5</v>
      </c>
      <c r="H1111" s="73">
        <f>Month!H1111</f>
        <v>13.08</v>
      </c>
      <c r="I1111" s="73">
        <f>Month!I1111</f>
        <v>109.34</v>
      </c>
      <c r="J1111" s="73">
        <f>Month!J1111</f>
        <v>6.01</v>
      </c>
      <c r="K1111" s="73">
        <f>Month!K1111</f>
        <v>126.59</v>
      </c>
      <c r="L1111" s="73">
        <f>Month!L1111</f>
        <v>0.15</v>
      </c>
      <c r="M1111" s="73">
        <f>Month!M1111</f>
        <v>4.38</v>
      </c>
      <c r="N1111" s="74">
        <f>Month!N1111</f>
        <v>260.05</v>
      </c>
      <c r="O1111" s="74">
        <f>Month!O1111</f>
        <v>260.05</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Italy</v>
      </c>
      <c r="D1112" s="73">
        <f>Month!D1112</f>
        <v>90.98</v>
      </c>
      <c r="E1112" s="73">
        <f>Month!E1112</f>
        <v>0</v>
      </c>
      <c r="F1112" s="74">
        <f>Month!F1112</f>
        <v>90.98</v>
      </c>
      <c r="G1112" s="73">
        <f>Month!G1112</f>
        <v>0</v>
      </c>
      <c r="H1112" s="73">
        <f>Month!H1112</f>
        <v>0</v>
      </c>
      <c r="I1112" s="73">
        <f>Month!I1112</f>
        <v>0</v>
      </c>
      <c r="J1112" s="73">
        <f>Month!J1112</f>
        <v>0</v>
      </c>
      <c r="K1112" s="73">
        <f>Month!K1112</f>
        <v>0</v>
      </c>
      <c r="L1112" s="73">
        <f>Month!L1112</f>
        <v>0</v>
      </c>
      <c r="M1112" s="73">
        <f>Month!M1112</f>
        <v>2.19</v>
      </c>
      <c r="N1112" s="74">
        <f>Month!N1112</f>
        <v>2.19</v>
      </c>
      <c r="O1112" s="74">
        <f>Month!O1112</f>
        <v>93.17</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Korea</v>
      </c>
      <c r="D1113" s="73">
        <f>Month!D1113</f>
        <v>0</v>
      </c>
      <c r="E1113" s="73">
        <f>Month!E1113</f>
        <v>0</v>
      </c>
      <c r="F1113" s="74">
        <f>Month!F1113</f>
        <v>0</v>
      </c>
      <c r="G1113" s="73">
        <f>Month!G1113</f>
        <v>0</v>
      </c>
      <c r="H1113" s="73">
        <f>Month!H1113</f>
        <v>0</v>
      </c>
      <c r="I1113" s="73">
        <f>Month!I1113</f>
        <v>0</v>
      </c>
      <c r="J1113" s="73">
        <f>Month!J1113</f>
        <v>0</v>
      </c>
      <c r="K1113" s="73">
        <f>Month!K1113</f>
        <v>0</v>
      </c>
      <c r="L1113" s="73">
        <f>Month!L1113</f>
        <v>0</v>
      </c>
      <c r="M1113" s="73">
        <f>Month!M1113</f>
        <v>0</v>
      </c>
      <c r="N1113" s="74">
        <f>Month!N1113</f>
        <v>0</v>
      </c>
      <c r="O1113" s="74">
        <f>Month!O1113</f>
        <v>0</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Netherlands</v>
      </c>
      <c r="D1114" s="73">
        <f>Month!D1114</f>
        <v>1448.25</v>
      </c>
      <c r="E1114" s="73">
        <f>Month!E1114</f>
        <v>58.53</v>
      </c>
      <c r="F1114" s="74">
        <f>Month!F1114</f>
        <v>1506.78</v>
      </c>
      <c r="G1114" s="73">
        <f>Month!G1114</f>
        <v>0</v>
      </c>
      <c r="H1114" s="73">
        <f>Month!H1114</f>
        <v>156.72</v>
      </c>
      <c r="I1114" s="73">
        <f>Month!I1114</f>
        <v>0</v>
      </c>
      <c r="J1114" s="73">
        <f>Month!J1114</f>
        <v>0</v>
      </c>
      <c r="K1114" s="73">
        <f>Month!K1114</f>
        <v>0</v>
      </c>
      <c r="L1114" s="73">
        <f>Month!L1114</f>
        <v>0</v>
      </c>
      <c r="M1114" s="73">
        <f>Month!M1114</f>
        <v>122.46</v>
      </c>
      <c r="N1114" s="74">
        <f>Month!N1114</f>
        <v>290.99</v>
      </c>
      <c r="O1114" s="74">
        <f>Month!O1114</f>
        <v>1797.77</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Poland</v>
      </c>
      <c r="D1116" s="73">
        <f>Month!D1116</f>
        <v>162.9</v>
      </c>
      <c r="E1116" s="73">
        <f>Month!E1116</f>
        <v>0</v>
      </c>
      <c r="F1116" s="74">
        <f>Month!F1116</f>
        <v>162.9</v>
      </c>
      <c r="G1116" s="73">
        <f>Month!G1116</f>
        <v>0</v>
      </c>
      <c r="H1116" s="73">
        <f>Month!H1116</f>
        <v>0</v>
      </c>
      <c r="I1116" s="73">
        <f>Month!I1116</f>
        <v>0</v>
      </c>
      <c r="J1116" s="73">
        <f>Month!J1116</f>
        <v>0</v>
      </c>
      <c r="K1116" s="73">
        <f>Month!K1116</f>
        <v>0</v>
      </c>
      <c r="L1116" s="73">
        <f>Month!L1116</f>
        <v>0</v>
      </c>
      <c r="M1116" s="73">
        <f>Month!M1116</f>
        <v>0</v>
      </c>
      <c r="N1116" s="74">
        <f>Month!N1116</f>
        <v>0</v>
      </c>
      <c r="O1116" s="74">
        <f>Month!O1116</f>
        <v>162.9</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Spain</v>
      </c>
      <c r="D1117" s="73">
        <f>Month!D1117</f>
        <v>0</v>
      </c>
      <c r="E1117" s="73">
        <f>Month!E1117</f>
        <v>16.489999999999998</v>
      </c>
      <c r="F1117" s="74">
        <f>Month!F1117</f>
        <v>16.489999999999998</v>
      </c>
      <c r="G1117" s="73">
        <f>Month!G1117</f>
        <v>0</v>
      </c>
      <c r="H1117" s="73">
        <f>Month!H1117</f>
        <v>0</v>
      </c>
      <c r="I1117" s="73">
        <f>Month!I1117</f>
        <v>0</v>
      </c>
      <c r="J1117" s="73">
        <f>Month!J1117</f>
        <v>0</v>
      </c>
      <c r="K1117" s="73">
        <f>Month!K1117</f>
        <v>0</v>
      </c>
      <c r="L1117" s="73">
        <f>Month!L1117</f>
        <v>0</v>
      </c>
      <c r="M1117" s="73">
        <f>Month!M1117</f>
        <v>46.65</v>
      </c>
      <c r="N1117" s="74">
        <f>Month!N1117</f>
        <v>79.709999999999994</v>
      </c>
      <c r="O1117" s="74">
        <f>Month!O1117</f>
        <v>96.2</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Sweden</v>
      </c>
      <c r="D1118" s="73">
        <f>Month!D1118</f>
        <v>0</v>
      </c>
      <c r="E1118" s="73">
        <f>Month!E1118</f>
        <v>0</v>
      </c>
      <c r="F1118" s="74">
        <f>Month!F1118</f>
        <v>0</v>
      </c>
      <c r="G1118" s="73">
        <f>Month!G1118</f>
        <v>0</v>
      </c>
      <c r="H1118" s="73">
        <f>Month!H1118</f>
        <v>0</v>
      </c>
      <c r="I1118" s="73">
        <f>Month!I1118</f>
        <v>0</v>
      </c>
      <c r="J1118" s="73">
        <f>Month!J1118</f>
        <v>0</v>
      </c>
      <c r="K1118" s="73">
        <f>Month!K1118</f>
        <v>0</v>
      </c>
      <c r="L1118" s="73">
        <f>Month!L1118</f>
        <v>0</v>
      </c>
      <c r="M1118" s="73">
        <f>Month!M1118</f>
        <v>0.03</v>
      </c>
      <c r="N1118" s="74">
        <f>Month!N1118</f>
        <v>0.03</v>
      </c>
      <c r="O1118" s="74">
        <f>Month!O1118</f>
        <v>0.03</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United States</v>
      </c>
      <c r="D1119" s="73">
        <f>Month!D1119</f>
        <v>81.38</v>
      </c>
      <c r="E1119" s="73">
        <f>Month!E1119</f>
        <v>0</v>
      </c>
      <c r="F1119" s="74">
        <f>Month!F1119</f>
        <v>81.38</v>
      </c>
      <c r="G1119" s="73">
        <f>Month!G1119</f>
        <v>0</v>
      </c>
      <c r="H1119" s="73">
        <f>Month!H1119</f>
        <v>215.75</v>
      </c>
      <c r="I1119" s="73">
        <f>Month!I1119</f>
        <v>0</v>
      </c>
      <c r="J1119" s="73">
        <f>Month!J1119</f>
        <v>0</v>
      </c>
      <c r="K1119" s="73">
        <f>Month!K1119</f>
        <v>0</v>
      </c>
      <c r="L1119" s="73">
        <f>Month!L1119</f>
        <v>0</v>
      </c>
      <c r="M1119" s="73">
        <f>Month!M1119</f>
        <v>0.12</v>
      </c>
      <c r="N1119" s="74">
        <f>Month!N1119</f>
        <v>215.87</v>
      </c>
      <c r="O1119" s="74">
        <f>Month!O1119</f>
        <v>297.25</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102.67</v>
      </c>
      <c r="E1120" s="73">
        <f>Month!E1120</f>
        <v>0</v>
      </c>
      <c r="F1120" s="74">
        <f>Month!F1120</f>
        <v>102.67</v>
      </c>
      <c r="G1120" s="73">
        <f>Month!G1120</f>
        <v>0.73</v>
      </c>
      <c r="H1120" s="73">
        <f>Month!H1120</f>
        <v>95.75</v>
      </c>
      <c r="I1120" s="73">
        <f>Month!I1120</f>
        <v>0</v>
      </c>
      <c r="J1120" s="73">
        <f>Month!J1120</f>
        <v>0</v>
      </c>
      <c r="K1120" s="73">
        <f>Month!K1120</f>
        <v>0</v>
      </c>
      <c r="L1120" s="73">
        <f>Month!L1120</f>
        <v>148.4</v>
      </c>
      <c r="M1120" s="73">
        <f>Month!M1120</f>
        <v>68.88</v>
      </c>
      <c r="N1120" s="74">
        <f>Month!N1120</f>
        <v>229.5</v>
      </c>
      <c r="O1120" s="74">
        <f>Month!O1120</f>
        <v>332.17</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2458.42</v>
      </c>
      <c r="E1121" s="76">
        <f>Month!E1121</f>
        <v>118.19</v>
      </c>
      <c r="F1121" s="75">
        <f>Month!F1121</f>
        <v>2576.61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4029.05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Finland</v>
      </c>
      <c r="D1126" s="73">
        <f>Month!D1126</f>
        <v>0</v>
      </c>
      <c r="E1126" s="73">
        <f>Month!E1126</f>
        <v>0</v>
      </c>
      <c r="F1126" s="74">
        <f>Month!F1126</f>
        <v>0</v>
      </c>
      <c r="G1126" s="73">
        <f>Month!G1126</f>
        <v>0</v>
      </c>
      <c r="H1126" s="73">
        <f>Month!H1126</f>
        <v>0</v>
      </c>
      <c r="I1126" s="73">
        <f>Month!I1126</f>
        <v>0</v>
      </c>
      <c r="J1126" s="73">
        <f>Month!J1126</f>
        <v>0</v>
      </c>
      <c r="K1126" s="73">
        <f>Month!K1126</f>
        <v>0</v>
      </c>
      <c r="L1126" s="73">
        <f>Month!L1126</f>
        <v>0</v>
      </c>
      <c r="M1126" s="73">
        <f>Month!M1126</f>
        <v>0</v>
      </c>
      <c r="N1126" s="74">
        <f>Month!N1126</f>
        <v>0</v>
      </c>
      <c r="O1126" s="74">
        <f>Month!O1126</f>
        <v>0</v>
      </c>
      <c r="P1126" s="15">
        <v>1</v>
      </c>
      <c r="Q1126" s="15"/>
    </row>
    <row r="1127" spans="1:30" ht="15.5">
      <c r="A1127" s="15">
        <f>Month!A1127</f>
        <v>2023</v>
      </c>
      <c r="B1127" s="63" t="str">
        <f>Month!B1127</f>
        <v>March</v>
      </c>
      <c r="C1127" s="63" t="str">
        <f>Month!C1127</f>
        <v>France</v>
      </c>
      <c r="D1127" s="73">
        <f>Month!D1127</f>
        <v>74.319999999999993</v>
      </c>
      <c r="E1127" s="73">
        <f>Month!E1127</f>
        <v>0</v>
      </c>
      <c r="F1127" s="74">
        <f>Month!F1127</f>
        <v>74.319999999999993</v>
      </c>
      <c r="G1127" s="73">
        <f>Month!G1127</f>
        <v>2.79</v>
      </c>
      <c r="H1127" s="73">
        <f>Month!H1127</f>
        <v>6.7</v>
      </c>
      <c r="I1127" s="73">
        <f>Month!I1127</f>
        <v>0</v>
      </c>
      <c r="J1127" s="73">
        <f>Month!J1127</f>
        <v>0</v>
      </c>
      <c r="K1127" s="73">
        <f>Month!K1127</f>
        <v>0</v>
      </c>
      <c r="L1127" s="73">
        <f>Month!L1127</f>
        <v>0</v>
      </c>
      <c r="M1127" s="73">
        <f>Month!M1127</f>
        <v>6.01</v>
      </c>
      <c r="N1127" s="74">
        <f>Month!N1127</f>
        <v>40.31</v>
      </c>
      <c r="O1127" s="74">
        <f>Month!O1127</f>
        <v>114.63</v>
      </c>
      <c r="P1127" s="15">
        <v>1</v>
      </c>
      <c r="Q1127" s="15"/>
    </row>
    <row r="1128" spans="1:30" ht="15.5">
      <c r="A1128" s="15">
        <f>Month!A1128</f>
        <v>2023</v>
      </c>
      <c r="B1128" s="63" t="str">
        <f>Month!B1128</f>
        <v>March</v>
      </c>
      <c r="C1128" s="63" t="str">
        <f>Month!C1128</f>
        <v>Germany</v>
      </c>
      <c r="D1128" s="73">
        <f>Month!D1128</f>
        <v>185.47</v>
      </c>
      <c r="E1128" s="73">
        <f>Month!E1128</f>
        <v>0</v>
      </c>
      <c r="F1128" s="74">
        <f>Month!F1128</f>
        <v>185.47</v>
      </c>
      <c r="G1128" s="73">
        <f>Month!G1128</f>
        <v>0</v>
      </c>
      <c r="H1128" s="73">
        <f>Month!H1128</f>
        <v>0</v>
      </c>
      <c r="I1128" s="73">
        <f>Month!I1128</f>
        <v>0</v>
      </c>
      <c r="J1128" s="73">
        <f>Month!J1128</f>
        <v>0</v>
      </c>
      <c r="K1128" s="73">
        <f>Month!K1128</f>
        <v>0</v>
      </c>
      <c r="L1128" s="73">
        <f>Month!L1128</f>
        <v>0</v>
      </c>
      <c r="M1128" s="73">
        <f>Month!M1128</f>
        <v>2.68</v>
      </c>
      <c r="N1128" s="74">
        <f>Month!N1128</f>
        <v>3.68</v>
      </c>
      <c r="O1128" s="74">
        <f>Month!O1128</f>
        <v>189.15</v>
      </c>
      <c r="P1128" s="15">
        <v>1</v>
      </c>
      <c r="Q1128" s="15"/>
    </row>
    <row r="1129" spans="1:30" ht="15.5">
      <c r="A1129" s="15">
        <f>Month!A1129</f>
        <v>2023</v>
      </c>
      <c r="B1129" s="63" t="str">
        <f>Month!B1129</f>
        <v>March</v>
      </c>
      <c r="C1129" s="63" t="str">
        <f>Month!C1129</f>
        <v>Ireland</v>
      </c>
      <c r="D1129" s="73">
        <f>Month!D1129</f>
        <v>0</v>
      </c>
      <c r="E1129" s="73">
        <f>Month!E1129</f>
        <v>0</v>
      </c>
      <c r="F1129" s="74">
        <f>Month!F1129</f>
        <v>0</v>
      </c>
      <c r="G1129" s="73">
        <f>Month!G1129</f>
        <v>0</v>
      </c>
      <c r="H1129" s="73">
        <f>Month!H1129</f>
        <v>19.89</v>
      </c>
      <c r="I1129" s="73">
        <f>Month!I1129</f>
        <v>122.63</v>
      </c>
      <c r="J1129" s="73">
        <f>Month!J1129</f>
        <v>6.06</v>
      </c>
      <c r="K1129" s="73">
        <f>Month!K1129</f>
        <v>74.930000000000007</v>
      </c>
      <c r="L1129" s="73">
        <f>Month!L1129</f>
        <v>13.22</v>
      </c>
      <c r="M1129" s="73">
        <f>Month!M1129</f>
        <v>9.26</v>
      </c>
      <c r="N1129" s="74">
        <f>Month!N1129</f>
        <v>245.99</v>
      </c>
      <c r="O1129" s="74">
        <f>Month!O1129</f>
        <v>245.99</v>
      </c>
      <c r="P1129" s="15">
        <v>1</v>
      </c>
      <c r="Q1129" s="15"/>
    </row>
    <row r="1130" spans="1:30" ht="15.5">
      <c r="A1130" s="15">
        <f>Month!A1130</f>
        <v>2023</v>
      </c>
      <c r="B1130" s="63" t="str">
        <f>Month!B1130</f>
        <v>March</v>
      </c>
      <c r="C1130" s="63" t="str">
        <f>Month!C1130</f>
        <v>Italy</v>
      </c>
      <c r="D1130" s="73">
        <f>Month!D1130</f>
        <v>0</v>
      </c>
      <c r="E1130" s="73">
        <f>Month!E1130</f>
        <v>10</v>
      </c>
      <c r="F1130" s="74">
        <f>Month!F1130</f>
        <v>10</v>
      </c>
      <c r="G1130" s="73">
        <f>Month!G1130</f>
        <v>0</v>
      </c>
      <c r="H1130" s="73">
        <f>Month!H1130</f>
        <v>0</v>
      </c>
      <c r="I1130" s="73">
        <f>Month!I1130</f>
        <v>0</v>
      </c>
      <c r="J1130" s="73">
        <f>Month!J1130</f>
        <v>0</v>
      </c>
      <c r="K1130" s="73">
        <f>Month!K1130</f>
        <v>0</v>
      </c>
      <c r="L1130" s="73">
        <f>Month!L1130</f>
        <v>0</v>
      </c>
      <c r="M1130" s="73">
        <f>Month!M1130</f>
        <v>2.62</v>
      </c>
      <c r="N1130" s="74">
        <f>Month!N1130</f>
        <v>2.62</v>
      </c>
      <c r="O1130" s="74">
        <f>Month!O1130</f>
        <v>12.62</v>
      </c>
      <c r="P1130" s="15">
        <v>1</v>
      </c>
      <c r="Q1130" s="15"/>
    </row>
    <row r="1131" spans="1:30" ht="15.5">
      <c r="A1131" s="15">
        <f>Month!A1131</f>
        <v>2023</v>
      </c>
      <c r="B1131" s="63" t="str">
        <f>Month!B1131</f>
        <v>March</v>
      </c>
      <c r="C1131" s="63" t="str">
        <f>Month!C1131</f>
        <v>Korea</v>
      </c>
      <c r="D1131" s="73">
        <f>Month!D1131</f>
        <v>0</v>
      </c>
      <c r="E1131" s="73">
        <f>Month!E1131</f>
        <v>0</v>
      </c>
      <c r="F1131" s="74">
        <f>Month!F1131</f>
        <v>0</v>
      </c>
      <c r="G1131" s="73">
        <f>Month!G1131</f>
        <v>0</v>
      </c>
      <c r="H1131" s="73">
        <f>Month!H1131</f>
        <v>0</v>
      </c>
      <c r="I1131" s="73">
        <f>Month!I1131</f>
        <v>0</v>
      </c>
      <c r="J1131" s="73">
        <f>Month!J1131</f>
        <v>0</v>
      </c>
      <c r="K1131" s="73">
        <f>Month!K1131</f>
        <v>0</v>
      </c>
      <c r="L1131" s="73">
        <f>Month!L1131</f>
        <v>0</v>
      </c>
      <c r="M1131" s="73">
        <f>Month!M1131</f>
        <v>0</v>
      </c>
      <c r="N1131" s="74">
        <f>Month!N1131</f>
        <v>0</v>
      </c>
      <c r="O1131" s="74">
        <f>Month!O1131</f>
        <v>0</v>
      </c>
      <c r="P1131" s="15">
        <v>1</v>
      </c>
      <c r="Q1131" s="15"/>
    </row>
    <row r="1132" spans="1:30" ht="15.5">
      <c r="A1132" s="15">
        <f>Month!A1132</f>
        <v>2023</v>
      </c>
      <c r="B1132" s="63" t="str">
        <f>Month!B1132</f>
        <v>March</v>
      </c>
      <c r="C1132" s="63" t="str">
        <f>Month!C1132</f>
        <v>Netherlands</v>
      </c>
      <c r="D1132" s="73">
        <f>Month!D1132</f>
        <v>1108.97</v>
      </c>
      <c r="E1132" s="73">
        <f>Month!E1132</f>
        <v>121.43</v>
      </c>
      <c r="F1132" s="74">
        <f>Month!F1132</f>
        <v>1230.4000000000001</v>
      </c>
      <c r="G1132" s="73">
        <f>Month!G1132</f>
        <v>3.86</v>
      </c>
      <c r="H1132" s="73">
        <f>Month!H1132</f>
        <v>213.14</v>
      </c>
      <c r="I1132" s="73">
        <f>Month!I1132</f>
        <v>0</v>
      </c>
      <c r="J1132" s="73">
        <f>Month!J1132</f>
        <v>0</v>
      </c>
      <c r="K1132" s="73">
        <f>Month!K1132</f>
        <v>0.09</v>
      </c>
      <c r="L1132" s="73">
        <f>Month!L1132</f>
        <v>15.97</v>
      </c>
      <c r="M1132" s="73">
        <f>Month!M1132</f>
        <v>194.87</v>
      </c>
      <c r="N1132" s="74">
        <f>Month!N1132</f>
        <v>493.29</v>
      </c>
      <c r="O1132" s="74">
        <f>Month!O1132</f>
        <v>1723.69</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Poland</v>
      </c>
      <c r="D1134" s="73">
        <f>Month!D1134</f>
        <v>237.81</v>
      </c>
      <c r="E1134" s="73">
        <f>Month!E1134</f>
        <v>0</v>
      </c>
      <c r="F1134" s="74">
        <f>Month!F1134</f>
        <v>237.81</v>
      </c>
      <c r="G1134" s="73">
        <f>Month!G1134</f>
        <v>0</v>
      </c>
      <c r="H1134" s="73">
        <f>Month!H1134</f>
        <v>0</v>
      </c>
      <c r="I1134" s="73">
        <f>Month!I1134</f>
        <v>0</v>
      </c>
      <c r="J1134" s="73">
        <f>Month!J1134</f>
        <v>0</v>
      </c>
      <c r="K1134" s="73">
        <f>Month!K1134</f>
        <v>0</v>
      </c>
      <c r="L1134" s="73">
        <f>Month!L1134</f>
        <v>0</v>
      </c>
      <c r="M1134" s="73">
        <f>Month!M1134</f>
        <v>0</v>
      </c>
      <c r="N1134" s="74">
        <f>Month!N1134</f>
        <v>0</v>
      </c>
      <c r="O1134" s="74">
        <f>Month!O1134</f>
        <v>237.81</v>
      </c>
      <c r="P1134" s="15">
        <v>1</v>
      </c>
      <c r="Q1134" s="15"/>
    </row>
    <row r="1135" spans="1:30" ht="15.5">
      <c r="A1135" s="15">
        <f>Month!A1135</f>
        <v>2023</v>
      </c>
      <c r="B1135" s="63" t="str">
        <f>Month!B1135</f>
        <v>March</v>
      </c>
      <c r="C1135" s="63" t="str">
        <f>Month!C1135</f>
        <v>Spain</v>
      </c>
      <c r="D1135" s="73">
        <f>Month!D1135</f>
        <v>84.55</v>
      </c>
      <c r="E1135" s="73">
        <f>Month!E1135</f>
        <v>0</v>
      </c>
      <c r="F1135" s="74">
        <f>Month!F1135</f>
        <v>84.55</v>
      </c>
      <c r="G1135" s="73">
        <f>Month!G1135</f>
        <v>2.09</v>
      </c>
      <c r="H1135" s="73">
        <f>Month!H1135</f>
        <v>0</v>
      </c>
      <c r="I1135" s="73">
        <f>Month!I1135</f>
        <v>0</v>
      </c>
      <c r="J1135" s="73">
        <f>Month!J1135</f>
        <v>0</v>
      </c>
      <c r="K1135" s="73">
        <f>Month!K1135</f>
        <v>0</v>
      </c>
      <c r="L1135" s="73">
        <f>Month!L1135</f>
        <v>0</v>
      </c>
      <c r="M1135" s="73">
        <f>Month!M1135</f>
        <v>0.32</v>
      </c>
      <c r="N1135" s="74">
        <f>Month!N1135</f>
        <v>39.69</v>
      </c>
      <c r="O1135" s="74">
        <f>Month!O1135</f>
        <v>124.24</v>
      </c>
      <c r="P1135" s="15">
        <v>1</v>
      </c>
      <c r="Q1135" s="15"/>
    </row>
    <row r="1136" spans="1:30" ht="15.5">
      <c r="A1136" s="15">
        <f>Month!A1136</f>
        <v>2023</v>
      </c>
      <c r="B1136" s="63" t="str">
        <f>Month!B1136</f>
        <v>March</v>
      </c>
      <c r="C1136" s="63" t="str">
        <f>Month!C1136</f>
        <v>Sweden</v>
      </c>
      <c r="D1136" s="73">
        <f>Month!D1136</f>
        <v>159.25</v>
      </c>
      <c r="E1136" s="73">
        <f>Month!E1136</f>
        <v>0</v>
      </c>
      <c r="F1136" s="74">
        <f>Month!F1136</f>
        <v>159.25</v>
      </c>
      <c r="G1136" s="73">
        <f>Month!G1136</f>
        <v>0</v>
      </c>
      <c r="H1136" s="73">
        <f>Month!H1136</f>
        <v>0</v>
      </c>
      <c r="I1136" s="73">
        <f>Month!I1136</f>
        <v>0</v>
      </c>
      <c r="J1136" s="73">
        <f>Month!J1136</f>
        <v>0</v>
      </c>
      <c r="K1136" s="73">
        <f>Month!K1136</f>
        <v>0</v>
      </c>
      <c r="L1136" s="73">
        <f>Month!L1136</f>
        <v>0</v>
      </c>
      <c r="M1136" s="73">
        <f>Month!M1136</f>
        <v>0.03</v>
      </c>
      <c r="N1136" s="74">
        <f>Month!N1136</f>
        <v>0.03</v>
      </c>
      <c r="O1136" s="74">
        <f>Month!O1136</f>
        <v>159.28</v>
      </c>
      <c r="P1136" s="15">
        <v>1</v>
      </c>
      <c r="Q1136" s="15"/>
    </row>
    <row r="1137" spans="1:17" ht="15.5">
      <c r="A1137" s="15">
        <f>Month!A1137</f>
        <v>2023</v>
      </c>
      <c r="B1137" s="63" t="str">
        <f>Month!B1137</f>
        <v>March</v>
      </c>
      <c r="C1137" s="63" t="str">
        <f>Month!C1137</f>
        <v>United States</v>
      </c>
      <c r="D1137" s="73">
        <f>Month!D1137</f>
        <v>139.22</v>
      </c>
      <c r="E1137" s="73">
        <f>Month!E1137</f>
        <v>0</v>
      </c>
      <c r="F1137" s="74">
        <f>Month!F1137</f>
        <v>139.22</v>
      </c>
      <c r="G1137" s="73">
        <f>Month!G1137</f>
        <v>0</v>
      </c>
      <c r="H1137" s="73">
        <f>Month!H1137</f>
        <v>150.36000000000001</v>
      </c>
      <c r="I1137" s="73">
        <f>Month!I1137</f>
        <v>0</v>
      </c>
      <c r="J1137" s="73">
        <f>Month!J1137</f>
        <v>0</v>
      </c>
      <c r="K1137" s="73">
        <f>Month!K1137</f>
        <v>0</v>
      </c>
      <c r="L1137" s="73">
        <f>Month!L1137</f>
        <v>0</v>
      </c>
      <c r="M1137" s="73">
        <f>Month!M1137</f>
        <v>0.06</v>
      </c>
      <c r="N1137" s="74">
        <f>Month!N1137</f>
        <v>150.41999999999999</v>
      </c>
      <c r="O1137" s="74">
        <f>Month!O1137</f>
        <v>289.64</v>
      </c>
      <c r="P1137" s="15">
        <v>1</v>
      </c>
      <c r="Q1137" s="15"/>
    </row>
    <row r="1138" spans="1:17" ht="15.5">
      <c r="A1138" s="15">
        <f>Month!A1138</f>
        <v>2023</v>
      </c>
      <c r="B1138" s="63" t="str">
        <f>Month!B1138</f>
        <v>March</v>
      </c>
      <c r="C1138" s="63" t="str">
        <f>Month!C1138</f>
        <v>Other</v>
      </c>
      <c r="D1138" s="73">
        <f>Month!D1138</f>
        <v>176.34</v>
      </c>
      <c r="E1138" s="73">
        <f>Month!E1138</f>
        <v>4.66</v>
      </c>
      <c r="F1138" s="74">
        <f>Month!F1138</f>
        <v>181</v>
      </c>
      <c r="G1138" s="73">
        <f>Month!G1138</f>
        <v>22.23</v>
      </c>
      <c r="H1138" s="73">
        <f>Month!H1138</f>
        <v>171.67</v>
      </c>
      <c r="I1138" s="73">
        <f>Month!I1138</f>
        <v>0</v>
      </c>
      <c r="J1138" s="73">
        <f>Month!J1138</f>
        <v>0</v>
      </c>
      <c r="K1138" s="73">
        <f>Month!K1138</f>
        <v>0</v>
      </c>
      <c r="L1138" s="73">
        <f>Month!L1138</f>
        <v>239.2</v>
      </c>
      <c r="M1138" s="73">
        <f>Month!M1138</f>
        <v>88.53</v>
      </c>
      <c r="N1138" s="74">
        <f>Month!N1138</f>
        <v>358.38</v>
      </c>
      <c r="O1138" s="74">
        <f>Month!O1138</f>
        <v>539.38</v>
      </c>
      <c r="P1138" s="15">
        <v>1</v>
      </c>
      <c r="Q1138" s="15"/>
    </row>
    <row r="1139" spans="1:17" ht="15.5">
      <c r="A1139" s="15">
        <f>Month!A1139</f>
        <v>2023</v>
      </c>
      <c r="B1139" s="66" t="str">
        <f>Month!B1139</f>
        <v>March</v>
      </c>
      <c r="C1139" s="64" t="str">
        <f>Month!C1139</f>
        <v>Total exports</v>
      </c>
      <c r="D1139" s="76">
        <f>Month!D1139</f>
        <v>2277.8200000000002</v>
      </c>
      <c r="E1139" s="76">
        <f>Month!E1139</f>
        <v>163.44999999999999</v>
      </c>
      <c r="F1139" s="75">
        <f>Month!F1139</f>
        <v>2441.27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4356.34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Finland</v>
      </c>
      <c r="D1144" s="73">
        <f>Month!D1144</f>
        <v>150.52000000000001</v>
      </c>
      <c r="E1144" s="73">
        <f>Month!E1144</f>
        <v>0</v>
      </c>
      <c r="F1144" s="74">
        <f>Month!F1144</f>
        <v>150.52000000000001</v>
      </c>
      <c r="G1144" s="73">
        <f>Month!G1144</f>
        <v>0</v>
      </c>
      <c r="H1144" s="73">
        <f>Month!H1144</f>
        <v>0</v>
      </c>
      <c r="I1144" s="73">
        <f>Month!I1144</f>
        <v>0</v>
      </c>
      <c r="J1144" s="73">
        <f>Month!J1144</f>
        <v>0</v>
      </c>
      <c r="K1144" s="73">
        <f>Month!K1144</f>
        <v>0</v>
      </c>
      <c r="L1144" s="73">
        <f>Month!L1144</f>
        <v>0</v>
      </c>
      <c r="M1144" s="73">
        <f>Month!M1144</f>
        <v>0</v>
      </c>
      <c r="N1144" s="74">
        <f>Month!N1144</f>
        <v>0</v>
      </c>
      <c r="O1144" s="74">
        <f>Month!O1144</f>
        <v>150.52000000000001</v>
      </c>
      <c r="P1144" s="15">
        <v>2</v>
      </c>
      <c r="Q1144" s="15"/>
    </row>
    <row r="1145" spans="1:17" ht="15.5">
      <c r="A1145" s="15">
        <f>Month!A1145</f>
        <v>2023</v>
      </c>
      <c r="B1145" s="63" t="str">
        <f>Month!B1145</f>
        <v>April</v>
      </c>
      <c r="C1145" s="63" t="str">
        <f>Month!C1145</f>
        <v>France</v>
      </c>
      <c r="D1145" s="73">
        <f>Month!D1145</f>
        <v>0</v>
      </c>
      <c r="E1145" s="73">
        <f>Month!E1145</f>
        <v>0</v>
      </c>
      <c r="F1145" s="74">
        <f>Month!F1145</f>
        <v>0</v>
      </c>
      <c r="G1145" s="73">
        <f>Month!G1145</f>
        <v>7.63</v>
      </c>
      <c r="H1145" s="73">
        <f>Month!H1145</f>
        <v>1.92</v>
      </c>
      <c r="I1145" s="73">
        <f>Month!I1145</f>
        <v>0</v>
      </c>
      <c r="J1145" s="73">
        <f>Month!J1145</f>
        <v>0</v>
      </c>
      <c r="K1145" s="73">
        <f>Month!K1145</f>
        <v>0</v>
      </c>
      <c r="L1145" s="73">
        <f>Month!L1145</f>
        <v>0</v>
      </c>
      <c r="M1145" s="73">
        <f>Month!M1145</f>
        <v>4.91</v>
      </c>
      <c r="N1145" s="74">
        <f>Month!N1145</f>
        <v>26.62</v>
      </c>
      <c r="O1145" s="74">
        <f>Month!O1145</f>
        <v>26.62</v>
      </c>
      <c r="P1145" s="15">
        <v>2</v>
      </c>
      <c r="Q1145" s="15"/>
    </row>
    <row r="1146" spans="1:17" ht="15.5">
      <c r="A1146" s="15">
        <f>Month!A1146</f>
        <v>2023</v>
      </c>
      <c r="B1146" s="63" t="str">
        <f>Month!B1146</f>
        <v>April</v>
      </c>
      <c r="C1146" s="63" t="str">
        <f>Month!C1146</f>
        <v>Germany</v>
      </c>
      <c r="D1146" s="73">
        <f>Month!D1146</f>
        <v>362.44</v>
      </c>
      <c r="E1146" s="73">
        <f>Month!E1146</f>
        <v>11.85</v>
      </c>
      <c r="F1146" s="74">
        <f>Month!F1146</f>
        <v>374.29</v>
      </c>
      <c r="G1146" s="73">
        <f>Month!G1146</f>
        <v>0</v>
      </c>
      <c r="H1146" s="73">
        <f>Month!H1146</f>
        <v>0</v>
      </c>
      <c r="I1146" s="73">
        <f>Month!I1146</f>
        <v>0</v>
      </c>
      <c r="J1146" s="73">
        <f>Month!J1146</f>
        <v>0</v>
      </c>
      <c r="K1146" s="73">
        <f>Month!K1146</f>
        <v>0</v>
      </c>
      <c r="L1146" s="73">
        <f>Month!L1146</f>
        <v>0</v>
      </c>
      <c r="M1146" s="73">
        <f>Month!M1146</f>
        <v>3.55</v>
      </c>
      <c r="N1146" s="74">
        <f>Month!N1146</f>
        <v>3.55</v>
      </c>
      <c r="O1146" s="74">
        <f>Month!O1146</f>
        <v>377.84</v>
      </c>
      <c r="P1146" s="15">
        <v>2</v>
      </c>
      <c r="Q1146" s="15"/>
    </row>
    <row r="1147" spans="1:17" ht="15.5">
      <c r="A1147" s="15">
        <f>Month!A1147</f>
        <v>2023</v>
      </c>
      <c r="B1147" s="63" t="str">
        <f>Month!B1147</f>
        <v>April</v>
      </c>
      <c r="C1147" s="63" t="str">
        <f>Month!C1147</f>
        <v>Ireland</v>
      </c>
      <c r="D1147" s="73">
        <f>Month!D1147</f>
        <v>0</v>
      </c>
      <c r="E1147" s="73">
        <f>Month!E1147</f>
        <v>0</v>
      </c>
      <c r="F1147" s="74">
        <f>Month!F1147</f>
        <v>0</v>
      </c>
      <c r="G1147" s="73">
        <f>Month!G1147</f>
        <v>0</v>
      </c>
      <c r="H1147" s="73">
        <f>Month!H1147</f>
        <v>10.74</v>
      </c>
      <c r="I1147" s="73">
        <f>Month!I1147</f>
        <v>104.04</v>
      </c>
      <c r="J1147" s="73">
        <f>Month!J1147</f>
        <v>6.08</v>
      </c>
      <c r="K1147" s="73">
        <f>Month!K1147</f>
        <v>81.34</v>
      </c>
      <c r="L1147" s="73">
        <f>Month!L1147</f>
        <v>11.41</v>
      </c>
      <c r="M1147" s="73">
        <f>Month!M1147</f>
        <v>10.5</v>
      </c>
      <c r="N1147" s="74">
        <f>Month!N1147</f>
        <v>224.11</v>
      </c>
      <c r="O1147" s="74">
        <f>Month!O1147</f>
        <v>224.11</v>
      </c>
      <c r="P1147" s="15">
        <v>2</v>
      </c>
      <c r="Q1147" s="15"/>
    </row>
    <row r="1148" spans="1:17" ht="15.5">
      <c r="A1148" s="15">
        <f>Month!A1148</f>
        <v>2023</v>
      </c>
      <c r="B1148" s="63" t="str">
        <f>Month!B1148</f>
        <v>April</v>
      </c>
      <c r="C1148" s="63" t="str">
        <f>Month!C1148</f>
        <v>Italy</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3.91</v>
      </c>
      <c r="N1148" s="74">
        <f>Month!N1148</f>
        <v>3.91</v>
      </c>
      <c r="O1148" s="74">
        <f>Month!O1148</f>
        <v>3.91</v>
      </c>
      <c r="P1148" s="15">
        <v>2</v>
      </c>
      <c r="Q1148" s="15"/>
    </row>
    <row r="1149" spans="1:17" ht="15.5">
      <c r="A1149" s="15">
        <f>Month!A1149</f>
        <v>2023</v>
      </c>
      <c r="B1149" s="63" t="str">
        <f>Month!B1149</f>
        <v>April</v>
      </c>
      <c r="C1149" s="63" t="str">
        <f>Month!C1149</f>
        <v>Korea</v>
      </c>
      <c r="D1149" s="73">
        <f>Month!D1149</f>
        <v>0</v>
      </c>
      <c r="E1149" s="73">
        <f>Month!E1149</f>
        <v>0</v>
      </c>
      <c r="F1149" s="74">
        <f>Month!F1149</f>
        <v>0</v>
      </c>
      <c r="G1149" s="73">
        <f>Month!G1149</f>
        <v>0</v>
      </c>
      <c r="H1149" s="73">
        <f>Month!H1149</f>
        <v>0</v>
      </c>
      <c r="I1149" s="73">
        <f>Month!I1149</f>
        <v>0</v>
      </c>
      <c r="J1149" s="73">
        <f>Month!J1149</f>
        <v>0</v>
      </c>
      <c r="K1149" s="73">
        <f>Month!K1149</f>
        <v>0</v>
      </c>
      <c r="L1149" s="73">
        <f>Month!L1149</f>
        <v>0</v>
      </c>
      <c r="M1149" s="73">
        <f>Month!M1149</f>
        <v>0</v>
      </c>
      <c r="N1149" s="74">
        <f>Month!N1149</f>
        <v>0</v>
      </c>
      <c r="O1149" s="74">
        <f>Month!O1149</f>
        <v>0</v>
      </c>
      <c r="P1149" s="15">
        <v>2</v>
      </c>
      <c r="Q1149" s="15"/>
    </row>
    <row r="1150" spans="1:17" ht="15.5">
      <c r="A1150" s="15">
        <f>Month!A1150</f>
        <v>2023</v>
      </c>
      <c r="B1150" s="63" t="str">
        <f>Month!B1150</f>
        <v>April</v>
      </c>
      <c r="C1150" s="63" t="str">
        <f>Month!C1150</f>
        <v>Netherlands</v>
      </c>
      <c r="D1150" s="73">
        <f>Month!D1150</f>
        <v>768.09</v>
      </c>
      <c r="E1150" s="73">
        <f>Month!E1150</f>
        <v>78.28</v>
      </c>
      <c r="F1150" s="74">
        <f>Month!F1150</f>
        <v>846.37</v>
      </c>
      <c r="G1150" s="73">
        <f>Month!G1150</f>
        <v>2.5499999999999998</v>
      </c>
      <c r="H1150" s="73">
        <f>Month!H1150</f>
        <v>287.82</v>
      </c>
      <c r="I1150" s="73">
        <f>Month!I1150</f>
        <v>0</v>
      </c>
      <c r="J1150" s="73">
        <f>Month!J1150</f>
        <v>0</v>
      </c>
      <c r="K1150" s="73">
        <f>Month!K1150</f>
        <v>0</v>
      </c>
      <c r="L1150" s="73">
        <f>Month!L1150</f>
        <v>9.9600000000000009</v>
      </c>
      <c r="M1150" s="73">
        <f>Month!M1150</f>
        <v>225.57</v>
      </c>
      <c r="N1150" s="74">
        <f>Month!N1150</f>
        <v>541.02</v>
      </c>
      <c r="O1150" s="74">
        <f>Month!O1150</f>
        <v>1387.39</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Poland</v>
      </c>
      <c r="D1152" s="73">
        <f>Month!D1152</f>
        <v>284.62</v>
      </c>
      <c r="E1152" s="73">
        <f>Month!E1152</f>
        <v>0</v>
      </c>
      <c r="F1152" s="74">
        <f>Month!F1152</f>
        <v>284.62</v>
      </c>
      <c r="G1152" s="73">
        <f>Month!G1152</f>
        <v>0</v>
      </c>
      <c r="H1152" s="73">
        <f>Month!H1152</f>
        <v>0</v>
      </c>
      <c r="I1152" s="73">
        <f>Month!I1152</f>
        <v>0</v>
      </c>
      <c r="J1152" s="73">
        <f>Month!J1152</f>
        <v>0</v>
      </c>
      <c r="K1152" s="73">
        <f>Month!K1152</f>
        <v>0</v>
      </c>
      <c r="L1152" s="73">
        <f>Month!L1152</f>
        <v>0</v>
      </c>
      <c r="M1152" s="73">
        <f>Month!M1152</f>
        <v>2.0099999999999998</v>
      </c>
      <c r="N1152" s="74">
        <f>Month!N1152</f>
        <v>3.27</v>
      </c>
      <c r="O1152" s="74">
        <f>Month!O1152</f>
        <v>287.89</v>
      </c>
      <c r="P1152" s="15">
        <v>2</v>
      </c>
      <c r="Q1152" s="15"/>
    </row>
    <row r="1153" spans="1:17" ht="15.5">
      <c r="A1153" s="15">
        <f>Month!A1153</f>
        <v>2023</v>
      </c>
      <c r="B1153" s="63" t="str">
        <f>Month!B1153</f>
        <v>April</v>
      </c>
      <c r="C1153" s="63" t="str">
        <f>Month!C1153</f>
        <v>Spain</v>
      </c>
      <c r="D1153" s="73">
        <f>Month!D1153</f>
        <v>71.27</v>
      </c>
      <c r="E1153" s="73">
        <f>Month!E1153</f>
        <v>20.67</v>
      </c>
      <c r="F1153" s="74">
        <f>Month!F1153</f>
        <v>91.94</v>
      </c>
      <c r="G1153" s="73">
        <f>Month!G1153</f>
        <v>0</v>
      </c>
      <c r="H1153" s="73">
        <f>Month!H1153</f>
        <v>0</v>
      </c>
      <c r="I1153" s="73">
        <f>Month!I1153</f>
        <v>0</v>
      </c>
      <c r="J1153" s="73">
        <f>Month!J1153</f>
        <v>0</v>
      </c>
      <c r="K1153" s="73">
        <f>Month!K1153</f>
        <v>0</v>
      </c>
      <c r="L1153" s="73">
        <f>Month!L1153</f>
        <v>0</v>
      </c>
      <c r="M1153" s="73">
        <f>Month!M1153</f>
        <v>2.76</v>
      </c>
      <c r="N1153" s="74">
        <f>Month!N1153</f>
        <v>2.76</v>
      </c>
      <c r="O1153" s="74">
        <f>Month!O1153</f>
        <v>94.7</v>
      </c>
      <c r="P1153" s="15">
        <v>2</v>
      </c>
      <c r="Q1153" s="15"/>
    </row>
    <row r="1154" spans="1:17" ht="15.5">
      <c r="A1154" s="15">
        <f>Month!A1154</f>
        <v>2023</v>
      </c>
      <c r="B1154" s="63" t="str">
        <f>Month!B1154</f>
        <v>April</v>
      </c>
      <c r="C1154" s="63" t="str">
        <f>Month!C1154</f>
        <v>Sweden</v>
      </c>
      <c r="D1154" s="73">
        <f>Month!D1154</f>
        <v>182.13</v>
      </c>
      <c r="E1154" s="73">
        <f>Month!E1154</f>
        <v>0</v>
      </c>
      <c r="F1154" s="74">
        <f>Month!F1154</f>
        <v>182.13</v>
      </c>
      <c r="G1154" s="73">
        <f>Month!G1154</f>
        <v>0</v>
      </c>
      <c r="H1154" s="73">
        <f>Month!H1154</f>
        <v>0</v>
      </c>
      <c r="I1154" s="73">
        <f>Month!I1154</f>
        <v>0</v>
      </c>
      <c r="J1154" s="73">
        <f>Month!J1154</f>
        <v>0</v>
      </c>
      <c r="K1154" s="73">
        <f>Month!K1154</f>
        <v>0</v>
      </c>
      <c r="L1154" s="73">
        <f>Month!L1154</f>
        <v>0</v>
      </c>
      <c r="M1154" s="73">
        <f>Month!M1154</f>
        <v>0.03</v>
      </c>
      <c r="N1154" s="74">
        <f>Month!N1154</f>
        <v>0.03</v>
      </c>
      <c r="O1154" s="74">
        <f>Month!O1154</f>
        <v>182.16</v>
      </c>
      <c r="P1154" s="15">
        <v>2</v>
      </c>
      <c r="Q1154" s="15"/>
    </row>
    <row r="1155" spans="1:17" ht="15.5">
      <c r="A1155" s="15">
        <f>Month!A1155</f>
        <v>2023</v>
      </c>
      <c r="B1155" s="63" t="str">
        <f>Month!B1155</f>
        <v>April</v>
      </c>
      <c r="C1155" s="63" t="str">
        <f>Month!C1155</f>
        <v>United States</v>
      </c>
      <c r="D1155" s="73">
        <f>Month!D1155</f>
        <v>0</v>
      </c>
      <c r="E1155" s="73">
        <f>Month!E1155</f>
        <v>0</v>
      </c>
      <c r="F1155" s="74">
        <f>Month!F1155</f>
        <v>0</v>
      </c>
      <c r="G1155" s="73">
        <f>Month!G1155</f>
        <v>0</v>
      </c>
      <c r="H1155" s="73">
        <f>Month!H1155</f>
        <v>203.34</v>
      </c>
      <c r="I1155" s="73">
        <f>Month!I1155</f>
        <v>0</v>
      </c>
      <c r="J1155" s="73">
        <f>Month!J1155</f>
        <v>0</v>
      </c>
      <c r="K1155" s="73">
        <f>Month!K1155</f>
        <v>0.12</v>
      </c>
      <c r="L1155" s="73">
        <f>Month!L1155</f>
        <v>0</v>
      </c>
      <c r="M1155" s="73">
        <f>Month!M1155</f>
        <v>1.65</v>
      </c>
      <c r="N1155" s="74">
        <f>Month!N1155</f>
        <v>205.11</v>
      </c>
      <c r="O1155" s="74">
        <f>Month!O1155</f>
        <v>205.11</v>
      </c>
      <c r="P1155" s="15">
        <v>2</v>
      </c>
      <c r="Q1155" s="15"/>
    </row>
    <row r="1156" spans="1:17" ht="15.5">
      <c r="A1156" s="15">
        <f>Month!A1156</f>
        <v>2023</v>
      </c>
      <c r="B1156" s="63" t="str">
        <f>Month!B1156</f>
        <v>April</v>
      </c>
      <c r="C1156" s="63" t="str">
        <f>Month!C1156</f>
        <v>Other</v>
      </c>
      <c r="D1156" s="73">
        <f>Month!D1156</f>
        <v>93.71</v>
      </c>
      <c r="E1156" s="73">
        <f>Month!E1156</f>
        <v>0</v>
      </c>
      <c r="F1156" s="74">
        <f>Month!F1156</f>
        <v>93.71</v>
      </c>
      <c r="G1156" s="73">
        <f>Month!G1156</f>
        <v>22.98</v>
      </c>
      <c r="H1156" s="73">
        <f>Month!H1156</f>
        <v>10.45</v>
      </c>
      <c r="I1156" s="73">
        <f>Month!I1156</f>
        <v>0</v>
      </c>
      <c r="J1156" s="73">
        <f>Month!J1156</f>
        <v>0</v>
      </c>
      <c r="K1156" s="73">
        <f>Month!K1156</f>
        <v>0</v>
      </c>
      <c r="L1156" s="73">
        <f>Month!L1156</f>
        <v>126.49</v>
      </c>
      <c r="M1156" s="73">
        <f>Month!M1156</f>
        <v>54.06</v>
      </c>
      <c r="N1156" s="74">
        <f>Month!N1156</f>
        <v>145.72999999999999</v>
      </c>
      <c r="O1156" s="74">
        <f>Month!O1156</f>
        <v>239.44</v>
      </c>
      <c r="P1156" s="15">
        <v>2</v>
      </c>
      <c r="Q1156" s="15"/>
    </row>
    <row r="1157" spans="1:17" ht="15.5">
      <c r="A1157" s="15">
        <f>Month!A1157</f>
        <v>2023</v>
      </c>
      <c r="B1157" s="66" t="str">
        <f>Month!B1157</f>
        <v>April</v>
      </c>
      <c r="C1157" s="64" t="str">
        <f>Month!C1157</f>
        <v>Total exports</v>
      </c>
      <c r="D1157" s="76">
        <f>Month!D1157</f>
        <v>1912.78</v>
      </c>
      <c r="E1157" s="76">
        <f>Month!E1157</f>
        <v>202.87</v>
      </c>
      <c r="F1157" s="75">
        <f>Month!F1157</f>
        <v>2115.65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3630.9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Finland</v>
      </c>
      <c r="D1162" s="73">
        <f>Month!D1162</f>
        <v>71.430000000000007</v>
      </c>
      <c r="E1162" s="73">
        <f>Month!E1162</f>
        <v>0</v>
      </c>
      <c r="F1162" s="74">
        <f>Month!F1162</f>
        <v>71.430000000000007</v>
      </c>
      <c r="G1162" s="73">
        <f>Month!G1162</f>
        <v>0</v>
      </c>
      <c r="H1162" s="73">
        <f>Month!H1162</f>
        <v>0</v>
      </c>
      <c r="I1162" s="73">
        <f>Month!I1162</f>
        <v>0</v>
      </c>
      <c r="J1162" s="73">
        <f>Month!J1162</f>
        <v>0</v>
      </c>
      <c r="K1162" s="73">
        <f>Month!K1162</f>
        <v>0</v>
      </c>
      <c r="L1162" s="73">
        <f>Month!L1162</f>
        <v>0</v>
      </c>
      <c r="M1162" s="73">
        <f>Month!M1162</f>
        <v>0</v>
      </c>
      <c r="N1162" s="74">
        <f>Month!N1162</f>
        <v>0</v>
      </c>
      <c r="O1162" s="74">
        <f>Month!O1162</f>
        <v>71.430000000000007</v>
      </c>
      <c r="P1162" s="15">
        <v>2</v>
      </c>
      <c r="Q1162" s="15"/>
    </row>
    <row r="1163" spans="1:17" ht="15.5">
      <c r="A1163" s="15">
        <f>Month!A1163</f>
        <v>2023</v>
      </c>
      <c r="B1163" s="63" t="str">
        <f>Month!B1163</f>
        <v>May</v>
      </c>
      <c r="C1163" s="63" t="str">
        <f>Month!C1163</f>
        <v>France</v>
      </c>
      <c r="D1163" s="73">
        <f>Month!D1163</f>
        <v>159.41999999999999</v>
      </c>
      <c r="E1163" s="73">
        <f>Month!E1163</f>
        <v>0</v>
      </c>
      <c r="F1163" s="74">
        <f>Month!F1163</f>
        <v>159.41999999999999</v>
      </c>
      <c r="G1163" s="73">
        <f>Month!G1163</f>
        <v>25.19</v>
      </c>
      <c r="H1163" s="73">
        <f>Month!H1163</f>
        <v>5.12</v>
      </c>
      <c r="I1163" s="73">
        <f>Month!I1163</f>
        <v>0</v>
      </c>
      <c r="J1163" s="73">
        <f>Month!J1163</f>
        <v>0</v>
      </c>
      <c r="K1163" s="73">
        <f>Month!K1163</f>
        <v>0</v>
      </c>
      <c r="L1163" s="73">
        <f>Month!L1163</f>
        <v>0</v>
      </c>
      <c r="M1163" s="73">
        <f>Month!M1163</f>
        <v>4.01</v>
      </c>
      <c r="N1163" s="74">
        <f>Month!N1163</f>
        <v>46.02</v>
      </c>
      <c r="O1163" s="74">
        <f>Month!O1163</f>
        <v>205.44</v>
      </c>
      <c r="P1163" s="15">
        <v>2</v>
      </c>
      <c r="Q1163" s="15"/>
    </row>
    <row r="1164" spans="1:17" ht="15.5">
      <c r="A1164" s="15">
        <f>Month!A1164</f>
        <v>2023</v>
      </c>
      <c r="B1164" s="63" t="str">
        <f>Month!B1164</f>
        <v>May</v>
      </c>
      <c r="C1164" s="63" t="str">
        <f>Month!C1164</f>
        <v>Germany</v>
      </c>
      <c r="D1164" s="73">
        <f>Month!D1164</f>
        <v>256.08</v>
      </c>
      <c r="E1164" s="73">
        <f>Month!E1164</f>
        <v>0</v>
      </c>
      <c r="F1164" s="74">
        <f>Month!F1164</f>
        <v>256.08</v>
      </c>
      <c r="G1164" s="73">
        <f>Month!G1164</f>
        <v>0</v>
      </c>
      <c r="H1164" s="73">
        <f>Month!H1164</f>
        <v>0</v>
      </c>
      <c r="I1164" s="73">
        <f>Month!I1164</f>
        <v>0</v>
      </c>
      <c r="J1164" s="73">
        <f>Month!J1164</f>
        <v>0</v>
      </c>
      <c r="K1164" s="73">
        <f>Month!K1164</f>
        <v>0</v>
      </c>
      <c r="L1164" s="73">
        <f>Month!L1164</f>
        <v>0</v>
      </c>
      <c r="M1164" s="73">
        <f>Month!M1164</f>
        <v>1.2</v>
      </c>
      <c r="N1164" s="74">
        <f>Month!N1164</f>
        <v>1.2</v>
      </c>
      <c r="O1164" s="74">
        <f>Month!O1164</f>
        <v>257.27999999999997</v>
      </c>
      <c r="P1164" s="15">
        <v>2</v>
      </c>
      <c r="Q1164" s="15"/>
    </row>
    <row r="1165" spans="1:17" ht="15.5">
      <c r="A1165" s="15">
        <f>Month!A1165</f>
        <v>2023</v>
      </c>
      <c r="B1165" s="63" t="str">
        <f>Month!B1165</f>
        <v>May</v>
      </c>
      <c r="C1165" s="63" t="str">
        <f>Month!C1165</f>
        <v>Ireland</v>
      </c>
      <c r="D1165" s="73">
        <f>Month!D1165</f>
        <v>0</v>
      </c>
      <c r="E1165" s="73">
        <f>Month!E1165</f>
        <v>0</v>
      </c>
      <c r="F1165" s="74">
        <f>Month!F1165</f>
        <v>0</v>
      </c>
      <c r="G1165" s="73">
        <f>Month!G1165</f>
        <v>0</v>
      </c>
      <c r="H1165" s="73">
        <f>Month!H1165</f>
        <v>17.89</v>
      </c>
      <c r="I1165" s="73">
        <f>Month!I1165</f>
        <v>125.68</v>
      </c>
      <c r="J1165" s="73">
        <f>Month!J1165</f>
        <v>0</v>
      </c>
      <c r="K1165" s="73">
        <f>Month!K1165</f>
        <v>80.44</v>
      </c>
      <c r="L1165" s="73">
        <f>Month!L1165</f>
        <v>12.05</v>
      </c>
      <c r="M1165" s="73">
        <f>Month!M1165</f>
        <v>18.45</v>
      </c>
      <c r="N1165" s="74">
        <f>Month!N1165</f>
        <v>254.51</v>
      </c>
      <c r="O1165" s="74">
        <f>Month!O1165</f>
        <v>254.51</v>
      </c>
      <c r="P1165" s="15">
        <v>2</v>
      </c>
      <c r="Q1165" s="15"/>
    </row>
    <row r="1166" spans="1:17" ht="15.5">
      <c r="A1166" s="15">
        <f>Month!A1166</f>
        <v>2023</v>
      </c>
      <c r="B1166" s="63" t="str">
        <f>Month!B1166</f>
        <v>May</v>
      </c>
      <c r="C1166" s="63" t="str">
        <f>Month!C1166</f>
        <v>Italy</v>
      </c>
      <c r="D1166" s="73">
        <f>Month!D1166</f>
        <v>0</v>
      </c>
      <c r="E1166" s="73">
        <f>Month!E1166</f>
        <v>11.01</v>
      </c>
      <c r="F1166" s="74">
        <f>Month!F1166</f>
        <v>11.01</v>
      </c>
      <c r="G1166" s="73">
        <f>Month!G1166</f>
        <v>0</v>
      </c>
      <c r="H1166" s="73">
        <f>Month!H1166</f>
        <v>0</v>
      </c>
      <c r="I1166" s="73">
        <f>Month!I1166</f>
        <v>0</v>
      </c>
      <c r="J1166" s="73">
        <f>Month!J1166</f>
        <v>0</v>
      </c>
      <c r="K1166" s="73">
        <f>Month!K1166</f>
        <v>0</v>
      </c>
      <c r="L1166" s="73">
        <f>Month!L1166</f>
        <v>0</v>
      </c>
      <c r="M1166" s="73">
        <f>Month!M1166</f>
        <v>1.29</v>
      </c>
      <c r="N1166" s="74">
        <f>Month!N1166</f>
        <v>1.29</v>
      </c>
      <c r="O1166" s="74">
        <f>Month!O1166</f>
        <v>12.3</v>
      </c>
      <c r="P1166" s="15">
        <v>2</v>
      </c>
      <c r="Q1166" s="15"/>
    </row>
    <row r="1167" spans="1:17" ht="15.5">
      <c r="A1167" s="15">
        <f>Month!A1167</f>
        <v>2023</v>
      </c>
      <c r="B1167" s="63" t="str">
        <f>Month!B1167</f>
        <v>May</v>
      </c>
      <c r="C1167" s="63" t="str">
        <f>Month!C1167</f>
        <v>Korea</v>
      </c>
      <c r="D1167" s="73">
        <f>Month!D1167</f>
        <v>0</v>
      </c>
      <c r="E1167" s="73">
        <f>Month!E1167</f>
        <v>0</v>
      </c>
      <c r="F1167" s="74">
        <f>Month!F1167</f>
        <v>0</v>
      </c>
      <c r="G1167" s="73">
        <f>Month!G1167</f>
        <v>0</v>
      </c>
      <c r="H1167" s="73">
        <f>Month!H1167</f>
        <v>0</v>
      </c>
      <c r="I1167" s="73">
        <f>Month!I1167</f>
        <v>0</v>
      </c>
      <c r="J1167" s="73">
        <f>Month!J1167</f>
        <v>0</v>
      </c>
      <c r="K1167" s="73">
        <f>Month!K1167</f>
        <v>0</v>
      </c>
      <c r="L1167" s="73">
        <f>Month!L1167</f>
        <v>0</v>
      </c>
      <c r="M1167" s="73">
        <f>Month!M1167</f>
        <v>0</v>
      </c>
      <c r="N1167" s="74">
        <f>Month!N1167</f>
        <v>0</v>
      </c>
      <c r="O1167" s="74">
        <f>Month!O1167</f>
        <v>0</v>
      </c>
      <c r="P1167" s="15">
        <v>2</v>
      </c>
      <c r="Q1167" s="15"/>
    </row>
    <row r="1168" spans="1:17" ht="15.5">
      <c r="A1168" s="15">
        <f>Month!A1168</f>
        <v>2023</v>
      </c>
      <c r="B1168" s="63" t="str">
        <f>Month!B1168</f>
        <v>May</v>
      </c>
      <c r="C1168" s="63" t="str">
        <f>Month!C1168</f>
        <v>Netherlands</v>
      </c>
      <c r="D1168" s="73">
        <f>Month!D1168</f>
        <v>988.07</v>
      </c>
      <c r="E1168" s="73">
        <f>Month!E1168</f>
        <v>201.32</v>
      </c>
      <c r="F1168" s="74">
        <f>Month!F1168</f>
        <v>1189.3900000000001</v>
      </c>
      <c r="G1168" s="73">
        <f>Month!G1168</f>
        <v>15.65</v>
      </c>
      <c r="H1168" s="73">
        <f>Month!H1168</f>
        <v>271.94</v>
      </c>
      <c r="I1168" s="73">
        <f>Month!I1168</f>
        <v>0</v>
      </c>
      <c r="J1168" s="73">
        <f>Month!J1168</f>
        <v>0</v>
      </c>
      <c r="K1168" s="73">
        <f>Month!K1168</f>
        <v>48.83</v>
      </c>
      <c r="L1168" s="73">
        <f>Month!L1168</f>
        <v>5.46</v>
      </c>
      <c r="M1168" s="73">
        <f>Month!M1168</f>
        <v>241.51</v>
      </c>
      <c r="N1168" s="74">
        <f>Month!N1168</f>
        <v>597.19000000000005</v>
      </c>
      <c r="O1168" s="74">
        <f>Month!O1168</f>
        <v>1786.58</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Poland</v>
      </c>
      <c r="D1170" s="73">
        <f>Month!D1170</f>
        <v>333.97</v>
      </c>
      <c r="E1170" s="73">
        <f>Month!E1170</f>
        <v>0</v>
      </c>
      <c r="F1170" s="74">
        <f>Month!F1170</f>
        <v>333.97</v>
      </c>
      <c r="G1170" s="73">
        <f>Month!G1170</f>
        <v>0</v>
      </c>
      <c r="H1170" s="73">
        <f>Month!H1170</f>
        <v>0</v>
      </c>
      <c r="I1170" s="73">
        <f>Month!I1170</f>
        <v>0</v>
      </c>
      <c r="J1170" s="73">
        <f>Month!J1170</f>
        <v>0</v>
      </c>
      <c r="K1170" s="73">
        <f>Month!K1170</f>
        <v>0</v>
      </c>
      <c r="L1170" s="73">
        <f>Month!L1170</f>
        <v>0</v>
      </c>
      <c r="M1170" s="73">
        <f>Month!M1170</f>
        <v>1.65</v>
      </c>
      <c r="N1170" s="74">
        <f>Month!N1170</f>
        <v>1.65</v>
      </c>
      <c r="O1170" s="74">
        <f>Month!O1170</f>
        <v>335.62</v>
      </c>
      <c r="P1170" s="15">
        <v>2</v>
      </c>
      <c r="Q1170" s="15"/>
    </row>
    <row r="1171" spans="1:17" ht="15.5">
      <c r="A1171" s="15">
        <f>Month!A1171</f>
        <v>2023</v>
      </c>
      <c r="B1171" s="63" t="str">
        <f>Month!B1171</f>
        <v>May</v>
      </c>
      <c r="C1171" s="63" t="str">
        <f>Month!C1171</f>
        <v>Spain</v>
      </c>
      <c r="D1171" s="73">
        <f>Month!D1171</f>
        <v>0</v>
      </c>
      <c r="E1171" s="73">
        <f>Month!E1171</f>
        <v>12.43</v>
      </c>
      <c r="F1171" s="74">
        <f>Month!F1171</f>
        <v>12.43</v>
      </c>
      <c r="G1171" s="73">
        <f>Month!G1171</f>
        <v>1.66</v>
      </c>
      <c r="H1171" s="73">
        <f>Month!H1171</f>
        <v>0</v>
      </c>
      <c r="I1171" s="73">
        <f>Month!I1171</f>
        <v>0</v>
      </c>
      <c r="J1171" s="73">
        <f>Month!J1171</f>
        <v>0</v>
      </c>
      <c r="K1171" s="73">
        <f>Month!K1171</f>
        <v>0</v>
      </c>
      <c r="L1171" s="73">
        <f>Month!L1171</f>
        <v>0</v>
      </c>
      <c r="M1171" s="73">
        <f>Month!M1171</f>
        <v>58.73</v>
      </c>
      <c r="N1171" s="74">
        <f>Month!N1171</f>
        <v>60.39</v>
      </c>
      <c r="O1171" s="74">
        <f>Month!O1171</f>
        <v>72.819999999999993</v>
      </c>
      <c r="P1171" s="15">
        <v>2</v>
      </c>
      <c r="Q1171" s="15"/>
    </row>
    <row r="1172" spans="1:17" ht="15.5">
      <c r="A1172" s="15">
        <f>Month!A1172</f>
        <v>2023</v>
      </c>
      <c r="B1172" s="63" t="str">
        <f>Month!B1172</f>
        <v>May</v>
      </c>
      <c r="C1172" s="63" t="str">
        <f>Month!C1172</f>
        <v>Sweden</v>
      </c>
      <c r="D1172" s="73">
        <f>Month!D1172</f>
        <v>0</v>
      </c>
      <c r="E1172" s="73">
        <f>Month!E1172</f>
        <v>0</v>
      </c>
      <c r="F1172" s="74">
        <f>Month!F1172</f>
        <v>0</v>
      </c>
      <c r="G1172" s="73">
        <f>Month!G1172</f>
        <v>11.03</v>
      </c>
      <c r="H1172" s="73">
        <f>Month!H1172</f>
        <v>0</v>
      </c>
      <c r="I1172" s="73">
        <f>Month!I1172</f>
        <v>0</v>
      </c>
      <c r="J1172" s="73">
        <f>Month!J1172</f>
        <v>0</v>
      </c>
      <c r="K1172" s="73">
        <f>Month!K1172</f>
        <v>0</v>
      </c>
      <c r="L1172" s="73">
        <f>Month!L1172</f>
        <v>0</v>
      </c>
      <c r="M1172" s="73">
        <f>Month!M1172</f>
        <v>0.03</v>
      </c>
      <c r="N1172" s="74">
        <f>Month!N1172</f>
        <v>11.06</v>
      </c>
      <c r="O1172" s="74">
        <f>Month!O1172</f>
        <v>11.06</v>
      </c>
      <c r="P1172" s="15">
        <v>2</v>
      </c>
      <c r="Q1172" s="15"/>
    </row>
    <row r="1173" spans="1:17" ht="15.5">
      <c r="A1173" s="15">
        <f>Month!A1173</f>
        <v>2023</v>
      </c>
      <c r="B1173" s="63" t="str">
        <f>Month!B1173</f>
        <v>May</v>
      </c>
      <c r="C1173" s="63" t="str">
        <f>Month!C1173</f>
        <v>United States</v>
      </c>
      <c r="D1173" s="73">
        <f>Month!D1173</f>
        <v>83.7</v>
      </c>
      <c r="E1173" s="73">
        <f>Month!E1173</f>
        <v>0</v>
      </c>
      <c r="F1173" s="74">
        <f>Month!F1173</f>
        <v>83.7</v>
      </c>
      <c r="G1173" s="73">
        <f>Month!G1173</f>
        <v>0</v>
      </c>
      <c r="H1173" s="73">
        <f>Month!H1173</f>
        <v>264.97000000000003</v>
      </c>
      <c r="I1173" s="73">
        <f>Month!I1173</f>
        <v>0</v>
      </c>
      <c r="J1173" s="73">
        <f>Month!J1173</f>
        <v>0</v>
      </c>
      <c r="K1173" s="73">
        <f>Month!K1173</f>
        <v>0</v>
      </c>
      <c r="L1173" s="73">
        <f>Month!L1173</f>
        <v>0</v>
      </c>
      <c r="M1173" s="73">
        <f>Month!M1173</f>
        <v>0.19</v>
      </c>
      <c r="N1173" s="74">
        <f>Month!N1173</f>
        <v>265.16000000000003</v>
      </c>
      <c r="O1173" s="74">
        <f>Month!O1173</f>
        <v>348.86</v>
      </c>
      <c r="P1173" s="15">
        <v>2</v>
      </c>
      <c r="Q1173" s="15"/>
    </row>
    <row r="1174" spans="1:17" ht="15.5">
      <c r="A1174" s="15">
        <f>Month!A1174</f>
        <v>2023</v>
      </c>
      <c r="B1174" s="63" t="str">
        <f>Month!B1174</f>
        <v>May</v>
      </c>
      <c r="C1174" s="63" t="str">
        <f>Month!C1174</f>
        <v>Other</v>
      </c>
      <c r="D1174" s="73">
        <f>Month!D1174</f>
        <v>143.1</v>
      </c>
      <c r="E1174" s="73">
        <f>Month!E1174</f>
        <v>0</v>
      </c>
      <c r="F1174" s="74">
        <f>Month!F1174</f>
        <v>143.1</v>
      </c>
      <c r="G1174" s="73">
        <f>Month!G1174</f>
        <v>9.6999999999999993</v>
      </c>
      <c r="H1174" s="73">
        <f>Month!H1174</f>
        <v>35.06</v>
      </c>
      <c r="I1174" s="73">
        <f>Month!I1174</f>
        <v>0</v>
      </c>
      <c r="J1174" s="73">
        <f>Month!J1174</f>
        <v>0</v>
      </c>
      <c r="K1174" s="73">
        <f>Month!K1174</f>
        <v>0</v>
      </c>
      <c r="L1174" s="73">
        <f>Month!L1174</f>
        <v>129.94</v>
      </c>
      <c r="M1174" s="73">
        <f>Month!M1174</f>
        <v>42.03</v>
      </c>
      <c r="N1174" s="74">
        <f>Month!N1174</f>
        <v>174.41</v>
      </c>
      <c r="O1174" s="74">
        <f>Month!O1174</f>
        <v>317.51</v>
      </c>
      <c r="P1174" s="15">
        <v>2</v>
      </c>
      <c r="Q1174" s="15"/>
    </row>
    <row r="1175" spans="1:17" ht="15.5">
      <c r="A1175" s="15">
        <f>Month!A1175</f>
        <v>2023</v>
      </c>
      <c r="B1175" s="66" t="str">
        <f>Month!B1175</f>
        <v>May</v>
      </c>
      <c r="C1175" s="64" t="str">
        <f>Month!C1175</f>
        <v>Total exports</v>
      </c>
      <c r="D1175" s="76">
        <f>Month!D1175</f>
        <v>2113.25</v>
      </c>
      <c r="E1175" s="76">
        <f>Month!E1175</f>
        <v>255.86</v>
      </c>
      <c r="F1175" s="75">
        <f>Month!F1175</f>
        <v>2369.11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4078.3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Finland</v>
      </c>
      <c r="D1180" s="73">
        <f>Month!D1180</f>
        <v>0</v>
      </c>
      <c r="E1180" s="73">
        <f>Month!E1180</f>
        <v>0</v>
      </c>
      <c r="F1180" s="74">
        <f>Month!F1180</f>
        <v>0</v>
      </c>
      <c r="G1180" s="73">
        <f>Month!G1180</f>
        <v>0</v>
      </c>
      <c r="H1180" s="73">
        <f>Month!H1180</f>
        <v>0</v>
      </c>
      <c r="I1180" s="73">
        <f>Month!I1180</f>
        <v>0</v>
      </c>
      <c r="J1180" s="73">
        <f>Month!J1180</f>
        <v>0</v>
      </c>
      <c r="K1180" s="73">
        <f>Month!K1180</f>
        <v>0</v>
      </c>
      <c r="L1180" s="73">
        <f>Month!L1180</f>
        <v>0</v>
      </c>
      <c r="M1180" s="73">
        <f>Month!M1180</f>
        <v>0</v>
      </c>
      <c r="N1180" s="74">
        <f>Month!N1180</f>
        <v>0</v>
      </c>
      <c r="O1180" s="74">
        <f>Month!O1180</f>
        <v>0</v>
      </c>
      <c r="P1180" s="15">
        <v>2</v>
      </c>
      <c r="Q1180" s="15"/>
    </row>
    <row r="1181" spans="1:17" ht="15.5">
      <c r="A1181" s="15">
        <f>Month!A1181</f>
        <v>2023</v>
      </c>
      <c r="B1181" s="63" t="str">
        <f>Month!B1181</f>
        <v>June</v>
      </c>
      <c r="C1181" s="63" t="str">
        <f>Month!C1181</f>
        <v>France</v>
      </c>
      <c r="D1181" s="73">
        <f>Month!D1181</f>
        <v>69.73</v>
      </c>
      <c r="E1181" s="73">
        <f>Month!E1181</f>
        <v>0</v>
      </c>
      <c r="F1181" s="74">
        <f>Month!F1181</f>
        <v>69.73</v>
      </c>
      <c r="G1181" s="73">
        <f>Month!G1181</f>
        <v>23.8</v>
      </c>
      <c r="H1181" s="73">
        <f>Month!H1181</f>
        <v>9.9600000000000009</v>
      </c>
      <c r="I1181" s="73">
        <f>Month!I1181</f>
        <v>0</v>
      </c>
      <c r="J1181" s="73">
        <f>Month!J1181</f>
        <v>0</v>
      </c>
      <c r="K1181" s="73">
        <f>Month!K1181</f>
        <v>0</v>
      </c>
      <c r="L1181" s="73">
        <f>Month!L1181</f>
        <v>0</v>
      </c>
      <c r="M1181" s="73">
        <f>Month!M1181</f>
        <v>4.42</v>
      </c>
      <c r="N1181" s="74">
        <f>Month!N1181</f>
        <v>39.36</v>
      </c>
      <c r="O1181" s="74">
        <f>Month!O1181</f>
        <v>109.09</v>
      </c>
      <c r="P1181" s="15">
        <v>2</v>
      </c>
      <c r="Q1181" s="15"/>
    </row>
    <row r="1182" spans="1:17" ht="15.5">
      <c r="A1182" s="15">
        <f>Month!A1182</f>
        <v>2023</v>
      </c>
      <c r="B1182" s="63" t="str">
        <f>Month!B1182</f>
        <v>June</v>
      </c>
      <c r="C1182" s="63" t="str">
        <f>Month!C1182</f>
        <v>Germany</v>
      </c>
      <c r="D1182" s="73">
        <f>Month!D1182</f>
        <v>93.51</v>
      </c>
      <c r="E1182" s="73">
        <f>Month!E1182</f>
        <v>0</v>
      </c>
      <c r="F1182" s="74">
        <f>Month!F1182</f>
        <v>93.51</v>
      </c>
      <c r="G1182" s="73">
        <f>Month!G1182</f>
        <v>0</v>
      </c>
      <c r="H1182" s="73">
        <f>Month!H1182</f>
        <v>0</v>
      </c>
      <c r="I1182" s="73">
        <f>Month!I1182</f>
        <v>0</v>
      </c>
      <c r="J1182" s="73">
        <f>Month!J1182</f>
        <v>0</v>
      </c>
      <c r="K1182" s="73">
        <f>Month!K1182</f>
        <v>0</v>
      </c>
      <c r="L1182" s="73">
        <f>Month!L1182</f>
        <v>0</v>
      </c>
      <c r="M1182" s="73">
        <f>Month!M1182</f>
        <v>9.52</v>
      </c>
      <c r="N1182" s="74">
        <f>Month!N1182</f>
        <v>9.52</v>
      </c>
      <c r="O1182" s="74">
        <f>Month!O1182</f>
        <v>103.03</v>
      </c>
      <c r="P1182" s="15">
        <v>2</v>
      </c>
      <c r="Q1182" s="15"/>
    </row>
    <row r="1183" spans="1:17" ht="15.5">
      <c r="A1183" s="15">
        <f>Month!A1183</f>
        <v>2023</v>
      </c>
      <c r="B1183" s="63" t="str">
        <f>Month!B1183</f>
        <v>June</v>
      </c>
      <c r="C1183" s="63" t="str">
        <f>Month!C1183</f>
        <v>Ireland</v>
      </c>
      <c r="D1183" s="73">
        <f>Month!D1183</f>
        <v>0</v>
      </c>
      <c r="E1183" s="73">
        <f>Month!E1183</f>
        <v>0</v>
      </c>
      <c r="F1183" s="74">
        <f>Month!F1183</f>
        <v>0</v>
      </c>
      <c r="G1183" s="73">
        <f>Month!G1183</f>
        <v>0</v>
      </c>
      <c r="H1183" s="73">
        <f>Month!H1183</f>
        <v>13.76</v>
      </c>
      <c r="I1183" s="73">
        <f>Month!I1183</f>
        <v>107.4</v>
      </c>
      <c r="J1183" s="73">
        <f>Month!J1183</f>
        <v>0</v>
      </c>
      <c r="K1183" s="73">
        <f>Month!K1183</f>
        <v>96.83</v>
      </c>
      <c r="L1183" s="73">
        <f>Month!L1183</f>
        <v>14.09</v>
      </c>
      <c r="M1183" s="73">
        <f>Month!M1183</f>
        <v>4.99</v>
      </c>
      <c r="N1183" s="74">
        <f>Month!N1183</f>
        <v>237.07</v>
      </c>
      <c r="O1183" s="74">
        <f>Month!O1183</f>
        <v>237.07</v>
      </c>
      <c r="P1183" s="15">
        <v>2</v>
      </c>
      <c r="Q1183" s="15"/>
    </row>
    <row r="1184" spans="1:17" ht="15.5">
      <c r="A1184" s="15">
        <f>Month!A1184</f>
        <v>2023</v>
      </c>
      <c r="B1184" s="63" t="str">
        <f>Month!B1184</f>
        <v>June</v>
      </c>
      <c r="C1184" s="63" t="str">
        <f>Month!C1184</f>
        <v>Italy</v>
      </c>
      <c r="D1184" s="73">
        <f>Month!D1184</f>
        <v>0</v>
      </c>
      <c r="E1184" s="73">
        <f>Month!E1184</f>
        <v>10.97</v>
      </c>
      <c r="F1184" s="74">
        <f>Month!F1184</f>
        <v>10.97</v>
      </c>
      <c r="G1184" s="73">
        <f>Month!G1184</f>
        <v>0</v>
      </c>
      <c r="H1184" s="73">
        <f>Month!H1184</f>
        <v>0</v>
      </c>
      <c r="I1184" s="73">
        <f>Month!I1184</f>
        <v>0</v>
      </c>
      <c r="J1184" s="73">
        <f>Month!J1184</f>
        <v>0</v>
      </c>
      <c r="K1184" s="73">
        <f>Month!K1184</f>
        <v>0</v>
      </c>
      <c r="L1184" s="73">
        <f>Month!L1184</f>
        <v>0</v>
      </c>
      <c r="M1184" s="73">
        <f>Month!M1184</f>
        <v>0.1</v>
      </c>
      <c r="N1184" s="74">
        <f>Month!N1184</f>
        <v>0.1</v>
      </c>
      <c r="O1184" s="74">
        <f>Month!O1184</f>
        <v>11.07</v>
      </c>
      <c r="P1184" s="15">
        <v>2</v>
      </c>
      <c r="Q1184" s="15"/>
    </row>
    <row r="1185" spans="1:17" ht="15.5">
      <c r="A1185" s="15">
        <f>Month!A1185</f>
        <v>2023</v>
      </c>
      <c r="B1185" s="63" t="str">
        <f>Month!B1185</f>
        <v>June</v>
      </c>
      <c r="C1185" s="63" t="str">
        <f>Month!C1185</f>
        <v>Korea</v>
      </c>
      <c r="D1185" s="73">
        <f>Month!D1185</f>
        <v>0</v>
      </c>
      <c r="E1185" s="73">
        <f>Month!E1185</f>
        <v>0</v>
      </c>
      <c r="F1185" s="74">
        <f>Month!F1185</f>
        <v>0</v>
      </c>
      <c r="G1185" s="73">
        <f>Month!G1185</f>
        <v>0</v>
      </c>
      <c r="H1185" s="73">
        <f>Month!H1185</f>
        <v>0</v>
      </c>
      <c r="I1185" s="73">
        <f>Month!I1185</f>
        <v>0</v>
      </c>
      <c r="J1185" s="73">
        <f>Month!J1185</f>
        <v>0</v>
      </c>
      <c r="K1185" s="73">
        <f>Month!K1185</f>
        <v>0</v>
      </c>
      <c r="L1185" s="73">
        <f>Month!L1185</f>
        <v>0</v>
      </c>
      <c r="M1185" s="73">
        <f>Month!M1185</f>
        <v>0</v>
      </c>
      <c r="N1185" s="74">
        <f>Month!N1185</f>
        <v>0</v>
      </c>
      <c r="O1185" s="74">
        <f>Month!O1185</f>
        <v>0</v>
      </c>
      <c r="P1185" s="15">
        <v>2</v>
      </c>
      <c r="Q1185" s="15"/>
    </row>
    <row r="1186" spans="1:17" ht="15.5">
      <c r="A1186" s="15">
        <f>Month!A1186</f>
        <v>2023</v>
      </c>
      <c r="B1186" s="63" t="str">
        <f>Month!B1186</f>
        <v>June</v>
      </c>
      <c r="C1186" s="63" t="str">
        <f>Month!C1186</f>
        <v>Netherlands</v>
      </c>
      <c r="D1186" s="73">
        <f>Month!D1186</f>
        <v>660.92</v>
      </c>
      <c r="E1186" s="73">
        <f>Month!E1186</f>
        <v>158.46</v>
      </c>
      <c r="F1186" s="74">
        <f>Month!F1186</f>
        <v>819.38</v>
      </c>
      <c r="G1186" s="73">
        <f>Month!G1186</f>
        <v>15.49</v>
      </c>
      <c r="H1186" s="73">
        <f>Month!H1186</f>
        <v>137.86000000000001</v>
      </c>
      <c r="I1186" s="73">
        <f>Month!I1186</f>
        <v>0</v>
      </c>
      <c r="J1186" s="73">
        <f>Month!J1186</f>
        <v>2.04</v>
      </c>
      <c r="K1186" s="73">
        <f>Month!K1186</f>
        <v>4.95</v>
      </c>
      <c r="L1186" s="73">
        <f>Month!L1186</f>
        <v>0</v>
      </c>
      <c r="M1186" s="73">
        <f>Month!M1186</f>
        <v>174.24</v>
      </c>
      <c r="N1186" s="74">
        <f>Month!N1186</f>
        <v>336.63</v>
      </c>
      <c r="O1186" s="74">
        <f>Month!O1186</f>
        <v>1156.01</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Poland</v>
      </c>
      <c r="D1188" s="73">
        <f>Month!D1188</f>
        <v>160.57</v>
      </c>
      <c r="E1188" s="73">
        <f>Month!E1188</f>
        <v>0</v>
      </c>
      <c r="F1188" s="74">
        <f>Month!F1188</f>
        <v>160.57</v>
      </c>
      <c r="G1188" s="73">
        <f>Month!G1188</f>
        <v>0</v>
      </c>
      <c r="H1188" s="73">
        <f>Month!H1188</f>
        <v>0</v>
      </c>
      <c r="I1188" s="73">
        <f>Month!I1188</f>
        <v>0</v>
      </c>
      <c r="J1188" s="73">
        <f>Month!J1188</f>
        <v>0</v>
      </c>
      <c r="K1188" s="73">
        <f>Month!K1188</f>
        <v>0</v>
      </c>
      <c r="L1188" s="73">
        <f>Month!L1188</f>
        <v>0</v>
      </c>
      <c r="M1188" s="73">
        <f>Month!M1188</f>
        <v>0</v>
      </c>
      <c r="N1188" s="74">
        <f>Month!N1188</f>
        <v>2.81</v>
      </c>
      <c r="O1188" s="74">
        <f>Month!O1188</f>
        <v>163.38</v>
      </c>
      <c r="P1188" s="15">
        <v>2</v>
      </c>
      <c r="Q1188" s="15"/>
    </row>
    <row r="1189" spans="1:17" ht="15.5">
      <c r="A1189" s="15">
        <f>Month!A1189</f>
        <v>2023</v>
      </c>
      <c r="B1189" s="63" t="str">
        <f>Month!B1189</f>
        <v>June</v>
      </c>
      <c r="C1189" s="63" t="str">
        <f>Month!C1189</f>
        <v>Spain</v>
      </c>
      <c r="D1189" s="73">
        <f>Month!D1189</f>
        <v>0</v>
      </c>
      <c r="E1189" s="73">
        <f>Month!E1189</f>
        <v>0</v>
      </c>
      <c r="F1189" s="74">
        <f>Month!F1189</f>
        <v>0</v>
      </c>
      <c r="G1189" s="73">
        <f>Month!G1189</f>
        <v>0</v>
      </c>
      <c r="H1189" s="73">
        <f>Month!H1189</f>
        <v>25.83</v>
      </c>
      <c r="I1189" s="73">
        <f>Month!I1189</f>
        <v>0</v>
      </c>
      <c r="J1189" s="73">
        <f>Month!J1189</f>
        <v>0</v>
      </c>
      <c r="K1189" s="73">
        <f>Month!K1189</f>
        <v>0</v>
      </c>
      <c r="L1189" s="73">
        <f>Month!L1189</f>
        <v>0</v>
      </c>
      <c r="M1189" s="73">
        <f>Month!M1189</f>
        <v>5.92</v>
      </c>
      <c r="N1189" s="74">
        <f>Month!N1189</f>
        <v>52.73</v>
      </c>
      <c r="O1189" s="74">
        <f>Month!O1189</f>
        <v>52.73</v>
      </c>
      <c r="P1189" s="15">
        <v>2</v>
      </c>
      <c r="Q1189" s="15"/>
    </row>
    <row r="1190" spans="1:17" ht="15.5">
      <c r="A1190" s="15">
        <f>Month!A1190</f>
        <v>2023</v>
      </c>
      <c r="B1190" s="63" t="str">
        <f>Month!B1190</f>
        <v>June</v>
      </c>
      <c r="C1190" s="63" t="str">
        <f>Month!C1190</f>
        <v>Sweden</v>
      </c>
      <c r="D1190" s="73">
        <f>Month!D1190</f>
        <v>240.89</v>
      </c>
      <c r="E1190" s="73">
        <f>Month!E1190</f>
        <v>0</v>
      </c>
      <c r="F1190" s="74">
        <f>Month!F1190</f>
        <v>240.89</v>
      </c>
      <c r="G1190" s="73">
        <f>Month!G1190</f>
        <v>0</v>
      </c>
      <c r="H1190" s="73">
        <f>Month!H1190</f>
        <v>0</v>
      </c>
      <c r="I1190" s="73">
        <f>Month!I1190</f>
        <v>0</v>
      </c>
      <c r="J1190" s="73">
        <f>Month!J1190</f>
        <v>0</v>
      </c>
      <c r="K1190" s="73">
        <f>Month!K1190</f>
        <v>0</v>
      </c>
      <c r="L1190" s="73">
        <f>Month!L1190</f>
        <v>0</v>
      </c>
      <c r="M1190" s="73">
        <f>Month!M1190</f>
        <v>2</v>
      </c>
      <c r="N1190" s="74">
        <f>Month!N1190</f>
        <v>2</v>
      </c>
      <c r="O1190" s="74">
        <f>Month!O1190</f>
        <v>242.89</v>
      </c>
      <c r="P1190" s="15">
        <v>2</v>
      </c>
      <c r="Q1190" s="15"/>
    </row>
    <row r="1191" spans="1:17" ht="15.5">
      <c r="A1191" s="15">
        <f>Month!A1191</f>
        <v>2023</v>
      </c>
      <c r="B1191" s="63" t="str">
        <f>Month!B1191</f>
        <v>June</v>
      </c>
      <c r="C1191" s="63" t="str">
        <f>Month!C1191</f>
        <v>United States</v>
      </c>
      <c r="D1191" s="73">
        <f>Month!D1191</f>
        <v>0</v>
      </c>
      <c r="E1191" s="73">
        <f>Month!E1191</f>
        <v>0</v>
      </c>
      <c r="F1191" s="74">
        <f>Month!F1191</f>
        <v>0</v>
      </c>
      <c r="G1191" s="73">
        <f>Month!G1191</f>
        <v>0</v>
      </c>
      <c r="H1191" s="73">
        <f>Month!H1191</f>
        <v>244.75</v>
      </c>
      <c r="I1191" s="73">
        <f>Month!I1191</f>
        <v>0</v>
      </c>
      <c r="J1191" s="73">
        <f>Month!J1191</f>
        <v>0</v>
      </c>
      <c r="K1191" s="73">
        <f>Month!K1191</f>
        <v>0</v>
      </c>
      <c r="L1191" s="73">
        <f>Month!L1191</f>
        <v>0</v>
      </c>
      <c r="M1191" s="73">
        <f>Month!M1191</f>
        <v>0.31</v>
      </c>
      <c r="N1191" s="74">
        <f>Month!N1191</f>
        <v>245.06</v>
      </c>
      <c r="O1191" s="74">
        <f>Month!O1191</f>
        <v>245.06</v>
      </c>
      <c r="P1191" s="15">
        <v>2</v>
      </c>
      <c r="Q1191" s="15"/>
    </row>
    <row r="1192" spans="1:17" ht="15.5">
      <c r="A1192" s="15">
        <f>Month!A1192</f>
        <v>2023</v>
      </c>
      <c r="B1192" s="63" t="str">
        <f>Month!B1192</f>
        <v>June</v>
      </c>
      <c r="C1192" s="63" t="str">
        <f>Month!C1192</f>
        <v>Other</v>
      </c>
      <c r="D1192" s="73">
        <f>Month!D1192</f>
        <v>131.04</v>
      </c>
      <c r="E1192" s="73">
        <f>Month!E1192</f>
        <v>0</v>
      </c>
      <c r="F1192" s="74">
        <f>Month!F1192</f>
        <v>131.04</v>
      </c>
      <c r="G1192" s="73">
        <f>Month!G1192</f>
        <v>14.58</v>
      </c>
      <c r="H1192" s="73">
        <f>Month!H1192</f>
        <v>1.91</v>
      </c>
      <c r="I1192" s="73">
        <f>Month!I1192</f>
        <v>0</v>
      </c>
      <c r="J1192" s="73">
        <f>Month!J1192</f>
        <v>0</v>
      </c>
      <c r="K1192" s="73">
        <f>Month!K1192</f>
        <v>0</v>
      </c>
      <c r="L1192" s="73">
        <f>Month!L1192</f>
        <v>89.27</v>
      </c>
      <c r="M1192" s="73">
        <f>Month!M1192</f>
        <v>37.46</v>
      </c>
      <c r="N1192" s="74">
        <f>Month!N1192</f>
        <v>102.02</v>
      </c>
      <c r="O1192" s="74">
        <f>Month!O1192</f>
        <v>233.06</v>
      </c>
      <c r="P1192" s="15">
        <v>2</v>
      </c>
      <c r="Q1192" s="15"/>
    </row>
    <row r="1193" spans="1:17" ht="15.5">
      <c r="A1193" s="15">
        <f>Month!A1193</f>
        <v>2023</v>
      </c>
      <c r="B1193" s="66" t="str">
        <f>Month!B1193</f>
        <v>June</v>
      </c>
      <c r="C1193" s="64" t="str">
        <f>Month!C1193</f>
        <v>Total exports</v>
      </c>
      <c r="D1193" s="76">
        <f>Month!D1193</f>
        <v>1894.43</v>
      </c>
      <c r="E1193" s="76">
        <f>Month!E1193</f>
        <v>213.94</v>
      </c>
      <c r="F1193" s="75">
        <f>Month!F1193</f>
        <v>2108.37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3425.7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130.94999999999999</v>
      </c>
      <c r="N1194" s="71">
        <f>Month!N1194</f>
        <v>436.4</v>
      </c>
      <c r="O1194" s="71">
        <f>Month!O1194</f>
        <v>547.65</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Finland</v>
      </c>
      <c r="D1198" s="73">
        <f>Month!D1198</f>
        <v>0</v>
      </c>
      <c r="E1198" s="73">
        <f>Month!E1198</f>
        <v>0</v>
      </c>
      <c r="F1198" s="74">
        <f>Month!F1198</f>
        <v>0</v>
      </c>
      <c r="G1198" s="73">
        <f>Month!G1198</f>
        <v>0</v>
      </c>
      <c r="H1198" s="73">
        <f>Month!H1198</f>
        <v>0</v>
      </c>
      <c r="I1198" s="73">
        <f>Month!I1198</f>
        <v>0</v>
      </c>
      <c r="J1198" s="73">
        <f>Month!J1198</f>
        <v>0</v>
      </c>
      <c r="K1198" s="73">
        <f>Month!K1198</f>
        <v>0</v>
      </c>
      <c r="L1198" s="73">
        <f>Month!L1198</f>
        <v>0</v>
      </c>
      <c r="M1198" s="73">
        <f>Month!M1198</f>
        <v>0</v>
      </c>
      <c r="N1198" s="74">
        <f>Month!N1198</f>
        <v>0</v>
      </c>
      <c r="O1198" s="74">
        <f>Month!O1198</f>
        <v>0</v>
      </c>
      <c r="P1198" s="15">
        <v>3</v>
      </c>
      <c r="Q1198" s="15"/>
    </row>
    <row r="1199" spans="1:17" ht="15.5">
      <c r="A1199" s="15">
        <f>Month!A1199</f>
        <v>2023</v>
      </c>
      <c r="B1199" s="63" t="str">
        <f>Month!B1199</f>
        <v>July</v>
      </c>
      <c r="C1199" s="63" t="str">
        <f>Month!C1199</f>
        <v>France</v>
      </c>
      <c r="D1199" s="73">
        <f>Month!D1199</f>
        <v>0.19</v>
      </c>
      <c r="E1199" s="73">
        <f>Month!E1199</f>
        <v>0</v>
      </c>
      <c r="F1199" s="74">
        <f>Month!F1199</f>
        <v>0.19</v>
      </c>
      <c r="G1199" s="73">
        <f>Month!G1199</f>
        <v>12.9</v>
      </c>
      <c r="H1199" s="73">
        <f>Month!H1199</f>
        <v>3.41</v>
      </c>
      <c r="I1199" s="73">
        <f>Month!I1199</f>
        <v>0</v>
      </c>
      <c r="J1199" s="73">
        <f>Month!J1199</f>
        <v>0</v>
      </c>
      <c r="K1199" s="73">
        <f>Month!K1199</f>
        <v>0</v>
      </c>
      <c r="L1199" s="73">
        <f>Month!L1199</f>
        <v>0</v>
      </c>
      <c r="M1199" s="73">
        <f>Month!M1199</f>
        <v>4.79</v>
      </c>
      <c r="N1199" s="74">
        <f>Month!N1199</f>
        <v>21.1</v>
      </c>
      <c r="O1199" s="74">
        <f>Month!O1199</f>
        <v>21.29</v>
      </c>
      <c r="P1199" s="15">
        <v>3</v>
      </c>
      <c r="Q1199" s="15"/>
    </row>
    <row r="1200" spans="1:17" ht="15.5">
      <c r="A1200" s="15">
        <f>Month!A1200</f>
        <v>2023</v>
      </c>
      <c r="B1200" s="63" t="str">
        <f>Month!B1200</f>
        <v>July</v>
      </c>
      <c r="C1200" s="63" t="str">
        <f>Month!C1200</f>
        <v>Germany</v>
      </c>
      <c r="D1200" s="73">
        <f>Month!D1200</f>
        <v>243.05</v>
      </c>
      <c r="E1200" s="73">
        <f>Month!E1200</f>
        <v>0</v>
      </c>
      <c r="F1200" s="74">
        <f>Month!F1200</f>
        <v>243.05</v>
      </c>
      <c r="G1200" s="73">
        <f>Month!G1200</f>
        <v>0</v>
      </c>
      <c r="H1200" s="73">
        <f>Month!H1200</f>
        <v>0</v>
      </c>
      <c r="I1200" s="73">
        <f>Month!I1200</f>
        <v>0</v>
      </c>
      <c r="J1200" s="73">
        <f>Month!J1200</f>
        <v>0</v>
      </c>
      <c r="K1200" s="73">
        <f>Month!K1200</f>
        <v>0</v>
      </c>
      <c r="L1200" s="73">
        <f>Month!L1200</f>
        <v>0</v>
      </c>
      <c r="M1200" s="73">
        <f>Month!M1200</f>
        <v>1.1399999999999999</v>
      </c>
      <c r="N1200" s="74">
        <f>Month!N1200</f>
        <v>1.1399999999999999</v>
      </c>
      <c r="O1200" s="74">
        <f>Month!O1200</f>
        <v>244.19</v>
      </c>
      <c r="P1200" s="15">
        <v>3</v>
      </c>
      <c r="Q1200" s="15"/>
    </row>
    <row r="1201" spans="1:17" ht="15.5">
      <c r="A1201" s="15">
        <f>Month!A1201</f>
        <v>2023</v>
      </c>
      <c r="B1201" s="63" t="str">
        <f>Month!B1201</f>
        <v>July</v>
      </c>
      <c r="C1201" s="63" t="str">
        <f>Month!C1201</f>
        <v>Ireland</v>
      </c>
      <c r="D1201" s="73">
        <f>Month!D1201</f>
        <v>0</v>
      </c>
      <c r="E1201" s="73">
        <f>Month!E1201</f>
        <v>0</v>
      </c>
      <c r="F1201" s="74">
        <f>Month!F1201</f>
        <v>0</v>
      </c>
      <c r="G1201" s="73">
        <f>Month!G1201</f>
        <v>0</v>
      </c>
      <c r="H1201" s="73">
        <f>Month!H1201</f>
        <v>28.75</v>
      </c>
      <c r="I1201" s="73">
        <f>Month!I1201</f>
        <v>118.37</v>
      </c>
      <c r="J1201" s="73">
        <f>Month!J1201</f>
        <v>0</v>
      </c>
      <c r="K1201" s="73">
        <f>Month!K1201</f>
        <v>103.75</v>
      </c>
      <c r="L1201" s="73">
        <f>Month!L1201</f>
        <v>11.2</v>
      </c>
      <c r="M1201" s="73">
        <f>Month!M1201</f>
        <v>17.5</v>
      </c>
      <c r="N1201" s="74">
        <f>Month!N1201</f>
        <v>282.51</v>
      </c>
      <c r="O1201" s="74">
        <f>Month!O1201</f>
        <v>282.51</v>
      </c>
      <c r="P1201" s="15">
        <v>3</v>
      </c>
      <c r="Q1201" s="15"/>
    </row>
    <row r="1202" spans="1:17" ht="15.5">
      <c r="A1202" s="15">
        <f>Month!A1202</f>
        <v>2023</v>
      </c>
      <c r="B1202" s="63" t="str">
        <f>Month!B1202</f>
        <v>July</v>
      </c>
      <c r="C1202" s="63" t="str">
        <f>Month!C1202</f>
        <v>Italy</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0.05</v>
      </c>
      <c r="N1202" s="74">
        <f>Month!N1202</f>
        <v>0.05</v>
      </c>
      <c r="O1202" s="74">
        <f>Month!O1202</f>
        <v>0.05</v>
      </c>
      <c r="P1202" s="15">
        <v>3</v>
      </c>
      <c r="Q1202" s="15"/>
    </row>
    <row r="1203" spans="1:17" ht="15.5">
      <c r="A1203" s="15">
        <f>Month!A1203</f>
        <v>2023</v>
      </c>
      <c r="B1203" s="63" t="str">
        <f>Month!B1203</f>
        <v>July</v>
      </c>
      <c r="C1203" s="63" t="str">
        <f>Month!C1203</f>
        <v>Korea</v>
      </c>
      <c r="D1203" s="73">
        <f>Month!D1203</f>
        <v>0</v>
      </c>
      <c r="E1203" s="73">
        <f>Month!E1203</f>
        <v>0</v>
      </c>
      <c r="F1203" s="74">
        <f>Month!F1203</f>
        <v>0</v>
      </c>
      <c r="G1203" s="73">
        <f>Month!G1203</f>
        <v>0</v>
      </c>
      <c r="H1203" s="73">
        <f>Month!H1203</f>
        <v>0</v>
      </c>
      <c r="I1203" s="73">
        <f>Month!I1203</f>
        <v>0</v>
      </c>
      <c r="J1203" s="73">
        <f>Month!J1203</f>
        <v>0</v>
      </c>
      <c r="K1203" s="73">
        <f>Month!K1203</f>
        <v>0</v>
      </c>
      <c r="L1203" s="73">
        <f>Month!L1203</f>
        <v>0</v>
      </c>
      <c r="M1203" s="73">
        <f>Month!M1203</f>
        <v>0</v>
      </c>
      <c r="N1203" s="74">
        <f>Month!N1203</f>
        <v>0</v>
      </c>
      <c r="O1203" s="74">
        <f>Month!O1203</f>
        <v>0</v>
      </c>
      <c r="P1203" s="15">
        <v>3</v>
      </c>
      <c r="Q1203" s="15"/>
    </row>
    <row r="1204" spans="1:17" ht="15.5">
      <c r="A1204" s="15">
        <f>Month!A1204</f>
        <v>2023</v>
      </c>
      <c r="B1204" s="63" t="str">
        <f>Month!B1204</f>
        <v>July</v>
      </c>
      <c r="C1204" s="63" t="str">
        <f>Month!C1204</f>
        <v>Netherlands</v>
      </c>
      <c r="D1204" s="73">
        <f>Month!D1204</f>
        <v>1364.05</v>
      </c>
      <c r="E1204" s="73">
        <f>Month!E1204</f>
        <v>55.49</v>
      </c>
      <c r="F1204" s="74">
        <f>Month!F1204</f>
        <v>1419.54</v>
      </c>
      <c r="G1204" s="73">
        <f>Month!G1204</f>
        <v>5.37</v>
      </c>
      <c r="H1204" s="73">
        <f>Month!H1204</f>
        <v>233.03</v>
      </c>
      <c r="I1204" s="73">
        <f>Month!I1204</f>
        <v>0</v>
      </c>
      <c r="J1204" s="73">
        <f>Month!J1204</f>
        <v>0</v>
      </c>
      <c r="K1204" s="73">
        <f>Month!K1204</f>
        <v>0</v>
      </c>
      <c r="L1204" s="73">
        <f>Month!L1204</f>
        <v>0</v>
      </c>
      <c r="M1204" s="73">
        <f>Month!M1204</f>
        <v>161.32</v>
      </c>
      <c r="N1204" s="74">
        <f>Month!N1204</f>
        <v>401.77</v>
      </c>
      <c r="O1204" s="74">
        <f>Month!O1204</f>
        <v>1821.31</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Poland</v>
      </c>
      <c r="D1206" s="73">
        <f>Month!D1206</f>
        <v>283.16000000000003</v>
      </c>
      <c r="E1206" s="73">
        <f>Month!E1206</f>
        <v>0</v>
      </c>
      <c r="F1206" s="74">
        <f>Month!F1206</f>
        <v>283.16000000000003</v>
      </c>
      <c r="G1206" s="73">
        <f>Month!G1206</f>
        <v>1.96</v>
      </c>
      <c r="H1206" s="73">
        <f>Month!H1206</f>
        <v>0</v>
      </c>
      <c r="I1206" s="73">
        <f>Month!I1206</f>
        <v>0</v>
      </c>
      <c r="J1206" s="73">
        <f>Month!J1206</f>
        <v>0</v>
      </c>
      <c r="K1206" s="73">
        <f>Month!K1206</f>
        <v>0</v>
      </c>
      <c r="L1206" s="73">
        <f>Month!L1206</f>
        <v>0</v>
      </c>
      <c r="M1206" s="73">
        <f>Month!M1206</f>
        <v>3.01</v>
      </c>
      <c r="N1206" s="74">
        <f>Month!N1206</f>
        <v>6.07</v>
      </c>
      <c r="O1206" s="74">
        <f>Month!O1206</f>
        <v>289.23</v>
      </c>
      <c r="P1206" s="15">
        <v>3</v>
      </c>
      <c r="Q1206" s="15"/>
    </row>
    <row r="1207" spans="1:17" ht="15.5">
      <c r="A1207" s="15">
        <f>Month!A1207</f>
        <v>2023</v>
      </c>
      <c r="B1207" s="63" t="str">
        <f>Month!B1207</f>
        <v>July</v>
      </c>
      <c r="C1207" s="63" t="str">
        <f>Month!C1207</f>
        <v>Spain</v>
      </c>
      <c r="D1207" s="73">
        <f>Month!D1207</f>
        <v>0</v>
      </c>
      <c r="E1207" s="73">
        <f>Month!E1207</f>
        <v>0</v>
      </c>
      <c r="F1207" s="74">
        <f>Month!F1207</f>
        <v>0</v>
      </c>
      <c r="G1207" s="73">
        <f>Month!G1207</f>
        <v>2.68</v>
      </c>
      <c r="H1207" s="73">
        <f>Month!H1207</f>
        <v>0</v>
      </c>
      <c r="I1207" s="73">
        <f>Month!I1207</f>
        <v>0</v>
      </c>
      <c r="J1207" s="73">
        <f>Month!J1207</f>
        <v>0</v>
      </c>
      <c r="K1207" s="73">
        <f>Month!K1207</f>
        <v>0</v>
      </c>
      <c r="L1207" s="73">
        <f>Month!L1207</f>
        <v>0</v>
      </c>
      <c r="M1207" s="73">
        <f>Month!M1207</f>
        <v>42.72</v>
      </c>
      <c r="N1207" s="74">
        <f>Month!N1207</f>
        <v>45.4</v>
      </c>
      <c r="O1207" s="74">
        <f>Month!O1207</f>
        <v>45.4</v>
      </c>
      <c r="P1207" s="15">
        <v>3</v>
      </c>
      <c r="Q1207" s="15"/>
    </row>
    <row r="1208" spans="1:17" ht="15.5">
      <c r="A1208" s="15">
        <f>Month!A1208</f>
        <v>2023</v>
      </c>
      <c r="B1208" s="63" t="str">
        <f>Month!B1208</f>
        <v>July</v>
      </c>
      <c r="C1208" s="63" t="str">
        <f>Month!C1208</f>
        <v>Sweden</v>
      </c>
      <c r="D1208" s="73">
        <f>Month!D1208</f>
        <v>89.91</v>
      </c>
      <c r="E1208" s="73">
        <f>Month!E1208</f>
        <v>0</v>
      </c>
      <c r="F1208" s="74">
        <f>Month!F1208</f>
        <v>89.91</v>
      </c>
      <c r="G1208" s="73">
        <f>Month!G1208</f>
        <v>0</v>
      </c>
      <c r="H1208" s="73">
        <f>Month!H1208</f>
        <v>0</v>
      </c>
      <c r="I1208" s="73">
        <f>Month!I1208</f>
        <v>0</v>
      </c>
      <c r="J1208" s="73">
        <f>Month!J1208</f>
        <v>0</v>
      </c>
      <c r="K1208" s="73">
        <f>Month!K1208</f>
        <v>0</v>
      </c>
      <c r="L1208" s="73">
        <f>Month!L1208</f>
        <v>0</v>
      </c>
      <c r="M1208" s="73">
        <f>Month!M1208</f>
        <v>0</v>
      </c>
      <c r="N1208" s="74">
        <f>Month!N1208</f>
        <v>0</v>
      </c>
      <c r="O1208" s="74">
        <f>Month!O1208</f>
        <v>89.91</v>
      </c>
      <c r="P1208" s="15">
        <v>3</v>
      </c>
      <c r="Q1208" s="15"/>
    </row>
    <row r="1209" spans="1:17" ht="15.5">
      <c r="A1209" s="15">
        <f>Month!A1209</f>
        <v>2023</v>
      </c>
      <c r="B1209" s="63" t="str">
        <f>Month!B1209</f>
        <v>July</v>
      </c>
      <c r="C1209" s="63" t="str">
        <f>Month!C1209</f>
        <v>United States</v>
      </c>
      <c r="D1209" s="73">
        <f>Month!D1209</f>
        <v>0</v>
      </c>
      <c r="E1209" s="73">
        <f>Month!E1209</f>
        <v>0</v>
      </c>
      <c r="F1209" s="74">
        <f>Month!F1209</f>
        <v>0</v>
      </c>
      <c r="G1209" s="73">
        <f>Month!G1209</f>
        <v>0</v>
      </c>
      <c r="H1209" s="73">
        <f>Month!H1209</f>
        <v>245.02</v>
      </c>
      <c r="I1209" s="73">
        <f>Month!I1209</f>
        <v>0</v>
      </c>
      <c r="J1209" s="73">
        <f>Month!J1209</f>
        <v>7.43</v>
      </c>
      <c r="K1209" s="73">
        <f>Month!K1209</f>
        <v>35.26</v>
      </c>
      <c r="L1209" s="73">
        <f>Month!L1209</f>
        <v>0</v>
      </c>
      <c r="M1209" s="73">
        <f>Month!M1209</f>
        <v>2.0099999999999998</v>
      </c>
      <c r="N1209" s="74">
        <f>Month!N1209</f>
        <v>289.72000000000003</v>
      </c>
      <c r="O1209" s="74">
        <f>Month!O1209</f>
        <v>289.72000000000003</v>
      </c>
      <c r="P1209" s="15">
        <v>3</v>
      </c>
      <c r="Q1209" s="15"/>
    </row>
    <row r="1210" spans="1:17" ht="15.5">
      <c r="A1210" s="15">
        <f>Month!A1210</f>
        <v>2023</v>
      </c>
      <c r="B1210" s="63" t="str">
        <f>Month!B1210</f>
        <v>July</v>
      </c>
      <c r="C1210" s="63" t="str">
        <f>Month!C1210</f>
        <v>Other</v>
      </c>
      <c r="D1210" s="73">
        <f>Month!D1210</f>
        <v>177.64</v>
      </c>
      <c r="E1210" s="73">
        <f>Month!E1210</f>
        <v>0</v>
      </c>
      <c r="F1210" s="74">
        <f>Month!F1210</f>
        <v>177.64</v>
      </c>
      <c r="G1210" s="73">
        <f>Month!G1210</f>
        <v>15.49</v>
      </c>
      <c r="H1210" s="73">
        <f>Month!H1210</f>
        <v>2.91</v>
      </c>
      <c r="I1210" s="73">
        <f>Month!I1210</f>
        <v>0</v>
      </c>
      <c r="J1210" s="73">
        <f>Month!J1210</f>
        <v>0</v>
      </c>
      <c r="K1210" s="73">
        <f>Month!K1210</f>
        <v>0</v>
      </c>
      <c r="L1210" s="73">
        <f>Month!L1210</f>
        <v>148.91999999999999</v>
      </c>
      <c r="M1210" s="73">
        <f>Month!M1210</f>
        <v>31.71</v>
      </c>
      <c r="N1210" s="74">
        <f>Month!N1210</f>
        <v>105.89</v>
      </c>
      <c r="O1210" s="74">
        <f>Month!O1210</f>
        <v>283.52999999999997</v>
      </c>
      <c r="P1210" s="15">
        <v>3</v>
      </c>
      <c r="Q1210" s="15"/>
    </row>
    <row r="1211" spans="1:17" ht="15.5">
      <c r="A1211" s="15">
        <f>Month!A1211</f>
        <v>2023</v>
      </c>
      <c r="B1211" s="66" t="str">
        <f>Month!B1211</f>
        <v>July</v>
      </c>
      <c r="C1211" s="64" t="str">
        <f>Month!C1211</f>
        <v>Total exports</v>
      </c>
      <c r="D1211" s="76">
        <f>Month!D1211</f>
        <v>2413.06</v>
      </c>
      <c r="E1211" s="76">
        <f>Month!E1211</f>
        <v>166.74</v>
      </c>
      <c r="F1211" s="75">
        <f>Month!F1211</f>
        <v>2579.8000000000002</v>
      </c>
      <c r="G1211" s="76">
        <f>Month!G1211</f>
        <v>44.32</v>
      </c>
      <c r="H1211" s="76">
        <f>Month!H1211</f>
        <v>895.25</v>
      </c>
      <c r="I1211" s="76">
        <f>Month!I1211</f>
        <v>118.37</v>
      </c>
      <c r="J1211" s="76">
        <f>Month!J1211</f>
        <v>7.43</v>
      </c>
      <c r="K1211" s="76">
        <f>Month!K1211</f>
        <v>139.01</v>
      </c>
      <c r="L1211" s="76">
        <f>Month!L1211</f>
        <v>174.01</v>
      </c>
      <c r="M1211" s="76">
        <f>Month!M1211</f>
        <v>410.58</v>
      </c>
      <c r="N1211" s="75">
        <f>Month!N1211</f>
        <v>1788.97</v>
      </c>
      <c r="O1211" s="96">
        <f>Month!O1211</f>
        <v>4368.7700000000004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175.12</v>
      </c>
      <c r="N1212" s="71">
        <f>Month!N1212</f>
        <v>514.26</v>
      </c>
      <c r="O1212" s="71">
        <f>Month!O1212</f>
        <v>533.04999999999995</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Finland</v>
      </c>
      <c r="D1216" s="73">
        <f>Month!D1216</f>
        <v>0</v>
      </c>
      <c r="E1216" s="73">
        <f>Month!E1216</f>
        <v>0</v>
      </c>
      <c r="F1216" s="74">
        <f>Month!F1216</f>
        <v>0</v>
      </c>
      <c r="G1216" s="73">
        <f>Month!G1216</f>
        <v>0</v>
      </c>
      <c r="H1216" s="73">
        <f>Month!H1216</f>
        <v>0</v>
      </c>
      <c r="I1216" s="73">
        <f>Month!I1216</f>
        <v>0</v>
      </c>
      <c r="J1216" s="73">
        <f>Month!J1216</f>
        <v>0</v>
      </c>
      <c r="K1216" s="73">
        <f>Month!K1216</f>
        <v>0</v>
      </c>
      <c r="L1216" s="73">
        <f>Month!L1216</f>
        <v>0</v>
      </c>
      <c r="M1216" s="73">
        <f>Month!M1216</f>
        <v>0</v>
      </c>
      <c r="N1216" s="74">
        <f>Month!N1216</f>
        <v>0</v>
      </c>
      <c r="O1216" s="74">
        <f>Month!O1216</f>
        <v>0</v>
      </c>
      <c r="P1216" s="15">
        <v>3</v>
      </c>
      <c r="Q1216" s="15"/>
    </row>
    <row r="1217" spans="1:17" ht="15.5">
      <c r="A1217" s="15">
        <f>Month!A1217</f>
        <v>2023</v>
      </c>
      <c r="B1217" s="63" t="str">
        <f>Month!B1217</f>
        <v>August</v>
      </c>
      <c r="C1217" s="63" t="str">
        <f>Month!C1217</f>
        <v>France</v>
      </c>
      <c r="D1217" s="73">
        <f>Month!D1217</f>
        <v>0</v>
      </c>
      <c r="E1217" s="73">
        <f>Month!E1217</f>
        <v>0</v>
      </c>
      <c r="F1217" s="74">
        <f>Month!F1217</f>
        <v>0</v>
      </c>
      <c r="G1217" s="73">
        <f>Month!G1217</f>
        <v>25.12</v>
      </c>
      <c r="H1217" s="73">
        <f>Month!H1217</f>
        <v>4.71</v>
      </c>
      <c r="I1217" s="73">
        <f>Month!I1217</f>
        <v>0</v>
      </c>
      <c r="J1217" s="73">
        <f>Month!J1217</f>
        <v>0</v>
      </c>
      <c r="K1217" s="73">
        <f>Month!K1217</f>
        <v>0</v>
      </c>
      <c r="L1217" s="73">
        <f>Month!L1217</f>
        <v>0</v>
      </c>
      <c r="M1217" s="73">
        <f>Month!M1217</f>
        <v>1.55</v>
      </c>
      <c r="N1217" s="74">
        <f>Month!N1217</f>
        <v>31.38</v>
      </c>
      <c r="O1217" s="74">
        <f>Month!O1217</f>
        <v>31.38</v>
      </c>
      <c r="P1217" s="15">
        <v>3</v>
      </c>
      <c r="Q1217" s="15"/>
    </row>
    <row r="1218" spans="1:17" ht="15.5">
      <c r="A1218" s="15">
        <f>Month!A1218</f>
        <v>2023</v>
      </c>
      <c r="B1218" s="63" t="str">
        <f>Month!B1218</f>
        <v>August</v>
      </c>
      <c r="C1218" s="63" t="str">
        <f>Month!C1218</f>
        <v>Germany</v>
      </c>
      <c r="D1218" s="73">
        <f>Month!D1218</f>
        <v>384.87</v>
      </c>
      <c r="E1218" s="73">
        <f>Month!E1218</f>
        <v>0</v>
      </c>
      <c r="F1218" s="74">
        <f>Month!F1218</f>
        <v>384.87</v>
      </c>
      <c r="G1218" s="73">
        <f>Month!G1218</f>
        <v>0</v>
      </c>
      <c r="H1218" s="73">
        <f>Month!H1218</f>
        <v>0</v>
      </c>
      <c r="I1218" s="73">
        <f>Month!I1218</f>
        <v>0</v>
      </c>
      <c r="J1218" s="73">
        <f>Month!J1218</f>
        <v>0</v>
      </c>
      <c r="K1218" s="73">
        <f>Month!K1218</f>
        <v>0</v>
      </c>
      <c r="L1218" s="73">
        <f>Month!L1218</f>
        <v>0</v>
      </c>
      <c r="M1218" s="73">
        <f>Month!M1218</f>
        <v>2</v>
      </c>
      <c r="N1218" s="74">
        <f>Month!N1218</f>
        <v>2</v>
      </c>
      <c r="O1218" s="74">
        <f>Month!O1218</f>
        <v>386.87</v>
      </c>
      <c r="P1218" s="15">
        <v>3</v>
      </c>
      <c r="Q1218" s="15"/>
    </row>
    <row r="1219" spans="1:17" ht="15.5">
      <c r="A1219" s="15">
        <f>Month!A1219</f>
        <v>2023</v>
      </c>
      <c r="B1219" s="63" t="str">
        <f>Month!B1219</f>
        <v>August</v>
      </c>
      <c r="C1219" s="63" t="str">
        <f>Month!C1219</f>
        <v>Ireland</v>
      </c>
      <c r="D1219" s="73">
        <f>Month!D1219</f>
        <v>0</v>
      </c>
      <c r="E1219" s="73">
        <f>Month!E1219</f>
        <v>0</v>
      </c>
      <c r="F1219" s="74">
        <f>Month!F1219</f>
        <v>0</v>
      </c>
      <c r="G1219" s="73">
        <f>Month!G1219</f>
        <v>0</v>
      </c>
      <c r="H1219" s="73">
        <f>Month!H1219</f>
        <v>12.44</v>
      </c>
      <c r="I1219" s="73">
        <f>Month!I1219</f>
        <v>113.95</v>
      </c>
      <c r="J1219" s="73">
        <f>Month!J1219</f>
        <v>0</v>
      </c>
      <c r="K1219" s="73">
        <f>Month!K1219</f>
        <v>79.81</v>
      </c>
      <c r="L1219" s="73">
        <f>Month!L1219</f>
        <v>13.07</v>
      </c>
      <c r="M1219" s="73">
        <f>Month!M1219</f>
        <v>9.99</v>
      </c>
      <c r="N1219" s="74">
        <f>Month!N1219</f>
        <v>229.26</v>
      </c>
      <c r="O1219" s="74">
        <f>Month!O1219</f>
        <v>229.26</v>
      </c>
      <c r="P1219" s="15">
        <v>3</v>
      </c>
      <c r="Q1219" s="15"/>
    </row>
    <row r="1220" spans="1:17" ht="15.5">
      <c r="A1220" s="15">
        <f>Month!A1220</f>
        <v>2023</v>
      </c>
      <c r="B1220" s="63" t="str">
        <f>Month!B1220</f>
        <v>August</v>
      </c>
      <c r="C1220" s="63" t="str">
        <f>Month!C1220</f>
        <v>Italy</v>
      </c>
      <c r="D1220" s="73">
        <f>Month!D1220</f>
        <v>91.94</v>
      </c>
      <c r="E1220" s="73">
        <f>Month!E1220</f>
        <v>0</v>
      </c>
      <c r="F1220" s="74">
        <f>Month!F1220</f>
        <v>91.94</v>
      </c>
      <c r="G1220" s="73">
        <f>Month!G1220</f>
        <v>0</v>
      </c>
      <c r="H1220" s="73">
        <f>Month!H1220</f>
        <v>0</v>
      </c>
      <c r="I1220" s="73">
        <f>Month!I1220</f>
        <v>0</v>
      </c>
      <c r="J1220" s="73">
        <f>Month!J1220</f>
        <v>0</v>
      </c>
      <c r="K1220" s="73">
        <f>Month!K1220</f>
        <v>0</v>
      </c>
      <c r="L1220" s="73">
        <f>Month!L1220</f>
        <v>0</v>
      </c>
      <c r="M1220" s="73">
        <f>Month!M1220</f>
        <v>4.6900000000000004</v>
      </c>
      <c r="N1220" s="74">
        <f>Month!N1220</f>
        <v>4.6900000000000004</v>
      </c>
      <c r="O1220" s="74">
        <f>Month!O1220</f>
        <v>96.63</v>
      </c>
      <c r="P1220" s="15">
        <v>3</v>
      </c>
      <c r="Q1220" s="15"/>
    </row>
    <row r="1221" spans="1:17" ht="15.5">
      <c r="A1221" s="15">
        <f>Month!A1221</f>
        <v>2023</v>
      </c>
      <c r="B1221" s="63" t="str">
        <f>Month!B1221</f>
        <v>August</v>
      </c>
      <c r="C1221" s="63" t="str">
        <f>Month!C1221</f>
        <v>Korea</v>
      </c>
      <c r="D1221" s="73">
        <f>Month!D1221</f>
        <v>0</v>
      </c>
      <c r="E1221" s="73">
        <f>Month!E1221</f>
        <v>0</v>
      </c>
      <c r="F1221" s="74">
        <f>Month!F1221</f>
        <v>0</v>
      </c>
      <c r="G1221" s="73">
        <f>Month!G1221</f>
        <v>0</v>
      </c>
      <c r="H1221" s="73">
        <f>Month!H1221</f>
        <v>0</v>
      </c>
      <c r="I1221" s="73">
        <f>Month!I1221</f>
        <v>0</v>
      </c>
      <c r="J1221" s="73">
        <f>Month!J1221</f>
        <v>0</v>
      </c>
      <c r="K1221" s="73">
        <f>Month!K1221</f>
        <v>0</v>
      </c>
      <c r="L1221" s="73">
        <f>Month!L1221</f>
        <v>0</v>
      </c>
      <c r="M1221" s="73">
        <f>Month!M1221</f>
        <v>0</v>
      </c>
      <c r="N1221" s="74">
        <f>Month!N1221</f>
        <v>0</v>
      </c>
      <c r="O1221" s="74">
        <f>Month!O1221</f>
        <v>0</v>
      </c>
      <c r="P1221" s="15">
        <v>3</v>
      </c>
      <c r="Q1221" s="15"/>
    </row>
    <row r="1222" spans="1:17" ht="15.5">
      <c r="A1222" s="15">
        <f>Month!A1222</f>
        <v>2023</v>
      </c>
      <c r="B1222" s="63" t="str">
        <f>Month!B1222</f>
        <v>August</v>
      </c>
      <c r="C1222" s="63" t="str">
        <f>Month!C1222</f>
        <v>Netherlands</v>
      </c>
      <c r="D1222" s="73">
        <f>Month!D1222</f>
        <v>918.67</v>
      </c>
      <c r="E1222" s="73">
        <f>Month!E1222</f>
        <v>201.33</v>
      </c>
      <c r="F1222" s="74">
        <f>Month!F1222</f>
        <v>1120</v>
      </c>
      <c r="G1222" s="73">
        <f>Month!G1222</f>
        <v>4.2300000000000004</v>
      </c>
      <c r="H1222" s="73">
        <f>Month!H1222</f>
        <v>134.06</v>
      </c>
      <c r="I1222" s="73">
        <f>Month!I1222</f>
        <v>0</v>
      </c>
      <c r="J1222" s="73">
        <f>Month!J1222</f>
        <v>4</v>
      </c>
      <c r="K1222" s="73">
        <f>Month!K1222</f>
        <v>0</v>
      </c>
      <c r="L1222" s="73">
        <f>Month!L1222</f>
        <v>8.86</v>
      </c>
      <c r="M1222" s="73">
        <f>Month!M1222</f>
        <v>152.06</v>
      </c>
      <c r="N1222" s="74">
        <f>Month!N1222</f>
        <v>317.23</v>
      </c>
      <c r="O1222" s="74">
        <f>Month!O1222</f>
        <v>1437.23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Poland</v>
      </c>
      <c r="D1224" s="73">
        <f>Month!D1224</f>
        <v>277.58</v>
      </c>
      <c r="E1224" s="73">
        <f>Month!E1224</f>
        <v>0</v>
      </c>
      <c r="F1224" s="74">
        <f>Month!F1224</f>
        <v>277.58</v>
      </c>
      <c r="G1224" s="73">
        <f>Month!G1224</f>
        <v>0</v>
      </c>
      <c r="H1224" s="73">
        <f>Month!H1224</f>
        <v>0</v>
      </c>
      <c r="I1224" s="73">
        <f>Month!I1224</f>
        <v>0</v>
      </c>
      <c r="J1224" s="73">
        <f>Month!J1224</f>
        <v>0</v>
      </c>
      <c r="K1224" s="73">
        <f>Month!K1224</f>
        <v>0</v>
      </c>
      <c r="L1224" s="73">
        <f>Month!L1224</f>
        <v>0</v>
      </c>
      <c r="M1224" s="73">
        <f>Month!M1224</f>
        <v>1.65</v>
      </c>
      <c r="N1224" s="74">
        <f>Month!N1224</f>
        <v>1.65</v>
      </c>
      <c r="O1224" s="74">
        <f>Month!O1224</f>
        <v>279.23</v>
      </c>
      <c r="P1224" s="15">
        <v>3</v>
      </c>
      <c r="Q1224" s="15"/>
    </row>
    <row r="1225" spans="1:17" ht="15.5">
      <c r="A1225" s="15">
        <f>Month!A1225</f>
        <v>2023</v>
      </c>
      <c r="B1225" s="63" t="str">
        <f>Month!B1225</f>
        <v>August</v>
      </c>
      <c r="C1225" s="63" t="str">
        <f>Month!C1225</f>
        <v>Spain</v>
      </c>
      <c r="D1225" s="73">
        <f>Month!D1225</f>
        <v>0</v>
      </c>
      <c r="E1225" s="73">
        <f>Month!E1225</f>
        <v>0</v>
      </c>
      <c r="F1225" s="74">
        <f>Month!F1225</f>
        <v>0</v>
      </c>
      <c r="G1225" s="73">
        <f>Month!G1225</f>
        <v>0</v>
      </c>
      <c r="H1225" s="73">
        <f>Month!H1225</f>
        <v>0</v>
      </c>
      <c r="I1225" s="73">
        <f>Month!I1225</f>
        <v>0</v>
      </c>
      <c r="J1225" s="73">
        <f>Month!J1225</f>
        <v>0</v>
      </c>
      <c r="K1225" s="73">
        <f>Month!K1225</f>
        <v>0</v>
      </c>
      <c r="L1225" s="73">
        <f>Month!L1225</f>
        <v>0</v>
      </c>
      <c r="M1225" s="73">
        <f>Month!M1225</f>
        <v>0.15</v>
      </c>
      <c r="N1225" s="74">
        <f>Month!N1225</f>
        <v>0.15</v>
      </c>
      <c r="O1225" s="74">
        <f>Month!O1225</f>
        <v>0.15</v>
      </c>
      <c r="P1225" s="15">
        <v>3</v>
      </c>
      <c r="Q1225" s="15"/>
    </row>
    <row r="1226" spans="1:17" ht="15.5">
      <c r="A1226" s="15">
        <f>Month!A1226</f>
        <v>2023</v>
      </c>
      <c r="B1226" s="63" t="str">
        <f>Month!B1226</f>
        <v>August</v>
      </c>
      <c r="C1226" s="63" t="str">
        <f>Month!C1226</f>
        <v>Sweden</v>
      </c>
      <c r="D1226" s="73">
        <f>Month!D1226</f>
        <v>161.22999999999999</v>
      </c>
      <c r="E1226" s="73">
        <f>Month!E1226</f>
        <v>0</v>
      </c>
      <c r="F1226" s="74">
        <f>Month!F1226</f>
        <v>161.22999999999999</v>
      </c>
      <c r="G1226" s="73">
        <f>Month!G1226</f>
        <v>0</v>
      </c>
      <c r="H1226" s="73">
        <f>Month!H1226</f>
        <v>0</v>
      </c>
      <c r="I1226" s="73">
        <f>Month!I1226</f>
        <v>0</v>
      </c>
      <c r="J1226" s="73">
        <f>Month!J1226</f>
        <v>0</v>
      </c>
      <c r="K1226" s="73">
        <f>Month!K1226</f>
        <v>0</v>
      </c>
      <c r="L1226" s="73">
        <f>Month!L1226</f>
        <v>0</v>
      </c>
      <c r="M1226" s="73">
        <f>Month!M1226</f>
        <v>11.93</v>
      </c>
      <c r="N1226" s="74">
        <f>Month!N1226</f>
        <v>11.93</v>
      </c>
      <c r="O1226" s="74">
        <f>Month!O1226</f>
        <v>173.16</v>
      </c>
      <c r="P1226" s="15">
        <v>3</v>
      </c>
      <c r="Q1226" s="15"/>
    </row>
    <row r="1227" spans="1:17" ht="15.5">
      <c r="A1227" s="15">
        <f>Month!A1227</f>
        <v>2023</v>
      </c>
      <c r="B1227" s="63" t="str">
        <f>Month!B1227</f>
        <v>August</v>
      </c>
      <c r="C1227" s="63" t="str">
        <f>Month!C1227</f>
        <v>United States</v>
      </c>
      <c r="D1227" s="73">
        <f>Month!D1227</f>
        <v>0</v>
      </c>
      <c r="E1227" s="73">
        <f>Month!E1227</f>
        <v>0</v>
      </c>
      <c r="F1227" s="74">
        <f>Month!F1227</f>
        <v>0</v>
      </c>
      <c r="G1227" s="73">
        <f>Month!G1227</f>
        <v>0</v>
      </c>
      <c r="H1227" s="73">
        <f>Month!H1227</f>
        <v>225.66</v>
      </c>
      <c r="I1227" s="73">
        <f>Month!I1227</f>
        <v>0</v>
      </c>
      <c r="J1227" s="73">
        <f>Month!J1227</f>
        <v>0</v>
      </c>
      <c r="K1227" s="73">
        <f>Month!K1227</f>
        <v>0</v>
      </c>
      <c r="L1227" s="73">
        <f>Month!L1227</f>
        <v>0</v>
      </c>
      <c r="M1227" s="73">
        <f>Month!M1227</f>
        <v>0.17</v>
      </c>
      <c r="N1227" s="74">
        <f>Month!N1227</f>
        <v>225.83</v>
      </c>
      <c r="O1227" s="74">
        <f>Month!O1227</f>
        <v>225.83</v>
      </c>
      <c r="P1227" s="15">
        <v>3</v>
      </c>
      <c r="Q1227" s="15"/>
    </row>
    <row r="1228" spans="1:17" ht="15.5">
      <c r="A1228" s="15">
        <f>Month!A1228</f>
        <v>2023</v>
      </c>
      <c r="B1228" s="63" t="str">
        <f>Month!B1228</f>
        <v>August</v>
      </c>
      <c r="C1228" s="63" t="str">
        <f>Month!C1228</f>
        <v>Other</v>
      </c>
      <c r="D1228" s="73">
        <f>Month!D1228</f>
        <v>59.15</v>
      </c>
      <c r="E1228" s="73">
        <f>Month!E1228</f>
        <v>0</v>
      </c>
      <c r="F1228" s="74">
        <f>Month!F1228</f>
        <v>59.15</v>
      </c>
      <c r="G1228" s="73">
        <f>Month!G1228</f>
        <v>10.02</v>
      </c>
      <c r="H1228" s="73">
        <f>Month!H1228</f>
        <v>0</v>
      </c>
      <c r="I1228" s="73">
        <f>Month!I1228</f>
        <v>0</v>
      </c>
      <c r="J1228" s="73">
        <f>Month!J1228</f>
        <v>0</v>
      </c>
      <c r="K1228" s="73">
        <f>Month!K1228</f>
        <v>0</v>
      </c>
      <c r="L1228" s="73">
        <f>Month!L1228</f>
        <v>132.22999999999999</v>
      </c>
      <c r="M1228" s="73">
        <f>Month!M1228</f>
        <v>82.16</v>
      </c>
      <c r="N1228" s="74">
        <f>Month!N1228</f>
        <v>150.99</v>
      </c>
      <c r="O1228" s="74">
        <f>Month!O1228</f>
        <v>210.14</v>
      </c>
      <c r="P1228" s="15">
        <v>3</v>
      </c>
      <c r="Q1228" s="15"/>
    </row>
    <row r="1229" spans="1:17" ht="15.5">
      <c r="A1229" s="15">
        <f>Month!A1229</f>
        <v>2023</v>
      </c>
      <c r="B1229" s="66" t="str">
        <f>Month!B1229</f>
        <v>August</v>
      </c>
      <c r="C1229" s="64" t="str">
        <f>Month!C1229</f>
        <v>Total exports</v>
      </c>
      <c r="D1229" s="76">
        <f>Month!D1229</f>
        <v>1893.44</v>
      </c>
      <c r="E1229" s="76">
        <f>Month!E1229</f>
        <v>220.12</v>
      </c>
      <c r="F1229" s="75">
        <f>Month!F1229</f>
        <v>2113.56</v>
      </c>
      <c r="G1229" s="76">
        <f>Month!G1229</f>
        <v>39.369999999999997</v>
      </c>
      <c r="H1229" s="76">
        <f>Month!H1229</f>
        <v>686.63</v>
      </c>
      <c r="I1229" s="76">
        <f>Month!I1229</f>
        <v>113.95</v>
      </c>
      <c r="J1229" s="76">
        <f>Month!J1229</f>
        <v>4</v>
      </c>
      <c r="K1229" s="76">
        <f>Month!K1229</f>
        <v>79.81</v>
      </c>
      <c r="L1229" s="76">
        <f>Month!L1229</f>
        <v>169.39</v>
      </c>
      <c r="M1229" s="76">
        <f>Month!M1229</f>
        <v>459.23</v>
      </c>
      <c r="N1229" s="75">
        <f>Month!N1229</f>
        <v>1552.38</v>
      </c>
      <c r="O1229" s="96">
        <f>Month!O1229</f>
        <v>3665.94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Finland</v>
      </c>
      <c r="D1234" s="73">
        <f>Month!D1234</f>
        <v>97.25</v>
      </c>
      <c r="E1234" s="73">
        <f>Month!E1234</f>
        <v>0</v>
      </c>
      <c r="F1234" s="74">
        <f>Month!F1234</f>
        <v>97.25</v>
      </c>
      <c r="G1234" s="73">
        <f>Month!G1234</f>
        <v>0</v>
      </c>
      <c r="H1234" s="73">
        <f>Month!H1234</f>
        <v>0</v>
      </c>
      <c r="I1234" s="73">
        <f>Month!I1234</f>
        <v>0</v>
      </c>
      <c r="J1234" s="73">
        <f>Month!J1234</f>
        <v>0</v>
      </c>
      <c r="K1234" s="73">
        <f>Month!K1234</f>
        <v>0</v>
      </c>
      <c r="L1234" s="73">
        <f>Month!L1234</f>
        <v>0</v>
      </c>
      <c r="M1234" s="73">
        <f>Month!M1234</f>
        <v>0</v>
      </c>
      <c r="N1234" s="74">
        <f>Month!N1234</f>
        <v>0</v>
      </c>
      <c r="O1234" s="74">
        <f>Month!O1234</f>
        <v>97.25</v>
      </c>
      <c r="P1234" s="15">
        <v>3</v>
      </c>
      <c r="Q1234" s="15"/>
    </row>
    <row r="1235" spans="1:17" ht="15.5">
      <c r="A1235" s="15">
        <f>Month!A1235</f>
        <v>2023</v>
      </c>
      <c r="B1235" s="63" t="str">
        <f>Month!B1235</f>
        <v>September</v>
      </c>
      <c r="C1235" s="63" t="str">
        <f>Month!C1235</f>
        <v>France</v>
      </c>
      <c r="D1235" s="73">
        <f>Month!D1235</f>
        <v>0</v>
      </c>
      <c r="E1235" s="73">
        <f>Month!E1235</f>
        <v>0</v>
      </c>
      <c r="F1235" s="74">
        <f>Month!F1235</f>
        <v>0</v>
      </c>
      <c r="G1235" s="73">
        <f>Month!G1235</f>
        <v>19.03</v>
      </c>
      <c r="H1235" s="73">
        <f>Month!H1235</f>
        <v>3.68</v>
      </c>
      <c r="I1235" s="73">
        <f>Month!I1235</f>
        <v>0</v>
      </c>
      <c r="J1235" s="73">
        <f>Month!J1235</f>
        <v>0</v>
      </c>
      <c r="K1235" s="73">
        <f>Month!K1235</f>
        <v>0</v>
      </c>
      <c r="L1235" s="73">
        <f>Month!L1235</f>
        <v>0</v>
      </c>
      <c r="M1235" s="73">
        <f>Month!M1235</f>
        <v>4.4000000000000004</v>
      </c>
      <c r="N1235" s="74">
        <f>Month!N1235</f>
        <v>27.11</v>
      </c>
      <c r="O1235" s="74">
        <f>Month!O1235</f>
        <v>27.11</v>
      </c>
      <c r="P1235" s="15">
        <v>3</v>
      </c>
      <c r="Q1235" s="15"/>
    </row>
    <row r="1236" spans="1:17" ht="15.5">
      <c r="A1236" s="15">
        <f>Month!A1236</f>
        <v>2023</v>
      </c>
      <c r="B1236" s="63" t="str">
        <f>Month!B1236</f>
        <v>September</v>
      </c>
      <c r="C1236" s="63" t="str">
        <f>Month!C1236</f>
        <v>Germany</v>
      </c>
      <c r="D1236" s="73">
        <f>Month!D1236</f>
        <v>218.16</v>
      </c>
      <c r="E1236" s="73">
        <f>Month!E1236</f>
        <v>0</v>
      </c>
      <c r="F1236" s="74">
        <f>Month!F1236</f>
        <v>218.16</v>
      </c>
      <c r="G1236" s="73">
        <f>Month!G1236</f>
        <v>0</v>
      </c>
      <c r="H1236" s="73">
        <f>Month!H1236</f>
        <v>0</v>
      </c>
      <c r="I1236" s="73">
        <f>Month!I1236</f>
        <v>0</v>
      </c>
      <c r="J1236" s="73">
        <f>Month!J1236</f>
        <v>0</v>
      </c>
      <c r="K1236" s="73">
        <f>Month!K1236</f>
        <v>0</v>
      </c>
      <c r="L1236" s="73">
        <f>Month!L1236</f>
        <v>0</v>
      </c>
      <c r="M1236" s="73">
        <f>Month!M1236</f>
        <v>0.91</v>
      </c>
      <c r="N1236" s="74">
        <f>Month!N1236</f>
        <v>0.91</v>
      </c>
      <c r="O1236" s="74">
        <f>Month!O1236</f>
        <v>219.07</v>
      </c>
      <c r="P1236" s="15">
        <v>3</v>
      </c>
      <c r="Q1236" s="15"/>
    </row>
    <row r="1237" spans="1:17" ht="15.5">
      <c r="A1237" s="15">
        <f>Month!A1237</f>
        <v>2023</v>
      </c>
      <c r="B1237" s="63" t="str">
        <f>Month!B1237</f>
        <v>September</v>
      </c>
      <c r="C1237" s="63" t="str">
        <f>Month!C1237</f>
        <v>Ireland</v>
      </c>
      <c r="D1237" s="73">
        <f>Month!D1237</f>
        <v>0</v>
      </c>
      <c r="E1237" s="73">
        <f>Month!E1237</f>
        <v>0</v>
      </c>
      <c r="F1237" s="74">
        <f>Month!F1237</f>
        <v>0</v>
      </c>
      <c r="G1237" s="73">
        <f>Month!G1237</f>
        <v>0</v>
      </c>
      <c r="H1237" s="73">
        <f>Month!H1237</f>
        <v>11.61</v>
      </c>
      <c r="I1237" s="73">
        <f>Month!I1237</f>
        <v>148.69</v>
      </c>
      <c r="J1237" s="73">
        <f>Month!J1237</f>
        <v>6.02</v>
      </c>
      <c r="K1237" s="73">
        <f>Month!K1237</f>
        <v>72.34</v>
      </c>
      <c r="L1237" s="73">
        <f>Month!L1237</f>
        <v>11.74</v>
      </c>
      <c r="M1237" s="73">
        <f>Month!M1237</f>
        <v>16.010000000000002</v>
      </c>
      <c r="N1237" s="74">
        <f>Month!N1237</f>
        <v>266.41000000000003</v>
      </c>
      <c r="O1237" s="74">
        <f>Month!O1237</f>
        <v>266.41000000000003</v>
      </c>
      <c r="P1237" s="15">
        <v>3</v>
      </c>
      <c r="Q1237" s="15"/>
    </row>
    <row r="1238" spans="1:17" ht="15.5">
      <c r="A1238" s="15">
        <f>Month!A1238</f>
        <v>2023</v>
      </c>
      <c r="B1238" s="63" t="str">
        <f>Month!B1238</f>
        <v>September</v>
      </c>
      <c r="C1238" s="63" t="str">
        <f>Month!C1238</f>
        <v>Italy</v>
      </c>
      <c r="D1238" s="73">
        <f>Month!D1238</f>
        <v>89.34</v>
      </c>
      <c r="E1238" s="73">
        <f>Month!E1238</f>
        <v>0</v>
      </c>
      <c r="F1238" s="74">
        <f>Month!F1238</f>
        <v>89.34</v>
      </c>
      <c r="G1238" s="73">
        <f>Month!G1238</f>
        <v>0</v>
      </c>
      <c r="H1238" s="73">
        <f>Month!H1238</f>
        <v>0</v>
      </c>
      <c r="I1238" s="73">
        <f>Month!I1238</f>
        <v>0</v>
      </c>
      <c r="J1238" s="73">
        <f>Month!J1238</f>
        <v>0</v>
      </c>
      <c r="K1238" s="73">
        <f>Month!K1238</f>
        <v>0</v>
      </c>
      <c r="L1238" s="73">
        <f>Month!L1238</f>
        <v>0</v>
      </c>
      <c r="M1238" s="73">
        <f>Month!M1238</f>
        <v>4.05</v>
      </c>
      <c r="N1238" s="74">
        <f>Month!N1238</f>
        <v>4.05</v>
      </c>
      <c r="O1238" s="74">
        <f>Month!O1238</f>
        <v>93.39</v>
      </c>
      <c r="P1238" s="15">
        <v>3</v>
      </c>
      <c r="Q1238" s="15"/>
    </row>
    <row r="1239" spans="1:17" ht="15.5">
      <c r="A1239" s="15">
        <f>Month!A1239</f>
        <v>2023</v>
      </c>
      <c r="B1239" s="63" t="str">
        <f>Month!B1239</f>
        <v>September</v>
      </c>
      <c r="C1239" s="63" t="str">
        <f>Month!C1239</f>
        <v>Korea</v>
      </c>
      <c r="D1239" s="73">
        <f>Month!D1239</f>
        <v>279.68</v>
      </c>
      <c r="E1239" s="73">
        <f>Month!E1239</f>
        <v>0</v>
      </c>
      <c r="F1239" s="74">
        <f>Month!F1239</f>
        <v>279.68</v>
      </c>
      <c r="G1239" s="73">
        <f>Month!G1239</f>
        <v>0</v>
      </c>
      <c r="H1239" s="73">
        <f>Month!H1239</f>
        <v>0</v>
      </c>
      <c r="I1239" s="73">
        <f>Month!I1239</f>
        <v>0</v>
      </c>
      <c r="J1239" s="73">
        <f>Month!J1239</f>
        <v>0</v>
      </c>
      <c r="K1239" s="73">
        <f>Month!K1239</f>
        <v>0</v>
      </c>
      <c r="L1239" s="73">
        <f>Month!L1239</f>
        <v>0</v>
      </c>
      <c r="M1239" s="73">
        <f>Month!M1239</f>
        <v>0</v>
      </c>
      <c r="N1239" s="74">
        <f>Month!N1239</f>
        <v>0</v>
      </c>
      <c r="O1239" s="74">
        <f>Month!O1239</f>
        <v>279.68</v>
      </c>
      <c r="P1239" s="15">
        <v>3</v>
      </c>
      <c r="Q1239" s="15"/>
    </row>
    <row r="1240" spans="1:17" ht="15.5">
      <c r="A1240" s="15">
        <f>Month!A1240</f>
        <v>2023</v>
      </c>
      <c r="B1240" s="63" t="str">
        <f>Month!B1240</f>
        <v>September</v>
      </c>
      <c r="C1240" s="63" t="str">
        <f>Month!C1240</f>
        <v>Netherlands</v>
      </c>
      <c r="D1240" s="73">
        <f>Month!D1240</f>
        <v>846.95</v>
      </c>
      <c r="E1240" s="73">
        <f>Month!E1240</f>
        <v>126.79</v>
      </c>
      <c r="F1240" s="74">
        <f>Month!F1240</f>
        <v>973.74</v>
      </c>
      <c r="G1240" s="73">
        <f>Month!G1240</f>
        <v>0</v>
      </c>
      <c r="H1240" s="73">
        <f>Month!H1240</f>
        <v>136.63</v>
      </c>
      <c r="I1240" s="73">
        <f>Month!I1240</f>
        <v>0</v>
      </c>
      <c r="J1240" s="73">
        <f>Month!J1240</f>
        <v>0</v>
      </c>
      <c r="K1240" s="73">
        <f>Month!K1240</f>
        <v>0</v>
      </c>
      <c r="L1240" s="73">
        <f>Month!L1240</f>
        <v>0</v>
      </c>
      <c r="M1240" s="73">
        <f>Month!M1240</f>
        <v>115.05</v>
      </c>
      <c r="N1240" s="74">
        <f>Month!N1240</f>
        <v>253.73</v>
      </c>
      <c r="O1240" s="74">
        <f>Month!O1240</f>
        <v>1227.47</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Poland</v>
      </c>
      <c r="D1242" s="73">
        <f>Month!D1242</f>
        <v>180.16</v>
      </c>
      <c r="E1242" s="73">
        <f>Month!E1242</f>
        <v>0</v>
      </c>
      <c r="F1242" s="74">
        <f>Month!F1242</f>
        <v>180.16</v>
      </c>
      <c r="G1242" s="73">
        <f>Month!G1242</f>
        <v>0</v>
      </c>
      <c r="H1242" s="73">
        <f>Month!H1242</f>
        <v>0</v>
      </c>
      <c r="I1242" s="73">
        <f>Month!I1242</f>
        <v>0</v>
      </c>
      <c r="J1242" s="73">
        <f>Month!J1242</f>
        <v>0</v>
      </c>
      <c r="K1242" s="73">
        <f>Month!K1242</f>
        <v>0</v>
      </c>
      <c r="L1242" s="73">
        <f>Month!L1242</f>
        <v>0</v>
      </c>
      <c r="M1242" s="73">
        <f>Month!M1242</f>
        <v>0</v>
      </c>
      <c r="N1242" s="74">
        <f>Month!N1242</f>
        <v>0</v>
      </c>
      <c r="O1242" s="74">
        <f>Month!O1242</f>
        <v>180.16</v>
      </c>
      <c r="P1242" s="15">
        <v>3</v>
      </c>
      <c r="Q1242" s="15"/>
    </row>
    <row r="1243" spans="1:17" ht="15.5">
      <c r="A1243" s="15">
        <f>Month!A1243</f>
        <v>2023</v>
      </c>
      <c r="B1243" s="63" t="str">
        <f>Month!B1243</f>
        <v>September</v>
      </c>
      <c r="C1243" s="63" t="str">
        <f>Month!C1243</f>
        <v>Spain</v>
      </c>
      <c r="D1243" s="73">
        <f>Month!D1243</f>
        <v>0</v>
      </c>
      <c r="E1243" s="73">
        <f>Month!E1243</f>
        <v>0</v>
      </c>
      <c r="F1243" s="74">
        <f>Month!F1243</f>
        <v>0</v>
      </c>
      <c r="G1243" s="73">
        <f>Month!G1243</f>
        <v>0</v>
      </c>
      <c r="H1243" s="73">
        <f>Month!H1243</f>
        <v>0</v>
      </c>
      <c r="I1243" s="73">
        <f>Month!I1243</f>
        <v>0</v>
      </c>
      <c r="J1243" s="73">
        <f>Month!J1243</f>
        <v>0</v>
      </c>
      <c r="K1243" s="73">
        <f>Month!K1243</f>
        <v>0</v>
      </c>
      <c r="L1243" s="73">
        <f>Month!L1243</f>
        <v>20.329999999999998</v>
      </c>
      <c r="M1243" s="73">
        <f>Month!M1243</f>
        <v>4.4000000000000004</v>
      </c>
      <c r="N1243" s="74">
        <f>Month!N1243</f>
        <v>24.73</v>
      </c>
      <c r="O1243" s="74">
        <f>Month!O1243</f>
        <v>24.73</v>
      </c>
      <c r="P1243" s="15">
        <v>3</v>
      </c>
      <c r="Q1243" s="15"/>
    </row>
    <row r="1244" spans="1:17" ht="15.5">
      <c r="A1244" s="15">
        <f>Month!A1244</f>
        <v>2023</v>
      </c>
      <c r="B1244" s="63" t="str">
        <f>Month!B1244</f>
        <v>September</v>
      </c>
      <c r="C1244" s="63" t="str">
        <f>Month!C1244</f>
        <v>Sweden</v>
      </c>
      <c r="D1244" s="73">
        <f>Month!D1244</f>
        <v>79.12</v>
      </c>
      <c r="E1244" s="73">
        <f>Month!E1244</f>
        <v>0</v>
      </c>
      <c r="F1244" s="74">
        <f>Month!F1244</f>
        <v>79.12</v>
      </c>
      <c r="G1244" s="73">
        <f>Month!G1244</f>
        <v>0</v>
      </c>
      <c r="H1244" s="73">
        <f>Month!H1244</f>
        <v>0</v>
      </c>
      <c r="I1244" s="73">
        <f>Month!I1244</f>
        <v>0</v>
      </c>
      <c r="J1244" s="73">
        <f>Month!J1244</f>
        <v>0</v>
      </c>
      <c r="K1244" s="73">
        <f>Month!K1244</f>
        <v>0</v>
      </c>
      <c r="L1244" s="73">
        <f>Month!L1244</f>
        <v>0</v>
      </c>
      <c r="M1244" s="73">
        <f>Month!M1244</f>
        <v>3.37</v>
      </c>
      <c r="N1244" s="74">
        <f>Month!N1244</f>
        <v>3.37</v>
      </c>
      <c r="O1244" s="74">
        <f>Month!O1244</f>
        <v>82.49</v>
      </c>
      <c r="P1244" s="15">
        <v>3</v>
      </c>
      <c r="Q1244" s="15"/>
    </row>
    <row r="1245" spans="1:17" ht="15.5">
      <c r="A1245" s="15">
        <f>Month!A1245</f>
        <v>2023</v>
      </c>
      <c r="B1245" s="63" t="str">
        <f>Month!B1245</f>
        <v>September</v>
      </c>
      <c r="C1245" s="63" t="str">
        <f>Month!C1245</f>
        <v>United States</v>
      </c>
      <c r="D1245" s="73">
        <f>Month!D1245</f>
        <v>0</v>
      </c>
      <c r="E1245" s="73">
        <f>Month!E1245</f>
        <v>0</v>
      </c>
      <c r="F1245" s="74">
        <f>Month!F1245</f>
        <v>0</v>
      </c>
      <c r="G1245" s="73">
        <f>Month!G1245</f>
        <v>0</v>
      </c>
      <c r="H1245" s="73">
        <f>Month!H1245</f>
        <v>243.85</v>
      </c>
      <c r="I1245" s="73">
        <f>Month!I1245</f>
        <v>0</v>
      </c>
      <c r="J1245" s="73">
        <f>Month!J1245</f>
        <v>0</v>
      </c>
      <c r="K1245" s="73">
        <f>Month!K1245</f>
        <v>0.18</v>
      </c>
      <c r="L1245" s="73">
        <f>Month!L1245</f>
        <v>0</v>
      </c>
      <c r="M1245" s="73">
        <f>Month!M1245</f>
        <v>0.34</v>
      </c>
      <c r="N1245" s="74">
        <f>Month!N1245</f>
        <v>244.37</v>
      </c>
      <c r="O1245" s="74">
        <f>Month!O1245</f>
        <v>244.37</v>
      </c>
      <c r="P1245" s="15">
        <v>3</v>
      </c>
      <c r="Q1245" s="15"/>
    </row>
    <row r="1246" spans="1:17" ht="15.5">
      <c r="A1246" s="15">
        <f>Month!A1246</f>
        <v>2023</v>
      </c>
      <c r="B1246" s="63" t="str">
        <f>Month!B1246</f>
        <v>September</v>
      </c>
      <c r="C1246" s="63" t="str">
        <f>Month!C1246</f>
        <v>Other</v>
      </c>
      <c r="D1246" s="73">
        <f>Month!D1246</f>
        <v>59.9</v>
      </c>
      <c r="E1246" s="73">
        <f>Month!E1246</f>
        <v>0</v>
      </c>
      <c r="F1246" s="74">
        <f>Month!F1246</f>
        <v>59.9</v>
      </c>
      <c r="G1246" s="73">
        <f>Month!G1246</f>
        <v>7.24</v>
      </c>
      <c r="H1246" s="73">
        <f>Month!H1246</f>
        <v>14.05</v>
      </c>
      <c r="I1246" s="73">
        <f>Month!I1246</f>
        <v>0</v>
      </c>
      <c r="J1246" s="73">
        <f>Month!J1246</f>
        <v>0</v>
      </c>
      <c r="K1246" s="73">
        <f>Month!K1246</f>
        <v>0</v>
      </c>
      <c r="L1246" s="73">
        <f>Month!L1246</f>
        <v>148.78</v>
      </c>
      <c r="M1246" s="73">
        <f>Month!M1246</f>
        <v>21.98</v>
      </c>
      <c r="N1246" s="74">
        <f>Month!N1246</f>
        <v>129.08000000000001</v>
      </c>
      <c r="O1246" s="74">
        <f>Month!O1246</f>
        <v>188.98</v>
      </c>
      <c r="P1246" s="15">
        <v>3</v>
      </c>
      <c r="Q1246" s="15"/>
    </row>
    <row r="1247" spans="1:17" ht="15.5">
      <c r="A1247" s="15">
        <f>Month!A1247</f>
        <v>2023</v>
      </c>
      <c r="B1247" s="66" t="str">
        <f>Month!B1247</f>
        <v>September</v>
      </c>
      <c r="C1247" s="64" t="str">
        <f>Month!C1247</f>
        <v>Total exports</v>
      </c>
      <c r="D1247" s="76">
        <f>Month!D1247</f>
        <v>1850.56</v>
      </c>
      <c r="E1247" s="76">
        <f>Month!E1247</f>
        <v>289.44</v>
      </c>
      <c r="F1247" s="75">
        <f>Month!F1247</f>
        <v>2140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3563.57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Finland</v>
      </c>
      <c r="D1252" s="73">
        <f>Month!D1252</f>
        <v>50.25</v>
      </c>
      <c r="E1252" s="73">
        <f>Month!E1252</f>
        <v>0</v>
      </c>
      <c r="F1252" s="74">
        <f>Month!F1252</f>
        <v>50.25</v>
      </c>
      <c r="G1252" s="73">
        <f>Month!G1252</f>
        <v>0</v>
      </c>
      <c r="H1252" s="73">
        <f>Month!H1252</f>
        <v>0</v>
      </c>
      <c r="I1252" s="73">
        <f>Month!I1252</f>
        <v>0</v>
      </c>
      <c r="J1252" s="73">
        <f>Month!J1252</f>
        <v>0</v>
      </c>
      <c r="K1252" s="73">
        <f>Month!K1252</f>
        <v>0</v>
      </c>
      <c r="L1252" s="73">
        <f>Month!L1252</f>
        <v>0</v>
      </c>
      <c r="M1252" s="73">
        <f>Month!M1252</f>
        <v>0</v>
      </c>
      <c r="N1252" s="74">
        <f>Month!N1252</f>
        <v>0</v>
      </c>
      <c r="O1252" s="74">
        <f>Month!O1252</f>
        <v>50.25</v>
      </c>
      <c r="P1252" s="15">
        <v>4</v>
      </c>
      <c r="Q1252" s="15"/>
    </row>
    <row r="1253" spans="1:17" ht="15.5">
      <c r="A1253" s="15">
        <f>Month!A1253</f>
        <v>2023</v>
      </c>
      <c r="B1253" s="63" t="str">
        <f>Month!B1253</f>
        <v>October</v>
      </c>
      <c r="C1253" s="63" t="str">
        <f>Month!C1253</f>
        <v>France</v>
      </c>
      <c r="D1253" s="73">
        <f>Month!D1253</f>
        <v>82.44</v>
      </c>
      <c r="E1253" s="73">
        <f>Month!E1253</f>
        <v>0</v>
      </c>
      <c r="F1253" s="74">
        <f>Month!F1253</f>
        <v>82.44</v>
      </c>
      <c r="G1253" s="73">
        <f>Month!G1253</f>
        <v>8.2100000000000009</v>
      </c>
      <c r="H1253" s="73">
        <f>Month!H1253</f>
        <v>4.92</v>
      </c>
      <c r="I1253" s="73">
        <f>Month!I1253</f>
        <v>0</v>
      </c>
      <c r="J1253" s="73">
        <f>Month!J1253</f>
        <v>0</v>
      </c>
      <c r="K1253" s="73">
        <f>Month!K1253</f>
        <v>0</v>
      </c>
      <c r="L1253" s="73">
        <f>Month!L1253</f>
        <v>0</v>
      </c>
      <c r="M1253" s="73">
        <f>Month!M1253</f>
        <v>5.0999999999999996</v>
      </c>
      <c r="N1253" s="74">
        <f>Month!N1253</f>
        <v>33.93</v>
      </c>
      <c r="O1253" s="74">
        <f>Month!O1253</f>
        <v>116.37</v>
      </c>
      <c r="P1253" s="15">
        <v>4</v>
      </c>
      <c r="Q1253" s="15"/>
    </row>
    <row r="1254" spans="1:17" ht="15.5">
      <c r="A1254" s="15">
        <f>Month!A1254</f>
        <v>2023</v>
      </c>
      <c r="B1254" s="63" t="str">
        <f>Month!B1254</f>
        <v>October</v>
      </c>
      <c r="C1254" s="63" t="str">
        <f>Month!C1254</f>
        <v>Germany</v>
      </c>
      <c r="D1254" s="73">
        <f>Month!D1254</f>
        <v>23.84</v>
      </c>
      <c r="E1254" s="73">
        <f>Month!E1254</f>
        <v>0</v>
      </c>
      <c r="F1254" s="74">
        <f>Month!F1254</f>
        <v>23.84</v>
      </c>
      <c r="G1254" s="73">
        <f>Month!G1254</f>
        <v>0</v>
      </c>
      <c r="H1254" s="73">
        <f>Month!H1254</f>
        <v>0</v>
      </c>
      <c r="I1254" s="73">
        <f>Month!I1254</f>
        <v>0</v>
      </c>
      <c r="J1254" s="73">
        <f>Month!J1254</f>
        <v>0</v>
      </c>
      <c r="K1254" s="73">
        <f>Month!K1254</f>
        <v>0</v>
      </c>
      <c r="L1254" s="73">
        <f>Month!L1254</f>
        <v>0</v>
      </c>
      <c r="M1254" s="73">
        <f>Month!M1254</f>
        <v>3.99</v>
      </c>
      <c r="N1254" s="74">
        <f>Month!N1254</f>
        <v>3.99</v>
      </c>
      <c r="O1254" s="74">
        <f>Month!O1254</f>
        <v>27.83</v>
      </c>
      <c r="P1254" s="15">
        <v>4</v>
      </c>
      <c r="Q1254" s="15"/>
    </row>
    <row r="1255" spans="1:17" ht="15.5">
      <c r="A1255" s="15">
        <f>Month!A1255</f>
        <v>2023</v>
      </c>
      <c r="B1255" s="63" t="str">
        <f>Month!B1255</f>
        <v>October</v>
      </c>
      <c r="C1255" s="63" t="str">
        <f>Month!C1255</f>
        <v>Ireland</v>
      </c>
      <c r="D1255" s="73">
        <f>Month!D1255</f>
        <v>0</v>
      </c>
      <c r="E1255" s="73">
        <f>Month!E1255</f>
        <v>0</v>
      </c>
      <c r="F1255" s="74">
        <f>Month!F1255</f>
        <v>0</v>
      </c>
      <c r="G1255" s="73">
        <f>Month!G1255</f>
        <v>0</v>
      </c>
      <c r="H1255" s="73">
        <f>Month!H1255</f>
        <v>11.52</v>
      </c>
      <c r="I1255" s="73">
        <f>Month!I1255</f>
        <v>121.58</v>
      </c>
      <c r="J1255" s="73">
        <f>Month!J1255</f>
        <v>6.11</v>
      </c>
      <c r="K1255" s="73">
        <f>Month!K1255</f>
        <v>68.16</v>
      </c>
      <c r="L1255" s="73">
        <f>Month!L1255</f>
        <v>10.66</v>
      </c>
      <c r="M1255" s="73">
        <f>Month!M1255</f>
        <v>5.1100000000000003</v>
      </c>
      <c r="N1255" s="74">
        <f>Month!N1255</f>
        <v>223.14</v>
      </c>
      <c r="O1255" s="74">
        <f>Month!O1255</f>
        <v>223.14</v>
      </c>
      <c r="P1255" s="15">
        <v>4</v>
      </c>
      <c r="Q1255" s="15"/>
    </row>
    <row r="1256" spans="1:17" ht="15.5">
      <c r="A1256" s="15">
        <f>Month!A1256</f>
        <v>2023</v>
      </c>
      <c r="B1256" s="63" t="str">
        <f>Month!B1256</f>
        <v>October</v>
      </c>
      <c r="C1256" s="63" t="str">
        <f>Month!C1256</f>
        <v>Italy</v>
      </c>
      <c r="D1256" s="73">
        <f>Month!D1256</f>
        <v>91.07</v>
      </c>
      <c r="E1256" s="73">
        <f>Month!E1256</f>
        <v>0</v>
      </c>
      <c r="F1256" s="74">
        <f>Month!F1256</f>
        <v>91.07</v>
      </c>
      <c r="G1256" s="73">
        <f>Month!G1256</f>
        <v>0</v>
      </c>
      <c r="H1256" s="73">
        <f>Month!H1256</f>
        <v>0</v>
      </c>
      <c r="I1256" s="73">
        <f>Month!I1256</f>
        <v>0</v>
      </c>
      <c r="J1256" s="73">
        <f>Month!J1256</f>
        <v>0</v>
      </c>
      <c r="K1256" s="73">
        <f>Month!K1256</f>
        <v>0</v>
      </c>
      <c r="L1256" s="73">
        <f>Month!L1256</f>
        <v>0</v>
      </c>
      <c r="M1256" s="73">
        <f>Month!M1256</f>
        <v>0.13</v>
      </c>
      <c r="N1256" s="74">
        <f>Month!N1256</f>
        <v>0.13</v>
      </c>
      <c r="O1256" s="74">
        <f>Month!O1256</f>
        <v>91.2</v>
      </c>
      <c r="P1256" s="15">
        <v>4</v>
      </c>
      <c r="Q1256" s="15"/>
    </row>
    <row r="1257" spans="1:17" ht="15.5">
      <c r="A1257" s="15">
        <f>Month!A1257</f>
        <v>2023</v>
      </c>
      <c r="B1257" s="63" t="str">
        <f>Month!B1257</f>
        <v>October</v>
      </c>
      <c r="C1257" s="63" t="str">
        <f>Month!C1257</f>
        <v>Korea</v>
      </c>
      <c r="D1257" s="73">
        <f>Month!D1257</f>
        <v>267.86</v>
      </c>
      <c r="E1257" s="73">
        <f>Month!E1257</f>
        <v>0</v>
      </c>
      <c r="F1257" s="74">
        <f>Month!F1257</f>
        <v>267.86</v>
      </c>
      <c r="G1257" s="73">
        <f>Month!G1257</f>
        <v>0</v>
      </c>
      <c r="H1257" s="73">
        <f>Month!H1257</f>
        <v>0</v>
      </c>
      <c r="I1257" s="73">
        <f>Month!I1257</f>
        <v>0</v>
      </c>
      <c r="J1257" s="73">
        <f>Month!J1257</f>
        <v>0</v>
      </c>
      <c r="K1257" s="73">
        <f>Month!K1257</f>
        <v>0</v>
      </c>
      <c r="L1257" s="73">
        <f>Month!L1257</f>
        <v>0</v>
      </c>
      <c r="M1257" s="73">
        <f>Month!M1257</f>
        <v>0</v>
      </c>
      <c r="N1257" s="74">
        <f>Month!N1257</f>
        <v>0</v>
      </c>
      <c r="O1257" s="74">
        <f>Month!O1257</f>
        <v>267.86</v>
      </c>
      <c r="P1257" s="15">
        <v>4</v>
      </c>
      <c r="Q1257" s="15"/>
    </row>
    <row r="1258" spans="1:17" ht="15.5">
      <c r="A1258" s="15">
        <f>Month!A1258</f>
        <v>2023</v>
      </c>
      <c r="B1258" s="63" t="str">
        <f>Month!B1258</f>
        <v>October</v>
      </c>
      <c r="C1258" s="63" t="str">
        <f>Month!C1258</f>
        <v>Netherlands</v>
      </c>
      <c r="D1258" s="73">
        <f>Month!D1258</f>
        <v>503.64</v>
      </c>
      <c r="E1258" s="73">
        <f>Month!E1258</f>
        <v>84.51</v>
      </c>
      <c r="F1258" s="74">
        <f>Month!F1258</f>
        <v>588.15</v>
      </c>
      <c r="G1258" s="73">
        <f>Month!G1258</f>
        <v>4.03</v>
      </c>
      <c r="H1258" s="73">
        <f>Month!H1258</f>
        <v>118.16</v>
      </c>
      <c r="I1258" s="73">
        <f>Month!I1258</f>
        <v>0</v>
      </c>
      <c r="J1258" s="73">
        <f>Month!J1258</f>
        <v>0</v>
      </c>
      <c r="K1258" s="73">
        <f>Month!K1258</f>
        <v>0</v>
      </c>
      <c r="L1258" s="73">
        <f>Month!L1258</f>
        <v>0</v>
      </c>
      <c r="M1258" s="73">
        <f>Month!M1258</f>
        <v>111.41</v>
      </c>
      <c r="N1258" s="74">
        <f>Month!N1258</f>
        <v>249.59</v>
      </c>
      <c r="O1258" s="74">
        <f>Month!O1258</f>
        <v>837.74</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Poland</v>
      </c>
      <c r="D1260" s="73">
        <f>Month!D1260</f>
        <v>66.8</v>
      </c>
      <c r="E1260" s="73">
        <f>Month!E1260</f>
        <v>0</v>
      </c>
      <c r="F1260" s="74">
        <f>Month!F1260</f>
        <v>66.8</v>
      </c>
      <c r="G1260" s="73">
        <f>Month!G1260</f>
        <v>0</v>
      </c>
      <c r="H1260" s="73">
        <f>Month!H1260</f>
        <v>0</v>
      </c>
      <c r="I1260" s="73">
        <f>Month!I1260</f>
        <v>0</v>
      </c>
      <c r="J1260" s="73">
        <f>Month!J1260</f>
        <v>0</v>
      </c>
      <c r="K1260" s="73">
        <f>Month!K1260</f>
        <v>0</v>
      </c>
      <c r="L1260" s="73">
        <f>Month!L1260</f>
        <v>0</v>
      </c>
      <c r="M1260" s="73">
        <f>Month!M1260</f>
        <v>1.65</v>
      </c>
      <c r="N1260" s="74">
        <f>Month!N1260</f>
        <v>1.65</v>
      </c>
      <c r="O1260" s="74">
        <f>Month!O1260</f>
        <v>68.45</v>
      </c>
      <c r="P1260" s="15">
        <v>4</v>
      </c>
      <c r="Q1260" s="15"/>
    </row>
    <row r="1261" spans="1:17" ht="15.5">
      <c r="A1261" s="15">
        <f>Month!A1261</f>
        <v>2023</v>
      </c>
      <c r="B1261" s="63" t="str">
        <f>Month!B1261</f>
        <v>October</v>
      </c>
      <c r="C1261" s="63" t="str">
        <f>Month!C1261</f>
        <v>Spain</v>
      </c>
      <c r="D1261" s="73">
        <f>Month!D1261</f>
        <v>91.03</v>
      </c>
      <c r="E1261" s="73">
        <f>Month!E1261</f>
        <v>0</v>
      </c>
      <c r="F1261" s="74">
        <f>Month!F1261</f>
        <v>91.03</v>
      </c>
      <c r="G1261" s="73">
        <f>Month!G1261</f>
        <v>0</v>
      </c>
      <c r="H1261" s="73">
        <f>Month!H1261</f>
        <v>0</v>
      </c>
      <c r="I1261" s="73">
        <f>Month!I1261</f>
        <v>0</v>
      </c>
      <c r="J1261" s="73">
        <f>Month!J1261</f>
        <v>0</v>
      </c>
      <c r="K1261" s="73">
        <f>Month!K1261</f>
        <v>0</v>
      </c>
      <c r="L1261" s="73">
        <f>Month!L1261</f>
        <v>0</v>
      </c>
      <c r="M1261" s="73">
        <f>Month!M1261</f>
        <v>0.15</v>
      </c>
      <c r="N1261" s="74">
        <f>Month!N1261</f>
        <v>0.15</v>
      </c>
      <c r="O1261" s="74">
        <f>Month!O1261</f>
        <v>91.18</v>
      </c>
      <c r="P1261" s="15">
        <v>4</v>
      </c>
      <c r="Q1261" s="15"/>
    </row>
    <row r="1262" spans="1:17" ht="15.5">
      <c r="A1262" s="15">
        <f>Month!A1262</f>
        <v>2023</v>
      </c>
      <c r="B1262" s="63" t="str">
        <f>Month!B1262</f>
        <v>October</v>
      </c>
      <c r="C1262" s="63" t="str">
        <f>Month!C1262</f>
        <v>Sweden</v>
      </c>
      <c r="D1262" s="73">
        <f>Month!D1262</f>
        <v>277.17</v>
      </c>
      <c r="E1262" s="73">
        <f>Month!E1262</f>
        <v>0</v>
      </c>
      <c r="F1262" s="74">
        <f>Month!F1262</f>
        <v>277.17</v>
      </c>
      <c r="G1262" s="73">
        <f>Month!G1262</f>
        <v>0</v>
      </c>
      <c r="H1262" s="73">
        <f>Month!H1262</f>
        <v>0</v>
      </c>
      <c r="I1262" s="73">
        <f>Month!I1262</f>
        <v>0</v>
      </c>
      <c r="J1262" s="73">
        <f>Month!J1262</f>
        <v>0</v>
      </c>
      <c r="K1262" s="73">
        <f>Month!K1262</f>
        <v>0</v>
      </c>
      <c r="L1262" s="73">
        <f>Month!L1262</f>
        <v>0</v>
      </c>
      <c r="M1262" s="73">
        <f>Month!M1262</f>
        <v>0</v>
      </c>
      <c r="N1262" s="74">
        <f>Month!N1262</f>
        <v>0</v>
      </c>
      <c r="O1262" s="74">
        <f>Month!O1262</f>
        <v>277.17</v>
      </c>
      <c r="P1262" s="15">
        <v>4</v>
      </c>
      <c r="Q1262" s="15"/>
    </row>
    <row r="1263" spans="1:17" ht="15.5">
      <c r="A1263" s="15">
        <f>Month!A1263</f>
        <v>2023</v>
      </c>
      <c r="B1263" s="63" t="str">
        <f>Month!B1263</f>
        <v>October</v>
      </c>
      <c r="C1263" s="63" t="str">
        <f>Month!C1263</f>
        <v>United States</v>
      </c>
      <c r="D1263" s="73">
        <f>Month!D1263</f>
        <v>0</v>
      </c>
      <c r="E1263" s="73">
        <f>Month!E1263</f>
        <v>0</v>
      </c>
      <c r="F1263" s="74">
        <f>Month!F1263</f>
        <v>0</v>
      </c>
      <c r="G1263" s="73">
        <f>Month!G1263</f>
        <v>0</v>
      </c>
      <c r="H1263" s="73">
        <f>Month!H1263</f>
        <v>254.35</v>
      </c>
      <c r="I1263" s="73">
        <f>Month!I1263</f>
        <v>0</v>
      </c>
      <c r="J1263" s="73">
        <f>Month!J1263</f>
        <v>0</v>
      </c>
      <c r="K1263" s="73">
        <f>Month!K1263</f>
        <v>0</v>
      </c>
      <c r="L1263" s="73">
        <f>Month!L1263</f>
        <v>0</v>
      </c>
      <c r="M1263" s="73">
        <f>Month!M1263</f>
        <v>1.1399999999999999</v>
      </c>
      <c r="N1263" s="74">
        <f>Month!N1263</f>
        <v>255.49</v>
      </c>
      <c r="O1263" s="74">
        <f>Month!O1263</f>
        <v>255.49</v>
      </c>
      <c r="P1263" s="15">
        <v>4</v>
      </c>
    </row>
    <row r="1264" spans="1:17" ht="15.5">
      <c r="A1264" s="15">
        <f>Month!A1264</f>
        <v>2023</v>
      </c>
      <c r="B1264" s="63" t="str">
        <f>Month!B1264</f>
        <v>October</v>
      </c>
      <c r="C1264" s="63" t="str">
        <f>Month!C1264</f>
        <v>Other</v>
      </c>
      <c r="D1264" s="73">
        <f>Month!D1264</f>
        <v>164.96</v>
      </c>
      <c r="E1264" s="73">
        <f>Month!E1264</f>
        <v>0</v>
      </c>
      <c r="F1264" s="74">
        <f>Month!F1264</f>
        <v>164.96</v>
      </c>
      <c r="G1264" s="73">
        <f>Month!G1264</f>
        <v>18.440000000000001</v>
      </c>
      <c r="H1264" s="73">
        <f>Month!H1264</f>
        <v>95.19</v>
      </c>
      <c r="I1264" s="73">
        <f>Month!I1264</f>
        <v>0</v>
      </c>
      <c r="J1264" s="73">
        <f>Month!J1264</f>
        <v>0</v>
      </c>
      <c r="K1264" s="73">
        <f>Month!K1264</f>
        <v>0</v>
      </c>
      <c r="L1264" s="73">
        <f>Month!L1264</f>
        <v>130.13999999999999</v>
      </c>
      <c r="M1264" s="73">
        <f>Month!M1264</f>
        <v>29.38</v>
      </c>
      <c r="N1264" s="74">
        <f>Month!N1264</f>
        <v>207.53</v>
      </c>
      <c r="O1264" s="74">
        <f>Month!O1264</f>
        <v>372.49</v>
      </c>
      <c r="P1264" s="15">
        <v>4</v>
      </c>
    </row>
    <row r="1265" spans="1:16" ht="15.5">
      <c r="A1265" s="15">
        <f>Month!A1265</f>
        <v>2023</v>
      </c>
      <c r="B1265" s="66" t="str">
        <f>Month!B1265</f>
        <v>October</v>
      </c>
      <c r="C1265" s="64" t="str">
        <f>Month!C1265</f>
        <v>Total exports</v>
      </c>
      <c r="D1265" s="76">
        <f>Month!D1265</f>
        <v>2103.5500000000002</v>
      </c>
      <c r="E1265" s="76">
        <f>Month!E1265</f>
        <v>255.81</v>
      </c>
      <c r="F1265" s="75">
        <f>Month!F1265</f>
        <v>2359.36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3592.78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Finland</v>
      </c>
      <c r="D1270" s="73">
        <f>Month!D1270</f>
        <v>97.06</v>
      </c>
      <c r="E1270" s="73">
        <f>Month!E1270</f>
        <v>0</v>
      </c>
      <c r="F1270" s="74">
        <f>Month!F1270</f>
        <v>97.06</v>
      </c>
      <c r="G1270" s="73">
        <f>Month!G1270</f>
        <v>0</v>
      </c>
      <c r="H1270" s="73">
        <f>Month!H1270</f>
        <v>0</v>
      </c>
      <c r="I1270" s="73">
        <f>Month!I1270</f>
        <v>0</v>
      </c>
      <c r="J1270" s="73">
        <f>Month!J1270</f>
        <v>0</v>
      </c>
      <c r="K1270" s="73">
        <f>Month!K1270</f>
        <v>0</v>
      </c>
      <c r="L1270" s="73">
        <f>Month!L1270</f>
        <v>0</v>
      </c>
      <c r="M1270" s="73">
        <f>Month!M1270</f>
        <v>0</v>
      </c>
      <c r="N1270" s="74">
        <f>Month!N1270</f>
        <v>0</v>
      </c>
      <c r="O1270" s="74">
        <f>Month!O1270</f>
        <v>97.06</v>
      </c>
      <c r="P1270" s="15">
        <v>4</v>
      </c>
    </row>
    <row r="1271" spans="1:16" ht="15.5">
      <c r="A1271" s="15">
        <f>Month!A1271</f>
        <v>2023</v>
      </c>
      <c r="B1271" s="63" t="str">
        <f>Month!B1271</f>
        <v>November</v>
      </c>
      <c r="C1271" s="63" t="str">
        <f>Month!C1271</f>
        <v>France</v>
      </c>
      <c r="D1271" s="73">
        <f>Month!D1271</f>
        <v>0</v>
      </c>
      <c r="E1271" s="73">
        <f>Month!E1271</f>
        <v>0</v>
      </c>
      <c r="F1271" s="74">
        <f>Month!F1271</f>
        <v>0</v>
      </c>
      <c r="G1271" s="73">
        <f>Month!G1271</f>
        <v>5.59</v>
      </c>
      <c r="H1271" s="73">
        <f>Month!H1271</f>
        <v>5.93</v>
      </c>
      <c r="I1271" s="73">
        <f>Month!I1271</f>
        <v>0</v>
      </c>
      <c r="J1271" s="73">
        <f>Month!J1271</f>
        <v>0</v>
      </c>
      <c r="K1271" s="73">
        <f>Month!K1271</f>
        <v>0</v>
      </c>
      <c r="L1271" s="73">
        <f>Month!L1271</f>
        <v>0</v>
      </c>
      <c r="M1271" s="73">
        <f>Month!M1271</f>
        <v>5.6</v>
      </c>
      <c r="N1271" s="74">
        <f>Month!N1271</f>
        <v>17.12</v>
      </c>
      <c r="O1271" s="74">
        <f>Month!O1271</f>
        <v>17.12</v>
      </c>
      <c r="P1271" s="15">
        <v>4</v>
      </c>
    </row>
    <row r="1272" spans="1:16" ht="15.5">
      <c r="A1272" s="15">
        <f>Month!A1272</f>
        <v>2023</v>
      </c>
      <c r="B1272" s="63" t="str">
        <f>Month!B1272</f>
        <v>November</v>
      </c>
      <c r="C1272" s="63" t="str">
        <f>Month!C1272</f>
        <v>Germany</v>
      </c>
      <c r="D1272" s="73">
        <f>Month!D1272</f>
        <v>43.09</v>
      </c>
      <c r="E1272" s="73">
        <f>Month!E1272</f>
        <v>0</v>
      </c>
      <c r="F1272" s="74">
        <f>Month!F1272</f>
        <v>43.09</v>
      </c>
      <c r="G1272" s="73">
        <f>Month!G1272</f>
        <v>0</v>
      </c>
      <c r="H1272" s="73">
        <f>Month!H1272</f>
        <v>0</v>
      </c>
      <c r="I1272" s="73">
        <f>Month!I1272</f>
        <v>0</v>
      </c>
      <c r="J1272" s="73">
        <f>Month!J1272</f>
        <v>0</v>
      </c>
      <c r="K1272" s="73">
        <f>Month!K1272</f>
        <v>0</v>
      </c>
      <c r="L1272" s="73">
        <f>Month!L1272</f>
        <v>0</v>
      </c>
      <c r="M1272" s="73">
        <f>Month!M1272</f>
        <v>1.33</v>
      </c>
      <c r="N1272" s="74">
        <f>Month!N1272</f>
        <v>1.33</v>
      </c>
      <c r="O1272" s="74">
        <f>Month!O1272</f>
        <v>44.42</v>
      </c>
      <c r="P1272" s="15">
        <v>4</v>
      </c>
    </row>
    <row r="1273" spans="1:16" ht="15.5">
      <c r="A1273" s="15">
        <f>Month!A1273</f>
        <v>2023</v>
      </c>
      <c r="B1273" s="63" t="str">
        <f>Month!B1273</f>
        <v>November</v>
      </c>
      <c r="C1273" s="63" t="str">
        <f>Month!C1273</f>
        <v>Ireland</v>
      </c>
      <c r="D1273" s="73">
        <f>Month!D1273</f>
        <v>0</v>
      </c>
      <c r="E1273" s="73">
        <f>Month!E1273</f>
        <v>0</v>
      </c>
      <c r="F1273" s="74">
        <f>Month!F1273</f>
        <v>0</v>
      </c>
      <c r="G1273" s="73">
        <f>Month!G1273</f>
        <v>0</v>
      </c>
      <c r="H1273" s="73">
        <f>Month!H1273</f>
        <v>13.5</v>
      </c>
      <c r="I1273" s="73">
        <f>Month!I1273</f>
        <v>130.13999999999999</v>
      </c>
      <c r="J1273" s="73">
        <f>Month!J1273</f>
        <v>6.01</v>
      </c>
      <c r="K1273" s="73">
        <f>Month!K1273</f>
        <v>117.86</v>
      </c>
      <c r="L1273" s="73">
        <f>Month!L1273</f>
        <v>7.27</v>
      </c>
      <c r="M1273" s="73">
        <f>Month!M1273</f>
        <v>8.5</v>
      </c>
      <c r="N1273" s="74">
        <f>Month!N1273</f>
        <v>285</v>
      </c>
      <c r="O1273" s="74">
        <f>Month!O1273</f>
        <v>285</v>
      </c>
      <c r="P1273" s="15">
        <v>4</v>
      </c>
    </row>
    <row r="1274" spans="1:16" ht="15.5">
      <c r="A1274" s="15">
        <f>Month!A1274</f>
        <v>2023</v>
      </c>
      <c r="B1274" s="63" t="str">
        <f>Month!B1274</f>
        <v>November</v>
      </c>
      <c r="C1274" s="63" t="str">
        <f>Month!C1274</f>
        <v>Italy</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Korea</v>
      </c>
      <c r="D1275" s="73">
        <f>Month!D1275</f>
        <v>0</v>
      </c>
      <c r="E1275" s="73">
        <f>Month!E1275</f>
        <v>0</v>
      </c>
      <c r="F1275" s="74">
        <f>Month!F1275</f>
        <v>0</v>
      </c>
      <c r="G1275" s="73">
        <f>Month!G1275</f>
        <v>0</v>
      </c>
      <c r="H1275" s="73">
        <f>Month!H1275</f>
        <v>0</v>
      </c>
      <c r="I1275" s="73">
        <f>Month!I1275</f>
        <v>0</v>
      </c>
      <c r="J1275" s="73">
        <f>Month!J1275</f>
        <v>0</v>
      </c>
      <c r="K1275" s="73">
        <f>Month!K1275</f>
        <v>0</v>
      </c>
      <c r="L1275" s="73">
        <f>Month!L1275</f>
        <v>0</v>
      </c>
      <c r="M1275" s="73">
        <f>Month!M1275</f>
        <v>0</v>
      </c>
      <c r="N1275" s="74">
        <f>Month!N1275</f>
        <v>0</v>
      </c>
      <c r="O1275" s="74">
        <f>Month!O1275</f>
        <v>0</v>
      </c>
      <c r="P1275" s="15">
        <v>4</v>
      </c>
    </row>
    <row r="1276" spans="1:16" ht="15.5">
      <c r="A1276" s="15">
        <f>Month!A1276</f>
        <v>2023</v>
      </c>
      <c r="B1276" s="63" t="str">
        <f>Month!B1276</f>
        <v>November</v>
      </c>
      <c r="C1276" s="63" t="str">
        <f>Month!C1276</f>
        <v>Netherlands</v>
      </c>
      <c r="D1276" s="73">
        <f>Month!D1276</f>
        <v>1303.55</v>
      </c>
      <c r="E1276" s="73">
        <f>Month!E1276</f>
        <v>61.48</v>
      </c>
      <c r="F1276" s="74">
        <f>Month!F1276</f>
        <v>1365.03</v>
      </c>
      <c r="G1276" s="73">
        <f>Month!G1276</f>
        <v>4.49</v>
      </c>
      <c r="H1276" s="73">
        <f>Month!H1276</f>
        <v>153.88</v>
      </c>
      <c r="I1276" s="73">
        <f>Month!I1276</f>
        <v>0</v>
      </c>
      <c r="J1276" s="73">
        <f>Month!J1276</f>
        <v>0</v>
      </c>
      <c r="K1276" s="73">
        <f>Month!K1276</f>
        <v>0</v>
      </c>
      <c r="L1276" s="73">
        <f>Month!L1276</f>
        <v>0</v>
      </c>
      <c r="M1276" s="73">
        <f>Month!M1276</f>
        <v>116.95</v>
      </c>
      <c r="N1276" s="74">
        <f>Month!N1276</f>
        <v>291.39999999999998</v>
      </c>
      <c r="O1276" s="74">
        <f>Month!O1276</f>
        <v>1656.43</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Poland</v>
      </c>
      <c r="D1278" s="73">
        <f>Month!D1278</f>
        <v>276.7</v>
      </c>
      <c r="E1278" s="73">
        <f>Month!E1278</f>
        <v>0</v>
      </c>
      <c r="F1278" s="74">
        <f>Month!F1278</f>
        <v>276.7</v>
      </c>
      <c r="G1278" s="73">
        <f>Month!G1278</f>
        <v>0</v>
      </c>
      <c r="H1278" s="73">
        <f>Month!H1278</f>
        <v>0</v>
      </c>
      <c r="I1278" s="73">
        <f>Month!I1278</f>
        <v>0</v>
      </c>
      <c r="J1278" s="73">
        <f>Month!J1278</f>
        <v>0</v>
      </c>
      <c r="K1278" s="73">
        <f>Month!K1278</f>
        <v>0</v>
      </c>
      <c r="L1278" s="73">
        <f>Month!L1278</f>
        <v>0</v>
      </c>
      <c r="M1278" s="73">
        <f>Month!M1278</f>
        <v>0</v>
      </c>
      <c r="N1278" s="74">
        <f>Month!N1278</f>
        <v>0</v>
      </c>
      <c r="O1278" s="74">
        <f>Month!O1278</f>
        <v>276.7</v>
      </c>
      <c r="P1278" s="15">
        <v>4</v>
      </c>
    </row>
    <row r="1279" spans="1:16" ht="15.5">
      <c r="A1279" s="15">
        <f>Month!A1279</f>
        <v>2023</v>
      </c>
      <c r="B1279" s="63" t="str">
        <f>Month!B1279</f>
        <v>November</v>
      </c>
      <c r="C1279" s="63" t="str">
        <f>Month!C1279</f>
        <v>Spain</v>
      </c>
      <c r="D1279" s="73">
        <f>Month!D1279</f>
        <v>0</v>
      </c>
      <c r="E1279" s="73">
        <f>Month!E1279</f>
        <v>0</v>
      </c>
      <c r="F1279" s="74">
        <f>Month!F1279</f>
        <v>0</v>
      </c>
      <c r="G1279" s="73">
        <f>Month!G1279</f>
        <v>0</v>
      </c>
      <c r="H1279" s="73">
        <f>Month!H1279</f>
        <v>0</v>
      </c>
      <c r="I1279" s="73">
        <f>Month!I1279</f>
        <v>0</v>
      </c>
      <c r="J1279" s="73">
        <f>Month!J1279</f>
        <v>0</v>
      </c>
      <c r="K1279" s="73">
        <f>Month!K1279</f>
        <v>0</v>
      </c>
      <c r="L1279" s="73">
        <f>Month!L1279</f>
        <v>0</v>
      </c>
      <c r="M1279" s="73">
        <f>Month!M1279</f>
        <v>1.1299999999999999</v>
      </c>
      <c r="N1279" s="74">
        <f>Month!N1279</f>
        <v>1.1299999999999999</v>
      </c>
      <c r="O1279" s="74">
        <f>Month!O1279</f>
        <v>1.1299999999999999</v>
      </c>
      <c r="P1279" s="15">
        <v>4</v>
      </c>
    </row>
    <row r="1280" spans="1:16" ht="15.5">
      <c r="A1280" s="15">
        <f>Month!A1280</f>
        <v>2023</v>
      </c>
      <c r="B1280" s="63" t="str">
        <f>Month!B1280</f>
        <v>November</v>
      </c>
      <c r="C1280" s="63" t="str">
        <f>Month!C1280</f>
        <v>Sweden</v>
      </c>
      <c r="D1280" s="73">
        <f>Month!D1280</f>
        <v>181</v>
      </c>
      <c r="E1280" s="73">
        <f>Month!E1280</f>
        <v>0</v>
      </c>
      <c r="F1280" s="74">
        <f>Month!F1280</f>
        <v>181</v>
      </c>
      <c r="G1280" s="73">
        <f>Month!G1280</f>
        <v>0</v>
      </c>
      <c r="H1280" s="73">
        <f>Month!H1280</f>
        <v>0</v>
      </c>
      <c r="I1280" s="73">
        <f>Month!I1280</f>
        <v>0</v>
      </c>
      <c r="J1280" s="73">
        <f>Month!J1280</f>
        <v>0</v>
      </c>
      <c r="K1280" s="73">
        <f>Month!K1280</f>
        <v>0</v>
      </c>
      <c r="L1280" s="73">
        <f>Month!L1280</f>
        <v>0</v>
      </c>
      <c r="M1280" s="73">
        <f>Month!M1280</f>
        <v>7.86</v>
      </c>
      <c r="N1280" s="74">
        <f>Month!N1280</f>
        <v>7.86</v>
      </c>
      <c r="O1280" s="74">
        <f>Month!O1280</f>
        <v>188.86</v>
      </c>
      <c r="P1280" s="15">
        <v>4</v>
      </c>
    </row>
    <row r="1281" spans="1:16" ht="15.5">
      <c r="A1281" s="15">
        <f>Month!A1281</f>
        <v>2023</v>
      </c>
      <c r="B1281" s="63" t="str">
        <f>Month!B1281</f>
        <v>November</v>
      </c>
      <c r="C1281" s="63" t="str">
        <f>Month!C1281</f>
        <v>United States</v>
      </c>
      <c r="D1281" s="73">
        <f>Month!D1281</f>
        <v>0</v>
      </c>
      <c r="E1281" s="73">
        <f>Month!E1281</f>
        <v>0</v>
      </c>
      <c r="F1281" s="74">
        <f>Month!F1281</f>
        <v>0</v>
      </c>
      <c r="G1281" s="73">
        <f>Month!G1281</f>
        <v>0</v>
      </c>
      <c r="H1281" s="73">
        <f>Month!H1281</f>
        <v>129.34</v>
      </c>
      <c r="I1281" s="73">
        <f>Month!I1281</f>
        <v>0</v>
      </c>
      <c r="J1281" s="73">
        <f>Month!J1281</f>
        <v>0</v>
      </c>
      <c r="K1281" s="73">
        <f>Month!K1281</f>
        <v>0.27</v>
      </c>
      <c r="L1281" s="73">
        <f>Month!L1281</f>
        <v>0</v>
      </c>
      <c r="M1281" s="73">
        <f>Month!M1281</f>
        <v>0.06</v>
      </c>
      <c r="N1281" s="74">
        <f>Month!N1281</f>
        <v>129.66999999999999</v>
      </c>
      <c r="O1281" s="74">
        <f>Month!O1281</f>
        <v>129.66999999999999</v>
      </c>
      <c r="P1281" s="15">
        <v>4</v>
      </c>
    </row>
    <row r="1282" spans="1:16" ht="15.5">
      <c r="A1282" s="15">
        <f>Month!A1282</f>
        <v>2023</v>
      </c>
      <c r="B1282" s="63" t="str">
        <f>Month!B1282</f>
        <v>November</v>
      </c>
      <c r="C1282" s="63" t="str">
        <f>Month!C1282</f>
        <v>Other</v>
      </c>
      <c r="D1282" s="73">
        <f>Month!D1282</f>
        <v>118.07</v>
      </c>
      <c r="E1282" s="73">
        <f>Month!E1282</f>
        <v>0</v>
      </c>
      <c r="F1282" s="74">
        <f>Month!F1282</f>
        <v>118.07</v>
      </c>
      <c r="G1282" s="73">
        <f>Month!G1282</f>
        <v>10.11</v>
      </c>
      <c r="H1282" s="73">
        <f>Month!H1282</f>
        <v>30.39</v>
      </c>
      <c r="I1282" s="73">
        <f>Month!I1282</f>
        <v>0</v>
      </c>
      <c r="J1282" s="73">
        <f>Month!J1282</f>
        <v>0</v>
      </c>
      <c r="K1282" s="73">
        <f>Month!K1282</f>
        <v>0</v>
      </c>
      <c r="L1282" s="73">
        <f>Month!L1282</f>
        <v>132.79</v>
      </c>
      <c r="M1282" s="73">
        <f>Month!M1282</f>
        <v>54.79</v>
      </c>
      <c r="N1282" s="74">
        <f>Month!N1282</f>
        <v>119.95</v>
      </c>
      <c r="O1282" s="74">
        <f>Month!O1282</f>
        <v>238.02</v>
      </c>
      <c r="P1282" s="15">
        <v>4</v>
      </c>
    </row>
    <row r="1283" spans="1:16" ht="15.5">
      <c r="A1283" s="15">
        <f>Month!A1283</f>
        <v>2023</v>
      </c>
      <c r="B1283" s="66" t="str">
        <f>Month!B1283</f>
        <v>November</v>
      </c>
      <c r="C1283" s="64" t="str">
        <f>Month!C1283</f>
        <v>Total exports</v>
      </c>
      <c r="D1283" s="76">
        <f>Month!D1283</f>
        <v>2019.47</v>
      </c>
      <c r="E1283" s="76">
        <f>Month!E1283</f>
        <v>118.9</v>
      </c>
      <c r="F1283" s="75">
        <f>Month!F1283</f>
        <v>2138.37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3537.4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167.37</v>
      </c>
      <c r="N1284" s="71">
        <f>Month!N1284</f>
        <v>563.67999999999995</v>
      </c>
      <c r="O1284" s="71">
        <f>Month!O1284</f>
        <v>640.23</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Finland</v>
      </c>
      <c r="D1288" s="73">
        <f>Month!D1288</f>
        <v>0</v>
      </c>
      <c r="E1288" s="73">
        <f>Month!E1288</f>
        <v>0</v>
      </c>
      <c r="F1288" s="74">
        <f>Month!F1288</f>
        <v>0</v>
      </c>
      <c r="G1288" s="73">
        <f>Month!G1288</f>
        <v>0</v>
      </c>
      <c r="H1288" s="73">
        <f>Month!H1288</f>
        <v>0</v>
      </c>
      <c r="I1288" s="73">
        <f>Month!I1288</f>
        <v>0</v>
      </c>
      <c r="J1288" s="73">
        <f>Month!J1288</f>
        <v>0</v>
      </c>
      <c r="K1288" s="73">
        <f>Month!K1288</f>
        <v>0</v>
      </c>
      <c r="L1288" s="73">
        <f>Month!L1288</f>
        <v>0</v>
      </c>
      <c r="M1288" s="73">
        <f>Month!M1288</f>
        <v>0</v>
      </c>
      <c r="N1288" s="74">
        <f>Month!N1288</f>
        <v>0</v>
      </c>
      <c r="O1288" s="74">
        <f>Month!O1288</f>
        <v>0</v>
      </c>
      <c r="P1288" s="15">
        <v>4</v>
      </c>
    </row>
    <row r="1289" spans="1:16" ht="15.5">
      <c r="A1289" s="15">
        <f>Month!A1289</f>
        <v>2023</v>
      </c>
      <c r="B1289" s="63" t="str">
        <f>Month!B1289</f>
        <v>December</v>
      </c>
      <c r="C1289" s="63" t="str">
        <f>Month!C1289</f>
        <v>France</v>
      </c>
      <c r="D1289" s="73">
        <f>Month!D1289</f>
        <v>172.02</v>
      </c>
      <c r="E1289" s="73">
        <f>Month!E1289</f>
        <v>0</v>
      </c>
      <c r="F1289" s="74">
        <f>Month!F1289</f>
        <v>172.02</v>
      </c>
      <c r="G1289" s="73">
        <f>Month!G1289</f>
        <v>13.98</v>
      </c>
      <c r="H1289" s="73">
        <f>Month!H1289</f>
        <v>6.9</v>
      </c>
      <c r="I1289" s="73">
        <f>Month!I1289</f>
        <v>0</v>
      </c>
      <c r="J1289" s="73">
        <f>Month!J1289</f>
        <v>0</v>
      </c>
      <c r="K1289" s="73">
        <f>Month!K1289</f>
        <v>10.63</v>
      </c>
      <c r="L1289" s="73">
        <f>Month!L1289</f>
        <v>0</v>
      </c>
      <c r="M1289" s="73">
        <f>Month!M1289</f>
        <v>3.92</v>
      </c>
      <c r="N1289" s="74">
        <f>Month!N1289</f>
        <v>35.43</v>
      </c>
      <c r="O1289" s="74">
        <f>Month!O1289</f>
        <v>207.45</v>
      </c>
      <c r="P1289" s="15">
        <v>4</v>
      </c>
    </row>
    <row r="1290" spans="1:16" ht="15.5">
      <c r="A1290" s="15">
        <f>Month!A1290</f>
        <v>2023</v>
      </c>
      <c r="B1290" s="63" t="str">
        <f>Month!B1290</f>
        <v>December</v>
      </c>
      <c r="C1290" s="63" t="str">
        <f>Month!C1290</f>
        <v>Germany</v>
      </c>
      <c r="D1290" s="73">
        <f>Month!D1290</f>
        <v>229.97</v>
      </c>
      <c r="E1290" s="73">
        <f>Month!E1290</f>
        <v>0</v>
      </c>
      <c r="F1290" s="74">
        <f>Month!F1290</f>
        <v>229.97</v>
      </c>
      <c r="G1290" s="73">
        <f>Month!G1290</f>
        <v>0</v>
      </c>
      <c r="H1290" s="73">
        <f>Month!H1290</f>
        <v>2.4500000000000002</v>
      </c>
      <c r="I1290" s="73">
        <f>Month!I1290</f>
        <v>0</v>
      </c>
      <c r="J1290" s="73">
        <f>Month!J1290</f>
        <v>0</v>
      </c>
      <c r="K1290" s="73">
        <f>Month!K1290</f>
        <v>0</v>
      </c>
      <c r="L1290" s="73">
        <f>Month!L1290</f>
        <v>0</v>
      </c>
      <c r="M1290" s="73">
        <f>Month!M1290</f>
        <v>1.06</v>
      </c>
      <c r="N1290" s="74">
        <f>Month!N1290</f>
        <v>3.51</v>
      </c>
      <c r="O1290" s="74">
        <f>Month!O1290</f>
        <v>233.48</v>
      </c>
      <c r="P1290" s="15">
        <v>4</v>
      </c>
    </row>
    <row r="1291" spans="1:16" ht="15.5">
      <c r="A1291" s="15">
        <f>Month!A1291</f>
        <v>2023</v>
      </c>
      <c r="B1291" s="63" t="str">
        <f>Month!B1291</f>
        <v>December</v>
      </c>
      <c r="C1291" s="63" t="str">
        <f>Month!C1291</f>
        <v>Ireland</v>
      </c>
      <c r="D1291" s="73">
        <f>Month!D1291</f>
        <v>0</v>
      </c>
      <c r="E1291" s="73">
        <f>Month!E1291</f>
        <v>0</v>
      </c>
      <c r="F1291" s="74">
        <f>Month!F1291</f>
        <v>0</v>
      </c>
      <c r="G1291" s="73">
        <f>Month!G1291</f>
        <v>0</v>
      </c>
      <c r="H1291" s="73">
        <f>Month!H1291</f>
        <v>15.31</v>
      </c>
      <c r="I1291" s="73">
        <f>Month!I1291</f>
        <v>122.33</v>
      </c>
      <c r="J1291" s="73">
        <f>Month!J1291</f>
        <v>6.33</v>
      </c>
      <c r="K1291" s="73">
        <f>Month!K1291</f>
        <v>17.59</v>
      </c>
      <c r="L1291" s="73">
        <f>Month!L1291</f>
        <v>2.74</v>
      </c>
      <c r="M1291" s="73">
        <f>Month!M1291</f>
        <v>8.49</v>
      </c>
      <c r="N1291" s="74">
        <f>Month!N1291</f>
        <v>174.06</v>
      </c>
      <c r="O1291" s="74">
        <f>Month!O1291</f>
        <v>174.06</v>
      </c>
      <c r="P1291" s="15">
        <v>4</v>
      </c>
    </row>
    <row r="1292" spans="1:16" ht="15.5">
      <c r="A1292" s="15">
        <f>Month!A1292</f>
        <v>2023</v>
      </c>
      <c r="B1292" s="63" t="str">
        <f>Month!B1292</f>
        <v>December</v>
      </c>
      <c r="C1292" s="63" t="str">
        <f>Month!C1292</f>
        <v>Italy</v>
      </c>
      <c r="D1292" s="73">
        <f>Month!D1292</f>
        <v>95.34</v>
      </c>
      <c r="E1292" s="73">
        <f>Month!E1292</f>
        <v>11.03</v>
      </c>
      <c r="F1292" s="74">
        <f>Month!F1292</f>
        <v>106.37</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106.37</v>
      </c>
      <c r="P1292" s="15">
        <v>4</v>
      </c>
    </row>
    <row r="1293" spans="1:16" ht="15.5">
      <c r="A1293" s="15">
        <f>Month!A1293</f>
        <v>2023</v>
      </c>
      <c r="B1293" s="63" t="str">
        <f>Month!B1293</f>
        <v>December</v>
      </c>
      <c r="C1293" s="63" t="str">
        <f>Month!C1293</f>
        <v>Korea</v>
      </c>
      <c r="D1293" s="73">
        <f>Month!D1293</f>
        <v>522.1</v>
      </c>
      <c r="E1293" s="73">
        <f>Month!E1293</f>
        <v>0</v>
      </c>
      <c r="F1293" s="74">
        <f>Month!F1293</f>
        <v>522.1</v>
      </c>
      <c r="G1293" s="73">
        <f>Month!G1293</f>
        <v>0</v>
      </c>
      <c r="H1293" s="73">
        <f>Month!H1293</f>
        <v>0</v>
      </c>
      <c r="I1293" s="73">
        <f>Month!I1293</f>
        <v>0</v>
      </c>
      <c r="J1293" s="73">
        <f>Month!J1293</f>
        <v>0</v>
      </c>
      <c r="K1293" s="73">
        <f>Month!K1293</f>
        <v>0</v>
      </c>
      <c r="L1293" s="73">
        <f>Month!L1293</f>
        <v>0</v>
      </c>
      <c r="M1293" s="73">
        <f>Month!M1293</f>
        <v>0</v>
      </c>
      <c r="N1293" s="74">
        <f>Month!N1293</f>
        <v>0</v>
      </c>
      <c r="O1293" s="74">
        <f>Month!O1293</f>
        <v>522.1</v>
      </c>
      <c r="P1293" s="15">
        <v>4</v>
      </c>
    </row>
    <row r="1294" spans="1:16" ht="15.5">
      <c r="A1294" s="15">
        <f>Month!A1294</f>
        <v>2023</v>
      </c>
      <c r="B1294" s="63" t="str">
        <f>Month!B1294</f>
        <v>December</v>
      </c>
      <c r="C1294" s="63" t="str">
        <f>Month!C1294</f>
        <v>Netherlands</v>
      </c>
      <c r="D1294" s="73">
        <f>Month!D1294</f>
        <v>667.2</v>
      </c>
      <c r="E1294" s="73">
        <f>Month!E1294</f>
        <v>58.7</v>
      </c>
      <c r="F1294" s="74">
        <f>Month!F1294</f>
        <v>725.9</v>
      </c>
      <c r="G1294" s="73">
        <f>Month!G1294</f>
        <v>0</v>
      </c>
      <c r="H1294" s="73">
        <f>Month!H1294</f>
        <v>266</v>
      </c>
      <c r="I1294" s="73">
        <f>Month!I1294</f>
        <v>0</v>
      </c>
      <c r="J1294" s="73">
        <f>Month!J1294</f>
        <v>0</v>
      </c>
      <c r="K1294" s="73">
        <f>Month!K1294</f>
        <v>0</v>
      </c>
      <c r="L1294" s="73">
        <f>Month!L1294</f>
        <v>25.28</v>
      </c>
      <c r="M1294" s="73">
        <f>Month!M1294</f>
        <v>170.61</v>
      </c>
      <c r="N1294" s="74">
        <f>Month!N1294</f>
        <v>478.34</v>
      </c>
      <c r="O1294" s="74">
        <f>Month!O1294</f>
        <v>1204.24</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Poland</v>
      </c>
      <c r="D1296" s="73">
        <f>Month!D1296</f>
        <v>97.66</v>
      </c>
      <c r="E1296" s="73">
        <f>Month!E1296</f>
        <v>0</v>
      </c>
      <c r="F1296" s="74">
        <f>Month!F1296</f>
        <v>97.66</v>
      </c>
      <c r="G1296" s="73">
        <f>Month!G1296</f>
        <v>0</v>
      </c>
      <c r="H1296" s="73">
        <f>Month!H1296</f>
        <v>0</v>
      </c>
      <c r="I1296" s="73">
        <f>Month!I1296</f>
        <v>0</v>
      </c>
      <c r="J1296" s="73">
        <f>Month!J1296</f>
        <v>0</v>
      </c>
      <c r="K1296" s="73">
        <f>Month!K1296</f>
        <v>0</v>
      </c>
      <c r="L1296" s="73">
        <f>Month!L1296</f>
        <v>0</v>
      </c>
      <c r="M1296" s="73">
        <f>Month!M1296</f>
        <v>0</v>
      </c>
      <c r="N1296" s="74">
        <f>Month!N1296</f>
        <v>1</v>
      </c>
      <c r="O1296" s="74">
        <f>Month!O1296</f>
        <v>98.66</v>
      </c>
      <c r="P1296" s="15">
        <v>4</v>
      </c>
    </row>
    <row r="1297" spans="1:16" ht="15.5">
      <c r="A1297" s="15">
        <f>Month!A1297</f>
        <v>2023</v>
      </c>
      <c r="B1297" s="63" t="str">
        <f>Month!B1297</f>
        <v>December</v>
      </c>
      <c r="C1297" s="63" t="str">
        <f>Month!C1297</f>
        <v>Spain</v>
      </c>
      <c r="D1297" s="73">
        <f>Month!D1297</f>
        <v>0</v>
      </c>
      <c r="E1297" s="73">
        <f>Month!E1297</f>
        <v>0</v>
      </c>
      <c r="F1297" s="74">
        <f>Month!F1297</f>
        <v>0</v>
      </c>
      <c r="G1297" s="73">
        <f>Month!G1297</f>
        <v>0</v>
      </c>
      <c r="H1297" s="73">
        <f>Month!H1297</f>
        <v>37.299999999999997</v>
      </c>
      <c r="I1297" s="73">
        <f>Month!I1297</f>
        <v>0</v>
      </c>
      <c r="J1297" s="73">
        <f>Month!J1297</f>
        <v>0</v>
      </c>
      <c r="K1297" s="73">
        <f>Month!K1297</f>
        <v>0</v>
      </c>
      <c r="L1297" s="73">
        <f>Month!L1297</f>
        <v>0</v>
      </c>
      <c r="M1297" s="73">
        <f>Month!M1297</f>
        <v>2.2599999999999998</v>
      </c>
      <c r="N1297" s="74">
        <f>Month!N1297</f>
        <v>39.56</v>
      </c>
      <c r="O1297" s="74">
        <f>Month!O1297</f>
        <v>39.56</v>
      </c>
      <c r="P1297" s="15">
        <v>4</v>
      </c>
    </row>
    <row r="1298" spans="1:16" ht="15.5">
      <c r="A1298" s="15">
        <f>Month!A1298</f>
        <v>2023</v>
      </c>
      <c r="B1298" s="63" t="str">
        <f>Month!B1298</f>
        <v>December</v>
      </c>
      <c r="C1298" s="63" t="str">
        <f>Month!C1298</f>
        <v>Sweden</v>
      </c>
      <c r="D1298" s="73">
        <f>Month!D1298</f>
        <v>106.86</v>
      </c>
      <c r="E1298" s="73">
        <f>Month!E1298</f>
        <v>0</v>
      </c>
      <c r="F1298" s="74">
        <f>Month!F1298</f>
        <v>106.86</v>
      </c>
      <c r="G1298" s="73">
        <f>Month!G1298</f>
        <v>0</v>
      </c>
      <c r="H1298" s="73">
        <f>Month!H1298</f>
        <v>0</v>
      </c>
      <c r="I1298" s="73">
        <f>Month!I1298</f>
        <v>0</v>
      </c>
      <c r="J1298" s="73">
        <f>Month!J1298</f>
        <v>0</v>
      </c>
      <c r="K1298" s="73">
        <f>Month!K1298</f>
        <v>0</v>
      </c>
      <c r="L1298" s="73">
        <f>Month!L1298</f>
        <v>0</v>
      </c>
      <c r="M1298" s="73">
        <f>Month!M1298</f>
        <v>0.03</v>
      </c>
      <c r="N1298" s="74">
        <f>Month!N1298</f>
        <v>15.57</v>
      </c>
      <c r="O1298" s="74">
        <f>Month!O1298</f>
        <v>122.43</v>
      </c>
      <c r="P1298" s="15">
        <v>4</v>
      </c>
    </row>
    <row r="1299" spans="1:16" ht="15.5">
      <c r="A1299" s="15">
        <f>Month!A1299</f>
        <v>2023</v>
      </c>
      <c r="B1299" s="63" t="str">
        <f>Month!B1299</f>
        <v>December</v>
      </c>
      <c r="C1299" s="63" t="str">
        <f>Month!C1299</f>
        <v>United States</v>
      </c>
      <c r="D1299" s="73">
        <f>Month!D1299</f>
        <v>85.82</v>
      </c>
      <c r="E1299" s="73">
        <f>Month!E1299</f>
        <v>0</v>
      </c>
      <c r="F1299" s="74">
        <f>Month!F1299</f>
        <v>85.82</v>
      </c>
      <c r="G1299" s="73">
        <f>Month!G1299</f>
        <v>0</v>
      </c>
      <c r="H1299" s="73">
        <f>Month!H1299</f>
        <v>228</v>
      </c>
      <c r="I1299" s="73">
        <f>Month!I1299</f>
        <v>0</v>
      </c>
      <c r="J1299" s="73">
        <f>Month!J1299</f>
        <v>0</v>
      </c>
      <c r="K1299" s="73">
        <f>Month!K1299</f>
        <v>0</v>
      </c>
      <c r="L1299" s="73">
        <f>Month!L1299</f>
        <v>0</v>
      </c>
      <c r="M1299" s="73">
        <f>Month!M1299</f>
        <v>0.08</v>
      </c>
      <c r="N1299" s="74">
        <f>Month!N1299</f>
        <v>228.08</v>
      </c>
      <c r="O1299" s="74">
        <f>Month!O1299</f>
        <v>313.89999999999998</v>
      </c>
      <c r="P1299" s="15">
        <v>4</v>
      </c>
    </row>
    <row r="1300" spans="1:16" ht="15.5">
      <c r="A1300" s="15">
        <f>Month!A1300</f>
        <v>2023</v>
      </c>
      <c r="B1300" s="63" t="str">
        <f>Month!B1300</f>
        <v>December</v>
      </c>
      <c r="C1300" s="63" t="str">
        <f>Month!C1300</f>
        <v>Other</v>
      </c>
      <c r="D1300" s="73">
        <f>Month!D1300</f>
        <v>168.3</v>
      </c>
      <c r="E1300" s="73">
        <f>Month!E1300</f>
        <v>0</v>
      </c>
      <c r="F1300" s="74">
        <f>Month!F1300</f>
        <v>168.3</v>
      </c>
      <c r="G1300" s="73">
        <f>Month!G1300</f>
        <v>12.77</v>
      </c>
      <c r="H1300" s="73">
        <f>Month!H1300</f>
        <v>0</v>
      </c>
      <c r="I1300" s="73">
        <f>Month!I1300</f>
        <v>0</v>
      </c>
      <c r="J1300" s="73">
        <f>Month!J1300</f>
        <v>0</v>
      </c>
      <c r="K1300" s="73">
        <f>Month!K1300</f>
        <v>0</v>
      </c>
      <c r="L1300" s="73">
        <f>Month!L1300</f>
        <v>191.03</v>
      </c>
      <c r="M1300" s="73">
        <f>Month!M1300</f>
        <v>109.33</v>
      </c>
      <c r="N1300" s="74">
        <f>Month!N1300</f>
        <v>125.56</v>
      </c>
      <c r="O1300" s="74">
        <f>Month!O1300</f>
        <v>293.86</v>
      </c>
      <c r="P1300" s="15">
        <v>4</v>
      </c>
    </row>
    <row r="1301" spans="1:16" ht="15.5">
      <c r="A1301" s="15">
        <f>Month!A1301</f>
        <v>2023</v>
      </c>
      <c r="B1301" s="66" t="str">
        <f>Month!B1301</f>
        <v>December</v>
      </c>
      <c r="C1301" s="64" t="str">
        <f>Month!C1301</f>
        <v>Total exports</v>
      </c>
      <c r="D1301" s="76">
        <f>Month!D1301</f>
        <v>2236.6</v>
      </c>
      <c r="E1301" s="76">
        <f>Month!E1301</f>
        <v>146.28</v>
      </c>
      <c r="F1301" s="75">
        <f>Month!F1301</f>
        <v>2382.88</v>
      </c>
      <c r="G1301" s="76">
        <f>Month!G1301</f>
        <v>26.75</v>
      </c>
      <c r="H1301" s="76">
        <f>Month!H1301</f>
        <v>997.67</v>
      </c>
      <c r="I1301" s="76">
        <f>Month!I1301</f>
        <v>122.33</v>
      </c>
      <c r="J1301" s="76">
        <f>Month!J1301</f>
        <v>6.33</v>
      </c>
      <c r="K1301" s="76">
        <f>Month!K1301</f>
        <v>28.22</v>
      </c>
      <c r="L1301" s="76">
        <f>Month!L1301</f>
        <v>227.78</v>
      </c>
      <c r="M1301" s="76">
        <f>Month!M1301</f>
        <v>476.38</v>
      </c>
      <c r="N1301" s="75">
        <f>Month!N1301</f>
        <v>1885.46</v>
      </c>
      <c r="O1301" s="96">
        <f>Month!O1301</f>
        <v>4268.34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Finland</v>
      </c>
      <c r="D1306" s="73">
        <f>Month!D1306</f>
        <v>242.35</v>
      </c>
      <c r="E1306" s="73">
        <f>Month!E1306</f>
        <v>0</v>
      </c>
      <c r="F1306" s="74">
        <f>Month!F1306</f>
        <v>242.35</v>
      </c>
      <c r="G1306" s="73">
        <f>Month!G1306</f>
        <v>0</v>
      </c>
      <c r="H1306" s="73">
        <f>Month!H1306</f>
        <v>0</v>
      </c>
      <c r="I1306" s="73">
        <f>Month!I1306</f>
        <v>0</v>
      </c>
      <c r="J1306" s="73">
        <f>Month!J1306</f>
        <v>0</v>
      </c>
      <c r="K1306" s="73">
        <f>Month!K1306</f>
        <v>0</v>
      </c>
      <c r="L1306" s="73">
        <f>Month!L1306</f>
        <v>0</v>
      </c>
      <c r="M1306" s="73">
        <f>Month!M1306</f>
        <v>0</v>
      </c>
      <c r="N1306" s="74">
        <f>Month!N1306</f>
        <v>0</v>
      </c>
      <c r="O1306" s="74">
        <f>Month!O1306</f>
        <v>242.35</v>
      </c>
      <c r="P1306" s="15">
        <v>1</v>
      </c>
    </row>
    <row r="1307" spans="1:16" ht="15.5">
      <c r="A1307" s="15">
        <f>Month!A1307</f>
        <v>2024</v>
      </c>
      <c r="B1307" s="63" t="str">
        <f>Month!B1307</f>
        <v>January</v>
      </c>
      <c r="C1307" s="63" t="str">
        <f>Month!C1307</f>
        <v>France</v>
      </c>
      <c r="D1307" s="73">
        <f>Month!D1307</f>
        <v>104.94</v>
      </c>
      <c r="E1307" s="73">
        <f>Month!E1307</f>
        <v>0</v>
      </c>
      <c r="F1307" s="74">
        <f>Month!F1307</f>
        <v>104.94</v>
      </c>
      <c r="G1307" s="73">
        <f>Month!G1307</f>
        <v>13.1</v>
      </c>
      <c r="H1307" s="73">
        <f>Month!H1307</f>
        <v>6.18</v>
      </c>
      <c r="I1307" s="73">
        <f>Month!I1307</f>
        <v>0</v>
      </c>
      <c r="J1307" s="73">
        <f>Month!J1307</f>
        <v>0</v>
      </c>
      <c r="K1307" s="73">
        <f>Month!K1307</f>
        <v>0</v>
      </c>
      <c r="L1307" s="73">
        <f>Month!L1307</f>
        <v>0</v>
      </c>
      <c r="M1307" s="73">
        <f>Month!M1307</f>
        <v>7.05</v>
      </c>
      <c r="N1307" s="74">
        <f>Month!N1307</f>
        <v>26.33</v>
      </c>
      <c r="O1307" s="74">
        <f>Month!O1307</f>
        <v>131.27000000000001</v>
      </c>
      <c r="P1307" s="15">
        <v>1</v>
      </c>
    </row>
    <row r="1308" spans="1:16" ht="15.5">
      <c r="A1308" s="15">
        <f>Month!A1308</f>
        <v>2024</v>
      </c>
      <c r="B1308" s="63" t="str">
        <f>Month!B1308</f>
        <v>January</v>
      </c>
      <c r="C1308" s="63" t="str">
        <f>Month!C1308</f>
        <v>Germany</v>
      </c>
      <c r="D1308" s="73">
        <f>Month!D1308</f>
        <v>335.42</v>
      </c>
      <c r="E1308" s="73">
        <f>Month!E1308</f>
        <v>0</v>
      </c>
      <c r="F1308" s="74">
        <f>Month!F1308</f>
        <v>335.42</v>
      </c>
      <c r="G1308" s="73">
        <f>Month!G1308</f>
        <v>0</v>
      </c>
      <c r="H1308" s="73">
        <f>Month!H1308</f>
        <v>0</v>
      </c>
      <c r="I1308" s="73">
        <f>Month!I1308</f>
        <v>0</v>
      </c>
      <c r="J1308" s="73">
        <f>Month!J1308</f>
        <v>0</v>
      </c>
      <c r="K1308" s="73">
        <f>Month!K1308</f>
        <v>0</v>
      </c>
      <c r="L1308" s="73">
        <f>Month!L1308</f>
        <v>0</v>
      </c>
      <c r="M1308" s="73">
        <f>Month!M1308</f>
        <v>2.62</v>
      </c>
      <c r="N1308" s="74">
        <f>Month!N1308</f>
        <v>2.62</v>
      </c>
      <c r="O1308" s="74">
        <f>Month!O1308</f>
        <v>338.04</v>
      </c>
      <c r="P1308" s="15">
        <v>1</v>
      </c>
    </row>
    <row r="1309" spans="1:16" ht="15.5">
      <c r="A1309" s="15">
        <f>Month!A1309</f>
        <v>2024</v>
      </c>
      <c r="B1309" s="63" t="str">
        <f>Month!B1309</f>
        <v>January</v>
      </c>
      <c r="C1309" s="63" t="str">
        <f>Month!C1309</f>
        <v>Ireland</v>
      </c>
      <c r="D1309" s="73">
        <f>Month!D1309</f>
        <v>0</v>
      </c>
      <c r="E1309" s="73">
        <f>Month!E1309</f>
        <v>0</v>
      </c>
      <c r="F1309" s="74">
        <f>Month!F1309</f>
        <v>0</v>
      </c>
      <c r="G1309" s="73">
        <f>Month!G1309</f>
        <v>0</v>
      </c>
      <c r="H1309" s="73">
        <f>Month!H1309</f>
        <v>22.95</v>
      </c>
      <c r="I1309" s="73">
        <f>Month!I1309</f>
        <v>113.15</v>
      </c>
      <c r="J1309" s="73">
        <f>Month!J1309</f>
        <v>0</v>
      </c>
      <c r="K1309" s="73">
        <f>Month!K1309</f>
        <v>32.32</v>
      </c>
      <c r="L1309" s="73">
        <f>Month!L1309</f>
        <v>1.58</v>
      </c>
      <c r="M1309" s="73">
        <f>Month!M1309</f>
        <v>4.2699999999999996</v>
      </c>
      <c r="N1309" s="74">
        <f>Month!N1309</f>
        <v>175.52</v>
      </c>
      <c r="O1309" s="74">
        <f>Month!O1309</f>
        <v>175.52</v>
      </c>
      <c r="P1309" s="15">
        <v>1</v>
      </c>
    </row>
    <row r="1310" spans="1:16" ht="15.5">
      <c r="A1310" s="15">
        <f>Month!A1310</f>
        <v>2024</v>
      </c>
      <c r="B1310" s="63" t="str">
        <f>Month!B1310</f>
        <v>January</v>
      </c>
      <c r="C1310" s="63" t="str">
        <f>Month!C1310</f>
        <v>Italy</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5.08</v>
      </c>
      <c r="N1310" s="74">
        <f>Month!N1310</f>
        <v>5.08</v>
      </c>
      <c r="O1310" s="74">
        <f>Month!O1310</f>
        <v>5.08</v>
      </c>
      <c r="P1310" s="15">
        <v>1</v>
      </c>
    </row>
    <row r="1311" spans="1:16" ht="15.5">
      <c r="A1311" s="15">
        <f>Month!A1311</f>
        <v>2024</v>
      </c>
      <c r="B1311" s="63" t="str">
        <f>Month!B1311</f>
        <v>January</v>
      </c>
      <c r="C1311" s="63" t="str">
        <f>Month!C1311</f>
        <v>Korea</v>
      </c>
      <c r="D1311" s="73">
        <f>Month!D1311</f>
        <v>0</v>
      </c>
      <c r="E1311" s="73">
        <f>Month!E1311</f>
        <v>0</v>
      </c>
      <c r="F1311" s="74">
        <f>Month!F1311</f>
        <v>0</v>
      </c>
      <c r="G1311" s="73">
        <f>Month!G1311</f>
        <v>0</v>
      </c>
      <c r="H1311" s="73">
        <f>Month!H1311</f>
        <v>0</v>
      </c>
      <c r="I1311" s="73">
        <f>Month!I1311</f>
        <v>0</v>
      </c>
      <c r="J1311" s="73">
        <f>Month!J1311</f>
        <v>0</v>
      </c>
      <c r="K1311" s="73">
        <f>Month!K1311</f>
        <v>0</v>
      </c>
      <c r="L1311" s="73">
        <f>Month!L1311</f>
        <v>0</v>
      </c>
      <c r="M1311" s="73">
        <f>Month!M1311</f>
        <v>0</v>
      </c>
      <c r="N1311" s="74">
        <f>Month!N1311</f>
        <v>0</v>
      </c>
      <c r="O1311" s="74">
        <f>Month!O1311</f>
        <v>0</v>
      </c>
      <c r="P1311" s="15">
        <v>1</v>
      </c>
    </row>
    <row r="1312" spans="1:16" ht="15.5">
      <c r="A1312" s="15">
        <f>Month!A1312</f>
        <v>2024</v>
      </c>
      <c r="B1312" s="63" t="str">
        <f>Month!B1312</f>
        <v>January</v>
      </c>
      <c r="C1312" s="63" t="str">
        <f>Month!C1312</f>
        <v>Netherlands</v>
      </c>
      <c r="D1312" s="73">
        <f>Month!D1312</f>
        <v>753.18</v>
      </c>
      <c r="E1312" s="73">
        <f>Month!E1312</f>
        <v>38.11</v>
      </c>
      <c r="F1312" s="74">
        <f>Month!F1312</f>
        <v>791.29</v>
      </c>
      <c r="G1312" s="73">
        <f>Month!G1312</f>
        <v>2.09</v>
      </c>
      <c r="H1312" s="73">
        <f>Month!H1312</f>
        <v>207.52</v>
      </c>
      <c r="I1312" s="73">
        <f>Month!I1312</f>
        <v>0</v>
      </c>
      <c r="J1312" s="73">
        <f>Month!J1312</f>
        <v>0</v>
      </c>
      <c r="K1312" s="73">
        <f>Month!K1312</f>
        <v>0</v>
      </c>
      <c r="L1312" s="73">
        <f>Month!L1312</f>
        <v>2.09</v>
      </c>
      <c r="M1312" s="73">
        <f>Month!M1312</f>
        <v>188.65</v>
      </c>
      <c r="N1312" s="74">
        <f>Month!N1312</f>
        <v>421.76</v>
      </c>
      <c r="O1312" s="74">
        <f>Month!O1312</f>
        <v>1213.05</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Poland</v>
      </c>
      <c r="D1314" s="73">
        <f>Month!D1314</f>
        <v>132.77000000000001</v>
      </c>
      <c r="E1314" s="73">
        <f>Month!E1314</f>
        <v>0</v>
      </c>
      <c r="F1314" s="74">
        <f>Month!F1314</f>
        <v>132.77000000000001</v>
      </c>
      <c r="G1314" s="73">
        <f>Month!G1314</f>
        <v>0</v>
      </c>
      <c r="H1314" s="73">
        <f>Month!H1314</f>
        <v>0</v>
      </c>
      <c r="I1314" s="73">
        <f>Month!I1314</f>
        <v>0</v>
      </c>
      <c r="J1314" s="73">
        <f>Month!J1314</f>
        <v>0</v>
      </c>
      <c r="K1314" s="73">
        <f>Month!K1314</f>
        <v>0</v>
      </c>
      <c r="L1314" s="73">
        <f>Month!L1314</f>
        <v>0</v>
      </c>
      <c r="M1314" s="73">
        <f>Month!M1314</f>
        <v>1.68</v>
      </c>
      <c r="N1314" s="74">
        <f>Month!N1314</f>
        <v>1.68</v>
      </c>
      <c r="O1314" s="74">
        <f>Month!O1314</f>
        <v>134.44999999999999</v>
      </c>
      <c r="P1314" s="15">
        <v>1</v>
      </c>
    </row>
    <row r="1315" spans="1:16" ht="15.5">
      <c r="A1315" s="15">
        <f>Month!A1315</f>
        <v>2024</v>
      </c>
      <c r="B1315" s="63" t="str">
        <f>Month!B1315</f>
        <v>January</v>
      </c>
      <c r="C1315" s="63" t="str">
        <f>Month!C1315</f>
        <v>Spain</v>
      </c>
      <c r="D1315" s="73">
        <f>Month!D1315</f>
        <v>78.39</v>
      </c>
      <c r="E1315" s="73">
        <f>Month!E1315</f>
        <v>0</v>
      </c>
      <c r="F1315" s="74">
        <f>Month!F1315</f>
        <v>78.39</v>
      </c>
      <c r="G1315" s="73">
        <f>Month!G1315</f>
        <v>0</v>
      </c>
      <c r="H1315" s="73">
        <f>Month!H1315</f>
        <v>12.24</v>
      </c>
      <c r="I1315" s="73">
        <f>Month!I1315</f>
        <v>0</v>
      </c>
      <c r="J1315" s="73">
        <f>Month!J1315</f>
        <v>0</v>
      </c>
      <c r="K1315" s="73">
        <f>Month!K1315</f>
        <v>0</v>
      </c>
      <c r="L1315" s="73">
        <f>Month!L1315</f>
        <v>0</v>
      </c>
      <c r="M1315" s="73">
        <f>Month!M1315</f>
        <v>59.19</v>
      </c>
      <c r="N1315" s="74">
        <f>Month!N1315</f>
        <v>104.35</v>
      </c>
      <c r="O1315" s="74">
        <f>Month!O1315</f>
        <v>182.74</v>
      </c>
      <c r="P1315" s="15">
        <v>1</v>
      </c>
    </row>
    <row r="1316" spans="1:16" ht="15.5">
      <c r="A1316" s="15">
        <f>Month!A1316</f>
        <v>2024</v>
      </c>
      <c r="B1316" s="63" t="str">
        <f>Month!B1316</f>
        <v>January</v>
      </c>
      <c r="C1316" s="63" t="str">
        <f>Month!C1316</f>
        <v>Sweden</v>
      </c>
      <c r="D1316" s="73">
        <f>Month!D1316</f>
        <v>212.83</v>
      </c>
      <c r="E1316" s="73">
        <f>Month!E1316</f>
        <v>0</v>
      </c>
      <c r="F1316" s="74">
        <f>Month!F1316</f>
        <v>212.83</v>
      </c>
      <c r="G1316" s="73">
        <f>Month!G1316</f>
        <v>0</v>
      </c>
      <c r="H1316" s="73">
        <f>Month!H1316</f>
        <v>0</v>
      </c>
      <c r="I1316" s="73">
        <f>Month!I1316</f>
        <v>0</v>
      </c>
      <c r="J1316" s="73">
        <f>Month!J1316</f>
        <v>0</v>
      </c>
      <c r="K1316" s="73">
        <f>Month!K1316</f>
        <v>0</v>
      </c>
      <c r="L1316" s="73">
        <f>Month!L1316</f>
        <v>0</v>
      </c>
      <c r="M1316" s="73">
        <f>Month!M1316</f>
        <v>2.2799999999999998</v>
      </c>
      <c r="N1316" s="74">
        <f>Month!N1316</f>
        <v>2.2799999999999998</v>
      </c>
      <c r="O1316" s="74">
        <f>Month!O1316</f>
        <v>215.11</v>
      </c>
      <c r="P1316" s="15">
        <v>1</v>
      </c>
    </row>
    <row r="1317" spans="1:16" ht="15.5">
      <c r="A1317" s="15">
        <f>Month!A1317</f>
        <v>2024</v>
      </c>
      <c r="B1317" s="63" t="str">
        <f>Month!B1317</f>
        <v>January</v>
      </c>
      <c r="C1317" s="63" t="str">
        <f>Month!C1317</f>
        <v>United States</v>
      </c>
      <c r="D1317" s="73">
        <f>Month!D1317</f>
        <v>0</v>
      </c>
      <c r="E1317" s="73">
        <f>Month!E1317</f>
        <v>0</v>
      </c>
      <c r="F1317" s="74">
        <f>Month!F1317</f>
        <v>0</v>
      </c>
      <c r="G1317" s="73">
        <f>Month!G1317</f>
        <v>0</v>
      </c>
      <c r="H1317" s="73">
        <f>Month!H1317</f>
        <v>115.69</v>
      </c>
      <c r="I1317" s="73">
        <f>Month!I1317</f>
        <v>0</v>
      </c>
      <c r="J1317" s="73">
        <f>Month!J1317</f>
        <v>0</v>
      </c>
      <c r="K1317" s="73">
        <f>Month!K1317</f>
        <v>0</v>
      </c>
      <c r="L1317" s="73">
        <f>Month!L1317</f>
        <v>0</v>
      </c>
      <c r="M1317" s="73">
        <f>Month!M1317</f>
        <v>1.28</v>
      </c>
      <c r="N1317" s="74">
        <f>Month!N1317</f>
        <v>116.97</v>
      </c>
      <c r="O1317" s="74">
        <f>Month!O1317</f>
        <v>116.97</v>
      </c>
      <c r="P1317" s="15">
        <v>1</v>
      </c>
    </row>
    <row r="1318" spans="1:16" ht="15.5">
      <c r="A1318" s="15">
        <f>Month!A1318</f>
        <v>2024</v>
      </c>
      <c r="B1318" s="63" t="str">
        <f>Month!B1318</f>
        <v>January</v>
      </c>
      <c r="C1318" s="63" t="str">
        <f>Month!C1318</f>
        <v>Other</v>
      </c>
      <c r="D1318" s="73">
        <f>Month!D1318</f>
        <v>308.08999999999997</v>
      </c>
      <c r="E1318" s="73">
        <f>Month!E1318</f>
        <v>5</v>
      </c>
      <c r="F1318" s="74">
        <f>Month!F1318</f>
        <v>313.08999999999997</v>
      </c>
      <c r="G1318" s="73">
        <f>Month!G1318</f>
        <v>19.190000000000001</v>
      </c>
      <c r="H1318" s="73">
        <f>Month!H1318</f>
        <v>38.81</v>
      </c>
      <c r="I1318" s="73">
        <f>Month!I1318</f>
        <v>0</v>
      </c>
      <c r="J1318" s="73">
        <f>Month!J1318</f>
        <v>0</v>
      </c>
      <c r="K1318" s="73">
        <f>Month!K1318</f>
        <v>0</v>
      </c>
      <c r="L1318" s="73">
        <f>Month!L1318</f>
        <v>241.08</v>
      </c>
      <c r="M1318" s="73">
        <f>Month!M1318</f>
        <v>85.58</v>
      </c>
      <c r="N1318" s="74">
        <f>Month!N1318</f>
        <v>197.21</v>
      </c>
      <c r="O1318" s="74">
        <f>Month!O1318</f>
        <v>510.3</v>
      </c>
      <c r="P1318" s="15">
        <v>1</v>
      </c>
    </row>
    <row r="1319" spans="1:16" ht="15.5">
      <c r="A1319" s="15">
        <f>Month!A1319</f>
        <v>2024</v>
      </c>
      <c r="B1319" s="66" t="str">
        <f>Month!B1319</f>
        <v>January</v>
      </c>
      <c r="C1319" s="64" t="str">
        <f>Month!C1319</f>
        <v>Total exports</v>
      </c>
      <c r="D1319" s="76">
        <f>Month!D1319</f>
        <v>2167.9699999999998</v>
      </c>
      <c r="E1319" s="76">
        <f>Month!E1319</f>
        <v>109.26</v>
      </c>
      <c r="F1319" s="75">
        <f>Month!F1319</f>
        <v>2277.23</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3895.56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Finland</v>
      </c>
      <c r="D1324" s="73">
        <f>Month!D1324</f>
        <v>97.04</v>
      </c>
      <c r="E1324" s="73">
        <f>Month!E1324</f>
        <v>0</v>
      </c>
      <c r="F1324" s="74">
        <f>Month!F1324</f>
        <v>97.04</v>
      </c>
      <c r="G1324" s="73">
        <f>Month!G1324</f>
        <v>0</v>
      </c>
      <c r="H1324" s="73">
        <f>Month!H1324</f>
        <v>0</v>
      </c>
      <c r="I1324" s="73">
        <f>Month!I1324</f>
        <v>0</v>
      </c>
      <c r="J1324" s="73">
        <f>Month!J1324</f>
        <v>0</v>
      </c>
      <c r="K1324" s="73">
        <f>Month!K1324</f>
        <v>0</v>
      </c>
      <c r="L1324" s="73">
        <f>Month!L1324</f>
        <v>0</v>
      </c>
      <c r="M1324" s="73">
        <f>Month!M1324</f>
        <v>0</v>
      </c>
      <c r="N1324" s="74">
        <f>Month!N1324</f>
        <v>0</v>
      </c>
      <c r="O1324" s="74">
        <f>Month!O1324</f>
        <v>97.04</v>
      </c>
      <c r="P1324" s="15">
        <v>1</v>
      </c>
    </row>
    <row r="1325" spans="1:16" ht="15.5">
      <c r="A1325" s="15">
        <f>Month!A1325</f>
        <v>2024</v>
      </c>
      <c r="B1325" s="63" t="str">
        <f>Month!B1325</f>
        <v>February</v>
      </c>
      <c r="C1325" s="63" t="str">
        <f>Month!C1325</f>
        <v>France</v>
      </c>
      <c r="D1325" s="73">
        <f>Month!D1325</f>
        <v>20.67</v>
      </c>
      <c r="E1325" s="73">
        <f>Month!E1325</f>
        <v>0</v>
      </c>
      <c r="F1325" s="74">
        <f>Month!F1325</f>
        <v>20.67</v>
      </c>
      <c r="G1325" s="73">
        <f>Month!G1325</f>
        <v>11.72</v>
      </c>
      <c r="H1325" s="73">
        <f>Month!H1325</f>
        <v>3.52</v>
      </c>
      <c r="I1325" s="73">
        <f>Month!I1325</f>
        <v>0</v>
      </c>
      <c r="J1325" s="73">
        <f>Month!J1325</f>
        <v>0</v>
      </c>
      <c r="K1325" s="73">
        <f>Month!K1325</f>
        <v>0</v>
      </c>
      <c r="L1325" s="73">
        <f>Month!L1325</f>
        <v>0</v>
      </c>
      <c r="M1325" s="73">
        <f>Month!M1325</f>
        <v>16.91</v>
      </c>
      <c r="N1325" s="74">
        <f>Month!N1325</f>
        <v>49.01</v>
      </c>
      <c r="O1325" s="74">
        <f>Month!O1325</f>
        <v>69.680000000000007</v>
      </c>
      <c r="P1325" s="15">
        <v>1</v>
      </c>
    </row>
    <row r="1326" spans="1:16" ht="15.5">
      <c r="A1326" s="15">
        <f>Month!A1326</f>
        <v>2024</v>
      </c>
      <c r="B1326" s="63" t="str">
        <f>Month!B1326</f>
        <v>February</v>
      </c>
      <c r="C1326" s="63" t="str">
        <f>Month!C1326</f>
        <v>Germany</v>
      </c>
      <c r="D1326" s="73">
        <f>Month!D1326</f>
        <v>315.02999999999997</v>
      </c>
      <c r="E1326" s="73">
        <f>Month!E1326</f>
        <v>0</v>
      </c>
      <c r="F1326" s="74">
        <f>Month!F1326</f>
        <v>315.02999999999997</v>
      </c>
      <c r="G1326" s="73">
        <f>Month!G1326</f>
        <v>1.94</v>
      </c>
      <c r="H1326" s="73">
        <f>Month!H1326</f>
        <v>0</v>
      </c>
      <c r="I1326" s="73">
        <f>Month!I1326</f>
        <v>0</v>
      </c>
      <c r="J1326" s="73">
        <f>Month!J1326</f>
        <v>0</v>
      </c>
      <c r="K1326" s="73">
        <f>Month!K1326</f>
        <v>0</v>
      </c>
      <c r="L1326" s="73">
        <f>Month!L1326</f>
        <v>0</v>
      </c>
      <c r="M1326" s="73">
        <f>Month!M1326</f>
        <v>3.03</v>
      </c>
      <c r="N1326" s="74">
        <f>Month!N1326</f>
        <v>4.97</v>
      </c>
      <c r="O1326" s="74">
        <f>Month!O1326</f>
        <v>320</v>
      </c>
      <c r="P1326" s="15">
        <v>1</v>
      </c>
    </row>
    <row r="1327" spans="1:16" ht="15.5">
      <c r="A1327" s="15">
        <f>Month!A1327</f>
        <v>2024</v>
      </c>
      <c r="B1327" s="63" t="str">
        <f>Month!B1327</f>
        <v>February</v>
      </c>
      <c r="C1327" s="63" t="str">
        <f>Month!C1327</f>
        <v>Ireland</v>
      </c>
      <c r="D1327" s="73">
        <f>Month!D1327</f>
        <v>0</v>
      </c>
      <c r="E1327" s="73">
        <f>Month!E1327</f>
        <v>0</v>
      </c>
      <c r="F1327" s="74">
        <f>Month!F1327</f>
        <v>0</v>
      </c>
      <c r="G1327" s="73">
        <f>Month!G1327</f>
        <v>0</v>
      </c>
      <c r="H1327" s="73">
        <f>Month!H1327</f>
        <v>21.79</v>
      </c>
      <c r="I1327" s="73">
        <f>Month!I1327</f>
        <v>97.88</v>
      </c>
      <c r="J1327" s="73">
        <f>Month!J1327</f>
        <v>0</v>
      </c>
      <c r="K1327" s="73">
        <f>Month!K1327</f>
        <v>56.02</v>
      </c>
      <c r="L1327" s="73">
        <f>Month!L1327</f>
        <v>13.1</v>
      </c>
      <c r="M1327" s="73">
        <f>Month!M1327</f>
        <v>4.67</v>
      </c>
      <c r="N1327" s="74">
        <f>Month!N1327</f>
        <v>194.8</v>
      </c>
      <c r="O1327" s="74">
        <f>Month!O1327</f>
        <v>194.8</v>
      </c>
      <c r="P1327" s="15">
        <v>1</v>
      </c>
    </row>
    <row r="1328" spans="1:16" ht="15.5">
      <c r="A1328" s="15">
        <f>Month!A1328</f>
        <v>2024</v>
      </c>
      <c r="B1328" s="63" t="str">
        <f>Month!B1328</f>
        <v>February</v>
      </c>
      <c r="C1328" s="63" t="str">
        <f>Month!C1328</f>
        <v>Italy</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0.14000000000000001</v>
      </c>
      <c r="N1328" s="74">
        <f>Month!N1328</f>
        <v>0.14000000000000001</v>
      </c>
      <c r="O1328" s="74">
        <f>Month!O1328</f>
        <v>0.14000000000000001</v>
      </c>
      <c r="P1328" s="15">
        <v>1</v>
      </c>
    </row>
    <row r="1329" spans="1:16" ht="15.5">
      <c r="A1329" s="15">
        <f>Month!A1329</f>
        <v>2024</v>
      </c>
      <c r="B1329" s="63" t="str">
        <f>Month!B1329</f>
        <v>February</v>
      </c>
      <c r="C1329" s="63" t="str">
        <f>Month!C1329</f>
        <v>Korea</v>
      </c>
      <c r="D1329" s="73">
        <f>Month!D1329</f>
        <v>0</v>
      </c>
      <c r="E1329" s="73">
        <f>Month!E1329</f>
        <v>0</v>
      </c>
      <c r="F1329" s="74">
        <f>Month!F1329</f>
        <v>0</v>
      </c>
      <c r="G1329" s="73">
        <f>Month!G1329</f>
        <v>0</v>
      </c>
      <c r="H1329" s="73">
        <f>Month!H1329</f>
        <v>0</v>
      </c>
      <c r="I1329" s="73">
        <f>Month!I1329</f>
        <v>0</v>
      </c>
      <c r="J1329" s="73">
        <f>Month!J1329</f>
        <v>0</v>
      </c>
      <c r="K1329" s="73">
        <f>Month!K1329</f>
        <v>0</v>
      </c>
      <c r="L1329" s="73">
        <f>Month!L1329</f>
        <v>0</v>
      </c>
      <c r="M1329" s="73">
        <f>Month!M1329</f>
        <v>0</v>
      </c>
      <c r="N1329" s="74">
        <f>Month!N1329</f>
        <v>0</v>
      </c>
      <c r="O1329" s="74">
        <f>Month!O1329</f>
        <v>0</v>
      </c>
      <c r="P1329" s="15">
        <v>1</v>
      </c>
    </row>
    <row r="1330" spans="1:16" ht="15.5">
      <c r="A1330" s="15">
        <f>Month!A1330</f>
        <v>2024</v>
      </c>
      <c r="B1330" s="63" t="str">
        <f>Month!B1330</f>
        <v>February</v>
      </c>
      <c r="C1330" s="63" t="str">
        <f>Month!C1330</f>
        <v>Netherlands</v>
      </c>
      <c r="D1330" s="73">
        <f>Month!D1330</f>
        <v>537.97</v>
      </c>
      <c r="E1330" s="73">
        <f>Month!E1330</f>
        <v>108.24</v>
      </c>
      <c r="F1330" s="74">
        <f>Month!F1330</f>
        <v>646.21</v>
      </c>
      <c r="G1330" s="73">
        <f>Month!G1330</f>
        <v>3.56</v>
      </c>
      <c r="H1330" s="73">
        <f>Month!H1330</f>
        <v>150.12</v>
      </c>
      <c r="I1330" s="73">
        <f>Month!I1330</f>
        <v>0</v>
      </c>
      <c r="J1330" s="73">
        <f>Month!J1330</f>
        <v>0</v>
      </c>
      <c r="K1330" s="73">
        <f>Month!K1330</f>
        <v>0</v>
      </c>
      <c r="L1330" s="73">
        <f>Month!L1330</f>
        <v>0</v>
      </c>
      <c r="M1330" s="73">
        <f>Month!M1330</f>
        <v>210.73</v>
      </c>
      <c r="N1330" s="74">
        <f>Month!N1330</f>
        <v>393.22</v>
      </c>
      <c r="O1330" s="74">
        <f>Month!O1330</f>
        <v>1039.43</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Poland</v>
      </c>
      <c r="D1332" s="73">
        <f>Month!D1332</f>
        <v>453.69</v>
      </c>
      <c r="E1332" s="73">
        <f>Month!E1332</f>
        <v>0</v>
      </c>
      <c r="F1332" s="74">
        <f>Month!F1332</f>
        <v>453.69</v>
      </c>
      <c r="G1332" s="73">
        <f>Month!G1332</f>
        <v>0</v>
      </c>
      <c r="H1332" s="73">
        <f>Month!H1332</f>
        <v>0</v>
      </c>
      <c r="I1332" s="73">
        <f>Month!I1332</f>
        <v>0</v>
      </c>
      <c r="J1332" s="73">
        <f>Month!J1332</f>
        <v>0</v>
      </c>
      <c r="K1332" s="73">
        <f>Month!K1332</f>
        <v>0</v>
      </c>
      <c r="L1332" s="73">
        <f>Month!L1332</f>
        <v>0</v>
      </c>
      <c r="M1332" s="73">
        <f>Month!M1332</f>
        <v>0</v>
      </c>
      <c r="N1332" s="74">
        <f>Month!N1332</f>
        <v>0</v>
      </c>
      <c r="O1332" s="74">
        <f>Month!O1332</f>
        <v>453.69</v>
      </c>
      <c r="P1332" s="15">
        <v>1</v>
      </c>
    </row>
    <row r="1333" spans="1:16" ht="15.5">
      <c r="A1333" s="15">
        <f>Month!A1333</f>
        <v>2024</v>
      </c>
      <c r="B1333" s="63" t="str">
        <f>Month!B1333</f>
        <v>February</v>
      </c>
      <c r="C1333" s="63" t="str">
        <f>Month!C1333</f>
        <v>Spain</v>
      </c>
      <c r="D1333" s="73">
        <f>Month!D1333</f>
        <v>0</v>
      </c>
      <c r="E1333" s="73">
        <f>Month!E1333</f>
        <v>0</v>
      </c>
      <c r="F1333" s="74">
        <f>Month!F1333</f>
        <v>0</v>
      </c>
      <c r="G1333" s="73">
        <f>Month!G1333</f>
        <v>0</v>
      </c>
      <c r="H1333" s="73">
        <f>Month!H1333</f>
        <v>0</v>
      </c>
      <c r="I1333" s="73">
        <f>Month!I1333</f>
        <v>0</v>
      </c>
      <c r="J1333" s="73">
        <f>Month!J1333</f>
        <v>0</v>
      </c>
      <c r="K1333" s="73">
        <f>Month!K1333</f>
        <v>0</v>
      </c>
      <c r="L1333" s="73">
        <f>Month!L1333</f>
        <v>13.97</v>
      </c>
      <c r="M1333" s="73">
        <f>Month!M1333</f>
        <v>3.07</v>
      </c>
      <c r="N1333" s="74">
        <f>Month!N1333</f>
        <v>50.04</v>
      </c>
      <c r="O1333" s="74">
        <f>Month!O1333</f>
        <v>50.04</v>
      </c>
      <c r="P1333" s="15">
        <v>1</v>
      </c>
    </row>
    <row r="1334" spans="1:16" ht="15.5">
      <c r="A1334" s="15">
        <f>Month!A1334</f>
        <v>2024</v>
      </c>
      <c r="B1334" s="63" t="str">
        <f>Month!B1334</f>
        <v>February</v>
      </c>
      <c r="C1334" s="63" t="str">
        <f>Month!C1334</f>
        <v>Sweden</v>
      </c>
      <c r="D1334" s="73">
        <f>Month!D1334</f>
        <v>181.84</v>
      </c>
      <c r="E1334" s="73">
        <f>Month!E1334</f>
        <v>0</v>
      </c>
      <c r="F1334" s="74">
        <f>Month!F1334</f>
        <v>181.84</v>
      </c>
      <c r="G1334" s="73">
        <f>Month!G1334</f>
        <v>0</v>
      </c>
      <c r="H1334" s="73">
        <f>Month!H1334</f>
        <v>0</v>
      </c>
      <c r="I1334" s="73">
        <f>Month!I1334</f>
        <v>0</v>
      </c>
      <c r="J1334" s="73">
        <f>Month!J1334</f>
        <v>0</v>
      </c>
      <c r="K1334" s="73">
        <f>Month!K1334</f>
        <v>0</v>
      </c>
      <c r="L1334" s="73">
        <f>Month!L1334</f>
        <v>0</v>
      </c>
      <c r="M1334" s="73">
        <f>Month!M1334</f>
        <v>6.52</v>
      </c>
      <c r="N1334" s="74">
        <f>Month!N1334</f>
        <v>6.52</v>
      </c>
      <c r="O1334" s="74">
        <f>Month!O1334</f>
        <v>188.36</v>
      </c>
      <c r="P1334" s="15">
        <v>1</v>
      </c>
    </row>
    <row r="1335" spans="1:16" ht="15.5">
      <c r="A1335" s="15">
        <f>Month!A1335</f>
        <v>2024</v>
      </c>
      <c r="B1335" s="63" t="str">
        <f>Month!B1335</f>
        <v>February</v>
      </c>
      <c r="C1335" s="63" t="str">
        <f>Month!C1335</f>
        <v>United States</v>
      </c>
      <c r="D1335" s="73">
        <f>Month!D1335</f>
        <v>0</v>
      </c>
      <c r="E1335" s="73">
        <f>Month!E1335</f>
        <v>0</v>
      </c>
      <c r="F1335" s="74">
        <f>Month!F1335</f>
        <v>0</v>
      </c>
      <c r="G1335" s="73">
        <f>Month!G1335</f>
        <v>0</v>
      </c>
      <c r="H1335" s="73">
        <f>Month!H1335</f>
        <v>181.86</v>
      </c>
      <c r="I1335" s="73">
        <f>Month!I1335</f>
        <v>0</v>
      </c>
      <c r="J1335" s="73">
        <f>Month!J1335</f>
        <v>0</v>
      </c>
      <c r="K1335" s="73">
        <f>Month!K1335</f>
        <v>0.23</v>
      </c>
      <c r="L1335" s="73">
        <f>Month!L1335</f>
        <v>0</v>
      </c>
      <c r="M1335" s="73">
        <f>Month!M1335</f>
        <v>0.08</v>
      </c>
      <c r="N1335" s="74">
        <f>Month!N1335</f>
        <v>182.17</v>
      </c>
      <c r="O1335" s="74">
        <f>Month!O1335</f>
        <v>182.17</v>
      </c>
      <c r="P1335" s="15">
        <v>1</v>
      </c>
    </row>
    <row r="1336" spans="1:16" ht="15.5">
      <c r="A1336" s="15">
        <f>Month!A1336</f>
        <v>2024</v>
      </c>
      <c r="B1336" s="63" t="str">
        <f>Month!B1336</f>
        <v>February</v>
      </c>
      <c r="C1336" s="63" t="str">
        <f>Month!C1336</f>
        <v>Other</v>
      </c>
      <c r="D1336" s="73">
        <f>Month!D1336</f>
        <v>164.74</v>
      </c>
      <c r="E1336" s="73">
        <f>Month!E1336</f>
        <v>0</v>
      </c>
      <c r="F1336" s="74">
        <f>Month!F1336</f>
        <v>164.74</v>
      </c>
      <c r="G1336" s="73">
        <f>Month!G1336</f>
        <v>20.61</v>
      </c>
      <c r="H1336" s="73">
        <f>Month!H1336</f>
        <v>76.69</v>
      </c>
      <c r="I1336" s="73">
        <f>Month!I1336</f>
        <v>0</v>
      </c>
      <c r="J1336" s="73">
        <f>Month!J1336</f>
        <v>0</v>
      </c>
      <c r="K1336" s="73">
        <f>Month!K1336</f>
        <v>0.11</v>
      </c>
      <c r="L1336" s="73">
        <f>Month!L1336</f>
        <v>225.56</v>
      </c>
      <c r="M1336" s="73">
        <f>Month!M1336</f>
        <v>39.979999999999997</v>
      </c>
      <c r="N1336" s="74">
        <f>Month!N1336</f>
        <v>209.71</v>
      </c>
      <c r="O1336" s="74">
        <f>Month!O1336</f>
        <v>374.45</v>
      </c>
      <c r="P1336" s="15">
        <v>1</v>
      </c>
    </row>
    <row r="1337" spans="1:16" ht="15.5">
      <c r="A1337" s="15">
        <f>Month!A1337</f>
        <v>2024</v>
      </c>
      <c r="B1337" s="66" t="str">
        <f>Month!B1337</f>
        <v>February</v>
      </c>
      <c r="C1337" s="64" t="str">
        <f>Month!C1337</f>
        <v>Total exports</v>
      </c>
      <c r="D1337" s="76">
        <f>Month!D1337</f>
        <v>1770.98</v>
      </c>
      <c r="E1337" s="76">
        <f>Month!E1337</f>
        <v>121.79</v>
      </c>
      <c r="F1337" s="75">
        <f>Month!F1337</f>
        <v>1892.77</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3483.41</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63.51</v>
      </c>
      <c r="N1338" s="71">
        <f>Month!N1338</f>
        <v>417.25</v>
      </c>
      <c r="O1338" s="71">
        <f>Month!O1338</f>
        <v>427.27</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Finland</v>
      </c>
      <c r="D1342" s="73">
        <f>Month!D1342</f>
        <v>145.21</v>
      </c>
      <c r="E1342" s="73">
        <f>Month!E1342</f>
        <v>0</v>
      </c>
      <c r="F1342" s="74">
        <f>Month!F1342</f>
        <v>145.21</v>
      </c>
      <c r="G1342" s="73">
        <f>Month!G1342</f>
        <v>0</v>
      </c>
      <c r="H1342" s="73">
        <f>Month!H1342</f>
        <v>0</v>
      </c>
      <c r="I1342" s="73">
        <f>Month!I1342</f>
        <v>0</v>
      </c>
      <c r="J1342" s="73">
        <f>Month!J1342</f>
        <v>0</v>
      </c>
      <c r="K1342" s="73">
        <f>Month!K1342</f>
        <v>0</v>
      </c>
      <c r="L1342" s="73">
        <f>Month!L1342</f>
        <v>0</v>
      </c>
      <c r="M1342" s="73">
        <f>Month!M1342</f>
        <v>0</v>
      </c>
      <c r="N1342" s="74">
        <f>Month!N1342</f>
        <v>0</v>
      </c>
      <c r="O1342" s="74">
        <f>Month!O1342</f>
        <v>145.21</v>
      </c>
      <c r="P1342" s="15">
        <v>1</v>
      </c>
    </row>
    <row r="1343" spans="1:16" ht="15.5">
      <c r="A1343" s="15">
        <f>Month!A1343</f>
        <v>2024</v>
      </c>
      <c r="B1343" s="63" t="str">
        <f>Month!B1343</f>
        <v>March</v>
      </c>
      <c r="C1343" s="63" t="str">
        <f>Month!C1343</f>
        <v>France</v>
      </c>
      <c r="D1343" s="73">
        <f>Month!D1343</f>
        <v>26.29</v>
      </c>
      <c r="E1343" s="73">
        <f>Month!E1343</f>
        <v>0</v>
      </c>
      <c r="F1343" s="74">
        <f>Month!F1343</f>
        <v>26.29</v>
      </c>
      <c r="G1343" s="73">
        <f>Month!G1343</f>
        <v>12.47</v>
      </c>
      <c r="H1343" s="73">
        <f>Month!H1343</f>
        <v>3.53</v>
      </c>
      <c r="I1343" s="73">
        <f>Month!I1343</f>
        <v>0</v>
      </c>
      <c r="J1343" s="73">
        <f>Month!J1343</f>
        <v>0</v>
      </c>
      <c r="K1343" s="73">
        <f>Month!K1343</f>
        <v>0</v>
      </c>
      <c r="L1343" s="73">
        <f>Month!L1343</f>
        <v>0</v>
      </c>
      <c r="M1343" s="73">
        <f>Month!M1343</f>
        <v>3.71</v>
      </c>
      <c r="N1343" s="74">
        <f>Month!N1343</f>
        <v>35.24</v>
      </c>
      <c r="O1343" s="74">
        <f>Month!O1343</f>
        <v>61.53</v>
      </c>
      <c r="P1343" s="15">
        <v>1</v>
      </c>
    </row>
    <row r="1344" spans="1:16" ht="15.5">
      <c r="A1344" s="15">
        <f>Month!A1344</f>
        <v>2024</v>
      </c>
      <c r="B1344" s="63" t="str">
        <f>Month!B1344</f>
        <v>March</v>
      </c>
      <c r="C1344" s="63" t="str">
        <f>Month!C1344</f>
        <v>Germany</v>
      </c>
      <c r="D1344" s="73">
        <f>Month!D1344</f>
        <v>396.59</v>
      </c>
      <c r="E1344" s="73">
        <f>Month!E1344</f>
        <v>0</v>
      </c>
      <c r="F1344" s="74">
        <f>Month!F1344</f>
        <v>396.59</v>
      </c>
      <c r="G1344" s="73">
        <f>Month!G1344</f>
        <v>0</v>
      </c>
      <c r="H1344" s="73">
        <f>Month!H1344</f>
        <v>0</v>
      </c>
      <c r="I1344" s="73">
        <f>Month!I1344</f>
        <v>0</v>
      </c>
      <c r="J1344" s="73">
        <f>Month!J1344</f>
        <v>0</v>
      </c>
      <c r="K1344" s="73">
        <f>Month!K1344</f>
        <v>0</v>
      </c>
      <c r="L1344" s="73">
        <f>Month!L1344</f>
        <v>0</v>
      </c>
      <c r="M1344" s="73">
        <f>Month!M1344</f>
        <v>1.49</v>
      </c>
      <c r="N1344" s="74">
        <f>Month!N1344</f>
        <v>1.49</v>
      </c>
      <c r="O1344" s="74">
        <f>Month!O1344</f>
        <v>398.08</v>
      </c>
      <c r="P1344" s="15">
        <v>1</v>
      </c>
    </row>
    <row r="1345" spans="1:16" ht="15.5">
      <c r="A1345" s="15">
        <f>Month!A1345</f>
        <v>2024</v>
      </c>
      <c r="B1345" s="63" t="str">
        <f>Month!B1345</f>
        <v>March</v>
      </c>
      <c r="C1345" s="63" t="str">
        <f>Month!C1345</f>
        <v>Ireland</v>
      </c>
      <c r="D1345" s="73">
        <f>Month!D1345</f>
        <v>0</v>
      </c>
      <c r="E1345" s="73">
        <f>Month!E1345</f>
        <v>0</v>
      </c>
      <c r="F1345" s="74">
        <f>Month!F1345</f>
        <v>0</v>
      </c>
      <c r="G1345" s="73">
        <f>Month!G1345</f>
        <v>0</v>
      </c>
      <c r="H1345" s="73">
        <f>Month!H1345</f>
        <v>63.35</v>
      </c>
      <c r="I1345" s="73">
        <f>Month!I1345</f>
        <v>123.08</v>
      </c>
      <c r="J1345" s="73">
        <f>Month!J1345</f>
        <v>0</v>
      </c>
      <c r="K1345" s="73">
        <f>Month!K1345</f>
        <v>72.72</v>
      </c>
      <c r="L1345" s="73">
        <f>Month!L1345</f>
        <v>12.06</v>
      </c>
      <c r="M1345" s="73">
        <f>Month!M1345</f>
        <v>0.11</v>
      </c>
      <c r="N1345" s="74">
        <f>Month!N1345</f>
        <v>272.58999999999997</v>
      </c>
      <c r="O1345" s="74">
        <f>Month!O1345</f>
        <v>272.58999999999997</v>
      </c>
      <c r="P1345" s="15">
        <v>1</v>
      </c>
    </row>
    <row r="1346" spans="1:16" ht="15.5">
      <c r="A1346" s="15">
        <f>Month!A1346</f>
        <v>2024</v>
      </c>
      <c r="B1346" s="63" t="str">
        <f>Month!B1346</f>
        <v>March</v>
      </c>
      <c r="C1346" s="63" t="str">
        <f>Month!C1346</f>
        <v>Italy</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1.7</v>
      </c>
      <c r="N1346" s="74">
        <f>Month!N1346</f>
        <v>1.7</v>
      </c>
      <c r="O1346" s="74">
        <f>Month!O1346</f>
        <v>1.7</v>
      </c>
      <c r="P1346" s="15">
        <v>1</v>
      </c>
    </row>
    <row r="1347" spans="1:16" ht="15.5">
      <c r="A1347" s="15">
        <f>Month!A1347</f>
        <v>2024</v>
      </c>
      <c r="B1347" s="63" t="str">
        <f>Month!B1347</f>
        <v>March</v>
      </c>
      <c r="C1347" s="63" t="str">
        <f>Month!C1347</f>
        <v>Korea</v>
      </c>
      <c r="D1347" s="73">
        <f>Month!D1347</f>
        <v>0</v>
      </c>
      <c r="E1347" s="73">
        <f>Month!E1347</f>
        <v>0</v>
      </c>
      <c r="F1347" s="74">
        <f>Month!F1347</f>
        <v>0</v>
      </c>
      <c r="G1347" s="73">
        <f>Month!G1347</f>
        <v>0</v>
      </c>
      <c r="H1347" s="73">
        <f>Month!H1347</f>
        <v>0</v>
      </c>
      <c r="I1347" s="73">
        <f>Month!I1347</f>
        <v>0</v>
      </c>
      <c r="J1347" s="73">
        <f>Month!J1347</f>
        <v>0</v>
      </c>
      <c r="K1347" s="73">
        <f>Month!K1347</f>
        <v>0</v>
      </c>
      <c r="L1347" s="73">
        <f>Month!L1347</f>
        <v>0</v>
      </c>
      <c r="M1347" s="73">
        <f>Month!M1347</f>
        <v>0</v>
      </c>
      <c r="N1347" s="74">
        <f>Month!N1347</f>
        <v>0</v>
      </c>
      <c r="O1347" s="74">
        <f>Month!O1347</f>
        <v>0</v>
      </c>
      <c r="P1347" s="15">
        <v>1</v>
      </c>
    </row>
    <row r="1348" spans="1:16" ht="15.5">
      <c r="A1348" s="15">
        <f>Month!A1348</f>
        <v>2024</v>
      </c>
      <c r="B1348" s="63" t="str">
        <f>Month!B1348</f>
        <v>March</v>
      </c>
      <c r="C1348" s="63" t="str">
        <f>Month!C1348</f>
        <v>Netherlands</v>
      </c>
      <c r="D1348" s="73">
        <f>Month!D1348</f>
        <v>919.5</v>
      </c>
      <c r="E1348" s="73">
        <f>Month!E1348</f>
        <v>132.81</v>
      </c>
      <c r="F1348" s="74">
        <f>Month!F1348</f>
        <v>1052.31</v>
      </c>
      <c r="G1348" s="73">
        <f>Month!G1348</f>
        <v>6.53</v>
      </c>
      <c r="H1348" s="73">
        <f>Month!H1348</f>
        <v>277.07</v>
      </c>
      <c r="I1348" s="73">
        <f>Month!I1348</f>
        <v>0</v>
      </c>
      <c r="J1348" s="73">
        <f>Month!J1348</f>
        <v>0</v>
      </c>
      <c r="K1348" s="73">
        <f>Month!K1348</f>
        <v>0</v>
      </c>
      <c r="L1348" s="73">
        <f>Month!L1348</f>
        <v>7.99</v>
      </c>
      <c r="M1348" s="73">
        <f>Month!M1348</f>
        <v>239.79</v>
      </c>
      <c r="N1348" s="74">
        <f>Month!N1348</f>
        <v>596.89</v>
      </c>
      <c r="O1348" s="74">
        <f>Month!O1348</f>
        <v>1649.2</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Poland</v>
      </c>
      <c r="D1350" s="73">
        <f>Month!D1350</f>
        <v>91.21</v>
      </c>
      <c r="E1350" s="73">
        <f>Month!E1350</f>
        <v>0</v>
      </c>
      <c r="F1350" s="74">
        <f>Month!F1350</f>
        <v>91.21</v>
      </c>
      <c r="G1350" s="73">
        <f>Month!G1350</f>
        <v>0</v>
      </c>
      <c r="H1350" s="73">
        <f>Month!H1350</f>
        <v>0</v>
      </c>
      <c r="I1350" s="73">
        <f>Month!I1350</f>
        <v>0</v>
      </c>
      <c r="J1350" s="73">
        <f>Month!J1350</f>
        <v>0</v>
      </c>
      <c r="K1350" s="73">
        <f>Month!K1350</f>
        <v>0</v>
      </c>
      <c r="L1350" s="73">
        <f>Month!L1350</f>
        <v>0</v>
      </c>
      <c r="M1350" s="73">
        <f>Month!M1350</f>
        <v>0.03</v>
      </c>
      <c r="N1350" s="74">
        <f>Month!N1350</f>
        <v>0.03</v>
      </c>
      <c r="O1350" s="74">
        <f>Month!O1350</f>
        <v>91.24</v>
      </c>
      <c r="P1350" s="15">
        <v>1</v>
      </c>
    </row>
    <row r="1351" spans="1:16" ht="15.5">
      <c r="A1351" s="15">
        <f>Month!A1351</f>
        <v>2024</v>
      </c>
      <c r="B1351" s="63" t="str">
        <f>Month!B1351</f>
        <v>March</v>
      </c>
      <c r="C1351" s="63" t="str">
        <f>Month!C1351</f>
        <v>Spain</v>
      </c>
      <c r="D1351" s="73">
        <f>Month!D1351</f>
        <v>0</v>
      </c>
      <c r="E1351" s="73">
        <f>Month!E1351</f>
        <v>10.48</v>
      </c>
      <c r="F1351" s="74">
        <f>Month!F1351</f>
        <v>10.48</v>
      </c>
      <c r="G1351" s="73">
        <f>Month!G1351</f>
        <v>0</v>
      </c>
      <c r="H1351" s="73">
        <f>Month!H1351</f>
        <v>0</v>
      </c>
      <c r="I1351" s="73">
        <f>Month!I1351</f>
        <v>0</v>
      </c>
      <c r="J1351" s="73">
        <f>Month!J1351</f>
        <v>0</v>
      </c>
      <c r="K1351" s="73">
        <f>Month!K1351</f>
        <v>0</v>
      </c>
      <c r="L1351" s="73">
        <f>Month!L1351</f>
        <v>0</v>
      </c>
      <c r="M1351" s="73">
        <f>Month!M1351</f>
        <v>23.32</v>
      </c>
      <c r="N1351" s="74">
        <f>Month!N1351</f>
        <v>53.54</v>
      </c>
      <c r="O1351" s="74">
        <f>Month!O1351</f>
        <v>64.02</v>
      </c>
      <c r="P1351" s="15">
        <v>1</v>
      </c>
    </row>
    <row r="1352" spans="1:16" ht="15.5">
      <c r="A1352" s="15">
        <f>Month!A1352</f>
        <v>2024</v>
      </c>
      <c r="B1352" s="63" t="str">
        <f>Month!B1352</f>
        <v>March</v>
      </c>
      <c r="C1352" s="63" t="str">
        <f>Month!C1352</f>
        <v>Sweden</v>
      </c>
      <c r="D1352" s="73">
        <f>Month!D1352</f>
        <v>416.57</v>
      </c>
      <c r="E1352" s="73">
        <f>Month!E1352</f>
        <v>0</v>
      </c>
      <c r="F1352" s="74">
        <f>Month!F1352</f>
        <v>416.57</v>
      </c>
      <c r="G1352" s="73">
        <f>Month!G1352</f>
        <v>0</v>
      </c>
      <c r="H1352" s="73">
        <f>Month!H1352</f>
        <v>0</v>
      </c>
      <c r="I1352" s="73">
        <f>Month!I1352</f>
        <v>0</v>
      </c>
      <c r="J1352" s="73">
        <f>Month!J1352</f>
        <v>0</v>
      </c>
      <c r="K1352" s="73">
        <f>Month!K1352</f>
        <v>0</v>
      </c>
      <c r="L1352" s="73">
        <f>Month!L1352</f>
        <v>0</v>
      </c>
      <c r="M1352" s="73">
        <f>Month!M1352</f>
        <v>66.03</v>
      </c>
      <c r="N1352" s="74">
        <f>Month!N1352</f>
        <v>66.03</v>
      </c>
      <c r="O1352" s="74">
        <f>Month!O1352</f>
        <v>482.6</v>
      </c>
      <c r="P1352" s="15">
        <v>1</v>
      </c>
    </row>
    <row r="1353" spans="1:16" ht="15.5">
      <c r="A1353" s="15">
        <f>Month!A1353</f>
        <v>2024</v>
      </c>
      <c r="B1353" s="63" t="str">
        <f>Month!B1353</f>
        <v>March</v>
      </c>
      <c r="C1353" s="63" t="str">
        <f>Month!C1353</f>
        <v>United States</v>
      </c>
      <c r="D1353" s="73">
        <f>Month!D1353</f>
        <v>104.3</v>
      </c>
      <c r="E1353" s="73">
        <f>Month!E1353</f>
        <v>0</v>
      </c>
      <c r="F1353" s="74">
        <f>Month!F1353</f>
        <v>104.3</v>
      </c>
      <c r="G1353" s="73">
        <f>Month!G1353</f>
        <v>0</v>
      </c>
      <c r="H1353" s="73">
        <f>Month!H1353</f>
        <v>164.58</v>
      </c>
      <c r="I1353" s="73">
        <f>Month!I1353</f>
        <v>0</v>
      </c>
      <c r="J1353" s="73">
        <f>Month!J1353</f>
        <v>0</v>
      </c>
      <c r="K1353" s="73">
        <f>Month!K1353</f>
        <v>0.04</v>
      </c>
      <c r="L1353" s="73">
        <f>Month!L1353</f>
        <v>0</v>
      </c>
      <c r="M1353" s="73">
        <f>Month!M1353</f>
        <v>0.06</v>
      </c>
      <c r="N1353" s="74">
        <f>Month!N1353</f>
        <v>164.68</v>
      </c>
      <c r="O1353" s="74">
        <f>Month!O1353</f>
        <v>268.98</v>
      </c>
      <c r="P1353" s="15">
        <v>1</v>
      </c>
    </row>
    <row r="1354" spans="1:16" ht="15.5">
      <c r="A1354" s="15">
        <f>Month!A1354</f>
        <v>2024</v>
      </c>
      <c r="B1354" s="63" t="str">
        <f>Month!B1354</f>
        <v>March</v>
      </c>
      <c r="C1354" s="63" t="str">
        <f>Month!C1354</f>
        <v>Other</v>
      </c>
      <c r="D1354" s="73">
        <f>Month!D1354</f>
        <v>246.55</v>
      </c>
      <c r="E1354" s="73">
        <f>Month!E1354</f>
        <v>0</v>
      </c>
      <c r="F1354" s="74">
        <f>Month!F1354</f>
        <v>246.55</v>
      </c>
      <c r="G1354" s="73">
        <f>Month!G1354</f>
        <v>17.989999999999998</v>
      </c>
      <c r="H1354" s="73">
        <f>Month!H1354</f>
        <v>0</v>
      </c>
      <c r="I1354" s="73">
        <f>Month!I1354</f>
        <v>0</v>
      </c>
      <c r="J1354" s="73">
        <f>Month!J1354</f>
        <v>0</v>
      </c>
      <c r="K1354" s="73">
        <f>Month!K1354</f>
        <v>0</v>
      </c>
      <c r="L1354" s="73">
        <f>Month!L1354</f>
        <v>182.18</v>
      </c>
      <c r="M1354" s="73">
        <f>Month!M1354</f>
        <v>28.77</v>
      </c>
      <c r="N1354" s="74">
        <f>Month!N1354</f>
        <v>67.36</v>
      </c>
      <c r="O1354" s="74">
        <f>Month!O1354</f>
        <v>313.91000000000003</v>
      </c>
      <c r="P1354" s="15">
        <v>1</v>
      </c>
    </row>
    <row r="1355" spans="1:16" ht="15.5">
      <c r="A1355" s="15">
        <f>Month!A1355</f>
        <v>2024</v>
      </c>
      <c r="B1355" s="66" t="str">
        <f>Month!B1355</f>
        <v>March</v>
      </c>
      <c r="C1355" s="64" t="str">
        <f>Month!C1355</f>
        <v>Total exports</v>
      </c>
      <c r="D1355" s="76">
        <f>Month!D1355</f>
        <v>2346.2199999999998</v>
      </c>
      <c r="E1355" s="76">
        <f>Month!E1355</f>
        <v>153.31</v>
      </c>
      <c r="F1355" s="75">
        <f>Month!F1355</f>
        <v>2499.5300000000002</v>
      </c>
      <c r="G1355" s="76">
        <f>Month!G1355</f>
        <v>36.99</v>
      </c>
      <c r="H1355" s="76">
        <f>Month!H1355</f>
        <v>913.55</v>
      </c>
      <c r="I1355" s="76">
        <f>Month!I1355</f>
        <v>123.08</v>
      </c>
      <c r="J1355" s="76">
        <f>Month!J1355</f>
        <v>0</v>
      </c>
      <c r="K1355" s="76">
        <f>Month!K1355</f>
        <v>72.760000000000005</v>
      </c>
      <c r="L1355" s="76">
        <f>Month!L1355</f>
        <v>211.98</v>
      </c>
      <c r="M1355" s="76">
        <f>Month!M1355</f>
        <v>437.6</v>
      </c>
      <c r="N1355" s="75">
        <f>Month!N1355</f>
        <v>1795.96</v>
      </c>
      <c r="O1355" s="96">
        <f>Month!O1355</f>
        <v>4295.49</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168.23</v>
      </c>
      <c r="I1356" s="70">
        <f>Month!I1356</f>
        <v>0</v>
      </c>
      <c r="J1356" s="70">
        <f>Month!J1356</f>
        <v>0</v>
      </c>
      <c r="K1356" s="70">
        <f>Month!K1356</f>
        <v>0</v>
      </c>
      <c r="L1356" s="70">
        <f>Month!L1356</f>
        <v>0</v>
      </c>
      <c r="M1356" s="70">
        <f>Month!M1356</f>
        <v>91.21</v>
      </c>
      <c r="N1356" s="71">
        <f>Month!N1356</f>
        <v>306.04000000000002</v>
      </c>
      <c r="O1356" s="71">
        <f>Month!O1356</f>
        <v>319.48</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210.4</v>
      </c>
      <c r="E1359" s="73">
        <f>Month!E1359</f>
        <v>0</v>
      </c>
      <c r="F1359" s="74">
        <f>Month!F1359</f>
        <v>210.4</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217.92</v>
      </c>
      <c r="P1359" s="15">
        <v>2</v>
      </c>
    </row>
    <row r="1360" spans="1:16" ht="15.5">
      <c r="A1360" s="15">
        <f>Month!A1360</f>
        <v>2024</v>
      </c>
      <c r="B1360" s="63" t="str">
        <f>Month!B1360</f>
        <v>April</v>
      </c>
      <c r="C1360" s="63" t="str">
        <f>Month!C1360</f>
        <v>Finland</v>
      </c>
      <c r="D1360" s="73">
        <f>Month!D1360</f>
        <v>0</v>
      </c>
      <c r="E1360" s="73">
        <f>Month!E1360</f>
        <v>0</v>
      </c>
      <c r="F1360" s="74">
        <f>Month!F1360</f>
        <v>0</v>
      </c>
      <c r="G1360" s="73">
        <f>Month!G1360</f>
        <v>0</v>
      </c>
      <c r="H1360" s="73">
        <f>Month!H1360</f>
        <v>0</v>
      </c>
      <c r="I1360" s="73">
        <f>Month!I1360</f>
        <v>0</v>
      </c>
      <c r="J1360" s="73">
        <f>Month!J1360</f>
        <v>0</v>
      </c>
      <c r="K1360" s="73">
        <f>Month!K1360</f>
        <v>0</v>
      </c>
      <c r="L1360" s="73">
        <f>Month!L1360</f>
        <v>0</v>
      </c>
      <c r="M1360" s="73">
        <f>Month!M1360</f>
        <v>0</v>
      </c>
      <c r="N1360" s="74">
        <f>Month!N1360</f>
        <v>0</v>
      </c>
      <c r="O1360" s="74">
        <f>Month!O1360</f>
        <v>0</v>
      </c>
      <c r="P1360" s="15">
        <v>2</v>
      </c>
    </row>
    <row r="1361" spans="1:16" ht="15.5">
      <c r="A1361" s="15">
        <f>Month!A1361</f>
        <v>2024</v>
      </c>
      <c r="B1361" s="63" t="str">
        <f>Month!B1361</f>
        <v>April</v>
      </c>
      <c r="C1361" s="63" t="str">
        <f>Month!C1361</f>
        <v>France</v>
      </c>
      <c r="D1361" s="73">
        <f>Month!D1361</f>
        <v>0</v>
      </c>
      <c r="E1361" s="73">
        <f>Month!E1361</f>
        <v>0</v>
      </c>
      <c r="F1361" s="74">
        <f>Month!F1361</f>
        <v>0</v>
      </c>
      <c r="G1361" s="73">
        <f>Month!G1361</f>
        <v>5.95</v>
      </c>
      <c r="H1361" s="73">
        <f>Month!H1361</f>
        <v>3.99</v>
      </c>
      <c r="I1361" s="73">
        <f>Month!I1361</f>
        <v>0</v>
      </c>
      <c r="J1361" s="73">
        <f>Month!J1361</f>
        <v>0</v>
      </c>
      <c r="K1361" s="73">
        <f>Month!K1361</f>
        <v>0</v>
      </c>
      <c r="L1361" s="73">
        <f>Month!L1361</f>
        <v>0</v>
      </c>
      <c r="M1361" s="73">
        <f>Month!M1361</f>
        <v>20.88</v>
      </c>
      <c r="N1361" s="74">
        <f>Month!N1361</f>
        <v>45.47</v>
      </c>
      <c r="O1361" s="74">
        <f>Month!O1361</f>
        <v>45.47</v>
      </c>
      <c r="P1361" s="15">
        <v>2</v>
      </c>
    </row>
    <row r="1362" spans="1:16" ht="15.5">
      <c r="A1362" s="15">
        <f>Month!A1362</f>
        <v>2024</v>
      </c>
      <c r="B1362" s="63" t="str">
        <f>Month!B1362</f>
        <v>April</v>
      </c>
      <c r="C1362" s="63" t="str">
        <f>Month!C1362</f>
        <v>Germany</v>
      </c>
      <c r="D1362" s="73">
        <f>Month!D1362</f>
        <v>110.79</v>
      </c>
      <c r="E1362" s="73">
        <f>Month!E1362</f>
        <v>0</v>
      </c>
      <c r="F1362" s="74">
        <f>Month!F1362</f>
        <v>110.79</v>
      </c>
      <c r="G1362" s="73">
        <f>Month!G1362</f>
        <v>0</v>
      </c>
      <c r="H1362" s="73">
        <f>Month!H1362</f>
        <v>0</v>
      </c>
      <c r="I1362" s="73">
        <f>Month!I1362</f>
        <v>0</v>
      </c>
      <c r="J1362" s="73">
        <f>Month!J1362</f>
        <v>0</v>
      </c>
      <c r="K1362" s="73">
        <f>Month!K1362</f>
        <v>0</v>
      </c>
      <c r="L1362" s="73">
        <f>Month!L1362</f>
        <v>0</v>
      </c>
      <c r="M1362" s="73">
        <f>Month!M1362</f>
        <v>6.8</v>
      </c>
      <c r="N1362" s="74">
        <f>Month!N1362</f>
        <v>6.8</v>
      </c>
      <c r="O1362" s="74">
        <f>Month!O1362</f>
        <v>117.59</v>
      </c>
      <c r="P1362" s="15">
        <v>2</v>
      </c>
    </row>
    <row r="1363" spans="1:16" ht="15.5">
      <c r="A1363" s="15">
        <f>Month!A1363</f>
        <v>2024</v>
      </c>
      <c r="B1363" s="63" t="str">
        <f>Month!B1363</f>
        <v>April</v>
      </c>
      <c r="C1363" s="63" t="str">
        <f>Month!C1363</f>
        <v>Ireland</v>
      </c>
      <c r="D1363" s="73">
        <f>Month!D1363</f>
        <v>0</v>
      </c>
      <c r="E1363" s="73">
        <f>Month!E1363</f>
        <v>0</v>
      </c>
      <c r="F1363" s="74">
        <f>Month!F1363</f>
        <v>0</v>
      </c>
      <c r="G1363" s="73">
        <f>Month!G1363</f>
        <v>0</v>
      </c>
      <c r="H1363" s="73">
        <f>Month!H1363</f>
        <v>78.680000000000007</v>
      </c>
      <c r="I1363" s="73">
        <f>Month!I1363</f>
        <v>98.43</v>
      </c>
      <c r="J1363" s="73">
        <f>Month!J1363</f>
        <v>0</v>
      </c>
      <c r="K1363" s="73">
        <f>Month!K1363</f>
        <v>99.12</v>
      </c>
      <c r="L1363" s="73">
        <f>Month!L1363</f>
        <v>12.14</v>
      </c>
      <c r="M1363" s="73">
        <f>Month!M1363</f>
        <v>0.13</v>
      </c>
      <c r="N1363" s="74">
        <f>Month!N1363</f>
        <v>289.74</v>
      </c>
      <c r="O1363" s="74">
        <f>Month!O1363</f>
        <v>289.74</v>
      </c>
      <c r="P1363" s="15">
        <v>2</v>
      </c>
    </row>
    <row r="1364" spans="1:16" ht="15.5">
      <c r="A1364" s="15">
        <f>Month!A1364</f>
        <v>2024</v>
      </c>
      <c r="B1364" s="63" t="str">
        <f>Month!B1364</f>
        <v>April</v>
      </c>
      <c r="C1364" s="63" t="str">
        <f>Month!C1364</f>
        <v>Italy</v>
      </c>
      <c r="D1364" s="73">
        <f>Month!D1364</f>
        <v>86.49</v>
      </c>
      <c r="E1364" s="73">
        <f>Month!E1364</f>
        <v>0</v>
      </c>
      <c r="F1364" s="74">
        <f>Month!F1364</f>
        <v>86.49</v>
      </c>
      <c r="G1364" s="73">
        <f>Month!G1364</f>
        <v>0</v>
      </c>
      <c r="H1364" s="73">
        <f>Month!H1364</f>
        <v>0</v>
      </c>
      <c r="I1364" s="73">
        <f>Month!I1364</f>
        <v>0</v>
      </c>
      <c r="J1364" s="73">
        <f>Month!J1364</f>
        <v>0</v>
      </c>
      <c r="K1364" s="73">
        <f>Month!K1364</f>
        <v>0</v>
      </c>
      <c r="L1364" s="73">
        <f>Month!L1364</f>
        <v>0</v>
      </c>
      <c r="M1364" s="73">
        <f>Month!M1364</f>
        <v>0.06</v>
      </c>
      <c r="N1364" s="74">
        <f>Month!N1364</f>
        <v>0.06</v>
      </c>
      <c r="O1364" s="74">
        <f>Month!O1364</f>
        <v>86.55</v>
      </c>
      <c r="P1364" s="15">
        <v>2</v>
      </c>
    </row>
    <row r="1365" spans="1:16" ht="15.5">
      <c r="A1365" s="15">
        <f>Month!A1365</f>
        <v>2024</v>
      </c>
      <c r="B1365" s="63" t="str">
        <f>Month!B1365</f>
        <v>April</v>
      </c>
      <c r="C1365" s="63" t="str">
        <f>Month!C1365</f>
        <v>Korea</v>
      </c>
      <c r="D1365" s="73">
        <f>Month!D1365</f>
        <v>0</v>
      </c>
      <c r="E1365" s="73">
        <f>Month!E1365</f>
        <v>0</v>
      </c>
      <c r="F1365" s="74">
        <f>Month!F1365</f>
        <v>0</v>
      </c>
      <c r="G1365" s="73">
        <f>Month!G1365</f>
        <v>0</v>
      </c>
      <c r="H1365" s="73">
        <f>Month!H1365</f>
        <v>0</v>
      </c>
      <c r="I1365" s="73">
        <f>Month!I1365</f>
        <v>0</v>
      </c>
      <c r="J1365" s="73">
        <f>Month!J1365</f>
        <v>0</v>
      </c>
      <c r="K1365" s="73">
        <f>Month!K1365</f>
        <v>0</v>
      </c>
      <c r="L1365" s="73">
        <f>Month!L1365</f>
        <v>0</v>
      </c>
      <c r="M1365" s="73">
        <f>Month!M1365</f>
        <v>0</v>
      </c>
      <c r="N1365" s="74">
        <f>Month!N1365</f>
        <v>0</v>
      </c>
      <c r="O1365" s="74">
        <f>Month!O1365</f>
        <v>0</v>
      </c>
      <c r="P1365" s="15">
        <v>2</v>
      </c>
    </row>
    <row r="1366" spans="1:16" ht="15.5">
      <c r="A1366" s="15">
        <f>Month!A1366</f>
        <v>2024</v>
      </c>
      <c r="B1366" s="63" t="str">
        <f>Month!B1366</f>
        <v>April</v>
      </c>
      <c r="C1366" s="63" t="str">
        <f>Month!C1366</f>
        <v>Netherlands</v>
      </c>
      <c r="D1366" s="73">
        <f>Month!D1366</f>
        <v>875.29</v>
      </c>
      <c r="E1366" s="73">
        <f>Month!E1366</f>
        <v>112.49</v>
      </c>
      <c r="F1366" s="74">
        <f>Month!F1366</f>
        <v>987.78</v>
      </c>
      <c r="G1366" s="73">
        <f>Month!G1366</f>
        <v>14.93</v>
      </c>
      <c r="H1366" s="73">
        <f>Month!H1366</f>
        <v>101.87</v>
      </c>
      <c r="I1366" s="73">
        <f>Month!I1366</f>
        <v>0</v>
      </c>
      <c r="J1366" s="73">
        <f>Month!J1366</f>
        <v>0</v>
      </c>
      <c r="K1366" s="73">
        <f>Month!K1366</f>
        <v>0</v>
      </c>
      <c r="L1366" s="73">
        <f>Month!L1366</f>
        <v>6.49</v>
      </c>
      <c r="M1366" s="73">
        <f>Month!M1366</f>
        <v>146.5</v>
      </c>
      <c r="N1366" s="74">
        <f>Month!N1366</f>
        <v>296.13</v>
      </c>
      <c r="O1366" s="74">
        <f>Month!O1366</f>
        <v>1283.9100000000001</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Poland</v>
      </c>
      <c r="D1368" s="73">
        <f>Month!D1368</f>
        <v>44.41</v>
      </c>
      <c r="E1368" s="73">
        <f>Month!E1368</f>
        <v>0</v>
      </c>
      <c r="F1368" s="74">
        <f>Month!F1368</f>
        <v>44.41</v>
      </c>
      <c r="G1368" s="73">
        <f>Month!G1368</f>
        <v>0</v>
      </c>
      <c r="H1368" s="73">
        <f>Month!H1368</f>
        <v>0</v>
      </c>
      <c r="I1368" s="73">
        <f>Month!I1368</f>
        <v>0</v>
      </c>
      <c r="J1368" s="73">
        <f>Month!J1368</f>
        <v>0</v>
      </c>
      <c r="K1368" s="73">
        <f>Month!K1368</f>
        <v>0</v>
      </c>
      <c r="L1368" s="73">
        <f>Month!L1368</f>
        <v>0</v>
      </c>
      <c r="M1368" s="73">
        <f>Month!M1368</f>
        <v>1.68</v>
      </c>
      <c r="N1368" s="74">
        <f>Month!N1368</f>
        <v>1.68</v>
      </c>
      <c r="O1368" s="74">
        <f>Month!O1368</f>
        <v>46.09</v>
      </c>
      <c r="P1368" s="15">
        <v>2</v>
      </c>
    </row>
    <row r="1369" spans="1:16" ht="15.5">
      <c r="A1369" s="15">
        <f>Month!A1369</f>
        <v>2024</v>
      </c>
      <c r="B1369" s="63" t="str">
        <f>Month!B1369</f>
        <v>April</v>
      </c>
      <c r="C1369" s="63" t="str">
        <f>Month!C1369</f>
        <v>Spain</v>
      </c>
      <c r="D1369" s="73">
        <f>Month!D1369</f>
        <v>0</v>
      </c>
      <c r="E1369" s="73">
        <f>Month!E1369</f>
        <v>1.42</v>
      </c>
      <c r="F1369" s="74">
        <f>Month!F1369</f>
        <v>1.42</v>
      </c>
      <c r="G1369" s="73">
        <f>Month!G1369</f>
        <v>0</v>
      </c>
      <c r="H1369" s="73">
        <f>Month!H1369</f>
        <v>0</v>
      </c>
      <c r="I1369" s="73">
        <f>Month!I1369</f>
        <v>0</v>
      </c>
      <c r="J1369" s="73">
        <f>Month!J1369</f>
        <v>0</v>
      </c>
      <c r="K1369" s="73">
        <f>Month!K1369</f>
        <v>0</v>
      </c>
      <c r="L1369" s="73">
        <f>Month!L1369</f>
        <v>0</v>
      </c>
      <c r="M1369" s="73">
        <f>Month!M1369</f>
        <v>46.84</v>
      </c>
      <c r="N1369" s="74">
        <f>Month!N1369</f>
        <v>76.91</v>
      </c>
      <c r="O1369" s="74">
        <f>Month!O1369</f>
        <v>78.33</v>
      </c>
      <c r="P1369" s="15">
        <v>2</v>
      </c>
    </row>
    <row r="1370" spans="1:16" ht="15.5">
      <c r="A1370" s="15">
        <f>Month!A1370</f>
        <v>2024</v>
      </c>
      <c r="B1370" s="63" t="str">
        <f>Month!B1370</f>
        <v>April</v>
      </c>
      <c r="C1370" s="63" t="str">
        <f>Month!C1370</f>
        <v>Sweden</v>
      </c>
      <c r="D1370" s="73">
        <f>Month!D1370</f>
        <v>90.96</v>
      </c>
      <c r="E1370" s="73">
        <f>Month!E1370</f>
        <v>0</v>
      </c>
      <c r="F1370" s="74">
        <f>Month!F1370</f>
        <v>90.96</v>
      </c>
      <c r="G1370" s="73">
        <f>Month!G1370</f>
        <v>0</v>
      </c>
      <c r="H1370" s="73">
        <f>Month!H1370</f>
        <v>0</v>
      </c>
      <c r="I1370" s="73">
        <f>Month!I1370</f>
        <v>0</v>
      </c>
      <c r="J1370" s="73">
        <f>Month!J1370</f>
        <v>0</v>
      </c>
      <c r="K1370" s="73">
        <f>Month!K1370</f>
        <v>0</v>
      </c>
      <c r="L1370" s="73">
        <f>Month!L1370</f>
        <v>0</v>
      </c>
      <c r="M1370" s="73">
        <f>Month!M1370</f>
        <v>0</v>
      </c>
      <c r="N1370" s="74">
        <f>Month!N1370</f>
        <v>0</v>
      </c>
      <c r="O1370" s="74">
        <f>Month!O1370</f>
        <v>90.96</v>
      </c>
      <c r="P1370" s="15">
        <v>2</v>
      </c>
    </row>
    <row r="1371" spans="1:16" ht="15.5">
      <c r="A1371" s="15">
        <f>Month!A1371</f>
        <v>2024</v>
      </c>
      <c r="B1371" s="63" t="str">
        <f>Month!B1371</f>
        <v>April</v>
      </c>
      <c r="C1371" s="63" t="str">
        <f>Month!C1371</f>
        <v>United States</v>
      </c>
      <c r="D1371" s="73">
        <f>Month!D1371</f>
        <v>0</v>
      </c>
      <c r="E1371" s="73">
        <f>Month!E1371</f>
        <v>0</v>
      </c>
      <c r="F1371" s="74">
        <f>Month!F1371</f>
        <v>0</v>
      </c>
      <c r="G1371" s="73">
        <f>Month!G1371</f>
        <v>0</v>
      </c>
      <c r="H1371" s="73">
        <f>Month!H1371</f>
        <v>208.53</v>
      </c>
      <c r="I1371" s="73">
        <f>Month!I1371</f>
        <v>0</v>
      </c>
      <c r="J1371" s="73">
        <f>Month!J1371</f>
        <v>0</v>
      </c>
      <c r="K1371" s="73">
        <f>Month!K1371</f>
        <v>0</v>
      </c>
      <c r="L1371" s="73">
        <f>Month!L1371</f>
        <v>0</v>
      </c>
      <c r="M1371" s="73">
        <f>Month!M1371</f>
        <v>45.79</v>
      </c>
      <c r="N1371" s="74">
        <f>Month!N1371</f>
        <v>254.32</v>
      </c>
      <c r="O1371" s="74">
        <f>Month!O1371</f>
        <v>254.32</v>
      </c>
      <c r="P1371" s="15">
        <v>2</v>
      </c>
    </row>
    <row r="1372" spans="1:16" ht="15.5">
      <c r="A1372" s="15">
        <f>Month!A1372</f>
        <v>2024</v>
      </c>
      <c r="B1372" s="63" t="str">
        <f>Month!B1372</f>
        <v>April</v>
      </c>
      <c r="C1372" s="63" t="str">
        <f>Month!C1372</f>
        <v>Other</v>
      </c>
      <c r="D1372" s="73">
        <f>Month!D1372</f>
        <v>84.29</v>
      </c>
      <c r="E1372" s="73">
        <f>Month!E1372</f>
        <v>10.52</v>
      </c>
      <c r="F1372" s="74">
        <f>Month!F1372</f>
        <v>94.81</v>
      </c>
      <c r="G1372" s="73">
        <f>Month!G1372</f>
        <v>12.86</v>
      </c>
      <c r="H1372" s="73">
        <f>Month!H1372</f>
        <v>35.78</v>
      </c>
      <c r="I1372" s="73">
        <f>Month!I1372</f>
        <v>0</v>
      </c>
      <c r="J1372" s="73">
        <f>Month!J1372</f>
        <v>0</v>
      </c>
      <c r="K1372" s="73">
        <f>Month!K1372</f>
        <v>0</v>
      </c>
      <c r="L1372" s="73">
        <f>Month!L1372</f>
        <v>173.02</v>
      </c>
      <c r="M1372" s="73">
        <f>Month!M1372</f>
        <v>68.23</v>
      </c>
      <c r="N1372" s="74">
        <f>Month!N1372</f>
        <v>170.99</v>
      </c>
      <c r="O1372" s="74">
        <f>Month!O1372</f>
        <v>265.8</v>
      </c>
      <c r="P1372" s="15">
        <v>2</v>
      </c>
    </row>
    <row r="1373" spans="1:16" ht="15.5">
      <c r="A1373" s="15">
        <f>Month!A1373</f>
        <v>2024</v>
      </c>
      <c r="B1373" s="66" t="str">
        <f>Month!B1373</f>
        <v>April</v>
      </c>
      <c r="C1373" s="64" t="str">
        <f>Month!C1373</f>
        <v>Total exports</v>
      </c>
      <c r="D1373" s="76">
        <f>Month!D1373</f>
        <v>2344.09</v>
      </c>
      <c r="E1373" s="76">
        <f>Month!E1373</f>
        <v>137.87</v>
      </c>
      <c r="F1373" s="75">
        <f>Month!F1373</f>
        <v>2481.96</v>
      </c>
      <c r="G1373" s="76">
        <f>Month!G1373</f>
        <v>33.74</v>
      </c>
      <c r="H1373" s="76">
        <f>Month!H1373</f>
        <v>711.11</v>
      </c>
      <c r="I1373" s="76">
        <f>Month!I1373</f>
        <v>98.43</v>
      </c>
      <c r="J1373" s="76">
        <f>Month!J1373</f>
        <v>0</v>
      </c>
      <c r="K1373" s="76">
        <f>Month!K1373</f>
        <v>99.52</v>
      </c>
      <c r="L1373" s="76">
        <f>Month!L1373</f>
        <v>191.65</v>
      </c>
      <c r="M1373" s="76">
        <f>Month!M1373</f>
        <v>435.06</v>
      </c>
      <c r="N1373" s="75">
        <f>Month!N1373</f>
        <v>1569.51</v>
      </c>
      <c r="O1373" s="96">
        <f>Month!O1373</f>
        <v>4051.47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168.26</v>
      </c>
      <c r="I1374" s="70">
        <f>Month!I1374</f>
        <v>0</v>
      </c>
      <c r="J1374" s="70">
        <f>Month!J1374</f>
        <v>0</v>
      </c>
      <c r="K1374" s="70">
        <f>Month!K1374</f>
        <v>0</v>
      </c>
      <c r="L1374" s="70">
        <f>Month!L1374</f>
        <v>0</v>
      </c>
      <c r="M1374" s="70">
        <f>Month!M1374</f>
        <v>47.54</v>
      </c>
      <c r="N1374" s="71">
        <f>Month!N1374</f>
        <v>242.57</v>
      </c>
      <c r="O1374" s="71">
        <f>Month!O1374</f>
        <v>268.33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Finland</v>
      </c>
      <c r="D1378" s="73">
        <f>Month!D1378</f>
        <v>0</v>
      </c>
      <c r="E1378" s="73">
        <f>Month!E1378</f>
        <v>0</v>
      </c>
      <c r="F1378" s="74">
        <f>Month!F1378</f>
        <v>0</v>
      </c>
      <c r="G1378" s="73">
        <f>Month!G1378</f>
        <v>0</v>
      </c>
      <c r="H1378" s="73">
        <f>Month!H1378</f>
        <v>0</v>
      </c>
      <c r="I1378" s="73">
        <f>Month!I1378</f>
        <v>0</v>
      </c>
      <c r="J1378" s="73">
        <f>Month!J1378</f>
        <v>0</v>
      </c>
      <c r="K1378" s="73">
        <f>Month!K1378</f>
        <v>0</v>
      </c>
      <c r="L1378" s="73">
        <f>Month!L1378</f>
        <v>0</v>
      </c>
      <c r="M1378" s="73">
        <f>Month!M1378</f>
        <v>0.72</v>
      </c>
      <c r="N1378" s="74">
        <f>Month!N1378</f>
        <v>0.72</v>
      </c>
      <c r="O1378" s="74">
        <f>Month!O1378</f>
        <v>0.72</v>
      </c>
      <c r="P1378" s="15">
        <v>2</v>
      </c>
    </row>
    <row r="1379" spans="1:16" ht="15.5">
      <c r="A1379" s="15">
        <f>Month!A1379</f>
        <v>2024</v>
      </c>
      <c r="B1379" s="63" t="str">
        <f>Month!B1379</f>
        <v>May</v>
      </c>
      <c r="C1379" s="63" t="str">
        <f>Month!C1379</f>
        <v>France</v>
      </c>
      <c r="D1379" s="73">
        <f>Month!D1379</f>
        <v>0</v>
      </c>
      <c r="E1379" s="73">
        <f>Month!E1379</f>
        <v>0</v>
      </c>
      <c r="F1379" s="74">
        <f>Month!F1379</f>
        <v>0</v>
      </c>
      <c r="G1379" s="73">
        <f>Month!G1379</f>
        <v>16.21</v>
      </c>
      <c r="H1379" s="73">
        <f>Month!H1379</f>
        <v>0</v>
      </c>
      <c r="I1379" s="73">
        <f>Month!I1379</f>
        <v>0</v>
      </c>
      <c r="J1379" s="73">
        <f>Month!J1379</f>
        <v>0</v>
      </c>
      <c r="K1379" s="73">
        <f>Month!K1379</f>
        <v>0</v>
      </c>
      <c r="L1379" s="73">
        <f>Month!L1379</f>
        <v>0</v>
      </c>
      <c r="M1379" s="73">
        <f>Month!M1379</f>
        <v>9.91</v>
      </c>
      <c r="N1379" s="74">
        <f>Month!N1379</f>
        <v>27.22</v>
      </c>
      <c r="O1379" s="74">
        <f>Month!O1379</f>
        <v>27.22</v>
      </c>
      <c r="P1379" s="15">
        <v>2</v>
      </c>
    </row>
    <row r="1380" spans="1:16" ht="15.5">
      <c r="A1380" s="15">
        <f>Month!A1380</f>
        <v>2024</v>
      </c>
      <c r="B1380" s="63" t="str">
        <f>Month!B1380</f>
        <v>May</v>
      </c>
      <c r="C1380" s="63" t="str">
        <f>Month!C1380</f>
        <v>Germany</v>
      </c>
      <c r="D1380" s="73">
        <f>Month!D1380</f>
        <v>284.79000000000002</v>
      </c>
      <c r="E1380" s="73">
        <f>Month!E1380</f>
        <v>0</v>
      </c>
      <c r="F1380" s="74">
        <f>Month!F1380</f>
        <v>284.79000000000002</v>
      </c>
      <c r="G1380" s="73">
        <f>Month!G1380</f>
        <v>0</v>
      </c>
      <c r="H1380" s="73">
        <f>Month!H1380</f>
        <v>0</v>
      </c>
      <c r="I1380" s="73">
        <f>Month!I1380</f>
        <v>0</v>
      </c>
      <c r="J1380" s="73">
        <f>Month!J1380</f>
        <v>0</v>
      </c>
      <c r="K1380" s="73">
        <f>Month!K1380</f>
        <v>0</v>
      </c>
      <c r="L1380" s="73">
        <f>Month!L1380</f>
        <v>0</v>
      </c>
      <c r="M1380" s="73">
        <f>Month!M1380</f>
        <v>1.77</v>
      </c>
      <c r="N1380" s="74">
        <f>Month!N1380</f>
        <v>1.77</v>
      </c>
      <c r="O1380" s="74">
        <f>Month!O1380</f>
        <v>286.56</v>
      </c>
      <c r="P1380" s="15">
        <v>2</v>
      </c>
    </row>
    <row r="1381" spans="1:16" ht="15.5">
      <c r="A1381" s="15">
        <f>Month!A1381</f>
        <v>2024</v>
      </c>
      <c r="B1381" s="63" t="str">
        <f>Month!B1381</f>
        <v>May</v>
      </c>
      <c r="C1381" s="63" t="str">
        <f>Month!C1381</f>
        <v>Ireland</v>
      </c>
      <c r="D1381" s="73">
        <f>Month!D1381</f>
        <v>0</v>
      </c>
      <c r="E1381" s="73">
        <f>Month!E1381</f>
        <v>1.85</v>
      </c>
      <c r="F1381" s="74">
        <f>Month!F1381</f>
        <v>1.85</v>
      </c>
      <c r="G1381" s="73">
        <f>Month!G1381</f>
        <v>0</v>
      </c>
      <c r="H1381" s="73">
        <f>Month!H1381</f>
        <v>68.95</v>
      </c>
      <c r="I1381" s="73">
        <f>Month!I1381</f>
        <v>122.21</v>
      </c>
      <c r="J1381" s="73">
        <f>Month!J1381</f>
        <v>0</v>
      </c>
      <c r="K1381" s="73">
        <f>Month!K1381</f>
        <v>74.69</v>
      </c>
      <c r="L1381" s="73">
        <f>Month!L1381</f>
        <v>15.82</v>
      </c>
      <c r="M1381" s="73">
        <f>Month!M1381</f>
        <v>0.18</v>
      </c>
      <c r="N1381" s="74">
        <f>Month!N1381</f>
        <v>283.24</v>
      </c>
      <c r="O1381" s="74">
        <f>Month!O1381</f>
        <v>285.08999999999997</v>
      </c>
      <c r="P1381" s="15">
        <v>2</v>
      </c>
    </row>
    <row r="1382" spans="1:16" ht="15.5">
      <c r="A1382" s="15">
        <f>Month!A1382</f>
        <v>2024</v>
      </c>
      <c r="B1382" s="63" t="str">
        <f>Month!B1382</f>
        <v>May</v>
      </c>
      <c r="C1382" s="63" t="str">
        <f>Month!C1382</f>
        <v>Italy</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11.33</v>
      </c>
      <c r="N1382" s="74">
        <f>Month!N1382</f>
        <v>11.33</v>
      </c>
      <c r="O1382" s="74">
        <f>Month!O1382</f>
        <v>11.33</v>
      </c>
      <c r="P1382" s="15">
        <v>2</v>
      </c>
    </row>
    <row r="1383" spans="1:16" ht="15.5">
      <c r="A1383" s="15">
        <f>Month!A1383</f>
        <v>2024</v>
      </c>
      <c r="B1383" s="63" t="str">
        <f>Month!B1383</f>
        <v>May</v>
      </c>
      <c r="C1383" s="63" t="str">
        <f>Month!C1383</f>
        <v>Korea</v>
      </c>
      <c r="D1383" s="73">
        <f>Month!D1383</f>
        <v>0</v>
      </c>
      <c r="E1383" s="73">
        <f>Month!E1383</f>
        <v>0</v>
      </c>
      <c r="F1383" s="74">
        <f>Month!F1383</f>
        <v>0</v>
      </c>
      <c r="G1383" s="73">
        <f>Month!G1383</f>
        <v>0</v>
      </c>
      <c r="H1383" s="73">
        <f>Month!H1383</f>
        <v>0</v>
      </c>
      <c r="I1383" s="73">
        <f>Month!I1383</f>
        <v>0</v>
      </c>
      <c r="J1383" s="73">
        <f>Month!J1383</f>
        <v>0</v>
      </c>
      <c r="K1383" s="73">
        <f>Month!K1383</f>
        <v>0</v>
      </c>
      <c r="L1383" s="73">
        <f>Month!L1383</f>
        <v>0</v>
      </c>
      <c r="M1383" s="73">
        <f>Month!M1383</f>
        <v>0</v>
      </c>
      <c r="N1383" s="74">
        <f>Month!N1383</f>
        <v>0</v>
      </c>
      <c r="O1383" s="74">
        <f>Month!O1383</f>
        <v>0</v>
      </c>
      <c r="P1383" s="15">
        <v>2</v>
      </c>
    </row>
    <row r="1384" spans="1:16" ht="15.5">
      <c r="A1384" s="15">
        <f>Month!A1384</f>
        <v>2024</v>
      </c>
      <c r="B1384" s="63" t="str">
        <f>Month!B1384</f>
        <v>May</v>
      </c>
      <c r="C1384" s="63" t="str">
        <f>Month!C1384</f>
        <v>Netherlands</v>
      </c>
      <c r="D1384" s="73">
        <f>Month!D1384</f>
        <v>1660.24</v>
      </c>
      <c r="E1384" s="73">
        <f>Month!E1384</f>
        <v>166.21</v>
      </c>
      <c r="F1384" s="74">
        <f>Month!F1384</f>
        <v>1826.45</v>
      </c>
      <c r="G1384" s="73">
        <f>Month!G1384</f>
        <v>10.82</v>
      </c>
      <c r="H1384" s="73">
        <f>Month!H1384</f>
        <v>115.09</v>
      </c>
      <c r="I1384" s="73">
        <f>Month!I1384</f>
        <v>0</v>
      </c>
      <c r="J1384" s="73">
        <f>Month!J1384</f>
        <v>4.04</v>
      </c>
      <c r="K1384" s="73">
        <f>Month!K1384</f>
        <v>21.75</v>
      </c>
      <c r="L1384" s="73">
        <f>Month!L1384</f>
        <v>7.55</v>
      </c>
      <c r="M1384" s="73">
        <f>Month!M1384</f>
        <v>233.95</v>
      </c>
      <c r="N1384" s="74">
        <f>Month!N1384</f>
        <v>422.1</v>
      </c>
      <c r="O1384" s="74">
        <f>Month!O1384</f>
        <v>2248.5500000000002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Poland</v>
      </c>
      <c r="D1386" s="73">
        <f>Month!D1386</f>
        <v>0</v>
      </c>
      <c r="E1386" s="73">
        <f>Month!E1386</f>
        <v>0</v>
      </c>
      <c r="F1386" s="74">
        <f>Month!F1386</f>
        <v>0</v>
      </c>
      <c r="G1386" s="73">
        <f>Month!G1386</f>
        <v>0</v>
      </c>
      <c r="H1386" s="73">
        <f>Month!H1386</f>
        <v>0</v>
      </c>
      <c r="I1386" s="73">
        <f>Month!I1386</f>
        <v>0</v>
      </c>
      <c r="J1386" s="73">
        <f>Month!J1386</f>
        <v>0</v>
      </c>
      <c r="K1386" s="73">
        <f>Month!K1386</f>
        <v>0</v>
      </c>
      <c r="L1386" s="73">
        <f>Month!L1386</f>
        <v>0</v>
      </c>
      <c r="M1386" s="73">
        <f>Month!M1386</f>
        <v>0.01</v>
      </c>
      <c r="N1386" s="74">
        <f>Month!N1386</f>
        <v>1.06</v>
      </c>
      <c r="O1386" s="74">
        <f>Month!O1386</f>
        <v>1.06</v>
      </c>
      <c r="P1386" s="15">
        <v>2</v>
      </c>
    </row>
    <row r="1387" spans="1:16" ht="15.5">
      <c r="A1387" s="15">
        <f>Month!A1387</f>
        <v>2024</v>
      </c>
      <c r="B1387" s="63" t="str">
        <f>Month!B1387</f>
        <v>May</v>
      </c>
      <c r="C1387" s="63" t="str">
        <f>Month!C1387</f>
        <v>Spain</v>
      </c>
      <c r="D1387" s="73">
        <f>Month!D1387</f>
        <v>91.11</v>
      </c>
      <c r="E1387" s="73">
        <f>Month!E1387</f>
        <v>8</v>
      </c>
      <c r="F1387" s="74">
        <f>Month!F1387</f>
        <v>99.11</v>
      </c>
      <c r="G1387" s="73">
        <f>Month!G1387</f>
        <v>0</v>
      </c>
      <c r="H1387" s="73">
        <f>Month!H1387</f>
        <v>0</v>
      </c>
      <c r="I1387" s="73">
        <f>Month!I1387</f>
        <v>0</v>
      </c>
      <c r="J1387" s="73">
        <f>Month!J1387</f>
        <v>0</v>
      </c>
      <c r="K1387" s="73">
        <f>Month!K1387</f>
        <v>0</v>
      </c>
      <c r="L1387" s="73">
        <f>Month!L1387</f>
        <v>0</v>
      </c>
      <c r="M1387" s="73">
        <f>Month!M1387</f>
        <v>2.4</v>
      </c>
      <c r="N1387" s="74">
        <f>Month!N1387</f>
        <v>35.4</v>
      </c>
      <c r="O1387" s="74">
        <f>Month!O1387</f>
        <v>134.51</v>
      </c>
      <c r="P1387" s="15">
        <v>2</v>
      </c>
    </row>
    <row r="1388" spans="1:16" ht="15.5">
      <c r="A1388" s="15">
        <f>Month!A1388</f>
        <v>2024</v>
      </c>
      <c r="B1388" s="63" t="str">
        <f>Month!B1388</f>
        <v>May</v>
      </c>
      <c r="C1388" s="63" t="str">
        <f>Month!C1388</f>
        <v>Sweden</v>
      </c>
      <c r="D1388" s="73">
        <f>Month!D1388</f>
        <v>137.61000000000001</v>
      </c>
      <c r="E1388" s="73">
        <f>Month!E1388</f>
        <v>0</v>
      </c>
      <c r="F1388" s="74">
        <f>Month!F1388</f>
        <v>137.61000000000001</v>
      </c>
      <c r="G1388" s="73">
        <f>Month!G1388</f>
        <v>0</v>
      </c>
      <c r="H1388" s="73">
        <f>Month!H1388</f>
        <v>0</v>
      </c>
      <c r="I1388" s="73">
        <f>Month!I1388</f>
        <v>0</v>
      </c>
      <c r="J1388" s="73">
        <f>Month!J1388</f>
        <v>0</v>
      </c>
      <c r="K1388" s="73">
        <f>Month!K1388</f>
        <v>0</v>
      </c>
      <c r="L1388" s="73">
        <f>Month!L1388</f>
        <v>0</v>
      </c>
      <c r="M1388" s="73">
        <f>Month!M1388</f>
        <v>0.97</v>
      </c>
      <c r="N1388" s="74">
        <f>Month!N1388</f>
        <v>0.97</v>
      </c>
      <c r="O1388" s="74">
        <f>Month!O1388</f>
        <v>138.58000000000001</v>
      </c>
      <c r="P1388" s="15">
        <v>2</v>
      </c>
    </row>
    <row r="1389" spans="1:16" ht="15.5">
      <c r="A1389" s="15">
        <f>Month!A1389</f>
        <v>2024</v>
      </c>
      <c r="B1389" s="63" t="str">
        <f>Month!B1389</f>
        <v>May</v>
      </c>
      <c r="C1389" s="63" t="str">
        <f>Month!C1389</f>
        <v>United States</v>
      </c>
      <c r="D1389" s="73">
        <f>Month!D1389</f>
        <v>110.32</v>
      </c>
      <c r="E1389" s="73">
        <f>Month!E1389</f>
        <v>0</v>
      </c>
      <c r="F1389" s="74">
        <f>Month!F1389</f>
        <v>110.32</v>
      </c>
      <c r="G1389" s="73">
        <f>Month!G1389</f>
        <v>0</v>
      </c>
      <c r="H1389" s="73">
        <f>Month!H1389</f>
        <v>208.64</v>
      </c>
      <c r="I1389" s="73">
        <f>Month!I1389</f>
        <v>0</v>
      </c>
      <c r="J1389" s="73">
        <f>Month!J1389</f>
        <v>0</v>
      </c>
      <c r="K1389" s="73">
        <f>Month!K1389</f>
        <v>0.27</v>
      </c>
      <c r="L1389" s="73">
        <f>Month!L1389</f>
        <v>0</v>
      </c>
      <c r="M1389" s="73">
        <f>Month!M1389</f>
        <v>0.28000000000000003</v>
      </c>
      <c r="N1389" s="74">
        <f>Month!N1389</f>
        <v>209.19</v>
      </c>
      <c r="O1389" s="74">
        <f>Month!O1389</f>
        <v>319.51</v>
      </c>
      <c r="P1389" s="15">
        <v>2</v>
      </c>
    </row>
    <row r="1390" spans="1:16" ht="15.5">
      <c r="A1390" s="15">
        <f>Month!A1390</f>
        <v>2024</v>
      </c>
      <c r="B1390" s="63" t="str">
        <f>Month!B1390</f>
        <v>May</v>
      </c>
      <c r="C1390" s="63" t="str">
        <f>Month!C1390</f>
        <v>Other</v>
      </c>
      <c r="D1390" s="73">
        <f>Month!D1390</f>
        <v>253.98</v>
      </c>
      <c r="E1390" s="73">
        <f>Month!E1390</f>
        <v>58.23</v>
      </c>
      <c r="F1390" s="74">
        <f>Month!F1390</f>
        <v>312.20999999999998</v>
      </c>
      <c r="G1390" s="73">
        <f>Month!G1390</f>
        <v>14.83</v>
      </c>
      <c r="H1390" s="73">
        <f>Month!H1390</f>
        <v>0</v>
      </c>
      <c r="I1390" s="73">
        <f>Month!I1390</f>
        <v>0</v>
      </c>
      <c r="J1390" s="73">
        <f>Month!J1390</f>
        <v>0</v>
      </c>
      <c r="K1390" s="73">
        <f>Month!K1390</f>
        <v>0</v>
      </c>
      <c r="L1390" s="73">
        <f>Month!L1390</f>
        <v>170.64</v>
      </c>
      <c r="M1390" s="73">
        <f>Month!M1390</f>
        <v>116.42</v>
      </c>
      <c r="N1390" s="74">
        <f>Month!N1390</f>
        <v>210.52</v>
      </c>
      <c r="O1390" s="74">
        <f>Month!O1390</f>
        <v>522.73</v>
      </c>
      <c r="P1390" s="15">
        <v>2</v>
      </c>
    </row>
    <row r="1391" spans="1:16" ht="15.5">
      <c r="A1391" s="15">
        <f>Month!A1391</f>
        <v>2024</v>
      </c>
      <c r="B1391" s="66" t="str">
        <f>Month!B1391</f>
        <v>May</v>
      </c>
      <c r="C1391" s="64" t="str">
        <f>Month!C1391</f>
        <v>Total exports</v>
      </c>
      <c r="D1391" s="76">
        <f>Month!D1391</f>
        <v>2538.0500000000002</v>
      </c>
      <c r="E1391" s="76">
        <f>Month!E1391</f>
        <v>313.43</v>
      </c>
      <c r="F1391" s="75">
        <f>Month!F1391</f>
        <v>2851.48</v>
      </c>
      <c r="G1391" s="76">
        <f>Month!G1391</f>
        <v>42.7</v>
      </c>
      <c r="H1391" s="76">
        <f>Month!H1391</f>
        <v>720.45</v>
      </c>
      <c r="I1391" s="76">
        <f>Month!I1391</f>
        <v>122.21</v>
      </c>
      <c r="J1391" s="76">
        <f>Month!J1391</f>
        <v>4.04</v>
      </c>
      <c r="K1391" s="76">
        <f>Month!K1391</f>
        <v>96.71</v>
      </c>
      <c r="L1391" s="76">
        <f>Month!L1391</f>
        <v>194.01</v>
      </c>
      <c r="M1391" s="76">
        <f>Month!M1391</f>
        <v>449.98</v>
      </c>
      <c r="N1391" s="75">
        <f>Month!N1391</f>
        <v>1630.1</v>
      </c>
      <c r="O1391" s="96">
        <f>Month!O1391</f>
        <v>4481.58</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141.18</v>
      </c>
      <c r="E1395" s="73">
        <f>Month!E1395</f>
        <v>0</v>
      </c>
      <c r="F1395" s="74">
        <f>Month!F1395</f>
        <v>141.18</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154.41</v>
      </c>
      <c r="P1395" s="15">
        <v>2</v>
      </c>
    </row>
    <row r="1396" spans="1:16" ht="15.5">
      <c r="A1396" s="15">
        <f>Month!A1396</f>
        <v>2024</v>
      </c>
      <c r="B1396" s="63" t="str">
        <f>Month!B1396</f>
        <v>June</v>
      </c>
      <c r="C1396" s="63" t="str">
        <f>Month!C1396</f>
        <v>Finland</v>
      </c>
      <c r="D1396" s="73">
        <f>Month!D1396</f>
        <v>0</v>
      </c>
      <c r="E1396" s="73">
        <f>Month!E1396</f>
        <v>0</v>
      </c>
      <c r="F1396" s="74">
        <f>Month!F1396</f>
        <v>0</v>
      </c>
      <c r="G1396" s="73">
        <f>Month!G1396</f>
        <v>0</v>
      </c>
      <c r="H1396" s="73">
        <f>Month!H1396</f>
        <v>0</v>
      </c>
      <c r="I1396" s="73">
        <f>Month!I1396</f>
        <v>0</v>
      </c>
      <c r="J1396" s="73">
        <f>Month!J1396</f>
        <v>0</v>
      </c>
      <c r="K1396" s="73">
        <f>Month!K1396</f>
        <v>0</v>
      </c>
      <c r="L1396" s="73">
        <f>Month!L1396</f>
        <v>0</v>
      </c>
      <c r="M1396" s="73">
        <f>Month!M1396</f>
        <v>0</v>
      </c>
      <c r="N1396" s="74">
        <f>Month!N1396</f>
        <v>0</v>
      </c>
      <c r="O1396" s="74">
        <f>Month!O1396</f>
        <v>0</v>
      </c>
      <c r="P1396" s="15">
        <v>2</v>
      </c>
    </row>
    <row r="1397" spans="1:16" ht="15.5">
      <c r="A1397" s="15">
        <f>Month!A1397</f>
        <v>2024</v>
      </c>
      <c r="B1397" s="63" t="str">
        <f>Month!B1397</f>
        <v>June</v>
      </c>
      <c r="C1397" s="63" t="str">
        <f>Month!C1397</f>
        <v>France</v>
      </c>
      <c r="D1397" s="73">
        <f>Month!D1397</f>
        <v>15.77</v>
      </c>
      <c r="E1397" s="73">
        <f>Month!E1397</f>
        <v>0</v>
      </c>
      <c r="F1397" s="74">
        <f>Month!F1397</f>
        <v>15.77</v>
      </c>
      <c r="G1397" s="73">
        <f>Month!G1397</f>
        <v>2.69</v>
      </c>
      <c r="H1397" s="73">
        <f>Month!H1397</f>
        <v>0</v>
      </c>
      <c r="I1397" s="73">
        <f>Month!I1397</f>
        <v>0</v>
      </c>
      <c r="J1397" s="73">
        <f>Month!J1397</f>
        <v>0</v>
      </c>
      <c r="K1397" s="73">
        <f>Month!K1397</f>
        <v>0</v>
      </c>
      <c r="L1397" s="73">
        <f>Month!L1397</f>
        <v>0</v>
      </c>
      <c r="M1397" s="73">
        <f>Month!M1397</f>
        <v>4.4800000000000004</v>
      </c>
      <c r="N1397" s="74">
        <f>Month!N1397</f>
        <v>8.27</v>
      </c>
      <c r="O1397" s="74">
        <f>Month!O1397</f>
        <v>24.04</v>
      </c>
      <c r="P1397" s="15">
        <v>2</v>
      </c>
    </row>
    <row r="1398" spans="1:16" ht="15.5">
      <c r="A1398" s="15">
        <f>Month!A1398</f>
        <v>2024</v>
      </c>
      <c r="B1398" s="63" t="str">
        <f>Month!B1398</f>
        <v>June</v>
      </c>
      <c r="C1398" s="63" t="str">
        <f>Month!C1398</f>
        <v>Germany</v>
      </c>
      <c r="D1398" s="73">
        <f>Month!D1398</f>
        <v>186.32</v>
      </c>
      <c r="E1398" s="73">
        <f>Month!E1398</f>
        <v>0</v>
      </c>
      <c r="F1398" s="74">
        <f>Month!F1398</f>
        <v>186.32</v>
      </c>
      <c r="G1398" s="73">
        <f>Month!G1398</f>
        <v>0</v>
      </c>
      <c r="H1398" s="73">
        <f>Month!H1398</f>
        <v>0</v>
      </c>
      <c r="I1398" s="73">
        <f>Month!I1398</f>
        <v>0</v>
      </c>
      <c r="J1398" s="73">
        <f>Month!J1398</f>
        <v>0</v>
      </c>
      <c r="K1398" s="73">
        <f>Month!K1398</f>
        <v>0</v>
      </c>
      <c r="L1398" s="73">
        <f>Month!L1398</f>
        <v>0</v>
      </c>
      <c r="M1398" s="73">
        <f>Month!M1398</f>
        <v>1.63</v>
      </c>
      <c r="N1398" s="74">
        <f>Month!N1398</f>
        <v>1.63</v>
      </c>
      <c r="O1398" s="74">
        <f>Month!O1398</f>
        <v>187.95</v>
      </c>
      <c r="P1398" s="15">
        <v>2</v>
      </c>
    </row>
    <row r="1399" spans="1:16" ht="15.5">
      <c r="A1399" s="15">
        <f>Month!A1399</f>
        <v>2024</v>
      </c>
      <c r="B1399" s="63" t="str">
        <f>Month!B1399</f>
        <v>June</v>
      </c>
      <c r="C1399" s="63" t="str">
        <f>Month!C1399</f>
        <v>Ireland</v>
      </c>
      <c r="D1399" s="73">
        <f>Month!D1399</f>
        <v>0</v>
      </c>
      <c r="E1399" s="73">
        <f>Month!E1399</f>
        <v>0</v>
      </c>
      <c r="F1399" s="74">
        <f>Month!F1399</f>
        <v>0</v>
      </c>
      <c r="G1399" s="73">
        <f>Month!G1399</f>
        <v>0</v>
      </c>
      <c r="H1399" s="73">
        <f>Month!H1399</f>
        <v>18.68</v>
      </c>
      <c r="I1399" s="73">
        <f>Month!I1399</f>
        <v>104.45</v>
      </c>
      <c r="J1399" s="73">
        <f>Month!J1399</f>
        <v>0</v>
      </c>
      <c r="K1399" s="73">
        <f>Month!K1399</f>
        <v>52.11</v>
      </c>
      <c r="L1399" s="73">
        <f>Month!L1399</f>
        <v>11.26</v>
      </c>
      <c r="M1399" s="73">
        <f>Month!M1399</f>
        <v>0.08</v>
      </c>
      <c r="N1399" s="74">
        <f>Month!N1399</f>
        <v>190.83</v>
      </c>
      <c r="O1399" s="74">
        <f>Month!O1399</f>
        <v>190.83</v>
      </c>
      <c r="P1399" s="15">
        <v>2</v>
      </c>
    </row>
    <row r="1400" spans="1:16" ht="15.5">
      <c r="A1400" s="15">
        <f>Month!A1400</f>
        <v>2024</v>
      </c>
      <c r="B1400" s="63" t="str">
        <f>Month!B1400</f>
        <v>June</v>
      </c>
      <c r="C1400" s="63" t="str">
        <f>Month!C1400</f>
        <v>Italy</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2.52</v>
      </c>
      <c r="N1400" s="74">
        <f>Month!N1400</f>
        <v>2.52</v>
      </c>
      <c r="O1400" s="74">
        <f>Month!O1400</f>
        <v>2.52</v>
      </c>
      <c r="P1400" s="15">
        <v>2</v>
      </c>
    </row>
    <row r="1401" spans="1:16" ht="15.5">
      <c r="A1401" s="15">
        <f>Month!A1401</f>
        <v>2024</v>
      </c>
      <c r="B1401" s="63" t="str">
        <f>Month!B1401</f>
        <v>June</v>
      </c>
      <c r="C1401" s="63" t="str">
        <f>Month!C1401</f>
        <v>Korea</v>
      </c>
      <c r="D1401" s="73">
        <f>Month!D1401</f>
        <v>0</v>
      </c>
      <c r="E1401" s="73">
        <f>Month!E1401</f>
        <v>0</v>
      </c>
      <c r="F1401" s="74">
        <f>Month!F1401</f>
        <v>0</v>
      </c>
      <c r="G1401" s="73">
        <f>Month!G1401</f>
        <v>0</v>
      </c>
      <c r="H1401" s="73">
        <f>Month!H1401</f>
        <v>0</v>
      </c>
      <c r="I1401" s="73">
        <f>Month!I1401</f>
        <v>0</v>
      </c>
      <c r="J1401" s="73">
        <f>Month!J1401</f>
        <v>0</v>
      </c>
      <c r="K1401" s="73">
        <f>Month!K1401</f>
        <v>0</v>
      </c>
      <c r="L1401" s="73">
        <f>Month!L1401</f>
        <v>0</v>
      </c>
      <c r="M1401" s="73">
        <f>Month!M1401</f>
        <v>0</v>
      </c>
      <c r="N1401" s="74">
        <f>Month!N1401</f>
        <v>0</v>
      </c>
      <c r="O1401" s="74">
        <f>Month!O1401</f>
        <v>0</v>
      </c>
      <c r="P1401" s="15">
        <v>2</v>
      </c>
    </row>
    <row r="1402" spans="1:16" ht="15.5">
      <c r="A1402" s="15">
        <f>Month!A1402</f>
        <v>2024</v>
      </c>
      <c r="B1402" s="63" t="str">
        <f>Month!B1402</f>
        <v>June</v>
      </c>
      <c r="C1402" s="63" t="str">
        <f>Month!C1402</f>
        <v>Netherlands</v>
      </c>
      <c r="D1402" s="73">
        <f>Month!D1402</f>
        <v>1224.48</v>
      </c>
      <c r="E1402" s="73">
        <f>Month!E1402</f>
        <v>215.6</v>
      </c>
      <c r="F1402" s="74">
        <f>Month!F1402</f>
        <v>1440.08</v>
      </c>
      <c r="G1402" s="73">
        <f>Month!G1402</f>
        <v>11.64</v>
      </c>
      <c r="H1402" s="73">
        <f>Month!H1402</f>
        <v>146.80000000000001</v>
      </c>
      <c r="I1402" s="73">
        <f>Month!I1402</f>
        <v>0</v>
      </c>
      <c r="J1402" s="73">
        <f>Month!J1402</f>
        <v>0</v>
      </c>
      <c r="K1402" s="73">
        <f>Month!K1402</f>
        <v>0</v>
      </c>
      <c r="L1402" s="73">
        <f>Month!L1402</f>
        <v>0</v>
      </c>
      <c r="M1402" s="73">
        <f>Month!M1402</f>
        <v>101.49</v>
      </c>
      <c r="N1402" s="74">
        <f>Month!N1402</f>
        <v>276.24</v>
      </c>
      <c r="O1402" s="74">
        <f>Month!O1402</f>
        <v>1716.32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Poland</v>
      </c>
      <c r="D1404" s="73">
        <f>Month!D1404</f>
        <v>369.51</v>
      </c>
      <c r="E1404" s="73">
        <f>Month!E1404</f>
        <v>0</v>
      </c>
      <c r="F1404" s="74">
        <f>Month!F1404</f>
        <v>369.51</v>
      </c>
      <c r="G1404" s="73">
        <f>Month!G1404</f>
        <v>0</v>
      </c>
      <c r="H1404" s="73">
        <f>Month!H1404</f>
        <v>0</v>
      </c>
      <c r="I1404" s="73">
        <f>Month!I1404</f>
        <v>0</v>
      </c>
      <c r="J1404" s="73">
        <f>Month!J1404</f>
        <v>0</v>
      </c>
      <c r="K1404" s="73">
        <f>Month!K1404</f>
        <v>0</v>
      </c>
      <c r="L1404" s="73">
        <f>Month!L1404</f>
        <v>0</v>
      </c>
      <c r="M1404" s="73">
        <f>Month!M1404</f>
        <v>0</v>
      </c>
      <c r="N1404" s="74">
        <f>Month!N1404</f>
        <v>1.05</v>
      </c>
      <c r="O1404" s="74">
        <f>Month!O1404</f>
        <v>370.56</v>
      </c>
      <c r="P1404" s="15">
        <v>2</v>
      </c>
    </row>
    <row r="1405" spans="1:16" ht="15.5">
      <c r="A1405" s="15">
        <f>Month!A1405</f>
        <v>2024</v>
      </c>
      <c r="B1405" s="63" t="str">
        <f>Month!B1405</f>
        <v>June</v>
      </c>
      <c r="C1405" s="63" t="str">
        <f>Month!C1405</f>
        <v>Spain</v>
      </c>
      <c r="D1405" s="73">
        <f>Month!D1405</f>
        <v>0</v>
      </c>
      <c r="E1405" s="73">
        <f>Month!E1405</f>
        <v>0</v>
      </c>
      <c r="F1405" s="74">
        <f>Month!F1405</f>
        <v>0</v>
      </c>
      <c r="G1405" s="73">
        <f>Month!G1405</f>
        <v>0</v>
      </c>
      <c r="H1405" s="73">
        <f>Month!H1405</f>
        <v>0</v>
      </c>
      <c r="I1405" s="73">
        <f>Month!I1405</f>
        <v>0</v>
      </c>
      <c r="J1405" s="73">
        <f>Month!J1405</f>
        <v>0</v>
      </c>
      <c r="K1405" s="73">
        <f>Month!K1405</f>
        <v>0</v>
      </c>
      <c r="L1405" s="73">
        <f>Month!L1405</f>
        <v>0</v>
      </c>
      <c r="M1405" s="73">
        <f>Month!M1405</f>
        <v>43.85</v>
      </c>
      <c r="N1405" s="74">
        <f>Month!N1405</f>
        <v>54.06</v>
      </c>
      <c r="O1405" s="74">
        <f>Month!O1405</f>
        <v>54.06</v>
      </c>
      <c r="P1405" s="15">
        <v>2</v>
      </c>
    </row>
    <row r="1406" spans="1:16" ht="15.5">
      <c r="A1406" s="15">
        <f>Month!A1406</f>
        <v>2024</v>
      </c>
      <c r="B1406" s="63" t="str">
        <f>Month!B1406</f>
        <v>June</v>
      </c>
      <c r="C1406" s="63" t="str">
        <f>Month!C1406</f>
        <v>Sweden</v>
      </c>
      <c r="D1406" s="73">
        <f>Month!D1406</f>
        <v>69.849999999999994</v>
      </c>
      <c r="E1406" s="73">
        <f>Month!E1406</f>
        <v>0</v>
      </c>
      <c r="F1406" s="74">
        <f>Month!F1406</f>
        <v>69.849999999999994</v>
      </c>
      <c r="G1406" s="73">
        <f>Month!G1406</f>
        <v>0</v>
      </c>
      <c r="H1406" s="73">
        <f>Month!H1406</f>
        <v>0</v>
      </c>
      <c r="I1406" s="73">
        <f>Month!I1406</f>
        <v>0</v>
      </c>
      <c r="J1406" s="73">
        <f>Month!J1406</f>
        <v>0</v>
      </c>
      <c r="K1406" s="73">
        <f>Month!K1406</f>
        <v>0</v>
      </c>
      <c r="L1406" s="73">
        <f>Month!L1406</f>
        <v>0</v>
      </c>
      <c r="M1406" s="73">
        <f>Month!M1406</f>
        <v>0.03</v>
      </c>
      <c r="N1406" s="74">
        <f>Month!N1406</f>
        <v>0.03</v>
      </c>
      <c r="O1406" s="74">
        <f>Month!O1406</f>
        <v>69.88</v>
      </c>
      <c r="P1406" s="15">
        <v>2</v>
      </c>
    </row>
    <row r="1407" spans="1:16" ht="15.5">
      <c r="A1407" s="15">
        <f>Month!A1407</f>
        <v>2024</v>
      </c>
      <c r="B1407" s="63" t="str">
        <f>Month!B1407</f>
        <v>June</v>
      </c>
      <c r="C1407" s="63" t="str">
        <f>Month!C1407</f>
        <v>United States</v>
      </c>
      <c r="D1407" s="73">
        <f>Month!D1407</f>
        <v>0</v>
      </c>
      <c r="E1407" s="73">
        <f>Month!E1407</f>
        <v>0</v>
      </c>
      <c r="F1407" s="74">
        <f>Month!F1407</f>
        <v>0</v>
      </c>
      <c r="G1407" s="73">
        <f>Month!G1407</f>
        <v>0</v>
      </c>
      <c r="H1407" s="73">
        <f>Month!H1407</f>
        <v>286.02</v>
      </c>
      <c r="I1407" s="73">
        <f>Month!I1407</f>
        <v>0</v>
      </c>
      <c r="J1407" s="73">
        <f>Month!J1407</f>
        <v>0</v>
      </c>
      <c r="K1407" s="73">
        <f>Month!K1407</f>
        <v>9.08</v>
      </c>
      <c r="L1407" s="73">
        <f>Month!L1407</f>
        <v>0</v>
      </c>
      <c r="M1407" s="73">
        <f>Month!M1407</f>
        <v>0.16</v>
      </c>
      <c r="N1407" s="74">
        <f>Month!N1407</f>
        <v>295.26</v>
      </c>
      <c r="O1407" s="74">
        <f>Month!O1407</f>
        <v>295.26</v>
      </c>
      <c r="P1407" s="15">
        <v>2</v>
      </c>
    </row>
    <row r="1408" spans="1:16" ht="15.5">
      <c r="A1408" s="15">
        <f>Month!A1408</f>
        <v>2024</v>
      </c>
      <c r="B1408" s="63" t="str">
        <f>Month!B1408</f>
        <v>June</v>
      </c>
      <c r="C1408" s="63" t="str">
        <f>Month!C1408</f>
        <v>Other</v>
      </c>
      <c r="D1408" s="73">
        <f>Month!D1408</f>
        <v>73.44</v>
      </c>
      <c r="E1408" s="73">
        <f>Month!E1408</f>
        <v>12.01</v>
      </c>
      <c r="F1408" s="74">
        <f>Month!F1408</f>
        <v>85.45</v>
      </c>
      <c r="G1408" s="73">
        <f>Month!G1408</f>
        <v>24.16</v>
      </c>
      <c r="H1408" s="73">
        <f>Month!H1408</f>
        <v>0</v>
      </c>
      <c r="I1408" s="73">
        <f>Month!I1408</f>
        <v>0</v>
      </c>
      <c r="J1408" s="73">
        <f>Month!J1408</f>
        <v>0</v>
      </c>
      <c r="K1408" s="73">
        <f>Month!K1408</f>
        <v>0</v>
      </c>
      <c r="L1408" s="73">
        <f>Month!L1408</f>
        <v>145.5</v>
      </c>
      <c r="M1408" s="73">
        <f>Month!M1408</f>
        <v>64.11</v>
      </c>
      <c r="N1408" s="74">
        <f>Month!N1408</f>
        <v>197.7</v>
      </c>
      <c r="O1408" s="74">
        <f>Month!O1408</f>
        <v>283.14999999999998</v>
      </c>
      <c r="P1408" s="15">
        <v>2</v>
      </c>
    </row>
    <row r="1409" spans="1:16" ht="15.5">
      <c r="A1409" s="15">
        <f>Month!A1409</f>
        <v>2024</v>
      </c>
      <c r="B1409" s="66" t="str">
        <f>Month!B1409</f>
        <v>June</v>
      </c>
      <c r="C1409" s="64" t="str">
        <f>Month!C1409</f>
        <v>Total exports</v>
      </c>
      <c r="D1409" s="76">
        <f>Month!D1409</f>
        <v>2080.5500000000002</v>
      </c>
      <c r="E1409" s="76">
        <f>Month!E1409</f>
        <v>247.03</v>
      </c>
      <c r="F1409" s="75">
        <f>Month!F1409</f>
        <v>2327.58</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3752.6</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37.520000000000003</v>
      </c>
      <c r="E1411" s="73">
        <f>Month!E1411</f>
        <v>0</v>
      </c>
      <c r="F1411" s="74">
        <f>Month!F1411</f>
        <v>37.520000000000003</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124.13</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Finland</v>
      </c>
      <c r="D1414" s="73">
        <f>Month!D1414</f>
        <v>0</v>
      </c>
      <c r="E1414" s="73">
        <f>Month!E1414</f>
        <v>0</v>
      </c>
      <c r="F1414" s="74">
        <f>Month!F1414</f>
        <v>0</v>
      </c>
      <c r="G1414" s="73">
        <f>Month!G1414</f>
        <v>0</v>
      </c>
      <c r="H1414" s="73">
        <f>Month!H1414</f>
        <v>0</v>
      </c>
      <c r="I1414" s="73">
        <f>Month!I1414</f>
        <v>0</v>
      </c>
      <c r="J1414" s="73">
        <f>Month!J1414</f>
        <v>0</v>
      </c>
      <c r="K1414" s="73">
        <f>Month!K1414</f>
        <v>0</v>
      </c>
      <c r="L1414" s="73">
        <f>Month!L1414</f>
        <v>0</v>
      </c>
      <c r="M1414" s="73">
        <f>Month!M1414</f>
        <v>0</v>
      </c>
      <c r="N1414" s="74">
        <f>Month!N1414</f>
        <v>0</v>
      </c>
      <c r="O1414" s="74">
        <f>Month!O1414</f>
        <v>0</v>
      </c>
      <c r="P1414" s="15">
        <v>3</v>
      </c>
    </row>
    <row r="1415" spans="1:16" ht="15.5">
      <c r="A1415" s="15">
        <f>Month!A1415</f>
        <v>2024</v>
      </c>
      <c r="B1415" s="63" t="str">
        <f>Month!B1415</f>
        <v>July</v>
      </c>
      <c r="C1415" s="63" t="str">
        <f>Month!C1415</f>
        <v>France</v>
      </c>
      <c r="D1415" s="73">
        <f>Month!D1415</f>
        <v>0</v>
      </c>
      <c r="E1415" s="73">
        <f>Month!E1415</f>
        <v>0</v>
      </c>
      <c r="F1415" s="74">
        <f>Month!F1415</f>
        <v>0</v>
      </c>
      <c r="G1415" s="73">
        <f>Month!G1415</f>
        <v>2.78</v>
      </c>
      <c r="H1415" s="73">
        <f>Month!H1415</f>
        <v>0</v>
      </c>
      <c r="I1415" s="73">
        <f>Month!I1415</f>
        <v>0</v>
      </c>
      <c r="J1415" s="73">
        <f>Month!J1415</f>
        <v>0</v>
      </c>
      <c r="K1415" s="73">
        <f>Month!K1415</f>
        <v>15.73</v>
      </c>
      <c r="L1415" s="73">
        <f>Month!L1415</f>
        <v>0</v>
      </c>
      <c r="M1415" s="73">
        <f>Month!M1415</f>
        <v>6.84</v>
      </c>
      <c r="N1415" s="74">
        <f>Month!N1415</f>
        <v>25.35</v>
      </c>
      <c r="O1415" s="74">
        <f>Month!O1415</f>
        <v>25.35</v>
      </c>
      <c r="P1415" s="15">
        <v>3</v>
      </c>
    </row>
    <row r="1416" spans="1:16" ht="15.5">
      <c r="A1416" s="15">
        <f>Month!A1416</f>
        <v>2024</v>
      </c>
      <c r="B1416" s="63" t="str">
        <f>Month!B1416</f>
        <v>July</v>
      </c>
      <c r="C1416" s="63" t="str">
        <f>Month!C1416</f>
        <v>Germany</v>
      </c>
      <c r="D1416" s="73">
        <f>Month!D1416</f>
        <v>224.87</v>
      </c>
      <c r="E1416" s="73">
        <f>Month!E1416</f>
        <v>0</v>
      </c>
      <c r="F1416" s="74">
        <f>Month!F1416</f>
        <v>224.87</v>
      </c>
      <c r="G1416" s="73">
        <f>Month!G1416</f>
        <v>0</v>
      </c>
      <c r="H1416" s="73">
        <f>Month!H1416</f>
        <v>0</v>
      </c>
      <c r="I1416" s="73">
        <f>Month!I1416</f>
        <v>0</v>
      </c>
      <c r="J1416" s="73">
        <f>Month!J1416</f>
        <v>0</v>
      </c>
      <c r="K1416" s="73">
        <f>Month!K1416</f>
        <v>0</v>
      </c>
      <c r="L1416" s="73">
        <f>Month!L1416</f>
        <v>0</v>
      </c>
      <c r="M1416" s="73">
        <f>Month!M1416</f>
        <v>6.94</v>
      </c>
      <c r="N1416" s="74">
        <f>Month!N1416</f>
        <v>6.94</v>
      </c>
      <c r="O1416" s="74">
        <f>Month!O1416</f>
        <v>231.81</v>
      </c>
      <c r="P1416" s="15">
        <v>3</v>
      </c>
    </row>
    <row r="1417" spans="1:16" ht="15.5">
      <c r="A1417" s="15">
        <f>Month!A1417</f>
        <v>2024</v>
      </c>
      <c r="B1417" s="63" t="str">
        <f>Month!B1417</f>
        <v>July</v>
      </c>
      <c r="C1417" s="63" t="str">
        <f>Month!C1417</f>
        <v>Ireland</v>
      </c>
      <c r="D1417" s="73">
        <f>Month!D1417</f>
        <v>0</v>
      </c>
      <c r="E1417" s="73">
        <f>Month!E1417</f>
        <v>0</v>
      </c>
      <c r="F1417" s="74">
        <f>Month!F1417</f>
        <v>0</v>
      </c>
      <c r="G1417" s="73">
        <f>Month!G1417</f>
        <v>0</v>
      </c>
      <c r="H1417" s="73">
        <f>Month!H1417</f>
        <v>43.17</v>
      </c>
      <c r="I1417" s="73">
        <f>Month!I1417</f>
        <v>110.63</v>
      </c>
      <c r="J1417" s="73">
        <f>Month!J1417</f>
        <v>0</v>
      </c>
      <c r="K1417" s="73">
        <f>Month!K1417</f>
        <v>92.86</v>
      </c>
      <c r="L1417" s="73">
        <f>Month!L1417</f>
        <v>6.77</v>
      </c>
      <c r="M1417" s="73">
        <f>Month!M1417</f>
        <v>15.56</v>
      </c>
      <c r="N1417" s="74">
        <f>Month!N1417</f>
        <v>275.31</v>
      </c>
      <c r="O1417" s="74">
        <f>Month!O1417</f>
        <v>275.31</v>
      </c>
      <c r="P1417" s="15">
        <v>3</v>
      </c>
    </row>
    <row r="1418" spans="1:16" ht="15.5">
      <c r="A1418" s="15">
        <f>Month!A1418</f>
        <v>2024</v>
      </c>
      <c r="B1418" s="63" t="str">
        <f>Month!B1418</f>
        <v>July</v>
      </c>
      <c r="C1418" s="63" t="str">
        <f>Month!C1418</f>
        <v>Italy</v>
      </c>
      <c r="D1418" s="73">
        <f>Month!D1418</f>
        <v>230.34</v>
      </c>
      <c r="E1418" s="73">
        <f>Month!E1418</f>
        <v>10.97</v>
      </c>
      <c r="F1418" s="74">
        <f>Month!F1418</f>
        <v>241.31</v>
      </c>
      <c r="G1418" s="73">
        <f>Month!G1418</f>
        <v>0</v>
      </c>
      <c r="H1418" s="73">
        <f>Month!H1418</f>
        <v>0</v>
      </c>
      <c r="I1418" s="73">
        <f>Month!I1418</f>
        <v>0</v>
      </c>
      <c r="J1418" s="73">
        <f>Month!J1418</f>
        <v>0</v>
      </c>
      <c r="K1418" s="73">
        <f>Month!K1418</f>
        <v>0</v>
      </c>
      <c r="L1418" s="73">
        <f>Month!L1418</f>
        <v>0</v>
      </c>
      <c r="M1418" s="73">
        <f>Month!M1418</f>
        <v>0.01</v>
      </c>
      <c r="N1418" s="74">
        <f>Month!N1418</f>
        <v>0.01</v>
      </c>
      <c r="O1418" s="74">
        <f>Month!O1418</f>
        <v>241.32</v>
      </c>
      <c r="P1418" s="15">
        <v>3</v>
      </c>
    </row>
    <row r="1419" spans="1:16" ht="15.5">
      <c r="A1419" s="15">
        <f>Month!A1419</f>
        <v>2024</v>
      </c>
      <c r="B1419" s="63" t="str">
        <f>Month!B1419</f>
        <v>July</v>
      </c>
      <c r="C1419" s="63" t="str">
        <f>Month!C1419</f>
        <v>Korea</v>
      </c>
      <c r="D1419" s="73">
        <f>Month!D1419</f>
        <v>266.89999999999998</v>
      </c>
      <c r="E1419" s="73">
        <f>Month!E1419</f>
        <v>0</v>
      </c>
      <c r="F1419" s="74">
        <f>Month!F1419</f>
        <v>266.89999999999998</v>
      </c>
      <c r="G1419" s="73">
        <f>Month!G1419</f>
        <v>0</v>
      </c>
      <c r="H1419" s="73">
        <f>Month!H1419</f>
        <v>0</v>
      </c>
      <c r="I1419" s="73">
        <f>Month!I1419</f>
        <v>0</v>
      </c>
      <c r="J1419" s="73">
        <f>Month!J1419</f>
        <v>0</v>
      </c>
      <c r="K1419" s="73">
        <f>Month!K1419</f>
        <v>0</v>
      </c>
      <c r="L1419" s="73">
        <f>Month!L1419</f>
        <v>0</v>
      </c>
      <c r="M1419" s="73">
        <f>Month!M1419</f>
        <v>0</v>
      </c>
      <c r="N1419" s="74">
        <f>Month!N1419</f>
        <v>0</v>
      </c>
      <c r="O1419" s="74">
        <f>Month!O1419</f>
        <v>266.89999999999998</v>
      </c>
      <c r="P1419" s="15">
        <v>3</v>
      </c>
    </row>
    <row r="1420" spans="1:16" ht="15.5">
      <c r="A1420" s="15">
        <f>Month!A1420</f>
        <v>2024</v>
      </c>
      <c r="B1420" s="63" t="str">
        <f>Month!B1420</f>
        <v>July</v>
      </c>
      <c r="C1420" s="63" t="str">
        <f>Month!C1420</f>
        <v>Netherlands</v>
      </c>
      <c r="D1420" s="73">
        <f>Month!D1420</f>
        <v>584.92999999999995</v>
      </c>
      <c r="E1420" s="73">
        <f>Month!E1420</f>
        <v>136.35</v>
      </c>
      <c r="F1420" s="74">
        <f>Month!F1420</f>
        <v>721.28</v>
      </c>
      <c r="G1420" s="73">
        <f>Month!G1420</f>
        <v>8.2799999999999994</v>
      </c>
      <c r="H1420" s="73">
        <f>Month!H1420</f>
        <v>150.25</v>
      </c>
      <c r="I1420" s="73">
        <f>Month!I1420</f>
        <v>0</v>
      </c>
      <c r="J1420" s="73">
        <f>Month!J1420</f>
        <v>3.87</v>
      </c>
      <c r="K1420" s="73">
        <f>Month!K1420</f>
        <v>0</v>
      </c>
      <c r="L1420" s="73">
        <f>Month!L1420</f>
        <v>0</v>
      </c>
      <c r="M1420" s="73">
        <f>Month!M1420</f>
        <v>309.81</v>
      </c>
      <c r="N1420" s="74">
        <f>Month!N1420</f>
        <v>488.03</v>
      </c>
      <c r="O1420" s="74">
        <f>Month!O1420</f>
        <v>1209.31</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Poland</v>
      </c>
      <c r="D1422" s="73">
        <f>Month!D1422</f>
        <v>186.54</v>
      </c>
      <c r="E1422" s="73">
        <f>Month!E1422</f>
        <v>0</v>
      </c>
      <c r="F1422" s="74">
        <f>Month!F1422</f>
        <v>186.54</v>
      </c>
      <c r="G1422" s="73">
        <f>Month!G1422</f>
        <v>0</v>
      </c>
      <c r="H1422" s="73">
        <f>Month!H1422</f>
        <v>0</v>
      </c>
      <c r="I1422" s="73">
        <f>Month!I1422</f>
        <v>0</v>
      </c>
      <c r="J1422" s="73">
        <f>Month!J1422</f>
        <v>0</v>
      </c>
      <c r="K1422" s="73">
        <f>Month!K1422</f>
        <v>0</v>
      </c>
      <c r="L1422" s="73">
        <f>Month!L1422</f>
        <v>0</v>
      </c>
      <c r="M1422" s="73">
        <f>Month!M1422</f>
        <v>1.65</v>
      </c>
      <c r="N1422" s="74">
        <f>Month!N1422</f>
        <v>3.75</v>
      </c>
      <c r="O1422" s="74">
        <f>Month!O1422</f>
        <v>190.29</v>
      </c>
      <c r="P1422" s="15">
        <v>3</v>
      </c>
    </row>
    <row r="1423" spans="1:16" ht="15.5">
      <c r="A1423" s="15">
        <f>Month!A1423</f>
        <v>2024</v>
      </c>
      <c r="B1423" s="63" t="str">
        <f>Month!B1423</f>
        <v>July</v>
      </c>
      <c r="C1423" s="63" t="str">
        <f>Month!C1423</f>
        <v>Spain</v>
      </c>
      <c r="D1423" s="73">
        <f>Month!D1423</f>
        <v>0</v>
      </c>
      <c r="E1423" s="73">
        <f>Month!E1423</f>
        <v>0</v>
      </c>
      <c r="F1423" s="74">
        <f>Month!F1423</f>
        <v>0</v>
      </c>
      <c r="G1423" s="73">
        <f>Month!G1423</f>
        <v>0</v>
      </c>
      <c r="H1423" s="73">
        <f>Month!H1423</f>
        <v>0</v>
      </c>
      <c r="I1423" s="73">
        <f>Month!I1423</f>
        <v>0</v>
      </c>
      <c r="J1423" s="73">
        <f>Month!J1423</f>
        <v>0</v>
      </c>
      <c r="K1423" s="73">
        <f>Month!K1423</f>
        <v>0</v>
      </c>
      <c r="L1423" s="73">
        <f>Month!L1423</f>
        <v>0</v>
      </c>
      <c r="M1423" s="73">
        <f>Month!M1423</f>
        <v>2.8</v>
      </c>
      <c r="N1423" s="74">
        <f>Month!N1423</f>
        <v>2.8</v>
      </c>
      <c r="O1423" s="74">
        <f>Month!O1423</f>
        <v>2.8</v>
      </c>
      <c r="P1423" s="15">
        <v>3</v>
      </c>
    </row>
    <row r="1424" spans="1:16" ht="15.5">
      <c r="A1424" s="15">
        <f>Month!A1424</f>
        <v>2024</v>
      </c>
      <c r="B1424" s="63" t="str">
        <f>Month!B1424</f>
        <v>July</v>
      </c>
      <c r="C1424" s="63" t="str">
        <f>Month!C1424</f>
        <v>Sweden</v>
      </c>
      <c r="D1424" s="73">
        <f>Month!D1424</f>
        <v>233.66</v>
      </c>
      <c r="E1424" s="73">
        <f>Month!E1424</f>
        <v>0</v>
      </c>
      <c r="F1424" s="74">
        <f>Month!F1424</f>
        <v>233.66</v>
      </c>
      <c r="G1424" s="73">
        <f>Month!G1424</f>
        <v>0</v>
      </c>
      <c r="H1424" s="73">
        <f>Month!H1424</f>
        <v>0</v>
      </c>
      <c r="I1424" s="73">
        <f>Month!I1424</f>
        <v>0</v>
      </c>
      <c r="J1424" s="73">
        <f>Month!J1424</f>
        <v>0</v>
      </c>
      <c r="K1424" s="73">
        <f>Month!K1424</f>
        <v>0</v>
      </c>
      <c r="L1424" s="73">
        <f>Month!L1424</f>
        <v>0</v>
      </c>
      <c r="M1424" s="73">
        <f>Month!M1424</f>
        <v>0.03</v>
      </c>
      <c r="N1424" s="74">
        <f>Month!N1424</f>
        <v>0.03</v>
      </c>
      <c r="O1424" s="74">
        <f>Month!O1424</f>
        <v>233.69</v>
      </c>
      <c r="P1424" s="15">
        <v>3</v>
      </c>
    </row>
    <row r="1425" spans="1:16" ht="15.5">
      <c r="A1425" s="15">
        <f>Month!A1425</f>
        <v>2024</v>
      </c>
      <c r="B1425" s="63" t="str">
        <f>Month!B1425</f>
        <v>July</v>
      </c>
      <c r="C1425" s="63" t="str">
        <f>Month!C1425</f>
        <v>United States</v>
      </c>
      <c r="D1425" s="73">
        <f>Month!D1425</f>
        <v>0</v>
      </c>
      <c r="E1425" s="73">
        <f>Month!E1425</f>
        <v>0</v>
      </c>
      <c r="F1425" s="74">
        <f>Month!F1425</f>
        <v>0</v>
      </c>
      <c r="G1425" s="73">
        <f>Month!G1425</f>
        <v>0</v>
      </c>
      <c r="H1425" s="73">
        <f>Month!H1425</f>
        <v>320.95</v>
      </c>
      <c r="I1425" s="73">
        <f>Month!I1425</f>
        <v>0</v>
      </c>
      <c r="J1425" s="73">
        <f>Month!J1425</f>
        <v>0</v>
      </c>
      <c r="K1425" s="73">
        <f>Month!K1425</f>
        <v>0</v>
      </c>
      <c r="L1425" s="73">
        <f>Month!L1425</f>
        <v>0</v>
      </c>
      <c r="M1425" s="73">
        <f>Month!M1425</f>
        <v>3.09</v>
      </c>
      <c r="N1425" s="74">
        <f>Month!N1425</f>
        <v>324.04000000000002</v>
      </c>
      <c r="O1425" s="74">
        <f>Month!O1425</f>
        <v>324.04000000000002</v>
      </c>
      <c r="P1425" s="15">
        <v>3</v>
      </c>
    </row>
    <row r="1426" spans="1:16" ht="15.5">
      <c r="A1426" s="15">
        <f>Month!A1426</f>
        <v>2024</v>
      </c>
      <c r="B1426" s="63" t="str">
        <f>Month!B1426</f>
        <v>July</v>
      </c>
      <c r="C1426" s="63" t="str">
        <f>Month!C1426</f>
        <v>Other</v>
      </c>
      <c r="D1426" s="73">
        <f>Month!D1426</f>
        <v>361.9</v>
      </c>
      <c r="E1426" s="73">
        <f>Month!E1426</f>
        <v>0</v>
      </c>
      <c r="F1426" s="74">
        <f>Month!F1426</f>
        <v>361.9</v>
      </c>
      <c r="G1426" s="73">
        <f>Month!G1426</f>
        <v>41.12</v>
      </c>
      <c r="H1426" s="73">
        <f>Month!H1426</f>
        <v>0</v>
      </c>
      <c r="I1426" s="73">
        <f>Month!I1426</f>
        <v>16.14</v>
      </c>
      <c r="J1426" s="73">
        <f>Month!J1426</f>
        <v>0</v>
      </c>
      <c r="K1426" s="73">
        <f>Month!K1426</f>
        <v>0</v>
      </c>
      <c r="L1426" s="73">
        <f>Month!L1426</f>
        <v>151.36000000000001</v>
      </c>
      <c r="M1426" s="73">
        <f>Month!M1426</f>
        <v>28.06</v>
      </c>
      <c r="N1426" s="74">
        <f>Month!N1426</f>
        <v>188.59</v>
      </c>
      <c r="O1426" s="74">
        <f>Month!O1426</f>
        <v>550.49</v>
      </c>
      <c r="P1426" s="15">
        <v>3</v>
      </c>
    </row>
    <row r="1427" spans="1:16" ht="15.5">
      <c r="A1427" s="15">
        <f>Month!A1427</f>
        <v>2024</v>
      </c>
      <c r="B1427" s="66" t="str">
        <f>Month!B1427</f>
        <v>July</v>
      </c>
      <c r="C1427" s="64" t="str">
        <f>Month!C1427</f>
        <v>Total exports</v>
      </c>
      <c r="D1427" s="76">
        <f>Month!D1427</f>
        <v>2217.33</v>
      </c>
      <c r="E1427" s="76">
        <f>Month!E1427</f>
        <v>163.38999999999999</v>
      </c>
      <c r="F1427" s="75">
        <f>Month!F1427</f>
        <v>2380.7199999999998</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4203.18</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9.77</v>
      </c>
      <c r="N1430" s="74">
        <f>Month!N1430</f>
        <v>9.77</v>
      </c>
      <c r="O1430" s="74">
        <f>Month!O1430</f>
        <v>9.77</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Finland</v>
      </c>
      <c r="D1432" s="73">
        <f>Month!D1432</f>
        <v>0</v>
      </c>
      <c r="E1432" s="73">
        <f>Month!E1432</f>
        <v>0</v>
      </c>
      <c r="F1432" s="74">
        <f>Month!F1432</f>
        <v>0</v>
      </c>
      <c r="G1432" s="73">
        <f>Month!G1432</f>
        <v>0</v>
      </c>
      <c r="H1432" s="73">
        <f>Month!H1432</f>
        <v>0</v>
      </c>
      <c r="I1432" s="73">
        <f>Month!I1432</f>
        <v>0</v>
      </c>
      <c r="J1432" s="73">
        <f>Month!J1432</f>
        <v>0</v>
      </c>
      <c r="K1432" s="73">
        <f>Month!K1432</f>
        <v>0</v>
      </c>
      <c r="L1432" s="73">
        <f>Month!L1432</f>
        <v>0</v>
      </c>
      <c r="M1432" s="73">
        <f>Month!M1432</f>
        <v>0</v>
      </c>
      <c r="N1432" s="74">
        <f>Month!N1432</f>
        <v>0</v>
      </c>
      <c r="O1432" s="74">
        <f>Month!O1432</f>
        <v>0</v>
      </c>
      <c r="P1432" s="15">
        <v>3</v>
      </c>
    </row>
    <row r="1433" spans="1:16" ht="15.5">
      <c r="A1433" s="15">
        <f>Month!A1433</f>
        <v>2024</v>
      </c>
      <c r="B1433" s="63" t="str">
        <f>Month!B1433</f>
        <v>August</v>
      </c>
      <c r="C1433" s="63" t="str">
        <f>Month!C1433</f>
        <v>France</v>
      </c>
      <c r="D1433" s="73">
        <f>Month!D1433</f>
        <v>0</v>
      </c>
      <c r="E1433" s="73">
        <f>Month!E1433</f>
        <v>0</v>
      </c>
      <c r="F1433" s="74">
        <f>Month!F1433</f>
        <v>0</v>
      </c>
      <c r="G1433" s="73">
        <f>Month!G1433</f>
        <v>5.35</v>
      </c>
      <c r="H1433" s="73">
        <f>Month!H1433</f>
        <v>0</v>
      </c>
      <c r="I1433" s="73">
        <f>Month!I1433</f>
        <v>0</v>
      </c>
      <c r="J1433" s="73">
        <f>Month!J1433</f>
        <v>0</v>
      </c>
      <c r="K1433" s="73">
        <f>Month!K1433</f>
        <v>0</v>
      </c>
      <c r="L1433" s="73">
        <f>Month!L1433</f>
        <v>0</v>
      </c>
      <c r="M1433" s="73">
        <f>Month!M1433</f>
        <v>4.6900000000000004</v>
      </c>
      <c r="N1433" s="74">
        <f>Month!N1433</f>
        <v>10.039999999999999</v>
      </c>
      <c r="O1433" s="74">
        <f>Month!O1433</f>
        <v>10.039999999999999</v>
      </c>
      <c r="P1433" s="15">
        <v>3</v>
      </c>
    </row>
    <row r="1434" spans="1:16" ht="15.5">
      <c r="A1434" s="15">
        <f>Month!A1434</f>
        <v>2024</v>
      </c>
      <c r="B1434" s="63" t="str">
        <f>Month!B1434</f>
        <v>August</v>
      </c>
      <c r="C1434" s="63" t="str">
        <f>Month!C1434</f>
        <v>Germany</v>
      </c>
      <c r="D1434" s="73">
        <f>Month!D1434</f>
        <v>249.72</v>
      </c>
      <c r="E1434" s="73">
        <f>Month!E1434</f>
        <v>18.55</v>
      </c>
      <c r="F1434" s="74">
        <f>Month!F1434</f>
        <v>268.27</v>
      </c>
      <c r="G1434" s="73">
        <f>Month!G1434</f>
        <v>0</v>
      </c>
      <c r="H1434" s="73">
        <f>Month!H1434</f>
        <v>0</v>
      </c>
      <c r="I1434" s="73">
        <f>Month!I1434</f>
        <v>0</v>
      </c>
      <c r="J1434" s="73">
        <f>Month!J1434</f>
        <v>0</v>
      </c>
      <c r="K1434" s="73">
        <f>Month!K1434</f>
        <v>0</v>
      </c>
      <c r="L1434" s="73">
        <f>Month!L1434</f>
        <v>0</v>
      </c>
      <c r="M1434" s="73">
        <f>Month!M1434</f>
        <v>1.41</v>
      </c>
      <c r="N1434" s="74">
        <f>Month!N1434</f>
        <v>1.41</v>
      </c>
      <c r="O1434" s="74">
        <f>Month!O1434</f>
        <v>269.68</v>
      </c>
      <c r="P1434" s="15">
        <v>3</v>
      </c>
    </row>
    <row r="1435" spans="1:16" ht="15.5">
      <c r="A1435" s="15">
        <f>Month!A1435</f>
        <v>2024</v>
      </c>
      <c r="B1435" s="63" t="str">
        <f>Month!B1435</f>
        <v>August</v>
      </c>
      <c r="C1435" s="63" t="str">
        <f>Month!C1435</f>
        <v>Ireland</v>
      </c>
      <c r="D1435" s="73">
        <f>Month!D1435</f>
        <v>0</v>
      </c>
      <c r="E1435" s="73">
        <f>Month!E1435</f>
        <v>0</v>
      </c>
      <c r="F1435" s="74">
        <f>Month!F1435</f>
        <v>0</v>
      </c>
      <c r="G1435" s="73">
        <f>Month!G1435</f>
        <v>0</v>
      </c>
      <c r="H1435" s="73">
        <f>Month!H1435</f>
        <v>27.51</v>
      </c>
      <c r="I1435" s="73">
        <f>Month!I1435</f>
        <v>152.02000000000001</v>
      </c>
      <c r="J1435" s="73">
        <f>Month!J1435</f>
        <v>0</v>
      </c>
      <c r="K1435" s="73">
        <f>Month!K1435</f>
        <v>65.08</v>
      </c>
      <c r="L1435" s="73">
        <f>Month!L1435</f>
        <v>7.88</v>
      </c>
      <c r="M1435" s="73">
        <f>Month!M1435</f>
        <v>5.25</v>
      </c>
      <c r="N1435" s="74">
        <f>Month!N1435</f>
        <v>260.83</v>
      </c>
      <c r="O1435" s="74">
        <f>Month!O1435</f>
        <v>260.83</v>
      </c>
      <c r="P1435" s="15">
        <v>3</v>
      </c>
    </row>
    <row r="1436" spans="1:16" ht="15.5">
      <c r="A1436" s="15">
        <f>Month!A1436</f>
        <v>2024</v>
      </c>
      <c r="B1436" s="63" t="str">
        <f>Month!B1436</f>
        <v>August</v>
      </c>
      <c r="C1436" s="63" t="str">
        <f>Month!C1436</f>
        <v>Italy</v>
      </c>
      <c r="D1436" s="73">
        <f>Month!D1436</f>
        <v>90.92</v>
      </c>
      <c r="E1436" s="73">
        <f>Month!E1436</f>
        <v>0</v>
      </c>
      <c r="F1436" s="74">
        <f>Month!F1436</f>
        <v>90.92</v>
      </c>
      <c r="G1436" s="73">
        <f>Month!G1436</f>
        <v>0</v>
      </c>
      <c r="H1436" s="73">
        <f>Month!H1436</f>
        <v>0</v>
      </c>
      <c r="I1436" s="73">
        <f>Month!I1436</f>
        <v>0</v>
      </c>
      <c r="J1436" s="73">
        <f>Month!J1436</f>
        <v>0</v>
      </c>
      <c r="K1436" s="73">
        <f>Month!K1436</f>
        <v>0</v>
      </c>
      <c r="L1436" s="73">
        <f>Month!L1436</f>
        <v>0</v>
      </c>
      <c r="M1436" s="73">
        <f>Month!M1436</f>
        <v>4.2</v>
      </c>
      <c r="N1436" s="74">
        <f>Month!N1436</f>
        <v>4.2</v>
      </c>
      <c r="O1436" s="74">
        <f>Month!O1436</f>
        <v>95.12</v>
      </c>
      <c r="P1436" s="15">
        <v>3</v>
      </c>
    </row>
    <row r="1437" spans="1:16" ht="15.5">
      <c r="A1437" s="15">
        <f>Month!A1437</f>
        <v>2024</v>
      </c>
      <c r="B1437" s="63" t="str">
        <f>Month!B1437</f>
        <v>August</v>
      </c>
      <c r="C1437" s="63" t="str">
        <f>Month!C1437</f>
        <v>Korea</v>
      </c>
      <c r="D1437" s="73">
        <f>Month!D1437</f>
        <v>0</v>
      </c>
      <c r="E1437" s="73">
        <f>Month!E1437</f>
        <v>0</v>
      </c>
      <c r="F1437" s="74">
        <f>Month!F1437</f>
        <v>0</v>
      </c>
      <c r="G1437" s="73">
        <f>Month!G1437</f>
        <v>0</v>
      </c>
      <c r="H1437" s="73">
        <f>Month!H1437</f>
        <v>0</v>
      </c>
      <c r="I1437" s="73">
        <f>Month!I1437</f>
        <v>0</v>
      </c>
      <c r="J1437" s="73">
        <f>Month!J1437</f>
        <v>0</v>
      </c>
      <c r="K1437" s="73">
        <f>Month!K1437</f>
        <v>0</v>
      </c>
      <c r="L1437" s="73">
        <f>Month!L1437</f>
        <v>0</v>
      </c>
      <c r="M1437" s="73">
        <f>Month!M1437</f>
        <v>0</v>
      </c>
      <c r="N1437" s="74">
        <f>Month!N1437</f>
        <v>0</v>
      </c>
      <c r="O1437" s="74">
        <f>Month!O1437</f>
        <v>0</v>
      </c>
      <c r="P1437" s="15">
        <v>3</v>
      </c>
    </row>
    <row r="1438" spans="1:16" ht="15.5">
      <c r="A1438" s="15">
        <f>Month!A1438</f>
        <v>2024</v>
      </c>
      <c r="B1438" s="63" t="str">
        <f>Month!B1438</f>
        <v>August</v>
      </c>
      <c r="C1438" s="63" t="str">
        <f>Month!C1438</f>
        <v>Netherlands</v>
      </c>
      <c r="D1438" s="73">
        <f>Month!D1438</f>
        <v>615.94000000000005</v>
      </c>
      <c r="E1438" s="73">
        <f>Month!E1438</f>
        <v>170.07</v>
      </c>
      <c r="F1438" s="74">
        <f>Month!F1438</f>
        <v>786.01</v>
      </c>
      <c r="G1438" s="73">
        <f>Month!G1438</f>
        <v>2.72</v>
      </c>
      <c r="H1438" s="73">
        <f>Month!H1438</f>
        <v>256.61</v>
      </c>
      <c r="I1438" s="73">
        <f>Month!I1438</f>
        <v>0</v>
      </c>
      <c r="J1438" s="73">
        <f>Month!J1438</f>
        <v>0</v>
      </c>
      <c r="K1438" s="73">
        <f>Month!K1438</f>
        <v>0</v>
      </c>
      <c r="L1438" s="73">
        <f>Month!L1438</f>
        <v>12.47</v>
      </c>
      <c r="M1438" s="73">
        <f>Month!M1438</f>
        <v>218.84</v>
      </c>
      <c r="N1438" s="74">
        <f>Month!N1438</f>
        <v>531.78</v>
      </c>
      <c r="O1438" s="74">
        <f>Month!O1438</f>
        <v>1317.79</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Poland</v>
      </c>
      <c r="D1440" s="73">
        <f>Month!D1440</f>
        <v>206.27</v>
      </c>
      <c r="E1440" s="73">
        <f>Month!E1440</f>
        <v>0</v>
      </c>
      <c r="F1440" s="74">
        <f>Month!F1440</f>
        <v>206.27</v>
      </c>
      <c r="G1440" s="73">
        <f>Month!G1440</f>
        <v>0</v>
      </c>
      <c r="H1440" s="73">
        <f>Month!H1440</f>
        <v>0</v>
      </c>
      <c r="I1440" s="73">
        <f>Month!I1440</f>
        <v>0</v>
      </c>
      <c r="J1440" s="73">
        <f>Month!J1440</f>
        <v>0</v>
      </c>
      <c r="K1440" s="73">
        <f>Month!K1440</f>
        <v>0</v>
      </c>
      <c r="L1440" s="73">
        <f>Month!L1440</f>
        <v>0</v>
      </c>
      <c r="M1440" s="73">
        <f>Month!M1440</f>
        <v>0</v>
      </c>
      <c r="N1440" s="74">
        <f>Month!N1440</f>
        <v>0</v>
      </c>
      <c r="O1440" s="74">
        <f>Month!O1440</f>
        <v>206.27</v>
      </c>
      <c r="P1440" s="15">
        <v>3</v>
      </c>
    </row>
    <row r="1441" spans="1:16" ht="15.5">
      <c r="A1441" s="15">
        <f>Month!A1441</f>
        <v>2024</v>
      </c>
      <c r="B1441" s="63" t="str">
        <f>Month!B1441</f>
        <v>August</v>
      </c>
      <c r="C1441" s="63" t="str">
        <f>Month!C1441</f>
        <v>Spain</v>
      </c>
      <c r="D1441" s="73">
        <f>Month!D1441</f>
        <v>0</v>
      </c>
      <c r="E1441" s="73">
        <f>Month!E1441</f>
        <v>0</v>
      </c>
      <c r="F1441" s="74">
        <f>Month!F1441</f>
        <v>0</v>
      </c>
      <c r="G1441" s="73">
        <f>Month!G1441</f>
        <v>0</v>
      </c>
      <c r="H1441" s="73">
        <f>Month!H1441</f>
        <v>18.14</v>
      </c>
      <c r="I1441" s="73">
        <f>Month!I1441</f>
        <v>0</v>
      </c>
      <c r="J1441" s="73">
        <f>Month!J1441</f>
        <v>0</v>
      </c>
      <c r="K1441" s="73">
        <f>Month!K1441</f>
        <v>7.87</v>
      </c>
      <c r="L1441" s="73">
        <f>Month!L1441</f>
        <v>0</v>
      </c>
      <c r="M1441" s="73">
        <f>Month!M1441</f>
        <v>43.21</v>
      </c>
      <c r="N1441" s="74">
        <f>Month!N1441</f>
        <v>94.23</v>
      </c>
      <c r="O1441" s="74">
        <f>Month!O1441</f>
        <v>94.23</v>
      </c>
      <c r="P1441" s="15">
        <v>3</v>
      </c>
    </row>
    <row r="1442" spans="1:16" ht="15.5">
      <c r="A1442" s="15">
        <f>Month!A1442</f>
        <v>2024</v>
      </c>
      <c r="B1442" s="63" t="str">
        <f>Month!B1442</f>
        <v>August</v>
      </c>
      <c r="C1442" s="63" t="str">
        <f>Month!C1442</f>
        <v>Sweden</v>
      </c>
      <c r="D1442" s="73">
        <f>Month!D1442</f>
        <v>59.24</v>
      </c>
      <c r="E1442" s="73">
        <f>Month!E1442</f>
        <v>0</v>
      </c>
      <c r="F1442" s="74">
        <f>Month!F1442</f>
        <v>59.24</v>
      </c>
      <c r="G1442" s="73">
        <f>Month!G1442</f>
        <v>0</v>
      </c>
      <c r="H1442" s="73">
        <f>Month!H1442</f>
        <v>0</v>
      </c>
      <c r="I1442" s="73">
        <f>Month!I1442</f>
        <v>0</v>
      </c>
      <c r="J1442" s="73">
        <f>Month!J1442</f>
        <v>0</v>
      </c>
      <c r="K1442" s="73">
        <f>Month!K1442</f>
        <v>0</v>
      </c>
      <c r="L1442" s="73">
        <f>Month!L1442</f>
        <v>0</v>
      </c>
      <c r="M1442" s="73">
        <f>Month!M1442</f>
        <v>2</v>
      </c>
      <c r="N1442" s="74">
        <f>Month!N1442</f>
        <v>2</v>
      </c>
      <c r="O1442" s="74">
        <f>Month!O1442</f>
        <v>61.24</v>
      </c>
      <c r="P1442" s="15">
        <v>3</v>
      </c>
    </row>
    <row r="1443" spans="1:16" ht="15.5">
      <c r="A1443" s="15">
        <f>Month!A1443</f>
        <v>2024</v>
      </c>
      <c r="B1443" s="63" t="str">
        <f>Month!B1443</f>
        <v>August</v>
      </c>
      <c r="C1443" s="63" t="str">
        <f>Month!C1443</f>
        <v>United States</v>
      </c>
      <c r="D1443" s="73">
        <f>Month!D1443</f>
        <v>55.95</v>
      </c>
      <c r="E1443" s="73">
        <f>Month!E1443</f>
        <v>0</v>
      </c>
      <c r="F1443" s="74">
        <f>Month!F1443</f>
        <v>55.95</v>
      </c>
      <c r="G1443" s="73">
        <f>Month!G1443</f>
        <v>0</v>
      </c>
      <c r="H1443" s="73">
        <f>Month!H1443</f>
        <v>121.7</v>
      </c>
      <c r="I1443" s="73">
        <f>Month!I1443</f>
        <v>0</v>
      </c>
      <c r="J1443" s="73">
        <f>Month!J1443</f>
        <v>0</v>
      </c>
      <c r="K1443" s="73">
        <f>Month!K1443</f>
        <v>0.2</v>
      </c>
      <c r="L1443" s="73">
        <f>Month!L1443</f>
        <v>0</v>
      </c>
      <c r="M1443" s="73">
        <f>Month!M1443</f>
        <v>35.869999999999997</v>
      </c>
      <c r="N1443" s="74">
        <f>Month!N1443</f>
        <v>157.77000000000001</v>
      </c>
      <c r="O1443" s="74">
        <f>Month!O1443</f>
        <v>213.72</v>
      </c>
      <c r="P1443" s="15">
        <v>3</v>
      </c>
    </row>
    <row r="1444" spans="1:16" ht="15.5">
      <c r="A1444" s="15">
        <f>Month!A1444</f>
        <v>2024</v>
      </c>
      <c r="B1444" s="63" t="str">
        <f>Month!B1444</f>
        <v>August</v>
      </c>
      <c r="C1444" s="63" t="str">
        <f>Month!C1444</f>
        <v>Other</v>
      </c>
      <c r="D1444" s="73">
        <f>Month!D1444</f>
        <v>174.53</v>
      </c>
      <c r="E1444" s="73">
        <f>Month!E1444</f>
        <v>11.92</v>
      </c>
      <c r="F1444" s="74">
        <f>Month!F1444</f>
        <v>186.45</v>
      </c>
      <c r="G1444" s="73">
        <f>Month!G1444</f>
        <v>34.28</v>
      </c>
      <c r="H1444" s="73">
        <f>Month!H1444</f>
        <v>7.55</v>
      </c>
      <c r="I1444" s="73">
        <f>Month!I1444</f>
        <v>0</v>
      </c>
      <c r="J1444" s="73">
        <f>Month!J1444</f>
        <v>0</v>
      </c>
      <c r="K1444" s="73">
        <f>Month!K1444</f>
        <v>0</v>
      </c>
      <c r="L1444" s="73">
        <f>Month!L1444</f>
        <v>132.9</v>
      </c>
      <c r="M1444" s="73">
        <f>Month!M1444</f>
        <v>75.58</v>
      </c>
      <c r="N1444" s="74">
        <f>Month!N1444</f>
        <v>181.07</v>
      </c>
      <c r="O1444" s="74">
        <f>Month!O1444</f>
        <v>367.52</v>
      </c>
      <c r="P1444" s="15">
        <v>3</v>
      </c>
    </row>
    <row r="1445" spans="1:16" ht="15.5">
      <c r="A1445" s="15">
        <f>Month!A1445</f>
        <v>2024</v>
      </c>
      <c r="B1445" s="66" t="str">
        <f>Month!B1445</f>
        <v>August</v>
      </c>
      <c r="C1445" s="64" t="str">
        <f>Month!C1445</f>
        <v>Total exports</v>
      </c>
      <c r="D1445" s="76">
        <f>Month!D1445</f>
        <v>1452.57</v>
      </c>
      <c r="E1445" s="76">
        <f>Month!E1445</f>
        <v>226.37</v>
      </c>
      <c r="F1445" s="75">
        <f>Month!F1445</f>
        <v>1678.94</v>
      </c>
      <c r="G1445" s="76">
        <f>Month!G1445</f>
        <v>42.35</v>
      </c>
      <c r="H1445" s="76">
        <f>Month!H1445</f>
        <v>730.83</v>
      </c>
      <c r="I1445" s="76">
        <f>Month!I1445</f>
        <v>152.02000000000001</v>
      </c>
      <c r="J1445" s="76">
        <f>Month!J1445</f>
        <v>0</v>
      </c>
      <c r="K1445" s="76">
        <f>Month!K1445</f>
        <v>73.150000000000006</v>
      </c>
      <c r="L1445" s="76">
        <f>Month!L1445</f>
        <v>153.25</v>
      </c>
      <c r="M1445" s="76">
        <f>Month!M1445</f>
        <v>447.28</v>
      </c>
      <c r="N1445" s="75">
        <f>Month!N1445</f>
        <v>1598.88</v>
      </c>
      <c r="O1445" s="96">
        <f>Month!O1445</f>
        <v>3277.82</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44.85</v>
      </c>
      <c r="N1446" s="71">
        <f>Month!N1446</f>
        <v>146.69</v>
      </c>
      <c r="O1446" s="71">
        <f>Month!O1446</f>
        <v>150.18</v>
      </c>
      <c r="P1446" s="15">
        <v>3</v>
      </c>
    </row>
    <row r="1447" spans="1:16" ht="15.5">
      <c r="A1447" s="15">
        <f>Month!A1447</f>
        <v>2024</v>
      </c>
      <c r="B1447" s="63" t="str">
        <f>Month!B1447</f>
        <v>September</v>
      </c>
      <c r="C1447" s="63" t="str">
        <f>Month!C1447</f>
        <v>Canada</v>
      </c>
      <c r="D1447" s="73">
        <f>Month!D1447</f>
        <v>0.64</v>
      </c>
      <c r="E1447" s="73">
        <f>Month!E1447</f>
        <v>0</v>
      </c>
      <c r="F1447" s="74">
        <f>Month!F1447</f>
        <v>0.64</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0.64</v>
      </c>
      <c r="P1447" s="15">
        <v>3</v>
      </c>
    </row>
    <row r="1448" spans="1:16" ht="15.5">
      <c r="A1448" s="15">
        <f>Month!A1448</f>
        <v>2024</v>
      </c>
      <c r="B1448" s="63" t="str">
        <f>Month!B1448</f>
        <v>September</v>
      </c>
      <c r="C1448" s="63" t="str">
        <f>Month!C1448</f>
        <v>China, People's Republic of</v>
      </c>
      <c r="D1448" s="73">
        <f>Month!D1448</f>
        <v>273.60000000000002</v>
      </c>
      <c r="E1448" s="73">
        <f>Month!E1448</f>
        <v>0</v>
      </c>
      <c r="F1448" s="74">
        <f>Month!F1448</f>
        <v>273.60000000000002</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286.56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Finland</v>
      </c>
      <c r="D1450" s="73">
        <f>Month!D1450</f>
        <v>101.79</v>
      </c>
      <c r="E1450" s="73">
        <f>Month!E1450</f>
        <v>0</v>
      </c>
      <c r="F1450" s="74">
        <f>Month!F1450</f>
        <v>101.79</v>
      </c>
      <c r="G1450" s="73">
        <f>Month!G1450</f>
        <v>0</v>
      </c>
      <c r="H1450" s="73">
        <f>Month!H1450</f>
        <v>0</v>
      </c>
      <c r="I1450" s="73">
        <f>Month!I1450</f>
        <v>0</v>
      </c>
      <c r="J1450" s="73">
        <f>Month!J1450</f>
        <v>0</v>
      </c>
      <c r="K1450" s="73">
        <f>Month!K1450</f>
        <v>0</v>
      </c>
      <c r="L1450" s="73">
        <f>Month!L1450</f>
        <v>0</v>
      </c>
      <c r="M1450" s="73">
        <f>Month!M1450</f>
        <v>0</v>
      </c>
      <c r="N1450" s="74">
        <f>Month!N1450</f>
        <v>0</v>
      </c>
      <c r="O1450" s="74">
        <f>Month!O1450</f>
        <v>101.79</v>
      </c>
      <c r="P1450" s="15">
        <v>3</v>
      </c>
    </row>
    <row r="1451" spans="1:16" ht="15.5">
      <c r="A1451" s="15">
        <f>Month!A1451</f>
        <v>2024</v>
      </c>
      <c r="B1451" s="63" t="str">
        <f>Month!B1451</f>
        <v>September</v>
      </c>
      <c r="C1451" s="63" t="str">
        <f>Month!C1451</f>
        <v>France</v>
      </c>
      <c r="D1451" s="73">
        <f>Month!D1451</f>
        <v>78.62</v>
      </c>
      <c r="E1451" s="73">
        <f>Month!E1451</f>
        <v>0</v>
      </c>
      <c r="F1451" s="74">
        <f>Month!F1451</f>
        <v>78.62</v>
      </c>
      <c r="G1451" s="73">
        <f>Month!G1451</f>
        <v>5.46</v>
      </c>
      <c r="H1451" s="73">
        <f>Month!H1451</f>
        <v>21.27</v>
      </c>
      <c r="I1451" s="73">
        <f>Month!I1451</f>
        <v>0</v>
      </c>
      <c r="J1451" s="73">
        <f>Month!J1451</f>
        <v>0</v>
      </c>
      <c r="K1451" s="73">
        <f>Month!K1451</f>
        <v>0</v>
      </c>
      <c r="L1451" s="73">
        <f>Month!L1451</f>
        <v>0</v>
      </c>
      <c r="M1451" s="73">
        <f>Month!M1451</f>
        <v>5.12</v>
      </c>
      <c r="N1451" s="74">
        <f>Month!N1451</f>
        <v>31.85</v>
      </c>
      <c r="O1451" s="74">
        <f>Month!O1451</f>
        <v>110.47</v>
      </c>
      <c r="P1451" s="15">
        <v>3</v>
      </c>
    </row>
    <row r="1452" spans="1:16" ht="15.5">
      <c r="A1452" s="15">
        <f>Month!A1452</f>
        <v>2024</v>
      </c>
      <c r="B1452" s="63" t="str">
        <f>Month!B1452</f>
        <v>September</v>
      </c>
      <c r="C1452" s="63" t="str">
        <f>Month!C1452</f>
        <v>Germany</v>
      </c>
      <c r="D1452" s="73">
        <f>Month!D1452</f>
        <v>237.23</v>
      </c>
      <c r="E1452" s="73">
        <f>Month!E1452</f>
        <v>9.1</v>
      </c>
      <c r="F1452" s="74">
        <f>Month!F1452</f>
        <v>246.33</v>
      </c>
      <c r="G1452" s="73">
        <f>Month!G1452</f>
        <v>0</v>
      </c>
      <c r="H1452" s="73">
        <f>Month!H1452</f>
        <v>0</v>
      </c>
      <c r="I1452" s="73">
        <f>Month!I1452</f>
        <v>0</v>
      </c>
      <c r="J1452" s="73">
        <f>Month!J1452</f>
        <v>0</v>
      </c>
      <c r="K1452" s="73">
        <f>Month!K1452</f>
        <v>0</v>
      </c>
      <c r="L1452" s="73">
        <f>Month!L1452</f>
        <v>0</v>
      </c>
      <c r="M1452" s="73">
        <f>Month!M1452</f>
        <v>2.06</v>
      </c>
      <c r="N1452" s="74">
        <f>Month!N1452</f>
        <v>2.06</v>
      </c>
      <c r="O1452" s="74">
        <f>Month!O1452</f>
        <v>248.39</v>
      </c>
      <c r="P1452" s="15">
        <v>3</v>
      </c>
    </row>
    <row r="1453" spans="1:16" ht="15.5">
      <c r="A1453" s="15">
        <f>Month!A1453</f>
        <v>2024</v>
      </c>
      <c r="B1453" s="63" t="str">
        <f>Month!B1453</f>
        <v>September</v>
      </c>
      <c r="C1453" s="63" t="str">
        <f>Month!C1453</f>
        <v>Ireland</v>
      </c>
      <c r="D1453" s="73">
        <f>Month!D1453</f>
        <v>0</v>
      </c>
      <c r="E1453" s="73">
        <f>Month!E1453</f>
        <v>0</v>
      </c>
      <c r="F1453" s="74">
        <f>Month!F1453</f>
        <v>0</v>
      </c>
      <c r="G1453" s="73">
        <f>Month!G1453</f>
        <v>0</v>
      </c>
      <c r="H1453" s="73">
        <f>Month!H1453</f>
        <v>22.88</v>
      </c>
      <c r="I1453" s="73">
        <f>Month!I1453</f>
        <v>132.91</v>
      </c>
      <c r="J1453" s="73">
        <f>Month!J1453</f>
        <v>0</v>
      </c>
      <c r="K1453" s="73">
        <f>Month!K1453</f>
        <v>81.77</v>
      </c>
      <c r="L1453" s="73">
        <f>Month!L1453</f>
        <v>9.1300000000000008</v>
      </c>
      <c r="M1453" s="73">
        <f>Month!M1453</f>
        <v>6.96</v>
      </c>
      <c r="N1453" s="74">
        <f>Month!N1453</f>
        <v>253.65</v>
      </c>
      <c r="O1453" s="74">
        <f>Month!O1453</f>
        <v>253.65</v>
      </c>
      <c r="P1453" s="15">
        <v>3</v>
      </c>
    </row>
    <row r="1454" spans="1:16" ht="15.5">
      <c r="A1454" s="15">
        <f>Month!A1454</f>
        <v>2024</v>
      </c>
      <c r="B1454" s="63" t="str">
        <f>Month!B1454</f>
        <v>September</v>
      </c>
      <c r="C1454" s="63" t="str">
        <f>Month!C1454</f>
        <v>Italy</v>
      </c>
      <c r="D1454" s="73">
        <f>Month!D1454</f>
        <v>0</v>
      </c>
      <c r="E1454" s="73">
        <f>Month!E1454</f>
        <v>11.28</v>
      </c>
      <c r="F1454" s="74">
        <f>Month!F1454</f>
        <v>11.28</v>
      </c>
      <c r="G1454" s="73">
        <f>Month!G1454</f>
        <v>0</v>
      </c>
      <c r="H1454" s="73">
        <f>Month!H1454</f>
        <v>0</v>
      </c>
      <c r="I1454" s="73">
        <f>Month!I1454</f>
        <v>0</v>
      </c>
      <c r="J1454" s="73">
        <f>Month!J1454</f>
        <v>0</v>
      </c>
      <c r="K1454" s="73">
        <f>Month!K1454</f>
        <v>0</v>
      </c>
      <c r="L1454" s="73">
        <f>Month!L1454</f>
        <v>0</v>
      </c>
      <c r="M1454" s="73">
        <f>Month!M1454</f>
        <v>2.82</v>
      </c>
      <c r="N1454" s="74">
        <f>Month!N1454</f>
        <v>2.82</v>
      </c>
      <c r="O1454" s="74">
        <f>Month!O1454</f>
        <v>14.1</v>
      </c>
      <c r="P1454" s="15">
        <v>3</v>
      </c>
    </row>
    <row r="1455" spans="1:16" ht="15.5">
      <c r="A1455" s="15">
        <f>Month!A1455</f>
        <v>2024</v>
      </c>
      <c r="B1455" s="63" t="str">
        <f>Month!B1455</f>
        <v>September</v>
      </c>
      <c r="C1455" s="63" t="str">
        <f>Month!C1455</f>
        <v>Korea</v>
      </c>
      <c r="D1455" s="73">
        <f>Month!D1455</f>
        <v>0</v>
      </c>
      <c r="E1455" s="73">
        <f>Month!E1455</f>
        <v>0</v>
      </c>
      <c r="F1455" s="74">
        <f>Month!F1455</f>
        <v>0</v>
      </c>
      <c r="G1455" s="73">
        <f>Month!G1455</f>
        <v>0</v>
      </c>
      <c r="H1455" s="73">
        <f>Month!H1455</f>
        <v>0</v>
      </c>
      <c r="I1455" s="73">
        <f>Month!I1455</f>
        <v>0</v>
      </c>
      <c r="J1455" s="73">
        <f>Month!J1455</f>
        <v>0</v>
      </c>
      <c r="K1455" s="73">
        <f>Month!K1455</f>
        <v>0</v>
      </c>
      <c r="L1455" s="73">
        <f>Month!L1455</f>
        <v>0</v>
      </c>
      <c r="M1455" s="73">
        <f>Month!M1455</f>
        <v>0</v>
      </c>
      <c r="N1455" s="74">
        <f>Month!N1455</f>
        <v>0</v>
      </c>
      <c r="O1455" s="74">
        <f>Month!O1455</f>
        <v>0</v>
      </c>
      <c r="P1455" s="15">
        <v>3</v>
      </c>
    </row>
    <row r="1456" spans="1:16" ht="15.5">
      <c r="A1456" s="15">
        <f>Month!A1456</f>
        <v>2024</v>
      </c>
      <c r="B1456" s="63" t="str">
        <f>Month!B1456</f>
        <v>September</v>
      </c>
      <c r="C1456" s="63" t="str">
        <f>Month!C1456</f>
        <v>Netherlands</v>
      </c>
      <c r="D1456" s="73">
        <f>Month!D1456</f>
        <v>929.88</v>
      </c>
      <c r="E1456" s="73">
        <f>Month!E1456</f>
        <v>157.68</v>
      </c>
      <c r="F1456" s="74">
        <f>Month!F1456</f>
        <v>1087.56</v>
      </c>
      <c r="G1456" s="73">
        <f>Month!G1456</f>
        <v>9.7899999999999991</v>
      </c>
      <c r="H1456" s="73">
        <f>Month!H1456</f>
        <v>172.51</v>
      </c>
      <c r="I1456" s="73">
        <f>Month!I1456</f>
        <v>0</v>
      </c>
      <c r="J1456" s="73">
        <f>Month!J1456</f>
        <v>0</v>
      </c>
      <c r="K1456" s="73">
        <f>Month!K1456</f>
        <v>0</v>
      </c>
      <c r="L1456" s="73">
        <f>Month!L1456</f>
        <v>7.08</v>
      </c>
      <c r="M1456" s="73">
        <f>Month!M1456</f>
        <v>258.24</v>
      </c>
      <c r="N1456" s="74">
        <f>Month!N1456</f>
        <v>471.76</v>
      </c>
      <c r="O1456" s="74">
        <f>Month!O1456</f>
        <v>1559.32</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Poland</v>
      </c>
      <c r="D1458" s="73">
        <f>Month!D1458</f>
        <v>90.68</v>
      </c>
      <c r="E1458" s="73">
        <f>Month!E1458</f>
        <v>0</v>
      </c>
      <c r="F1458" s="74">
        <f>Month!F1458</f>
        <v>90.68</v>
      </c>
      <c r="G1458" s="73">
        <f>Month!G1458</f>
        <v>0</v>
      </c>
      <c r="H1458" s="73">
        <f>Month!H1458</f>
        <v>0</v>
      </c>
      <c r="I1458" s="73">
        <f>Month!I1458</f>
        <v>0</v>
      </c>
      <c r="J1458" s="73">
        <f>Month!J1458</f>
        <v>0</v>
      </c>
      <c r="K1458" s="73">
        <f>Month!K1458</f>
        <v>0</v>
      </c>
      <c r="L1458" s="73">
        <f>Month!L1458</f>
        <v>0</v>
      </c>
      <c r="M1458" s="73">
        <f>Month!M1458</f>
        <v>1.65</v>
      </c>
      <c r="N1458" s="74">
        <f>Month!N1458</f>
        <v>1.65</v>
      </c>
      <c r="O1458" s="74">
        <f>Month!O1458</f>
        <v>92.33</v>
      </c>
      <c r="P1458" s="15">
        <v>3</v>
      </c>
    </row>
    <row r="1459" spans="1:16" ht="15.5">
      <c r="A1459" s="15">
        <f>Month!A1459</f>
        <v>2024</v>
      </c>
      <c r="B1459" s="63" t="str">
        <f>Month!B1459</f>
        <v>September</v>
      </c>
      <c r="C1459" s="63" t="str">
        <f>Month!C1459</f>
        <v>Spain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5.37</v>
      </c>
      <c r="N1459" s="74">
        <f>Month!N1459</f>
        <v>67.98</v>
      </c>
      <c r="O1459" s="74">
        <f>Month!O1459</f>
        <v>67.98</v>
      </c>
      <c r="P1459" s="15">
        <v>3</v>
      </c>
    </row>
    <row r="1460" spans="1:16" ht="15.5">
      <c r="A1460" s="15">
        <f>Month!A1460</f>
        <v>2024</v>
      </c>
      <c r="B1460" s="63" t="str">
        <f>Month!B1460</f>
        <v>September</v>
      </c>
      <c r="C1460" s="63" t="str">
        <f>Month!C1460</f>
        <v>Sweden</v>
      </c>
      <c r="D1460" s="73">
        <f>Month!D1460</f>
        <v>86.85</v>
      </c>
      <c r="E1460" s="73">
        <f>Month!E1460</f>
        <v>0</v>
      </c>
      <c r="F1460" s="74">
        <f>Month!F1460</f>
        <v>86.85</v>
      </c>
      <c r="G1460" s="73">
        <f>Month!G1460</f>
        <v>0</v>
      </c>
      <c r="H1460" s="73">
        <f>Month!H1460</f>
        <v>0</v>
      </c>
      <c r="I1460" s="73">
        <f>Month!I1460</f>
        <v>0</v>
      </c>
      <c r="J1460" s="73">
        <f>Month!J1460</f>
        <v>0</v>
      </c>
      <c r="K1460" s="73">
        <f>Month!K1460</f>
        <v>0</v>
      </c>
      <c r="L1460" s="73">
        <f>Month!L1460</f>
        <v>0</v>
      </c>
      <c r="M1460" s="73">
        <f>Month!M1460</f>
        <v>0.08</v>
      </c>
      <c r="N1460" s="74">
        <f>Month!N1460</f>
        <v>0.08</v>
      </c>
      <c r="O1460" s="74">
        <f>Month!O1460</f>
        <v>86.93</v>
      </c>
      <c r="P1460" s="15">
        <v>3</v>
      </c>
    </row>
    <row r="1461" spans="1:16" ht="15.5">
      <c r="A1461" s="15">
        <f>Month!A1461</f>
        <v>2024</v>
      </c>
      <c r="B1461" s="63" t="str">
        <f>Month!B1461</f>
        <v>September</v>
      </c>
      <c r="C1461" s="63" t="str">
        <f>Month!C1461</f>
        <v>United States</v>
      </c>
      <c r="D1461" s="73">
        <f>Month!D1461</f>
        <v>99.52</v>
      </c>
      <c r="E1461" s="73">
        <f>Month!E1461</f>
        <v>0</v>
      </c>
      <c r="F1461" s="74">
        <f>Month!F1461</f>
        <v>99.52</v>
      </c>
      <c r="G1461" s="73">
        <f>Month!G1461</f>
        <v>0</v>
      </c>
      <c r="H1461" s="73">
        <f>Month!H1461</f>
        <v>71.77</v>
      </c>
      <c r="I1461" s="73">
        <f>Month!I1461</f>
        <v>0</v>
      </c>
      <c r="J1461" s="73">
        <f>Month!J1461</f>
        <v>0</v>
      </c>
      <c r="K1461" s="73">
        <f>Month!K1461</f>
        <v>0</v>
      </c>
      <c r="L1461" s="73">
        <f>Month!L1461</f>
        <v>0</v>
      </c>
      <c r="M1461" s="73">
        <f>Month!M1461</f>
        <v>0.03</v>
      </c>
      <c r="N1461" s="74">
        <f>Month!N1461</f>
        <v>71.8</v>
      </c>
      <c r="O1461" s="74">
        <f>Month!O1461</f>
        <v>171.32</v>
      </c>
      <c r="P1461" s="15">
        <v>3</v>
      </c>
    </row>
    <row r="1462" spans="1:16" ht="15.5">
      <c r="A1462" s="15">
        <f>Month!A1462</f>
        <v>2024</v>
      </c>
      <c r="B1462" s="63" t="str">
        <f>Month!B1462</f>
        <v>September</v>
      </c>
      <c r="C1462" s="63" t="str">
        <f>Month!C1462</f>
        <v>Other</v>
      </c>
      <c r="D1462" s="73">
        <f>Month!D1462</f>
        <v>134.13999999999999</v>
      </c>
      <c r="E1462" s="73">
        <f>Month!E1462</f>
        <v>0</v>
      </c>
      <c r="F1462" s="74">
        <f>Month!F1462</f>
        <v>134.13999999999999</v>
      </c>
      <c r="G1462" s="73">
        <f>Month!G1462</f>
        <v>22.08</v>
      </c>
      <c r="H1462" s="73">
        <f>Month!H1462</f>
        <v>39.950000000000003</v>
      </c>
      <c r="I1462" s="73">
        <f>Month!I1462</f>
        <v>0</v>
      </c>
      <c r="J1462" s="73">
        <f>Month!J1462</f>
        <v>0</v>
      </c>
      <c r="K1462" s="73">
        <f>Month!K1462</f>
        <v>0</v>
      </c>
      <c r="L1462" s="73">
        <f>Month!L1462</f>
        <v>185.76</v>
      </c>
      <c r="M1462" s="73">
        <f>Month!M1462</f>
        <v>40.39</v>
      </c>
      <c r="N1462" s="74">
        <f>Month!N1462</f>
        <v>185.96</v>
      </c>
      <c r="O1462" s="74">
        <f>Month!O1462</f>
        <v>320.10000000000002</v>
      </c>
      <c r="P1462" s="15">
        <v>3</v>
      </c>
    </row>
    <row r="1463" spans="1:16" ht="15.5">
      <c r="A1463" s="15">
        <f>Month!A1463</f>
        <v>2024</v>
      </c>
      <c r="B1463" s="66" t="str">
        <f>Month!B1463</f>
        <v>September</v>
      </c>
      <c r="C1463" s="64" t="str">
        <f>Month!C1463</f>
        <v>Total exports</v>
      </c>
      <c r="D1463" s="76">
        <f>Month!D1463</f>
        <v>2032.95</v>
      </c>
      <c r="E1463" s="76">
        <f>Month!E1463</f>
        <v>181.55</v>
      </c>
      <c r="F1463" s="75">
        <f>Month!F1463</f>
        <v>2214.5</v>
      </c>
      <c r="G1463" s="76">
        <f>Month!G1463</f>
        <v>37.33</v>
      </c>
      <c r="H1463" s="76">
        <f>Month!H1463</f>
        <v>560.66</v>
      </c>
      <c r="I1463" s="76">
        <f>Month!I1463</f>
        <v>132.91</v>
      </c>
      <c r="J1463" s="76">
        <f>Month!J1463</f>
        <v>0</v>
      </c>
      <c r="K1463" s="76">
        <f>Month!K1463</f>
        <v>81.77</v>
      </c>
      <c r="L1463" s="76">
        <f>Month!L1463</f>
        <v>201.97</v>
      </c>
      <c r="M1463" s="76">
        <f>Month!M1463</f>
        <v>380.53</v>
      </c>
      <c r="N1463" s="75">
        <f>Month!N1463</f>
        <v>1395.17</v>
      </c>
      <c r="O1463" s="96">
        <f>Month!O1463</f>
        <v>3609.67</v>
      </c>
      <c r="P1463" s="15">
        <v>3</v>
      </c>
    </row>
    <row r="1464" spans="1:16" ht="15.5">
      <c r="A1464" s="15">
        <f>Month!A1464</f>
        <v>2024</v>
      </c>
      <c r="B1464" s="63" t="str">
        <f>Month!B1464</f>
        <v>October</v>
      </c>
      <c r="C1464" s="62" t="str">
        <f>Month!C1464</f>
        <v>Belgium</v>
      </c>
      <c r="D1464" s="70">
        <f>Month!D1464</f>
        <v>0</v>
      </c>
      <c r="E1464" s="70">
        <f>Month!E1464</f>
        <v>0</v>
      </c>
      <c r="F1464" s="71">
        <f>Month!F1464</f>
        <v>0</v>
      </c>
      <c r="G1464" s="70">
        <f>Month!G1464</f>
        <v>0</v>
      </c>
      <c r="H1464" s="70">
        <f>Month!H1464</f>
        <v>116.93</v>
      </c>
      <c r="I1464" s="70">
        <f>Month!I1464</f>
        <v>0</v>
      </c>
      <c r="J1464" s="70">
        <f>Month!J1464</f>
        <v>0</v>
      </c>
      <c r="K1464" s="70">
        <f>Month!K1464</f>
        <v>0</v>
      </c>
      <c r="L1464" s="70">
        <f>Month!L1464</f>
        <v>0</v>
      </c>
      <c r="M1464" s="70">
        <f>Month!M1464</f>
        <v>36.26</v>
      </c>
      <c r="N1464" s="71">
        <f>Month!N1464</f>
        <v>168.21</v>
      </c>
      <c r="O1464" s="71">
        <f>Month!O1464</f>
        <v>168.21</v>
      </c>
      <c r="P1464" s="15">
        <v>4</v>
      </c>
    </row>
    <row r="1465" spans="1:16" ht="15.5">
      <c r="A1465" s="15">
        <f>Month!A1465</f>
        <v>2024</v>
      </c>
      <c r="B1465" s="63" t="str">
        <f>Month!B1465</f>
        <v>October</v>
      </c>
      <c r="C1465" s="63" t="str">
        <f>Month!C1465</f>
        <v>Canada</v>
      </c>
      <c r="D1465" s="73">
        <f>Month!D1465</f>
        <v>0</v>
      </c>
      <c r="E1465" s="73">
        <f>Month!E1465</f>
        <v>0</v>
      </c>
      <c r="F1465" s="74">
        <f>Month!F1465</f>
        <v>0</v>
      </c>
      <c r="G1465" s="73">
        <f>Month!G1465</f>
        <v>0</v>
      </c>
      <c r="H1465" s="73">
        <f>Month!H1465</f>
        <v>0</v>
      </c>
      <c r="I1465" s="73">
        <f>Month!I1465</f>
        <v>0</v>
      </c>
      <c r="J1465" s="73">
        <f>Month!J1465</f>
        <v>0</v>
      </c>
      <c r="K1465" s="73">
        <f>Month!K1465</f>
        <v>0</v>
      </c>
      <c r="L1465" s="73">
        <f>Month!L1465</f>
        <v>0</v>
      </c>
      <c r="M1465" s="73">
        <f>Month!M1465</f>
        <v>0</v>
      </c>
      <c r="N1465" s="74">
        <f>Month!N1465</f>
        <v>0</v>
      </c>
      <c r="O1465" s="74">
        <f>Month!O1465</f>
        <v>0</v>
      </c>
      <c r="P1465" s="15">
        <v>4</v>
      </c>
    </row>
    <row r="1466" spans="1:16" ht="15.5">
      <c r="A1466" s="15">
        <f>Month!A1466</f>
        <v>2024</v>
      </c>
      <c r="B1466" s="63" t="str">
        <f>Month!B1466</f>
        <v>October</v>
      </c>
      <c r="C1466" s="63" t="str">
        <f>Month!C1466</f>
        <v>China, People's Republic of</v>
      </c>
      <c r="D1466" s="73">
        <f>Month!D1466</f>
        <v>267.87</v>
      </c>
      <c r="E1466" s="73">
        <f>Month!E1466</f>
        <v>0</v>
      </c>
      <c r="F1466" s="74">
        <f>Month!F1466</f>
        <v>267.87</v>
      </c>
      <c r="G1466" s="73">
        <f>Month!G1466</f>
        <v>0</v>
      </c>
      <c r="H1466" s="73">
        <f>Month!H1466</f>
        <v>0</v>
      </c>
      <c r="I1466" s="73">
        <f>Month!I1466</f>
        <v>0</v>
      </c>
      <c r="J1466" s="73">
        <f>Month!J1466</f>
        <v>0</v>
      </c>
      <c r="K1466" s="73">
        <f>Month!K1466</f>
        <v>0</v>
      </c>
      <c r="L1466" s="73">
        <f>Month!L1466</f>
        <v>0</v>
      </c>
      <c r="M1466" s="73">
        <f>Month!M1466</f>
        <v>6.27</v>
      </c>
      <c r="N1466" s="74">
        <f>Month!N1466</f>
        <v>6.27</v>
      </c>
      <c r="O1466" s="74">
        <f>Month!O1466</f>
        <v>274.14</v>
      </c>
      <c r="P1466" s="15">
        <v>4</v>
      </c>
    </row>
    <row r="1467" spans="1:16" ht="15.5">
      <c r="A1467" s="15">
        <f>Month!A1467</f>
        <v>2024</v>
      </c>
      <c r="B1467" s="63" t="str">
        <f>Month!B1467</f>
        <v>October</v>
      </c>
      <c r="C1467" s="63" t="str">
        <f>Month!C1467</f>
        <v>Denmark</v>
      </c>
      <c r="D1467" s="73">
        <f>Month!D1467</f>
        <v>0</v>
      </c>
      <c r="E1467" s="73">
        <f>Month!E1467</f>
        <v>0</v>
      </c>
      <c r="F1467" s="74">
        <f>Month!F1467</f>
        <v>0</v>
      </c>
      <c r="G1467" s="73">
        <f>Month!G1467</f>
        <v>0</v>
      </c>
      <c r="H1467" s="73">
        <f>Month!H1467</f>
        <v>6.66</v>
      </c>
      <c r="I1467" s="73">
        <f>Month!I1467</f>
        <v>0</v>
      </c>
      <c r="J1467" s="73">
        <f>Month!J1467</f>
        <v>0</v>
      </c>
      <c r="K1467" s="73">
        <f>Month!K1467</f>
        <v>0</v>
      </c>
      <c r="L1467" s="73">
        <f>Month!L1467</f>
        <v>0</v>
      </c>
      <c r="M1467" s="73">
        <f>Month!M1467</f>
        <v>0</v>
      </c>
      <c r="N1467" s="74">
        <f>Month!N1467</f>
        <v>6.66</v>
      </c>
      <c r="O1467" s="74">
        <f>Month!O1467</f>
        <v>6.66</v>
      </c>
      <c r="P1467" s="15">
        <v>4</v>
      </c>
    </row>
    <row r="1468" spans="1:16" ht="15.5">
      <c r="A1468" s="15">
        <f>Month!A1468</f>
        <v>2024</v>
      </c>
      <c r="B1468" s="63" t="str">
        <f>Month!B1468</f>
        <v>October</v>
      </c>
      <c r="C1468" s="63" t="str">
        <f>Month!C1468</f>
        <v>Finland</v>
      </c>
      <c r="D1468" s="73">
        <f>Month!D1468</f>
        <v>162.63</v>
      </c>
      <c r="E1468" s="73">
        <f>Month!E1468</f>
        <v>0</v>
      </c>
      <c r="F1468" s="74">
        <f>Month!F1468</f>
        <v>162.63</v>
      </c>
      <c r="G1468" s="73">
        <f>Month!G1468</f>
        <v>0</v>
      </c>
      <c r="H1468" s="73">
        <f>Month!H1468</f>
        <v>0</v>
      </c>
      <c r="I1468" s="73">
        <f>Month!I1468</f>
        <v>0</v>
      </c>
      <c r="J1468" s="73">
        <f>Month!J1468</f>
        <v>0</v>
      </c>
      <c r="K1468" s="73">
        <f>Month!K1468</f>
        <v>0</v>
      </c>
      <c r="L1468" s="73">
        <f>Month!L1468</f>
        <v>0</v>
      </c>
      <c r="M1468" s="73">
        <f>Month!M1468</f>
        <v>0</v>
      </c>
      <c r="N1468" s="74">
        <f>Month!N1468</f>
        <v>0</v>
      </c>
      <c r="O1468" s="74">
        <f>Month!O1468</f>
        <v>162.63</v>
      </c>
      <c r="P1468" s="15">
        <v>4</v>
      </c>
    </row>
    <row r="1469" spans="1:16" ht="15.5">
      <c r="A1469" s="15">
        <f>Month!A1469</f>
        <v>2024</v>
      </c>
      <c r="B1469" s="63" t="str">
        <f>Month!B1469</f>
        <v>October</v>
      </c>
      <c r="C1469" s="63" t="str">
        <f>Month!C1469</f>
        <v>France</v>
      </c>
      <c r="D1469" s="73">
        <f>Month!D1469</f>
        <v>64.510000000000005</v>
      </c>
      <c r="E1469" s="73">
        <f>Month!E1469</f>
        <v>0</v>
      </c>
      <c r="F1469" s="74">
        <f>Month!F1469</f>
        <v>64.510000000000005</v>
      </c>
      <c r="G1469" s="73">
        <f>Month!G1469</f>
        <v>4.68</v>
      </c>
      <c r="H1469" s="73">
        <f>Month!H1469</f>
        <v>13.89</v>
      </c>
      <c r="I1469" s="73">
        <f>Month!I1469</f>
        <v>0</v>
      </c>
      <c r="J1469" s="73">
        <f>Month!J1469</f>
        <v>0</v>
      </c>
      <c r="K1469" s="73">
        <f>Month!K1469</f>
        <v>0</v>
      </c>
      <c r="L1469" s="73">
        <f>Month!L1469</f>
        <v>0</v>
      </c>
      <c r="M1469" s="73">
        <f>Month!M1469</f>
        <v>3.97</v>
      </c>
      <c r="N1469" s="74">
        <f>Month!N1469</f>
        <v>22.54</v>
      </c>
      <c r="O1469" s="74">
        <f>Month!O1469</f>
        <v>87.05</v>
      </c>
      <c r="P1469" s="15">
        <v>4</v>
      </c>
    </row>
    <row r="1470" spans="1:16" ht="15.5">
      <c r="A1470" s="15">
        <f>Month!A1470</f>
        <v>2024</v>
      </c>
      <c r="B1470" s="63" t="str">
        <f>Month!B1470</f>
        <v>October</v>
      </c>
      <c r="C1470" s="63" t="str">
        <f>Month!C1470</f>
        <v>Germany</v>
      </c>
      <c r="D1470" s="73">
        <f>Month!D1470</f>
        <v>305.33</v>
      </c>
      <c r="E1470" s="73">
        <f>Month!E1470</f>
        <v>12</v>
      </c>
      <c r="F1470" s="74">
        <f>Month!F1470</f>
        <v>317.33</v>
      </c>
      <c r="G1470" s="73">
        <f>Month!G1470</f>
        <v>0</v>
      </c>
      <c r="H1470" s="73">
        <f>Month!H1470</f>
        <v>0</v>
      </c>
      <c r="I1470" s="73">
        <f>Month!I1470</f>
        <v>0</v>
      </c>
      <c r="J1470" s="73">
        <f>Month!J1470</f>
        <v>0</v>
      </c>
      <c r="K1470" s="73">
        <f>Month!K1470</f>
        <v>0</v>
      </c>
      <c r="L1470" s="73">
        <f>Month!L1470</f>
        <v>0</v>
      </c>
      <c r="M1470" s="73">
        <f>Month!M1470</f>
        <v>8.6999999999999993</v>
      </c>
      <c r="N1470" s="74">
        <f>Month!N1470</f>
        <v>8.6999999999999993</v>
      </c>
      <c r="O1470" s="74">
        <f>Month!O1470</f>
        <v>326.02999999999997</v>
      </c>
      <c r="P1470" s="15">
        <v>4</v>
      </c>
    </row>
    <row r="1471" spans="1:16" ht="15.5">
      <c r="A1471" s="15">
        <f>Month!A1471</f>
        <v>2024</v>
      </c>
      <c r="B1471" s="63" t="str">
        <f>Month!B1471</f>
        <v>October</v>
      </c>
      <c r="C1471" s="63" t="str">
        <f>Month!C1471</f>
        <v>Ireland</v>
      </c>
      <c r="D1471" s="73">
        <f>Month!D1471</f>
        <v>0</v>
      </c>
      <c r="E1471" s="73">
        <f>Month!E1471</f>
        <v>0</v>
      </c>
      <c r="F1471" s="74">
        <f>Month!F1471</f>
        <v>0</v>
      </c>
      <c r="G1471" s="73">
        <f>Month!G1471</f>
        <v>0</v>
      </c>
      <c r="H1471" s="73">
        <f>Month!H1471</f>
        <v>38.53</v>
      </c>
      <c r="I1471" s="73">
        <f>Month!I1471</f>
        <v>137.01</v>
      </c>
      <c r="J1471" s="73">
        <f>Month!J1471</f>
        <v>0</v>
      </c>
      <c r="K1471" s="73">
        <f>Month!K1471</f>
        <v>59.27</v>
      </c>
      <c r="L1471" s="73">
        <f>Month!L1471</f>
        <v>8.73</v>
      </c>
      <c r="M1471" s="73">
        <f>Month!M1471</f>
        <v>10.1</v>
      </c>
      <c r="N1471" s="74">
        <f>Month!N1471</f>
        <v>253.64</v>
      </c>
      <c r="O1471" s="74">
        <f>Month!O1471</f>
        <v>253.64</v>
      </c>
      <c r="P1471" s="15">
        <v>4</v>
      </c>
    </row>
    <row r="1472" spans="1:16" ht="15.5">
      <c r="A1472" s="15">
        <f>Month!A1472</f>
        <v>2024</v>
      </c>
      <c r="B1472" s="63" t="str">
        <f>Month!B1472</f>
        <v>October</v>
      </c>
      <c r="C1472" s="63" t="str">
        <f>Month!C1472</f>
        <v>Italy</v>
      </c>
      <c r="D1472" s="73">
        <f>Month!D1472</f>
        <v>91.92</v>
      </c>
      <c r="E1472" s="73">
        <f>Month!E1472</f>
        <v>0</v>
      </c>
      <c r="F1472" s="74">
        <f>Month!F1472</f>
        <v>91.92</v>
      </c>
      <c r="G1472" s="73">
        <f>Month!G1472</f>
        <v>0</v>
      </c>
      <c r="H1472" s="73">
        <f>Month!H1472</f>
        <v>0</v>
      </c>
      <c r="I1472" s="73">
        <f>Month!I1472</f>
        <v>0</v>
      </c>
      <c r="J1472" s="73">
        <f>Month!J1472</f>
        <v>0</v>
      </c>
      <c r="K1472" s="73">
        <f>Month!K1472</f>
        <v>0</v>
      </c>
      <c r="L1472" s="73">
        <f>Month!L1472</f>
        <v>0</v>
      </c>
      <c r="M1472" s="73">
        <f>Month!M1472</f>
        <v>3.12</v>
      </c>
      <c r="N1472" s="74">
        <f>Month!N1472</f>
        <v>3.12</v>
      </c>
      <c r="O1472" s="74">
        <f>Month!O1472</f>
        <v>95.04</v>
      </c>
      <c r="P1472" s="15">
        <v>4</v>
      </c>
    </row>
    <row r="1473" spans="1:16" ht="15.5">
      <c r="A1473" s="15">
        <f>Month!A1473</f>
        <v>2024</v>
      </c>
      <c r="B1473" s="63" t="str">
        <f>Month!B1473</f>
        <v>October</v>
      </c>
      <c r="C1473" s="63" t="str">
        <f>Month!C1473</f>
        <v>Korea</v>
      </c>
      <c r="D1473" s="73">
        <f>Month!D1473</f>
        <v>0</v>
      </c>
      <c r="E1473" s="73">
        <f>Month!E1473</f>
        <v>0</v>
      </c>
      <c r="F1473" s="74">
        <f>Month!F1473</f>
        <v>0</v>
      </c>
      <c r="G1473" s="73">
        <f>Month!G1473</f>
        <v>0</v>
      </c>
      <c r="H1473" s="73">
        <f>Month!H1473</f>
        <v>0</v>
      </c>
      <c r="I1473" s="73">
        <f>Month!I1473</f>
        <v>0</v>
      </c>
      <c r="J1473" s="73">
        <f>Month!J1473</f>
        <v>0</v>
      </c>
      <c r="K1473" s="73">
        <f>Month!K1473</f>
        <v>0</v>
      </c>
      <c r="L1473" s="73">
        <f>Month!L1473</f>
        <v>0</v>
      </c>
      <c r="M1473" s="73">
        <f>Month!M1473</f>
        <v>0</v>
      </c>
      <c r="N1473" s="74">
        <f>Month!N1473</f>
        <v>0</v>
      </c>
      <c r="O1473" s="74">
        <f>Month!O1473</f>
        <v>0</v>
      </c>
      <c r="P1473" s="15">
        <v>4</v>
      </c>
    </row>
    <row r="1474" spans="1:16" ht="15.5">
      <c r="A1474" s="15">
        <f>Month!A1474</f>
        <v>2024</v>
      </c>
      <c r="B1474" s="63" t="str">
        <f>Month!B1474</f>
        <v>October</v>
      </c>
      <c r="C1474" s="63" t="str">
        <f>Month!C1474</f>
        <v>Netherlands</v>
      </c>
      <c r="D1474" s="73">
        <f>Month!D1474</f>
        <v>973.79</v>
      </c>
      <c r="E1474" s="73">
        <f>Month!E1474</f>
        <v>275.54000000000002</v>
      </c>
      <c r="F1474" s="74">
        <f>Month!F1474</f>
        <v>1249.33</v>
      </c>
      <c r="G1474" s="73">
        <f>Month!G1474</f>
        <v>5.48</v>
      </c>
      <c r="H1474" s="73">
        <f>Month!H1474</f>
        <v>240.03</v>
      </c>
      <c r="I1474" s="73">
        <f>Month!I1474</f>
        <v>0</v>
      </c>
      <c r="J1474" s="73">
        <f>Month!J1474</f>
        <v>0</v>
      </c>
      <c r="K1474" s="73">
        <f>Month!K1474</f>
        <v>0</v>
      </c>
      <c r="L1474" s="73">
        <f>Month!L1474</f>
        <v>6.06</v>
      </c>
      <c r="M1474" s="73">
        <f>Month!M1474</f>
        <v>203.91</v>
      </c>
      <c r="N1474" s="74">
        <f>Month!N1474</f>
        <v>506.53</v>
      </c>
      <c r="O1474" s="74">
        <f>Month!O1474</f>
        <v>1755.86</v>
      </c>
      <c r="P1474" s="15">
        <v>4</v>
      </c>
    </row>
    <row r="1475" spans="1:16" ht="15.5">
      <c r="A1475" s="15">
        <f>Month!A1475</f>
        <v>2024</v>
      </c>
      <c r="B1475" s="63" t="str">
        <f>Month!B1475</f>
        <v>October</v>
      </c>
      <c r="C1475" s="63" t="str">
        <f>Month!C1475</f>
        <v>Other Africa</v>
      </c>
      <c r="D1475" s="73">
        <f>Month!D1475</f>
        <v>0</v>
      </c>
      <c r="E1475" s="73">
        <f>Month!E1475</f>
        <v>0</v>
      </c>
      <c r="F1475" s="74">
        <f>Month!F1475</f>
        <v>0</v>
      </c>
      <c r="G1475" s="73">
        <f>Month!G1475</f>
        <v>0</v>
      </c>
      <c r="H1475" s="73">
        <f>Month!H1475</f>
        <v>65.849999999999994</v>
      </c>
      <c r="I1475" s="73">
        <f>Month!I1475</f>
        <v>0</v>
      </c>
      <c r="J1475" s="73">
        <f>Month!J1475</f>
        <v>0</v>
      </c>
      <c r="K1475" s="73">
        <f>Month!K1475</f>
        <v>0</v>
      </c>
      <c r="L1475" s="73">
        <f>Month!L1475</f>
        <v>0</v>
      </c>
      <c r="M1475" s="73">
        <f>Month!M1475</f>
        <v>0</v>
      </c>
      <c r="N1475" s="74">
        <f>Month!N1475</f>
        <v>65.849999999999994</v>
      </c>
      <c r="O1475" s="74">
        <f>Month!O1475</f>
        <v>65.849999999999994</v>
      </c>
      <c r="P1475" s="15">
        <v>4</v>
      </c>
    </row>
    <row r="1476" spans="1:16" ht="15.5">
      <c r="A1476" s="15">
        <f>Month!A1476</f>
        <v>2024</v>
      </c>
      <c r="B1476" s="63" t="str">
        <f>Month!B1476</f>
        <v>October</v>
      </c>
      <c r="C1476" s="63" t="str">
        <f>Month!C1476</f>
        <v>Poland</v>
      </c>
      <c r="D1476" s="73">
        <f>Month!D1476</f>
        <v>91.08</v>
      </c>
      <c r="E1476" s="73">
        <f>Month!E1476</f>
        <v>0</v>
      </c>
      <c r="F1476" s="74">
        <f>Month!F1476</f>
        <v>91.08</v>
      </c>
      <c r="G1476" s="73">
        <f>Month!G1476</f>
        <v>0</v>
      </c>
      <c r="H1476" s="73">
        <f>Month!H1476</f>
        <v>0</v>
      </c>
      <c r="I1476" s="73">
        <f>Month!I1476</f>
        <v>0</v>
      </c>
      <c r="J1476" s="73">
        <f>Month!J1476</f>
        <v>0</v>
      </c>
      <c r="K1476" s="73">
        <f>Month!K1476</f>
        <v>0</v>
      </c>
      <c r="L1476" s="73">
        <f>Month!L1476</f>
        <v>0</v>
      </c>
      <c r="M1476" s="73">
        <f>Month!M1476</f>
        <v>0</v>
      </c>
      <c r="N1476" s="74">
        <f>Month!N1476</f>
        <v>0</v>
      </c>
      <c r="O1476" s="74">
        <f>Month!O1476</f>
        <v>91.08</v>
      </c>
      <c r="P1476" s="15">
        <v>4</v>
      </c>
    </row>
    <row r="1477" spans="1:16" ht="15.5">
      <c r="A1477" s="15">
        <f>Month!A1477</f>
        <v>2024</v>
      </c>
      <c r="B1477" s="63" t="str">
        <f>Month!B1477</f>
        <v>October</v>
      </c>
      <c r="C1477" s="63" t="str">
        <f>Month!C1477</f>
        <v>Spain</v>
      </c>
      <c r="D1477" s="73">
        <f>Month!D1477</f>
        <v>0</v>
      </c>
      <c r="E1477" s="73">
        <f>Month!E1477</f>
        <v>0</v>
      </c>
      <c r="F1477" s="74">
        <f>Month!F1477</f>
        <v>0</v>
      </c>
      <c r="G1477" s="73">
        <f>Month!G1477</f>
        <v>0</v>
      </c>
      <c r="H1477" s="73">
        <f>Month!H1477</f>
        <v>0</v>
      </c>
      <c r="I1477" s="73">
        <f>Month!I1477</f>
        <v>0</v>
      </c>
      <c r="J1477" s="73">
        <f>Month!J1477</f>
        <v>0</v>
      </c>
      <c r="K1477" s="73">
        <f>Month!K1477</f>
        <v>0</v>
      </c>
      <c r="L1477" s="73">
        <f>Month!L1477</f>
        <v>0</v>
      </c>
      <c r="M1477" s="73">
        <f>Month!M1477</f>
        <v>6.45</v>
      </c>
      <c r="N1477" s="74">
        <f>Month!N1477</f>
        <v>6.45</v>
      </c>
      <c r="O1477" s="74">
        <f>Month!O1477</f>
        <v>6.45</v>
      </c>
      <c r="P1477" s="15">
        <v>4</v>
      </c>
    </row>
    <row r="1478" spans="1:16" ht="15.5">
      <c r="A1478" s="15">
        <f>Month!A1478</f>
        <v>2024</v>
      </c>
      <c r="B1478" s="63" t="str">
        <f>Month!B1478</f>
        <v>October</v>
      </c>
      <c r="C1478" s="63" t="str">
        <f>Month!C1478</f>
        <v>Sweden</v>
      </c>
      <c r="D1478" s="73">
        <f>Month!D1478</f>
        <v>257.63</v>
      </c>
      <c r="E1478" s="73">
        <f>Month!E1478</f>
        <v>0</v>
      </c>
      <c r="F1478" s="74">
        <f>Month!F1478</f>
        <v>257.63</v>
      </c>
      <c r="G1478" s="73">
        <f>Month!G1478</f>
        <v>0</v>
      </c>
      <c r="H1478" s="73">
        <f>Month!H1478</f>
        <v>0</v>
      </c>
      <c r="I1478" s="73">
        <f>Month!I1478</f>
        <v>0</v>
      </c>
      <c r="J1478" s="73">
        <f>Month!J1478</f>
        <v>0</v>
      </c>
      <c r="K1478" s="73">
        <f>Month!K1478</f>
        <v>0</v>
      </c>
      <c r="L1478" s="73">
        <f>Month!L1478</f>
        <v>0</v>
      </c>
      <c r="M1478" s="73">
        <f>Month!M1478</f>
        <v>0.03</v>
      </c>
      <c r="N1478" s="74">
        <f>Month!N1478</f>
        <v>0.03</v>
      </c>
      <c r="O1478" s="74">
        <f>Month!O1478</f>
        <v>257.66000000000003</v>
      </c>
      <c r="P1478" s="15">
        <v>4</v>
      </c>
    </row>
    <row r="1479" spans="1:16" ht="15.5">
      <c r="A1479" s="15">
        <f>Month!A1479</f>
        <v>2024</v>
      </c>
      <c r="B1479" s="63" t="str">
        <f>Month!B1479</f>
        <v>October</v>
      </c>
      <c r="C1479" s="63" t="str">
        <f>Month!C1479</f>
        <v>United States</v>
      </c>
      <c r="D1479" s="73">
        <f>Month!D1479</f>
        <v>47.25</v>
      </c>
      <c r="E1479" s="73">
        <f>Month!E1479</f>
        <v>0</v>
      </c>
      <c r="F1479" s="74">
        <f>Month!F1479</f>
        <v>47.25</v>
      </c>
      <c r="G1479" s="73">
        <f>Month!G1479</f>
        <v>0</v>
      </c>
      <c r="H1479" s="73">
        <f>Month!H1479</f>
        <v>40.9</v>
      </c>
      <c r="I1479" s="73">
        <f>Month!I1479</f>
        <v>0</v>
      </c>
      <c r="J1479" s="73">
        <f>Month!J1479</f>
        <v>0</v>
      </c>
      <c r="K1479" s="73">
        <f>Month!K1479</f>
        <v>0</v>
      </c>
      <c r="L1479" s="73">
        <f>Month!L1479</f>
        <v>0</v>
      </c>
      <c r="M1479" s="73">
        <f>Month!M1479</f>
        <v>0.12</v>
      </c>
      <c r="N1479" s="74">
        <f>Month!N1479</f>
        <v>41.02</v>
      </c>
      <c r="O1479" s="74">
        <f>Month!O1479</f>
        <v>88.27</v>
      </c>
      <c r="P1479" s="15">
        <v>4</v>
      </c>
    </row>
    <row r="1480" spans="1:16" ht="15.5">
      <c r="A1480" s="15">
        <f>Month!A1480</f>
        <v>2024</v>
      </c>
      <c r="B1480" s="63" t="str">
        <f>Month!B1480</f>
        <v>October</v>
      </c>
      <c r="C1480" s="63" t="str">
        <f>Month!C1480</f>
        <v>Other</v>
      </c>
      <c r="D1480" s="73">
        <f>Month!D1480</f>
        <v>278.64999999999998</v>
      </c>
      <c r="E1480" s="73">
        <f>Month!E1480</f>
        <v>0</v>
      </c>
      <c r="F1480" s="74">
        <f>Month!F1480</f>
        <v>278.64999999999998</v>
      </c>
      <c r="G1480" s="73">
        <f>Month!G1480</f>
        <v>4.0999999999999996</v>
      </c>
      <c r="H1480" s="73">
        <f>Month!H1480</f>
        <v>34.119999999999997</v>
      </c>
      <c r="I1480" s="73">
        <f>Month!I1480</f>
        <v>0</v>
      </c>
      <c r="J1480" s="73">
        <f>Month!J1480</f>
        <v>0</v>
      </c>
      <c r="K1480" s="73">
        <f>Month!K1480</f>
        <v>0</v>
      </c>
      <c r="L1480" s="73">
        <f>Month!L1480</f>
        <v>127.82</v>
      </c>
      <c r="M1480" s="73">
        <f>Month!M1480</f>
        <v>51.49</v>
      </c>
      <c r="N1480" s="74">
        <f>Month!N1480</f>
        <v>151.46</v>
      </c>
      <c r="O1480" s="74">
        <f>Month!O1480</f>
        <v>430.11</v>
      </c>
      <c r="P1480" s="15">
        <v>4</v>
      </c>
    </row>
    <row r="1481" spans="1:16" ht="15.5">
      <c r="A1481" s="15">
        <f>Month!A1481</f>
        <v>2024</v>
      </c>
      <c r="B1481" s="66" t="str">
        <f>Month!B1481</f>
        <v>October</v>
      </c>
      <c r="C1481" s="64" t="str">
        <f>Month!C1481</f>
        <v>Total exports</v>
      </c>
      <c r="D1481" s="76">
        <f>Month!D1481</f>
        <v>2540.66</v>
      </c>
      <c r="E1481" s="76">
        <f>Month!E1481</f>
        <v>287.54000000000002</v>
      </c>
      <c r="F1481" s="75">
        <f>Month!F1481</f>
        <v>2828.2</v>
      </c>
      <c r="G1481" s="76">
        <f>Month!G1481</f>
        <v>14.26</v>
      </c>
      <c r="H1481" s="76">
        <f>Month!H1481</f>
        <v>556.91</v>
      </c>
      <c r="I1481" s="76">
        <f>Month!I1481</f>
        <v>137.01</v>
      </c>
      <c r="J1481" s="76">
        <f>Month!J1481</f>
        <v>0</v>
      </c>
      <c r="K1481" s="76">
        <f>Month!K1481</f>
        <v>59.27</v>
      </c>
      <c r="L1481" s="76">
        <f>Month!L1481</f>
        <v>142.61000000000001</v>
      </c>
      <c r="M1481" s="76">
        <f>Month!M1481</f>
        <v>330.42</v>
      </c>
      <c r="N1481" s="75">
        <f>Month!N1481</f>
        <v>1240.48</v>
      </c>
      <c r="O1481" s="96">
        <f>Month!O1481</f>
        <v>4068.68</v>
      </c>
      <c r="P1481" s="15">
        <v>4</v>
      </c>
    </row>
    <row r="1482" spans="1:16" ht="15.5">
      <c r="A1482" s="15">
        <f>Month!A1482</f>
        <v>2024</v>
      </c>
      <c r="B1482" s="63" t="str">
        <f>Month!B1482</f>
        <v>November</v>
      </c>
      <c r="C1482" s="62" t="str">
        <f>Month!C1482</f>
        <v>Belgium</v>
      </c>
      <c r="D1482" s="70">
        <f>Month!D1482</f>
        <v>76.84</v>
      </c>
      <c r="E1482" s="70">
        <f>Month!E1482</f>
        <v>26.69</v>
      </c>
      <c r="F1482" s="71">
        <f>Month!F1482</f>
        <v>103.53</v>
      </c>
      <c r="G1482" s="70">
        <f>Month!G1482</f>
        <v>0</v>
      </c>
      <c r="H1482" s="70">
        <f>Month!H1482</f>
        <v>58.79</v>
      </c>
      <c r="I1482" s="70">
        <f>Month!I1482</f>
        <v>0</v>
      </c>
      <c r="J1482" s="70">
        <f>Month!J1482</f>
        <v>0</v>
      </c>
      <c r="K1482" s="70">
        <f>Month!K1482</f>
        <v>0</v>
      </c>
      <c r="L1482" s="70">
        <f>Month!L1482</f>
        <v>30.22</v>
      </c>
      <c r="M1482" s="70">
        <f>Month!M1482</f>
        <v>95.23</v>
      </c>
      <c r="N1482" s="71">
        <f>Month!N1482</f>
        <v>184.24</v>
      </c>
      <c r="O1482" s="71">
        <f>Month!O1482</f>
        <v>287.77</v>
      </c>
      <c r="P1482" s="15">
        <v>4</v>
      </c>
    </row>
    <row r="1483" spans="1:16" ht="15.5">
      <c r="A1483" s="15">
        <f>Month!A1483</f>
        <v>2024</v>
      </c>
      <c r="B1483" s="63" t="str">
        <f>Month!B1483</f>
        <v>November</v>
      </c>
      <c r="C1483" s="63" t="str">
        <f>Month!C1483</f>
        <v>Canada</v>
      </c>
      <c r="D1483" s="73">
        <f>Month!D1483</f>
        <v>91.78</v>
      </c>
      <c r="E1483" s="73">
        <f>Month!E1483</f>
        <v>0</v>
      </c>
      <c r="F1483" s="74">
        <f>Month!F1483</f>
        <v>91.78</v>
      </c>
      <c r="G1483" s="73">
        <f>Month!G1483</f>
        <v>0</v>
      </c>
      <c r="H1483" s="73">
        <f>Month!H1483</f>
        <v>0</v>
      </c>
      <c r="I1483" s="73">
        <f>Month!I1483</f>
        <v>0</v>
      </c>
      <c r="J1483" s="73">
        <f>Month!J1483</f>
        <v>0</v>
      </c>
      <c r="K1483" s="73">
        <f>Month!K1483</f>
        <v>0</v>
      </c>
      <c r="L1483" s="73">
        <f>Month!L1483</f>
        <v>0</v>
      </c>
      <c r="M1483" s="73">
        <f>Month!M1483</f>
        <v>0</v>
      </c>
      <c r="N1483" s="74">
        <f>Month!N1483</f>
        <v>0</v>
      </c>
      <c r="O1483" s="74">
        <f>Month!O1483</f>
        <v>91.78</v>
      </c>
      <c r="P1483" s="15">
        <v>4</v>
      </c>
    </row>
    <row r="1484" spans="1:16" ht="15.5">
      <c r="A1484" s="15">
        <f>Month!A1484</f>
        <v>2024</v>
      </c>
      <c r="B1484" s="63" t="str">
        <f>Month!B1484</f>
        <v>November</v>
      </c>
      <c r="C1484" s="63" t="str">
        <f>Month!C1484</f>
        <v>China, People's Republic of</v>
      </c>
      <c r="D1484" s="73">
        <f>Month!D1484</f>
        <v>257.19</v>
      </c>
      <c r="E1484" s="73">
        <f>Month!E1484</f>
        <v>0</v>
      </c>
      <c r="F1484" s="74">
        <f>Month!F1484</f>
        <v>257.19</v>
      </c>
      <c r="G1484" s="73">
        <f>Month!G1484</f>
        <v>0</v>
      </c>
      <c r="H1484" s="73">
        <f>Month!H1484</f>
        <v>0</v>
      </c>
      <c r="I1484" s="73">
        <f>Month!I1484</f>
        <v>0</v>
      </c>
      <c r="J1484" s="73">
        <f>Month!J1484</f>
        <v>0</v>
      </c>
      <c r="K1484" s="73">
        <f>Month!K1484</f>
        <v>0</v>
      </c>
      <c r="L1484" s="73">
        <f>Month!L1484</f>
        <v>0</v>
      </c>
      <c r="M1484" s="73">
        <f>Month!M1484</f>
        <v>6.72</v>
      </c>
      <c r="N1484" s="74">
        <f>Month!N1484</f>
        <v>6.72</v>
      </c>
      <c r="O1484" s="74">
        <f>Month!O1484</f>
        <v>263.91000000000003</v>
      </c>
      <c r="P1484" s="15">
        <v>4</v>
      </c>
    </row>
    <row r="1485" spans="1:16" ht="15.5">
      <c r="A1485" s="15">
        <f>Month!A1485</f>
        <v>2024</v>
      </c>
      <c r="B1485" s="63" t="str">
        <f>Month!B1485</f>
        <v>November</v>
      </c>
      <c r="C1485" s="63" t="str">
        <f>Month!C1485</f>
        <v>Denmark</v>
      </c>
      <c r="D1485" s="73">
        <f>Month!D1485</f>
        <v>0</v>
      </c>
      <c r="E1485" s="73">
        <f>Month!E1485</f>
        <v>0</v>
      </c>
      <c r="F1485" s="74">
        <f>Month!F1485</f>
        <v>0</v>
      </c>
      <c r="G1485" s="73">
        <f>Month!G1485</f>
        <v>0</v>
      </c>
      <c r="H1485" s="73">
        <f>Month!H1485</f>
        <v>6.75</v>
      </c>
      <c r="I1485" s="73">
        <f>Month!I1485</f>
        <v>0</v>
      </c>
      <c r="J1485" s="73">
        <f>Month!J1485</f>
        <v>0</v>
      </c>
      <c r="K1485" s="73">
        <f>Month!K1485</f>
        <v>0</v>
      </c>
      <c r="L1485" s="73">
        <f>Month!L1485</f>
        <v>0</v>
      </c>
      <c r="M1485" s="73">
        <f>Month!M1485</f>
        <v>0</v>
      </c>
      <c r="N1485" s="74">
        <f>Month!N1485</f>
        <v>6.75</v>
      </c>
      <c r="O1485" s="74">
        <f>Month!O1485</f>
        <v>6.75</v>
      </c>
      <c r="P1485" s="15">
        <v>4</v>
      </c>
    </row>
    <row r="1486" spans="1:16" ht="15.5">
      <c r="A1486" s="15">
        <f>Month!A1486</f>
        <v>2024</v>
      </c>
      <c r="B1486" s="63" t="str">
        <f>Month!B1486</f>
        <v>November</v>
      </c>
      <c r="C1486" s="63" t="str">
        <f>Month!C1486</f>
        <v>Finland</v>
      </c>
      <c r="D1486" s="73">
        <f>Month!D1486</f>
        <v>185.25</v>
      </c>
      <c r="E1486" s="73">
        <f>Month!E1486</f>
        <v>0</v>
      </c>
      <c r="F1486" s="74">
        <f>Month!F1486</f>
        <v>185.25</v>
      </c>
      <c r="G1486" s="73">
        <f>Month!G1486</f>
        <v>0</v>
      </c>
      <c r="H1486" s="73">
        <f>Month!H1486</f>
        <v>0</v>
      </c>
      <c r="I1486" s="73">
        <f>Month!I1486</f>
        <v>0</v>
      </c>
      <c r="J1486" s="73">
        <f>Month!J1486</f>
        <v>0</v>
      </c>
      <c r="K1486" s="73">
        <f>Month!K1486</f>
        <v>0</v>
      </c>
      <c r="L1486" s="73">
        <f>Month!L1486</f>
        <v>0</v>
      </c>
      <c r="M1486" s="73">
        <f>Month!M1486</f>
        <v>0</v>
      </c>
      <c r="N1486" s="74">
        <f>Month!N1486</f>
        <v>0</v>
      </c>
      <c r="O1486" s="74">
        <f>Month!O1486</f>
        <v>185.25</v>
      </c>
      <c r="P1486" s="15">
        <v>4</v>
      </c>
    </row>
    <row r="1487" spans="1:16" ht="15.5">
      <c r="A1487" s="15">
        <f>Month!A1487</f>
        <v>2024</v>
      </c>
      <c r="B1487" s="63" t="str">
        <f>Month!B1487</f>
        <v>November</v>
      </c>
      <c r="C1487" s="63" t="str">
        <f>Month!C1487</f>
        <v>France</v>
      </c>
      <c r="D1487" s="73">
        <f>Month!D1487</f>
        <v>119.74</v>
      </c>
      <c r="E1487" s="73">
        <f>Month!E1487</f>
        <v>0</v>
      </c>
      <c r="F1487" s="74">
        <f>Month!F1487</f>
        <v>119.74</v>
      </c>
      <c r="G1487" s="73">
        <f>Month!G1487</f>
        <v>2.8</v>
      </c>
      <c r="H1487" s="73">
        <f>Month!H1487</f>
        <v>4.97</v>
      </c>
      <c r="I1487" s="73">
        <f>Month!I1487</f>
        <v>0</v>
      </c>
      <c r="J1487" s="73">
        <f>Month!J1487</f>
        <v>0</v>
      </c>
      <c r="K1487" s="73">
        <f>Month!K1487</f>
        <v>0</v>
      </c>
      <c r="L1487" s="73">
        <f>Month!L1487</f>
        <v>0</v>
      </c>
      <c r="M1487" s="73">
        <f>Month!M1487</f>
        <v>4.0599999999999996</v>
      </c>
      <c r="N1487" s="74">
        <f>Month!N1487</f>
        <v>11.83</v>
      </c>
      <c r="O1487" s="74">
        <f>Month!O1487</f>
        <v>131.57</v>
      </c>
      <c r="P1487" s="15">
        <v>4</v>
      </c>
    </row>
    <row r="1488" spans="1:16" ht="15.5">
      <c r="A1488" s="15">
        <f>Month!A1488</f>
        <v>2024</v>
      </c>
      <c r="B1488" s="63" t="str">
        <f>Month!B1488</f>
        <v>November</v>
      </c>
      <c r="C1488" s="63" t="str">
        <f>Month!C1488</f>
        <v>Germany</v>
      </c>
      <c r="D1488" s="73">
        <f>Month!D1488</f>
        <v>176.57</v>
      </c>
      <c r="E1488" s="73">
        <f>Month!E1488</f>
        <v>18.96</v>
      </c>
      <c r="F1488" s="74">
        <f>Month!F1488</f>
        <v>195.53</v>
      </c>
      <c r="G1488" s="73">
        <f>Month!G1488</f>
        <v>0</v>
      </c>
      <c r="H1488" s="73">
        <f>Month!H1488</f>
        <v>0</v>
      </c>
      <c r="I1488" s="73">
        <f>Month!I1488</f>
        <v>0</v>
      </c>
      <c r="J1488" s="73">
        <f>Month!J1488</f>
        <v>0</v>
      </c>
      <c r="K1488" s="73">
        <f>Month!K1488</f>
        <v>0</v>
      </c>
      <c r="L1488" s="73">
        <f>Month!L1488</f>
        <v>0</v>
      </c>
      <c r="M1488" s="73">
        <f>Month!M1488</f>
        <v>3.34</v>
      </c>
      <c r="N1488" s="74">
        <f>Month!N1488</f>
        <v>3.34</v>
      </c>
      <c r="O1488" s="74">
        <f>Month!O1488</f>
        <v>198.87</v>
      </c>
      <c r="P1488" s="15">
        <v>4</v>
      </c>
    </row>
    <row r="1489" spans="1:16" ht="15.5">
      <c r="A1489" s="15">
        <f>Month!A1489</f>
        <v>2024</v>
      </c>
      <c r="B1489" s="63" t="str">
        <f>Month!B1489</f>
        <v>November</v>
      </c>
      <c r="C1489" s="63" t="str">
        <f>Month!C1489</f>
        <v>Ireland</v>
      </c>
      <c r="D1489" s="73">
        <f>Month!D1489</f>
        <v>0</v>
      </c>
      <c r="E1489" s="73">
        <f>Month!E1489</f>
        <v>0</v>
      </c>
      <c r="F1489" s="74">
        <f>Month!F1489</f>
        <v>0</v>
      </c>
      <c r="G1489" s="73">
        <f>Month!G1489</f>
        <v>0</v>
      </c>
      <c r="H1489" s="73">
        <f>Month!H1489</f>
        <v>31.79</v>
      </c>
      <c r="I1489" s="73">
        <f>Month!I1489</f>
        <v>106.71</v>
      </c>
      <c r="J1489" s="73">
        <f>Month!J1489</f>
        <v>0</v>
      </c>
      <c r="K1489" s="73">
        <f>Month!K1489</f>
        <v>67.239999999999995</v>
      </c>
      <c r="L1489" s="73">
        <f>Month!L1489</f>
        <v>13.18</v>
      </c>
      <c r="M1489" s="73">
        <f>Month!M1489</f>
        <v>0.03</v>
      </c>
      <c r="N1489" s="74">
        <f>Month!N1489</f>
        <v>220.37</v>
      </c>
      <c r="O1489" s="74">
        <f>Month!O1489</f>
        <v>220.37</v>
      </c>
      <c r="P1489" s="15">
        <v>4</v>
      </c>
    </row>
    <row r="1490" spans="1:16" ht="15.5">
      <c r="A1490" s="15">
        <f>Month!A1490</f>
        <v>2024</v>
      </c>
      <c r="B1490" s="63" t="str">
        <f>Month!B1490</f>
        <v>November</v>
      </c>
      <c r="C1490" s="63" t="str">
        <f>Month!C1490</f>
        <v>Italy</v>
      </c>
      <c r="D1490" s="73">
        <f>Month!D1490</f>
        <v>0</v>
      </c>
      <c r="E1490" s="73">
        <f>Month!E1490</f>
        <v>0</v>
      </c>
      <c r="F1490" s="74">
        <f>Month!F1490</f>
        <v>0</v>
      </c>
      <c r="G1490" s="73">
        <f>Month!G1490</f>
        <v>0</v>
      </c>
      <c r="H1490" s="73">
        <f>Month!H1490</f>
        <v>0</v>
      </c>
      <c r="I1490" s="73">
        <f>Month!I1490</f>
        <v>0</v>
      </c>
      <c r="J1490" s="73">
        <f>Month!J1490</f>
        <v>0</v>
      </c>
      <c r="K1490" s="73">
        <f>Month!K1490</f>
        <v>0</v>
      </c>
      <c r="L1490" s="73">
        <f>Month!L1490</f>
        <v>0</v>
      </c>
      <c r="M1490" s="73">
        <f>Month!M1490</f>
        <v>2.5099999999999998</v>
      </c>
      <c r="N1490" s="74">
        <f>Month!N1490</f>
        <v>2.5099999999999998</v>
      </c>
      <c r="O1490" s="74">
        <f>Month!O1490</f>
        <v>2.5099999999999998</v>
      </c>
      <c r="P1490" s="15">
        <v>4</v>
      </c>
    </row>
    <row r="1491" spans="1:16" ht="15.5">
      <c r="A1491" s="15">
        <f>Month!A1491</f>
        <v>2024</v>
      </c>
      <c r="B1491" s="63" t="str">
        <f>Month!B1491</f>
        <v>November</v>
      </c>
      <c r="C1491" s="63" t="str">
        <f>Month!C1491</f>
        <v>Korea</v>
      </c>
      <c r="D1491" s="73">
        <f>Month!D1491</f>
        <v>0</v>
      </c>
      <c r="E1491" s="73">
        <f>Month!E1491</f>
        <v>0</v>
      </c>
      <c r="F1491" s="74">
        <f>Month!F1491</f>
        <v>0</v>
      </c>
      <c r="G1491" s="73">
        <f>Month!G1491</f>
        <v>0</v>
      </c>
      <c r="H1491" s="73">
        <f>Month!H1491</f>
        <v>0</v>
      </c>
      <c r="I1491" s="73">
        <f>Month!I1491</f>
        <v>0</v>
      </c>
      <c r="J1491" s="73">
        <f>Month!J1491</f>
        <v>0</v>
      </c>
      <c r="K1491" s="73">
        <f>Month!K1491</f>
        <v>0</v>
      </c>
      <c r="L1491" s="73">
        <f>Month!L1491</f>
        <v>0</v>
      </c>
      <c r="M1491" s="73">
        <f>Month!M1491</f>
        <v>0</v>
      </c>
      <c r="N1491" s="74">
        <f>Month!N1491</f>
        <v>0</v>
      </c>
      <c r="O1491" s="74">
        <f>Month!O1491</f>
        <v>0</v>
      </c>
      <c r="P1491" s="15">
        <v>4</v>
      </c>
    </row>
    <row r="1492" spans="1:16" ht="15.5">
      <c r="A1492" s="15">
        <f>Month!A1492</f>
        <v>2024</v>
      </c>
      <c r="B1492" s="63" t="str">
        <f>Month!B1492</f>
        <v>November</v>
      </c>
      <c r="C1492" s="63" t="str">
        <f>Month!C1492</f>
        <v>Netherlands</v>
      </c>
      <c r="D1492" s="73">
        <f>Month!D1492</f>
        <v>897.02</v>
      </c>
      <c r="E1492" s="73">
        <f>Month!E1492</f>
        <v>259.10000000000002</v>
      </c>
      <c r="F1492" s="74">
        <f>Month!F1492</f>
        <v>1156.1199999999999</v>
      </c>
      <c r="G1492" s="73">
        <f>Month!G1492</f>
        <v>1.96</v>
      </c>
      <c r="H1492" s="73">
        <f>Month!H1492</f>
        <v>272.86</v>
      </c>
      <c r="I1492" s="73">
        <f>Month!I1492</f>
        <v>0</v>
      </c>
      <c r="J1492" s="73">
        <f>Month!J1492</f>
        <v>0</v>
      </c>
      <c r="K1492" s="73">
        <f>Month!K1492</f>
        <v>0</v>
      </c>
      <c r="L1492" s="73">
        <f>Month!L1492</f>
        <v>0</v>
      </c>
      <c r="M1492" s="73">
        <f>Month!M1492</f>
        <v>229.22</v>
      </c>
      <c r="N1492" s="74">
        <f>Month!N1492</f>
        <v>549.52</v>
      </c>
      <c r="O1492" s="74">
        <f>Month!O1492</f>
        <v>1705.64</v>
      </c>
      <c r="P1492" s="15">
        <v>4</v>
      </c>
    </row>
    <row r="1493" spans="1:16" ht="15.5">
      <c r="A1493" s="15">
        <f>Month!A1493</f>
        <v>2024</v>
      </c>
      <c r="B1493" s="63" t="str">
        <f>Month!B1493</f>
        <v>November</v>
      </c>
      <c r="C1493" s="63" t="str">
        <f>Month!C1493</f>
        <v>Other Africa</v>
      </c>
      <c r="D1493" s="73">
        <f>Month!D1493</f>
        <v>0</v>
      </c>
      <c r="E1493" s="73">
        <f>Month!E1493</f>
        <v>0</v>
      </c>
      <c r="F1493" s="74">
        <f>Month!F1493</f>
        <v>0</v>
      </c>
      <c r="G1493" s="73">
        <f>Month!G1493</f>
        <v>0</v>
      </c>
      <c r="H1493" s="73">
        <f>Month!H1493</f>
        <v>59.97</v>
      </c>
      <c r="I1493" s="73">
        <f>Month!I1493</f>
        <v>0</v>
      </c>
      <c r="J1493" s="73">
        <f>Month!J1493</f>
        <v>0</v>
      </c>
      <c r="K1493" s="73">
        <f>Month!K1493</f>
        <v>0</v>
      </c>
      <c r="L1493" s="73">
        <f>Month!L1493</f>
        <v>0</v>
      </c>
      <c r="M1493" s="73">
        <f>Month!M1493</f>
        <v>0</v>
      </c>
      <c r="N1493" s="74">
        <f>Month!N1493</f>
        <v>59.97</v>
      </c>
      <c r="O1493" s="74">
        <f>Month!O1493</f>
        <v>59.97</v>
      </c>
      <c r="P1493" s="15">
        <v>4</v>
      </c>
    </row>
    <row r="1494" spans="1:16" ht="15.5">
      <c r="A1494" s="15">
        <f>Month!A1494</f>
        <v>2024</v>
      </c>
      <c r="B1494" s="63" t="str">
        <f>Month!B1494</f>
        <v>November</v>
      </c>
      <c r="C1494" s="63" t="str">
        <f>Month!C1494</f>
        <v>Poland</v>
      </c>
      <c r="D1494" s="73">
        <f>Month!D1494</f>
        <v>30.99</v>
      </c>
      <c r="E1494" s="73">
        <f>Month!E1494</f>
        <v>0</v>
      </c>
      <c r="F1494" s="74">
        <f>Month!F1494</f>
        <v>30.99</v>
      </c>
      <c r="G1494" s="73">
        <f>Month!G1494</f>
        <v>0</v>
      </c>
      <c r="H1494" s="73">
        <f>Month!H1494</f>
        <v>0</v>
      </c>
      <c r="I1494" s="73">
        <f>Month!I1494</f>
        <v>0</v>
      </c>
      <c r="J1494" s="73">
        <f>Month!J1494</f>
        <v>0</v>
      </c>
      <c r="K1494" s="73">
        <f>Month!K1494</f>
        <v>0</v>
      </c>
      <c r="L1494" s="73">
        <f>Month!L1494</f>
        <v>0</v>
      </c>
      <c r="M1494" s="73">
        <f>Month!M1494</f>
        <v>0</v>
      </c>
      <c r="N1494" s="74">
        <f>Month!N1494</f>
        <v>0</v>
      </c>
      <c r="O1494" s="74">
        <f>Month!O1494</f>
        <v>30.99</v>
      </c>
      <c r="P1494" s="15">
        <v>4</v>
      </c>
    </row>
    <row r="1495" spans="1:16" ht="15.5">
      <c r="A1495" s="15">
        <f>Month!A1495</f>
        <v>2024</v>
      </c>
      <c r="B1495" s="63" t="str">
        <f>Month!B1495</f>
        <v>November</v>
      </c>
      <c r="C1495" s="63" t="str">
        <f>Month!C1495</f>
        <v>Spain</v>
      </c>
      <c r="D1495" s="73">
        <f>Month!D1495</f>
        <v>61.48</v>
      </c>
      <c r="E1495" s="73">
        <f>Month!E1495</f>
        <v>0</v>
      </c>
      <c r="F1495" s="74">
        <f>Month!F1495</f>
        <v>61.48</v>
      </c>
      <c r="G1495" s="73">
        <f>Month!G1495</f>
        <v>0</v>
      </c>
      <c r="H1495" s="73">
        <f>Month!H1495</f>
        <v>0</v>
      </c>
      <c r="I1495" s="73">
        <f>Month!I1495</f>
        <v>0</v>
      </c>
      <c r="J1495" s="73">
        <f>Month!J1495</f>
        <v>0</v>
      </c>
      <c r="K1495" s="73">
        <f>Month!K1495</f>
        <v>0</v>
      </c>
      <c r="L1495" s="73">
        <f>Month!L1495</f>
        <v>0</v>
      </c>
      <c r="M1495" s="73">
        <f>Month!M1495</f>
        <v>42.89</v>
      </c>
      <c r="N1495" s="74">
        <f>Month!N1495</f>
        <v>108.97</v>
      </c>
      <c r="O1495" s="74">
        <f>Month!O1495</f>
        <v>170.45</v>
      </c>
      <c r="P1495" s="15">
        <v>4</v>
      </c>
    </row>
    <row r="1496" spans="1:16" ht="15.5">
      <c r="A1496" s="15">
        <f>Month!A1496</f>
        <v>2024</v>
      </c>
      <c r="B1496" s="63" t="str">
        <f>Month!B1496</f>
        <v>November</v>
      </c>
      <c r="C1496" s="63" t="str">
        <f>Month!C1496</f>
        <v>Sweden</v>
      </c>
      <c r="D1496" s="73">
        <f>Month!D1496</f>
        <v>75.45</v>
      </c>
      <c r="E1496" s="73">
        <f>Month!E1496</f>
        <v>32.840000000000003</v>
      </c>
      <c r="F1496" s="74">
        <f>Month!F1496</f>
        <v>108.29</v>
      </c>
      <c r="G1496" s="73">
        <f>Month!G1496</f>
        <v>0</v>
      </c>
      <c r="H1496" s="73">
        <f>Month!H1496</f>
        <v>0</v>
      </c>
      <c r="I1496" s="73">
        <f>Month!I1496</f>
        <v>14.78</v>
      </c>
      <c r="J1496" s="73">
        <f>Month!J1496</f>
        <v>0</v>
      </c>
      <c r="K1496" s="73">
        <f>Month!K1496</f>
        <v>0</v>
      </c>
      <c r="L1496" s="73">
        <f>Month!L1496</f>
        <v>0</v>
      </c>
      <c r="M1496" s="73">
        <f>Month!M1496</f>
        <v>0</v>
      </c>
      <c r="N1496" s="74">
        <f>Month!N1496</f>
        <v>14.78</v>
      </c>
      <c r="O1496" s="74">
        <f>Month!O1496</f>
        <v>123.07</v>
      </c>
      <c r="P1496" s="15">
        <v>4</v>
      </c>
    </row>
    <row r="1497" spans="1:16" ht="15.5">
      <c r="A1497" s="15">
        <f>Month!A1497</f>
        <v>2024</v>
      </c>
      <c r="B1497" s="63" t="str">
        <f>Month!B1497</f>
        <v>November</v>
      </c>
      <c r="C1497" s="63" t="str">
        <f>Month!C1497</f>
        <v>United States</v>
      </c>
      <c r="D1497" s="73">
        <f>Month!D1497</f>
        <v>0</v>
      </c>
      <c r="E1497" s="73">
        <f>Month!E1497</f>
        <v>0</v>
      </c>
      <c r="F1497" s="74">
        <f>Month!F1497</f>
        <v>0</v>
      </c>
      <c r="G1497" s="73">
        <f>Month!G1497</f>
        <v>0</v>
      </c>
      <c r="H1497" s="73">
        <f>Month!H1497</f>
        <v>144.88</v>
      </c>
      <c r="I1497" s="73">
        <f>Month!I1497</f>
        <v>0</v>
      </c>
      <c r="J1497" s="73">
        <f>Month!J1497</f>
        <v>0</v>
      </c>
      <c r="K1497" s="73">
        <f>Month!K1497</f>
        <v>0</v>
      </c>
      <c r="L1497" s="73">
        <f>Month!L1497</f>
        <v>0</v>
      </c>
      <c r="M1497" s="73">
        <f>Month!M1497</f>
        <v>0.13</v>
      </c>
      <c r="N1497" s="74">
        <f>Month!N1497</f>
        <v>145.01</v>
      </c>
      <c r="O1497" s="74">
        <f>Month!O1497</f>
        <v>145.01</v>
      </c>
      <c r="P1497" s="15">
        <v>4</v>
      </c>
    </row>
    <row r="1498" spans="1:16" ht="15.5">
      <c r="A1498" s="15">
        <f>Month!A1498</f>
        <v>2024</v>
      </c>
      <c r="B1498" s="63" t="str">
        <f>Month!B1498</f>
        <v>November</v>
      </c>
      <c r="C1498" s="63" t="str">
        <f>Month!C1498</f>
        <v>Other</v>
      </c>
      <c r="D1498" s="73">
        <f>Month!D1498</f>
        <v>94.85</v>
      </c>
      <c r="E1498" s="73">
        <f>Month!E1498</f>
        <v>0</v>
      </c>
      <c r="F1498" s="74">
        <f>Month!F1498</f>
        <v>94.85</v>
      </c>
      <c r="G1498" s="73">
        <f>Month!G1498</f>
        <v>15.98</v>
      </c>
      <c r="H1498" s="73">
        <f>Month!H1498</f>
        <v>75.87</v>
      </c>
      <c r="I1498" s="73">
        <f>Month!I1498</f>
        <v>0</v>
      </c>
      <c r="J1498" s="73">
        <f>Month!J1498</f>
        <v>0</v>
      </c>
      <c r="K1498" s="73">
        <f>Month!K1498</f>
        <v>0</v>
      </c>
      <c r="L1498" s="73">
        <f>Month!L1498</f>
        <v>170.27</v>
      </c>
      <c r="M1498" s="73">
        <f>Month!M1498</f>
        <v>43.04</v>
      </c>
      <c r="N1498" s="74">
        <f>Month!N1498</f>
        <v>192.18</v>
      </c>
      <c r="O1498" s="74">
        <f>Month!O1498</f>
        <v>287.02999999999997</v>
      </c>
      <c r="P1498" s="15">
        <v>4</v>
      </c>
    </row>
    <row r="1499" spans="1:16" ht="15.5">
      <c r="A1499" s="15">
        <f>Month!A1499</f>
        <v>2024</v>
      </c>
      <c r="B1499" s="66" t="str">
        <f>Month!B1499</f>
        <v>November</v>
      </c>
      <c r="C1499" s="64" t="str">
        <f>Month!C1499</f>
        <v>Total exports</v>
      </c>
      <c r="D1499" s="76">
        <f>Month!D1499</f>
        <v>2067.16</v>
      </c>
      <c r="E1499" s="76">
        <f>Month!E1499</f>
        <v>337.59</v>
      </c>
      <c r="F1499" s="75">
        <f>Month!F1499</f>
        <v>2404.75</v>
      </c>
      <c r="G1499" s="76">
        <f>Month!G1499</f>
        <v>20.74</v>
      </c>
      <c r="H1499" s="76">
        <f>Month!H1499</f>
        <v>655.88</v>
      </c>
      <c r="I1499" s="76">
        <f>Month!I1499</f>
        <v>121.49</v>
      </c>
      <c r="J1499" s="76">
        <f>Month!J1499</f>
        <v>0</v>
      </c>
      <c r="K1499" s="76">
        <f>Month!K1499</f>
        <v>67.239999999999995</v>
      </c>
      <c r="L1499" s="76">
        <f>Month!L1499</f>
        <v>213.67</v>
      </c>
      <c r="M1499" s="76">
        <f>Month!M1499</f>
        <v>427.17</v>
      </c>
      <c r="N1499" s="75">
        <f>Month!N1499</f>
        <v>1506.19</v>
      </c>
      <c r="O1499" s="96">
        <f>Month!O1499</f>
        <v>3910.94</v>
      </c>
      <c r="P1499" s="15">
        <v>4</v>
      </c>
    </row>
    <row r="1500" spans="1:16" ht="15.5">
      <c r="A1500" s="15">
        <f>Month!A1500</f>
        <v>2024</v>
      </c>
      <c r="B1500" s="63" t="str">
        <f>Month!B1500</f>
        <v>December</v>
      </c>
      <c r="C1500" s="62" t="str">
        <f>Month!C1500</f>
        <v>Belgium</v>
      </c>
      <c r="D1500" s="70">
        <f>Month!D1500</f>
        <v>0</v>
      </c>
      <c r="E1500" s="70">
        <f>Month!E1500</f>
        <v>8.57</v>
      </c>
      <c r="F1500" s="71">
        <f>Month!F1500</f>
        <v>8.57</v>
      </c>
      <c r="G1500" s="70">
        <f>Month!G1500</f>
        <v>0</v>
      </c>
      <c r="H1500" s="70">
        <f>Month!H1500</f>
        <v>107.99</v>
      </c>
      <c r="I1500" s="70">
        <f>Month!I1500</f>
        <v>0</v>
      </c>
      <c r="J1500" s="70">
        <f>Month!J1500</f>
        <v>0</v>
      </c>
      <c r="K1500" s="70">
        <f>Month!K1500</f>
        <v>0</v>
      </c>
      <c r="L1500" s="70">
        <f>Month!L1500</f>
        <v>0</v>
      </c>
      <c r="M1500" s="70">
        <f>Month!M1500</f>
        <v>100.7</v>
      </c>
      <c r="N1500" s="71">
        <f>Month!N1500</f>
        <v>208.69</v>
      </c>
      <c r="O1500" s="71">
        <f>Month!O1500</f>
        <v>217.26</v>
      </c>
      <c r="P1500" s="15">
        <v>4</v>
      </c>
    </row>
    <row r="1501" spans="1:16" ht="15.5">
      <c r="A1501" s="15">
        <f>Month!A1501</f>
        <v>2024</v>
      </c>
      <c r="B1501" s="63" t="str">
        <f>Month!B1501</f>
        <v>December</v>
      </c>
      <c r="C1501" s="63" t="str">
        <f>Month!C1501</f>
        <v>Canada</v>
      </c>
      <c r="D1501" s="73">
        <f>Month!D1501</f>
        <v>0</v>
      </c>
      <c r="E1501" s="73">
        <f>Month!E1501</f>
        <v>0</v>
      </c>
      <c r="F1501" s="74">
        <f>Month!F1501</f>
        <v>0</v>
      </c>
      <c r="G1501" s="73">
        <f>Month!G1501</f>
        <v>0</v>
      </c>
      <c r="H1501" s="73">
        <f>Month!H1501</f>
        <v>0</v>
      </c>
      <c r="I1501" s="73">
        <f>Month!I1501</f>
        <v>0</v>
      </c>
      <c r="J1501" s="73">
        <f>Month!J1501</f>
        <v>0</v>
      </c>
      <c r="K1501" s="73">
        <f>Month!K1501</f>
        <v>0</v>
      </c>
      <c r="L1501" s="73">
        <f>Month!L1501</f>
        <v>0</v>
      </c>
      <c r="M1501" s="73">
        <f>Month!M1501</f>
        <v>0</v>
      </c>
      <c r="N1501" s="74">
        <f>Month!N1501</f>
        <v>0</v>
      </c>
      <c r="O1501" s="74">
        <f>Month!O1501</f>
        <v>0</v>
      </c>
      <c r="P1501" s="15">
        <v>4</v>
      </c>
    </row>
    <row r="1502" spans="1:16" ht="15.5">
      <c r="A1502" s="15">
        <f>Month!A1502</f>
        <v>2024</v>
      </c>
      <c r="B1502" s="63" t="str">
        <f>Month!B1502</f>
        <v>December</v>
      </c>
      <c r="C1502" s="63" t="str">
        <f>Month!C1502</f>
        <v>China, People's Republic of</v>
      </c>
      <c r="D1502" s="73">
        <f>Month!D1502</f>
        <v>268.64999999999998</v>
      </c>
      <c r="E1502" s="73">
        <f>Month!E1502</f>
        <v>0</v>
      </c>
      <c r="F1502" s="74">
        <f>Month!F1502</f>
        <v>268.64999999999998</v>
      </c>
      <c r="G1502" s="73">
        <f>Month!G1502</f>
        <v>0</v>
      </c>
      <c r="H1502" s="73">
        <f>Month!H1502</f>
        <v>0</v>
      </c>
      <c r="I1502" s="73">
        <f>Month!I1502</f>
        <v>0</v>
      </c>
      <c r="J1502" s="73">
        <f>Month!J1502</f>
        <v>0</v>
      </c>
      <c r="K1502" s="73">
        <f>Month!K1502</f>
        <v>0</v>
      </c>
      <c r="L1502" s="73">
        <f>Month!L1502</f>
        <v>0</v>
      </c>
      <c r="M1502" s="73">
        <f>Month!M1502</f>
        <v>4.04</v>
      </c>
      <c r="N1502" s="74">
        <f>Month!N1502</f>
        <v>4.04</v>
      </c>
      <c r="O1502" s="74">
        <f>Month!O1502</f>
        <v>272.69</v>
      </c>
      <c r="P1502" s="15">
        <v>4</v>
      </c>
    </row>
    <row r="1503" spans="1:16" ht="15.5">
      <c r="A1503" s="15">
        <f>Month!A1503</f>
        <v>2024</v>
      </c>
      <c r="B1503" s="63" t="str">
        <f>Month!B1503</f>
        <v>December</v>
      </c>
      <c r="C1503" s="63" t="str">
        <f>Month!C1503</f>
        <v>Denmark</v>
      </c>
      <c r="D1503" s="73">
        <f>Month!D1503</f>
        <v>0</v>
      </c>
      <c r="E1503" s="73">
        <f>Month!E1503</f>
        <v>0</v>
      </c>
      <c r="F1503" s="74">
        <f>Month!F1503</f>
        <v>0</v>
      </c>
      <c r="G1503" s="73">
        <f>Month!G1503</f>
        <v>0</v>
      </c>
      <c r="H1503" s="73">
        <f>Month!H1503</f>
        <v>6.76</v>
      </c>
      <c r="I1503" s="73">
        <f>Month!I1503</f>
        <v>0</v>
      </c>
      <c r="J1503" s="73">
        <f>Month!J1503</f>
        <v>0</v>
      </c>
      <c r="K1503" s="73">
        <f>Month!K1503</f>
        <v>0</v>
      </c>
      <c r="L1503" s="73">
        <f>Month!L1503</f>
        <v>0</v>
      </c>
      <c r="M1503" s="73">
        <f>Month!M1503</f>
        <v>0</v>
      </c>
      <c r="N1503" s="74">
        <f>Month!N1503</f>
        <v>6.76</v>
      </c>
      <c r="O1503" s="74">
        <f>Month!O1503</f>
        <v>6.76</v>
      </c>
      <c r="P1503" s="15">
        <v>4</v>
      </c>
    </row>
    <row r="1504" spans="1:16" ht="15.5">
      <c r="A1504" s="15">
        <f>Month!A1504</f>
        <v>2024</v>
      </c>
      <c r="B1504" s="63" t="str">
        <f>Month!B1504</f>
        <v>December</v>
      </c>
      <c r="C1504" s="63" t="str">
        <f>Month!C1504</f>
        <v>Finland</v>
      </c>
      <c r="D1504" s="73">
        <f>Month!D1504</f>
        <v>0</v>
      </c>
      <c r="E1504" s="73">
        <f>Month!E1504</f>
        <v>0</v>
      </c>
      <c r="F1504" s="74">
        <f>Month!F1504</f>
        <v>0</v>
      </c>
      <c r="G1504" s="73">
        <f>Month!G1504</f>
        <v>0</v>
      </c>
      <c r="H1504" s="73">
        <f>Month!H1504</f>
        <v>0</v>
      </c>
      <c r="I1504" s="73">
        <f>Month!I1504</f>
        <v>0</v>
      </c>
      <c r="J1504" s="73">
        <f>Month!J1504</f>
        <v>0</v>
      </c>
      <c r="K1504" s="73">
        <f>Month!K1504</f>
        <v>0</v>
      </c>
      <c r="L1504" s="73">
        <f>Month!L1504</f>
        <v>0</v>
      </c>
      <c r="M1504" s="73">
        <f>Month!M1504</f>
        <v>0</v>
      </c>
      <c r="N1504" s="74">
        <f>Month!N1504</f>
        <v>0</v>
      </c>
      <c r="O1504" s="74">
        <f>Month!O1504</f>
        <v>0</v>
      </c>
      <c r="P1504" s="15">
        <v>4</v>
      </c>
    </row>
    <row r="1505" spans="1:16" ht="15.5">
      <c r="A1505" s="15">
        <f>Month!A1505</f>
        <v>2024</v>
      </c>
      <c r="B1505" s="63" t="str">
        <f>Month!B1505</f>
        <v>December</v>
      </c>
      <c r="C1505" s="63" t="str">
        <f>Month!C1505</f>
        <v>France</v>
      </c>
      <c r="D1505" s="73">
        <f>Month!D1505</f>
        <v>89.66</v>
      </c>
      <c r="E1505" s="73">
        <f>Month!E1505</f>
        <v>0</v>
      </c>
      <c r="F1505" s="74">
        <f>Month!F1505</f>
        <v>89.66</v>
      </c>
      <c r="G1505" s="73">
        <f>Month!G1505</f>
        <v>8.36</v>
      </c>
      <c r="H1505" s="73">
        <f>Month!H1505</f>
        <v>5.09</v>
      </c>
      <c r="I1505" s="73">
        <f>Month!I1505</f>
        <v>0</v>
      </c>
      <c r="J1505" s="73">
        <f>Month!J1505</f>
        <v>0</v>
      </c>
      <c r="K1505" s="73">
        <f>Month!K1505</f>
        <v>0</v>
      </c>
      <c r="L1505" s="73">
        <f>Month!L1505</f>
        <v>4.03</v>
      </c>
      <c r="M1505" s="73">
        <f>Month!M1505</f>
        <v>5.57</v>
      </c>
      <c r="N1505" s="74">
        <f>Month!N1505</f>
        <v>23.05</v>
      </c>
      <c r="O1505" s="74">
        <f>Month!O1505</f>
        <v>112.71</v>
      </c>
      <c r="P1505" s="15">
        <v>4</v>
      </c>
    </row>
    <row r="1506" spans="1:16" ht="15.5">
      <c r="A1506" s="15">
        <f>Month!A1506</f>
        <v>2024</v>
      </c>
      <c r="B1506" s="63" t="str">
        <f>Month!B1506</f>
        <v>December</v>
      </c>
      <c r="C1506" s="63" t="str">
        <f>Month!C1506</f>
        <v>Germany</v>
      </c>
      <c r="D1506" s="73">
        <f>Month!D1506</f>
        <v>202.13</v>
      </c>
      <c r="E1506" s="73">
        <f>Month!E1506</f>
        <v>0</v>
      </c>
      <c r="F1506" s="74">
        <f>Month!F1506</f>
        <v>202.13</v>
      </c>
      <c r="G1506" s="73">
        <f>Month!G1506</f>
        <v>0</v>
      </c>
      <c r="H1506" s="73">
        <f>Month!H1506</f>
        <v>0</v>
      </c>
      <c r="I1506" s="73">
        <f>Month!I1506</f>
        <v>0</v>
      </c>
      <c r="J1506" s="73">
        <f>Month!J1506</f>
        <v>0</v>
      </c>
      <c r="K1506" s="73">
        <f>Month!K1506</f>
        <v>0</v>
      </c>
      <c r="L1506" s="73">
        <f>Month!L1506</f>
        <v>0</v>
      </c>
      <c r="M1506" s="73">
        <f>Month!M1506</f>
        <v>3.27</v>
      </c>
      <c r="N1506" s="74">
        <f>Month!N1506</f>
        <v>3.27</v>
      </c>
      <c r="O1506" s="74">
        <f>Month!O1506</f>
        <v>205.4</v>
      </c>
      <c r="P1506" s="15">
        <v>4</v>
      </c>
    </row>
    <row r="1507" spans="1:16" ht="15.5">
      <c r="A1507" s="15">
        <f>Month!A1507</f>
        <v>2024</v>
      </c>
      <c r="B1507" s="63" t="str">
        <f>Month!B1507</f>
        <v>December</v>
      </c>
      <c r="C1507" s="63" t="str">
        <f>Month!C1507</f>
        <v>Ireland</v>
      </c>
      <c r="D1507" s="73">
        <f>Month!D1507</f>
        <v>0</v>
      </c>
      <c r="E1507" s="73">
        <f>Month!E1507</f>
        <v>0</v>
      </c>
      <c r="F1507" s="74">
        <f>Month!F1507</f>
        <v>0</v>
      </c>
      <c r="G1507" s="73">
        <f>Month!G1507</f>
        <v>0</v>
      </c>
      <c r="H1507" s="73">
        <f>Month!H1507</f>
        <v>26.26</v>
      </c>
      <c r="I1507" s="73">
        <f>Month!I1507</f>
        <v>111.31</v>
      </c>
      <c r="J1507" s="73">
        <f>Month!J1507</f>
        <v>0</v>
      </c>
      <c r="K1507" s="73">
        <f>Month!K1507</f>
        <v>102.38</v>
      </c>
      <c r="L1507" s="73">
        <f>Month!L1507</f>
        <v>10.47</v>
      </c>
      <c r="M1507" s="73">
        <f>Month!M1507</f>
        <v>0</v>
      </c>
      <c r="N1507" s="74">
        <f>Month!N1507</f>
        <v>251.64</v>
      </c>
      <c r="O1507" s="74">
        <f>Month!O1507</f>
        <v>251.64</v>
      </c>
      <c r="P1507" s="15">
        <v>4</v>
      </c>
    </row>
    <row r="1508" spans="1:16" ht="15.5">
      <c r="A1508" s="15">
        <f>Month!A1508</f>
        <v>2024</v>
      </c>
      <c r="B1508" s="63" t="str">
        <f>Month!B1508</f>
        <v>December</v>
      </c>
      <c r="C1508" s="63" t="str">
        <f>Month!C1508</f>
        <v>Italy</v>
      </c>
      <c r="D1508" s="73">
        <f>Month!D1508</f>
        <v>0</v>
      </c>
      <c r="E1508" s="73">
        <f>Month!E1508</f>
        <v>0</v>
      </c>
      <c r="F1508" s="74">
        <f>Month!F1508</f>
        <v>0</v>
      </c>
      <c r="G1508" s="73">
        <f>Month!G1508</f>
        <v>0</v>
      </c>
      <c r="H1508" s="73">
        <f>Month!H1508</f>
        <v>0</v>
      </c>
      <c r="I1508" s="73">
        <f>Month!I1508</f>
        <v>0</v>
      </c>
      <c r="J1508" s="73">
        <f>Month!J1508</f>
        <v>0</v>
      </c>
      <c r="K1508" s="73">
        <f>Month!K1508</f>
        <v>0</v>
      </c>
      <c r="L1508" s="73">
        <f>Month!L1508</f>
        <v>0</v>
      </c>
      <c r="M1508" s="73">
        <f>Month!M1508</f>
        <v>1.82</v>
      </c>
      <c r="N1508" s="74">
        <f>Month!N1508</f>
        <v>1.82</v>
      </c>
      <c r="O1508" s="74">
        <f>Month!O1508</f>
        <v>1.82</v>
      </c>
      <c r="P1508" s="15">
        <v>4</v>
      </c>
    </row>
    <row r="1509" spans="1:16" ht="15.5">
      <c r="A1509" s="15">
        <f>Month!A1509</f>
        <v>2024</v>
      </c>
      <c r="B1509" s="63" t="str">
        <f>Month!B1509</f>
        <v>December</v>
      </c>
      <c r="C1509" s="63" t="str">
        <f>Month!C1509</f>
        <v>Korea</v>
      </c>
      <c r="D1509" s="73">
        <f>Month!D1509</f>
        <v>0</v>
      </c>
      <c r="E1509" s="73">
        <f>Month!E1509</f>
        <v>0</v>
      </c>
      <c r="F1509" s="74">
        <f>Month!F1509</f>
        <v>0</v>
      </c>
      <c r="G1509" s="73">
        <f>Month!G1509</f>
        <v>0</v>
      </c>
      <c r="H1509" s="73">
        <f>Month!H1509</f>
        <v>0</v>
      </c>
      <c r="I1509" s="73">
        <f>Month!I1509</f>
        <v>0</v>
      </c>
      <c r="J1509" s="73">
        <f>Month!J1509</f>
        <v>0</v>
      </c>
      <c r="K1509" s="73">
        <f>Month!K1509</f>
        <v>0</v>
      </c>
      <c r="L1509" s="73">
        <f>Month!L1509</f>
        <v>0</v>
      </c>
      <c r="M1509" s="73">
        <f>Month!M1509</f>
        <v>0</v>
      </c>
      <c r="N1509" s="74">
        <f>Month!N1509</f>
        <v>0</v>
      </c>
      <c r="O1509" s="74">
        <f>Month!O1509</f>
        <v>0</v>
      </c>
      <c r="P1509" s="15">
        <v>4</v>
      </c>
    </row>
    <row r="1510" spans="1:16" ht="15.5">
      <c r="A1510" s="15">
        <f>Month!A1510</f>
        <v>2024</v>
      </c>
      <c r="B1510" s="63" t="str">
        <f>Month!B1510</f>
        <v>December</v>
      </c>
      <c r="C1510" s="63" t="str">
        <f>Month!C1510</f>
        <v>Netherlands</v>
      </c>
      <c r="D1510" s="73">
        <f>Month!D1510</f>
        <v>1060.82</v>
      </c>
      <c r="E1510" s="73">
        <f>Month!E1510</f>
        <v>210.52</v>
      </c>
      <c r="F1510" s="74">
        <f>Month!F1510</f>
        <v>1271.3399999999999</v>
      </c>
      <c r="G1510" s="73">
        <f>Month!G1510</f>
        <v>0</v>
      </c>
      <c r="H1510" s="73">
        <f>Month!H1510</f>
        <v>216.34</v>
      </c>
      <c r="I1510" s="73">
        <f>Month!I1510</f>
        <v>0</v>
      </c>
      <c r="J1510" s="73">
        <f>Month!J1510</f>
        <v>0</v>
      </c>
      <c r="K1510" s="73">
        <f>Month!K1510</f>
        <v>32.840000000000003</v>
      </c>
      <c r="L1510" s="73">
        <f>Month!L1510</f>
        <v>2</v>
      </c>
      <c r="M1510" s="73">
        <f>Month!M1510</f>
        <v>278.89999999999998</v>
      </c>
      <c r="N1510" s="74">
        <f>Month!N1510</f>
        <v>557.32000000000005</v>
      </c>
      <c r="O1510" s="74">
        <f>Month!O1510</f>
        <v>1828.66</v>
      </c>
      <c r="P1510" s="15">
        <v>4</v>
      </c>
    </row>
    <row r="1511" spans="1:16" ht="15.5">
      <c r="A1511" s="15">
        <f>Month!A1511</f>
        <v>2024</v>
      </c>
      <c r="B1511" s="63" t="str">
        <f>Month!B1511</f>
        <v>December</v>
      </c>
      <c r="C1511" s="63" t="str">
        <f>Month!C1511</f>
        <v>Other Africa</v>
      </c>
      <c r="D1511" s="73">
        <f>Month!D1511</f>
        <v>0</v>
      </c>
      <c r="E1511" s="73">
        <f>Month!E1511</f>
        <v>0</v>
      </c>
      <c r="F1511" s="74">
        <f>Month!F1511</f>
        <v>0</v>
      </c>
      <c r="G1511" s="73">
        <f>Month!G1511</f>
        <v>0</v>
      </c>
      <c r="H1511" s="73">
        <f>Month!H1511</f>
        <v>103.8</v>
      </c>
      <c r="I1511" s="73">
        <f>Month!I1511</f>
        <v>0</v>
      </c>
      <c r="J1511" s="73">
        <f>Month!J1511</f>
        <v>0</v>
      </c>
      <c r="K1511" s="73">
        <f>Month!K1511</f>
        <v>0</v>
      </c>
      <c r="L1511" s="73">
        <f>Month!L1511</f>
        <v>0</v>
      </c>
      <c r="M1511" s="73">
        <f>Month!M1511</f>
        <v>0</v>
      </c>
      <c r="N1511" s="74">
        <f>Month!N1511</f>
        <v>140.68</v>
      </c>
      <c r="O1511" s="74">
        <f>Month!O1511</f>
        <v>140.68</v>
      </c>
      <c r="P1511" s="15">
        <v>4</v>
      </c>
    </row>
    <row r="1512" spans="1:16" ht="15.5">
      <c r="A1512" s="15">
        <f>Month!A1512</f>
        <v>2024</v>
      </c>
      <c r="B1512" s="63" t="str">
        <f>Month!B1512</f>
        <v>December</v>
      </c>
      <c r="C1512" s="63" t="str">
        <f>Month!C1512</f>
        <v>Poland</v>
      </c>
      <c r="D1512" s="73">
        <f>Month!D1512</f>
        <v>478.85</v>
      </c>
      <c r="E1512" s="73">
        <f>Month!E1512</f>
        <v>0</v>
      </c>
      <c r="F1512" s="74">
        <f>Month!F1512</f>
        <v>478.85</v>
      </c>
      <c r="G1512" s="73">
        <f>Month!G1512</f>
        <v>1.88</v>
      </c>
      <c r="H1512" s="73">
        <f>Month!H1512</f>
        <v>0</v>
      </c>
      <c r="I1512" s="73">
        <f>Month!I1512</f>
        <v>0</v>
      </c>
      <c r="J1512" s="73">
        <f>Month!J1512</f>
        <v>0</v>
      </c>
      <c r="K1512" s="73">
        <f>Month!K1512</f>
        <v>0</v>
      </c>
      <c r="L1512" s="73">
        <f>Month!L1512</f>
        <v>0</v>
      </c>
      <c r="M1512" s="73">
        <f>Month!M1512</f>
        <v>0</v>
      </c>
      <c r="N1512" s="74">
        <f>Month!N1512</f>
        <v>4.26</v>
      </c>
      <c r="O1512" s="74">
        <f>Month!O1512</f>
        <v>483.11</v>
      </c>
      <c r="P1512" s="15">
        <v>4</v>
      </c>
    </row>
    <row r="1513" spans="1:16" ht="15.5">
      <c r="A1513" s="15">
        <f>Month!A1513</f>
        <v>2024</v>
      </c>
      <c r="B1513" s="63" t="str">
        <f>Month!B1513</f>
        <v>December</v>
      </c>
      <c r="C1513" s="63" t="str">
        <f>Month!C1513</f>
        <v>Spain</v>
      </c>
      <c r="D1513" s="73">
        <f>Month!D1513</f>
        <v>0</v>
      </c>
      <c r="E1513" s="73">
        <f>Month!E1513</f>
        <v>0</v>
      </c>
      <c r="F1513" s="74">
        <f>Month!F1513</f>
        <v>0</v>
      </c>
      <c r="G1513" s="73">
        <f>Month!G1513</f>
        <v>0</v>
      </c>
      <c r="H1513" s="73">
        <f>Month!H1513</f>
        <v>0</v>
      </c>
      <c r="I1513" s="73">
        <f>Month!I1513</f>
        <v>0</v>
      </c>
      <c r="J1513" s="73">
        <f>Month!J1513</f>
        <v>0</v>
      </c>
      <c r="K1513" s="73">
        <f>Month!K1513</f>
        <v>0</v>
      </c>
      <c r="L1513" s="73">
        <f>Month!L1513</f>
        <v>0</v>
      </c>
      <c r="M1513" s="73">
        <f>Month!M1513</f>
        <v>51.18</v>
      </c>
      <c r="N1513" s="74">
        <f>Month!N1513</f>
        <v>84.85</v>
      </c>
      <c r="O1513" s="74">
        <f>Month!O1513</f>
        <v>84.85</v>
      </c>
      <c r="P1513" s="15">
        <v>4</v>
      </c>
    </row>
    <row r="1514" spans="1:16" ht="15.5">
      <c r="A1514" s="15">
        <f>Month!A1514</f>
        <v>2024</v>
      </c>
      <c r="B1514" s="63" t="str">
        <f>Month!B1514</f>
        <v>December</v>
      </c>
      <c r="C1514" s="63" t="str">
        <f>Month!C1514</f>
        <v>Sweden</v>
      </c>
      <c r="D1514" s="73">
        <f>Month!D1514</f>
        <v>202.75</v>
      </c>
      <c r="E1514" s="73">
        <f>Month!E1514</f>
        <v>0</v>
      </c>
      <c r="F1514" s="74">
        <f>Month!F1514</f>
        <v>202.75</v>
      </c>
      <c r="G1514" s="73">
        <f>Month!G1514</f>
        <v>0</v>
      </c>
      <c r="H1514" s="73">
        <f>Month!H1514</f>
        <v>0</v>
      </c>
      <c r="I1514" s="73">
        <f>Month!I1514</f>
        <v>0</v>
      </c>
      <c r="J1514" s="73">
        <f>Month!J1514</f>
        <v>0</v>
      </c>
      <c r="K1514" s="73">
        <f>Month!K1514</f>
        <v>0</v>
      </c>
      <c r="L1514" s="73">
        <f>Month!L1514</f>
        <v>0</v>
      </c>
      <c r="M1514" s="73">
        <f>Month!M1514</f>
        <v>0.01</v>
      </c>
      <c r="N1514" s="74">
        <f>Month!N1514</f>
        <v>0.01</v>
      </c>
      <c r="O1514" s="74">
        <f>Month!O1514</f>
        <v>202.76</v>
      </c>
      <c r="P1514" s="15">
        <v>4</v>
      </c>
    </row>
    <row r="1515" spans="1:16" ht="15.5">
      <c r="A1515" s="15">
        <f>Month!A1515</f>
        <v>2024</v>
      </c>
      <c r="B1515" s="63" t="str">
        <f>Month!B1515</f>
        <v>December</v>
      </c>
      <c r="C1515" s="63" t="str">
        <f>Month!C1515</f>
        <v>United States</v>
      </c>
      <c r="D1515" s="73">
        <f>Month!D1515</f>
        <v>0</v>
      </c>
      <c r="E1515" s="73">
        <f>Month!E1515</f>
        <v>0</v>
      </c>
      <c r="F1515" s="74">
        <f>Month!F1515</f>
        <v>0</v>
      </c>
      <c r="G1515" s="73">
        <f>Month!G1515</f>
        <v>0</v>
      </c>
      <c r="H1515" s="73">
        <f>Month!H1515</f>
        <v>136.63</v>
      </c>
      <c r="I1515" s="73">
        <f>Month!I1515</f>
        <v>0</v>
      </c>
      <c r="J1515" s="73">
        <f>Month!J1515</f>
        <v>0</v>
      </c>
      <c r="K1515" s="73">
        <f>Month!K1515</f>
        <v>0</v>
      </c>
      <c r="L1515" s="73">
        <f>Month!L1515</f>
        <v>0</v>
      </c>
      <c r="M1515" s="73">
        <f>Month!M1515</f>
        <v>1.1299999999999999</v>
      </c>
      <c r="N1515" s="74">
        <f>Month!N1515</f>
        <v>137.76</v>
      </c>
      <c r="O1515" s="74">
        <f>Month!O1515</f>
        <v>137.76</v>
      </c>
      <c r="P1515" s="15">
        <v>4</v>
      </c>
    </row>
    <row r="1516" spans="1:16" ht="15.5">
      <c r="A1516" s="15">
        <f>Month!A1516</f>
        <v>2024</v>
      </c>
      <c r="B1516" s="63" t="str">
        <f>Month!B1516</f>
        <v>December</v>
      </c>
      <c r="C1516" s="63" t="str">
        <f>Month!C1516</f>
        <v>Other</v>
      </c>
      <c r="D1516" s="73">
        <f>Month!D1516</f>
        <v>49.11</v>
      </c>
      <c r="E1516" s="73">
        <f>Month!E1516</f>
        <v>0</v>
      </c>
      <c r="F1516" s="74">
        <f>Month!F1516</f>
        <v>49.11</v>
      </c>
      <c r="G1516" s="73">
        <f>Month!G1516</f>
        <v>7.93</v>
      </c>
      <c r="H1516" s="73">
        <f>Month!H1516</f>
        <v>146.05000000000001</v>
      </c>
      <c r="I1516" s="73">
        <f>Month!I1516</f>
        <v>14.27</v>
      </c>
      <c r="J1516" s="73">
        <f>Month!J1516</f>
        <v>0</v>
      </c>
      <c r="K1516" s="73">
        <f>Month!K1516</f>
        <v>0</v>
      </c>
      <c r="L1516" s="73">
        <f>Month!L1516</f>
        <v>192.4</v>
      </c>
      <c r="M1516" s="73">
        <f>Month!M1516</f>
        <v>53.55</v>
      </c>
      <c r="N1516" s="74">
        <f>Month!N1516</f>
        <v>312.81</v>
      </c>
      <c r="O1516" s="74">
        <f>Month!O1516</f>
        <v>361.92</v>
      </c>
      <c r="P1516" s="15">
        <v>4</v>
      </c>
    </row>
    <row r="1517" spans="1:16" ht="15.5">
      <c r="A1517" s="15">
        <f>Month!A1517</f>
        <v>2024</v>
      </c>
      <c r="B1517" s="66" t="str">
        <f>Month!B1517</f>
        <v>December</v>
      </c>
      <c r="C1517" s="64" t="str">
        <f>Month!C1517</f>
        <v>Total exports</v>
      </c>
      <c r="D1517" s="76">
        <f>Month!D1517</f>
        <v>2351.9699999999998</v>
      </c>
      <c r="E1517" s="76">
        <f>Month!E1517</f>
        <v>219.09</v>
      </c>
      <c r="F1517" s="75">
        <f>Month!F1517</f>
        <v>2571.06</v>
      </c>
      <c r="G1517" s="76">
        <f>Month!G1517</f>
        <v>18.170000000000002</v>
      </c>
      <c r="H1517" s="76">
        <f>Month!H1517</f>
        <v>748.92</v>
      </c>
      <c r="I1517" s="76">
        <f>Month!I1517</f>
        <v>125.58</v>
      </c>
      <c r="J1517" s="76">
        <f>Month!J1517</f>
        <v>0</v>
      </c>
      <c r="K1517" s="76">
        <f>Month!K1517</f>
        <v>135.22</v>
      </c>
      <c r="L1517" s="76">
        <f>Month!L1517</f>
        <v>208.9</v>
      </c>
      <c r="M1517" s="76">
        <f>Month!M1517</f>
        <v>500.17</v>
      </c>
      <c r="N1517" s="75">
        <f>Month!N1517</f>
        <v>1736.96</v>
      </c>
      <c r="O1517" s="96">
        <f>Month!O1517</f>
        <v>4308.0200000000004</v>
      </c>
      <c r="P1517" s="15">
        <v>4</v>
      </c>
    </row>
    <row r="1518" spans="1:16" ht="15.5">
      <c r="A1518" s="15">
        <f>Month!A1518</f>
        <v>2025</v>
      </c>
      <c r="B1518" s="63" t="str">
        <f>Month!B1518</f>
        <v>January</v>
      </c>
      <c r="C1518" s="62" t="str">
        <f>Month!C1518</f>
        <v>Belgium</v>
      </c>
      <c r="D1518" s="70">
        <f>Month!D1518</f>
        <v>0</v>
      </c>
      <c r="E1518" s="70">
        <f>Month!E1518</f>
        <v>54.98</v>
      </c>
      <c r="F1518" s="71">
        <f>Month!F1518</f>
        <v>54.98</v>
      </c>
      <c r="G1518" s="70">
        <f>Month!G1518</f>
        <v>0</v>
      </c>
      <c r="H1518" s="70">
        <f>Month!H1518</f>
        <v>48.13</v>
      </c>
      <c r="I1518" s="70">
        <f>Month!I1518</f>
        <v>0</v>
      </c>
      <c r="J1518" s="70">
        <f>Month!J1518</f>
        <v>0</v>
      </c>
      <c r="K1518" s="70">
        <f>Month!K1518</f>
        <v>0</v>
      </c>
      <c r="L1518" s="70">
        <f>Month!L1518</f>
        <v>0</v>
      </c>
      <c r="M1518" s="70">
        <f>Month!M1518</f>
        <v>79.540000000000006</v>
      </c>
      <c r="N1518" s="71">
        <f>Month!N1518</f>
        <v>130.97</v>
      </c>
      <c r="O1518" s="71">
        <f>Month!O1518</f>
        <v>185.95</v>
      </c>
      <c r="P1518" s="15">
        <v>1</v>
      </c>
    </row>
    <row r="1519" spans="1:16" ht="15.5">
      <c r="A1519" s="15">
        <f>Month!A1519</f>
        <v>2025</v>
      </c>
      <c r="B1519" s="63" t="str">
        <f>Month!B1519</f>
        <v>January</v>
      </c>
      <c r="C1519" s="63" t="str">
        <f>Month!C1519</f>
        <v>Canada</v>
      </c>
      <c r="D1519" s="73">
        <f>Month!D1519</f>
        <v>0</v>
      </c>
      <c r="E1519" s="73">
        <f>Month!E1519</f>
        <v>0</v>
      </c>
      <c r="F1519" s="74">
        <f>Month!F1519</f>
        <v>0</v>
      </c>
      <c r="G1519" s="73">
        <f>Month!G1519</f>
        <v>0</v>
      </c>
      <c r="H1519" s="73">
        <f>Month!H1519</f>
        <v>38.5</v>
      </c>
      <c r="I1519" s="73">
        <f>Month!I1519</f>
        <v>0</v>
      </c>
      <c r="J1519" s="73">
        <f>Month!J1519</f>
        <v>0</v>
      </c>
      <c r="K1519" s="73">
        <f>Month!K1519</f>
        <v>0.18</v>
      </c>
      <c r="L1519" s="73">
        <f>Month!L1519</f>
        <v>0</v>
      </c>
      <c r="M1519" s="73">
        <f>Month!M1519</f>
        <v>0</v>
      </c>
      <c r="N1519" s="74">
        <f>Month!N1519</f>
        <v>38.68</v>
      </c>
      <c r="O1519" s="74">
        <f>Month!O1519</f>
        <v>38.68</v>
      </c>
      <c r="P1519" s="15">
        <v>1</v>
      </c>
    </row>
    <row r="1520" spans="1:16" ht="15.5">
      <c r="A1520" s="15">
        <f>Month!A1520</f>
        <v>2025</v>
      </c>
      <c r="B1520" s="63" t="str">
        <f>Month!B1520</f>
        <v>January</v>
      </c>
      <c r="C1520" s="63" t="str">
        <f>Month!C1520</f>
        <v>China, People's Republic of</v>
      </c>
      <c r="D1520" s="73">
        <f>Month!D1520</f>
        <v>0</v>
      </c>
      <c r="E1520" s="73">
        <f>Month!E1520</f>
        <v>0</v>
      </c>
      <c r="F1520" s="74">
        <f>Month!F1520</f>
        <v>0</v>
      </c>
      <c r="G1520" s="73">
        <f>Month!G1520</f>
        <v>0</v>
      </c>
      <c r="H1520" s="73">
        <f>Month!H1520</f>
        <v>0</v>
      </c>
      <c r="I1520" s="73">
        <f>Month!I1520</f>
        <v>0</v>
      </c>
      <c r="J1520" s="73">
        <f>Month!J1520</f>
        <v>0</v>
      </c>
      <c r="K1520" s="73">
        <f>Month!K1520</f>
        <v>0</v>
      </c>
      <c r="L1520" s="73">
        <f>Month!L1520</f>
        <v>0</v>
      </c>
      <c r="M1520" s="73">
        <f>Month!M1520</f>
        <v>5.0599999999999996</v>
      </c>
      <c r="N1520" s="74">
        <f>Month!N1520</f>
        <v>5.0599999999999996</v>
      </c>
      <c r="O1520" s="74">
        <f>Month!O1520</f>
        <v>5.0599999999999996</v>
      </c>
      <c r="P1520" s="15">
        <v>1</v>
      </c>
    </row>
    <row r="1521" spans="1:16" ht="15.5">
      <c r="A1521" s="15">
        <f>Month!A1521</f>
        <v>2025</v>
      </c>
      <c r="B1521" s="63" t="str">
        <f>Month!B1521</f>
        <v>January</v>
      </c>
      <c r="C1521" s="63" t="str">
        <f>Month!C1521</f>
        <v>Denmark</v>
      </c>
      <c r="D1521" s="73">
        <f>Month!D1521</f>
        <v>71.73</v>
      </c>
      <c r="E1521" s="73">
        <f>Month!E1521</f>
        <v>0</v>
      </c>
      <c r="F1521" s="74">
        <f>Month!F1521</f>
        <v>71.73</v>
      </c>
      <c r="G1521" s="73">
        <f>Month!G1521</f>
        <v>0</v>
      </c>
      <c r="H1521" s="73">
        <f>Month!H1521</f>
        <v>5.08</v>
      </c>
      <c r="I1521" s="73">
        <f>Month!I1521</f>
        <v>0</v>
      </c>
      <c r="J1521" s="73">
        <f>Month!J1521</f>
        <v>0</v>
      </c>
      <c r="K1521" s="73">
        <f>Month!K1521</f>
        <v>0</v>
      </c>
      <c r="L1521" s="73">
        <f>Month!L1521</f>
        <v>0</v>
      </c>
      <c r="M1521" s="73">
        <f>Month!M1521</f>
        <v>0</v>
      </c>
      <c r="N1521" s="74">
        <f>Month!N1521</f>
        <v>5.08</v>
      </c>
      <c r="O1521" s="74">
        <f>Month!O1521</f>
        <v>76.81</v>
      </c>
      <c r="P1521" s="15">
        <v>1</v>
      </c>
    </row>
    <row r="1522" spans="1:16" ht="15.5">
      <c r="A1522" s="15">
        <f>Month!A1522</f>
        <v>2025</v>
      </c>
      <c r="B1522" s="63" t="str">
        <f>Month!B1522</f>
        <v>January</v>
      </c>
      <c r="C1522" s="63" t="str">
        <f>Month!C1522</f>
        <v>Finland</v>
      </c>
      <c r="D1522" s="73">
        <f>Month!D1522</f>
        <v>0</v>
      </c>
      <c r="E1522" s="73">
        <f>Month!E1522</f>
        <v>0</v>
      </c>
      <c r="F1522" s="74">
        <f>Month!F1522</f>
        <v>0</v>
      </c>
      <c r="G1522" s="73">
        <f>Month!G1522</f>
        <v>0</v>
      </c>
      <c r="H1522" s="73">
        <f>Month!H1522</f>
        <v>0</v>
      </c>
      <c r="I1522" s="73">
        <f>Month!I1522</f>
        <v>0</v>
      </c>
      <c r="J1522" s="73">
        <f>Month!J1522</f>
        <v>0</v>
      </c>
      <c r="K1522" s="73">
        <f>Month!K1522</f>
        <v>0</v>
      </c>
      <c r="L1522" s="73">
        <f>Month!L1522</f>
        <v>0</v>
      </c>
      <c r="M1522" s="73">
        <f>Month!M1522</f>
        <v>0</v>
      </c>
      <c r="N1522" s="74">
        <f>Month!N1522</f>
        <v>0</v>
      </c>
      <c r="O1522" s="74">
        <f>Month!O1522</f>
        <v>0</v>
      </c>
      <c r="P1522" s="15">
        <v>1</v>
      </c>
    </row>
    <row r="1523" spans="1:16" ht="15.5">
      <c r="A1523" s="15">
        <f>Month!A1523</f>
        <v>2025</v>
      </c>
      <c r="B1523" s="63" t="str">
        <f>Month!B1523</f>
        <v>January</v>
      </c>
      <c r="C1523" s="63" t="str">
        <f>Month!C1523</f>
        <v>France</v>
      </c>
      <c r="D1523" s="73">
        <f>Month!D1523</f>
        <v>126.78</v>
      </c>
      <c r="E1523" s="73">
        <f>Month!E1523</f>
        <v>0</v>
      </c>
      <c r="F1523" s="74">
        <f>Month!F1523</f>
        <v>126.78</v>
      </c>
      <c r="G1523" s="73">
        <f>Month!G1523</f>
        <v>4.05</v>
      </c>
      <c r="H1523" s="73">
        <f>Month!H1523</f>
        <v>0</v>
      </c>
      <c r="I1523" s="73">
        <f>Month!I1523</f>
        <v>0</v>
      </c>
      <c r="J1523" s="73">
        <f>Month!J1523</f>
        <v>0</v>
      </c>
      <c r="K1523" s="73">
        <f>Month!K1523</f>
        <v>0</v>
      </c>
      <c r="L1523" s="73">
        <f>Month!L1523</f>
        <v>0</v>
      </c>
      <c r="M1523" s="73">
        <f>Month!M1523</f>
        <v>4.54</v>
      </c>
      <c r="N1523" s="74">
        <f>Month!N1523</f>
        <v>8.59</v>
      </c>
      <c r="O1523" s="74">
        <f>Month!O1523</f>
        <v>135.37</v>
      </c>
      <c r="P1523" s="15">
        <v>1</v>
      </c>
    </row>
    <row r="1524" spans="1:16" ht="15.5">
      <c r="A1524" s="15">
        <f>Month!A1524</f>
        <v>2025</v>
      </c>
      <c r="B1524" s="63" t="str">
        <f>Month!B1524</f>
        <v>January</v>
      </c>
      <c r="C1524" s="63" t="str">
        <f>Month!C1524</f>
        <v>Germany</v>
      </c>
      <c r="D1524" s="73">
        <f>Month!D1524</f>
        <v>147.59</v>
      </c>
      <c r="E1524" s="73">
        <f>Month!E1524</f>
        <v>0</v>
      </c>
      <c r="F1524" s="74">
        <f>Month!F1524</f>
        <v>147.59</v>
      </c>
      <c r="G1524" s="73">
        <f>Month!G1524</f>
        <v>0</v>
      </c>
      <c r="H1524" s="73">
        <f>Month!H1524</f>
        <v>0</v>
      </c>
      <c r="I1524" s="73">
        <f>Month!I1524</f>
        <v>0</v>
      </c>
      <c r="J1524" s="73">
        <f>Month!J1524</f>
        <v>0</v>
      </c>
      <c r="K1524" s="73">
        <f>Month!K1524</f>
        <v>0</v>
      </c>
      <c r="L1524" s="73">
        <f>Month!L1524</f>
        <v>0</v>
      </c>
      <c r="M1524" s="73">
        <f>Month!M1524</f>
        <v>4.6399999999999997</v>
      </c>
      <c r="N1524" s="74">
        <f>Month!N1524</f>
        <v>4.6399999999999997</v>
      </c>
      <c r="O1524" s="74">
        <f>Month!O1524</f>
        <v>152.22999999999999</v>
      </c>
      <c r="P1524" s="15">
        <v>1</v>
      </c>
    </row>
    <row r="1525" spans="1:16" ht="15.5">
      <c r="A1525" s="15">
        <f>Month!A1525</f>
        <v>2025</v>
      </c>
      <c r="B1525" s="63" t="str">
        <f>Month!B1525</f>
        <v>January</v>
      </c>
      <c r="C1525" s="63" t="str">
        <f>Month!C1525</f>
        <v>Ireland</v>
      </c>
      <c r="D1525" s="73">
        <f>Month!D1525</f>
        <v>0</v>
      </c>
      <c r="E1525" s="73">
        <f>Month!E1525</f>
        <v>0</v>
      </c>
      <c r="F1525" s="74">
        <f>Month!F1525</f>
        <v>0</v>
      </c>
      <c r="G1525" s="73">
        <f>Month!G1525</f>
        <v>0</v>
      </c>
      <c r="H1525" s="73">
        <f>Month!H1525</f>
        <v>18.38</v>
      </c>
      <c r="I1525" s="73">
        <f>Month!I1525</f>
        <v>100.42</v>
      </c>
      <c r="J1525" s="73">
        <f>Month!J1525</f>
        <v>0.15</v>
      </c>
      <c r="K1525" s="73">
        <f>Month!K1525</f>
        <v>67.569999999999993</v>
      </c>
      <c r="L1525" s="73">
        <f>Month!L1525</f>
        <v>0</v>
      </c>
      <c r="M1525" s="73">
        <f>Month!M1525</f>
        <v>0</v>
      </c>
      <c r="N1525" s="74">
        <f>Month!N1525</f>
        <v>187.91</v>
      </c>
      <c r="O1525" s="74">
        <f>Month!O1525</f>
        <v>187.91</v>
      </c>
      <c r="P1525" s="15">
        <v>1</v>
      </c>
    </row>
    <row r="1526" spans="1:16" ht="15.5">
      <c r="A1526" s="15">
        <f>Month!A1526</f>
        <v>2025</v>
      </c>
      <c r="B1526" s="63" t="str">
        <f>Month!B1526</f>
        <v>January</v>
      </c>
      <c r="C1526" s="63" t="str">
        <f>Month!C1526</f>
        <v>Italy</v>
      </c>
      <c r="D1526" s="73">
        <f>Month!D1526</f>
        <v>0</v>
      </c>
      <c r="E1526" s="73">
        <f>Month!E1526</f>
        <v>0</v>
      </c>
      <c r="F1526" s="74">
        <f>Month!F1526</f>
        <v>0</v>
      </c>
      <c r="G1526" s="73">
        <f>Month!G1526</f>
        <v>0</v>
      </c>
      <c r="H1526" s="73">
        <f>Month!H1526</f>
        <v>0</v>
      </c>
      <c r="I1526" s="73">
        <f>Month!I1526</f>
        <v>0</v>
      </c>
      <c r="J1526" s="73">
        <f>Month!J1526</f>
        <v>0</v>
      </c>
      <c r="K1526" s="73">
        <f>Month!K1526</f>
        <v>0</v>
      </c>
      <c r="L1526" s="73">
        <f>Month!L1526</f>
        <v>0</v>
      </c>
      <c r="M1526" s="73">
        <f>Month!M1526</f>
        <v>2.44</v>
      </c>
      <c r="N1526" s="74">
        <f>Month!N1526</f>
        <v>2.44</v>
      </c>
      <c r="O1526" s="74">
        <f>Month!O1526</f>
        <v>2.44</v>
      </c>
      <c r="P1526" s="15">
        <v>1</v>
      </c>
    </row>
    <row r="1527" spans="1:16" ht="15.5">
      <c r="A1527" s="15">
        <f>Month!A1527</f>
        <v>2025</v>
      </c>
      <c r="B1527" s="63" t="str">
        <f>Month!B1527</f>
        <v>January</v>
      </c>
      <c r="C1527" s="63" t="str">
        <f>Month!C1527</f>
        <v>Korea</v>
      </c>
      <c r="D1527" s="73">
        <f>Month!D1527</f>
        <v>0</v>
      </c>
      <c r="E1527" s="73">
        <f>Month!E1527</f>
        <v>0</v>
      </c>
      <c r="F1527" s="74">
        <f>Month!F1527</f>
        <v>0</v>
      </c>
      <c r="G1527" s="73">
        <f>Month!G1527</f>
        <v>0</v>
      </c>
      <c r="H1527" s="73">
        <f>Month!H1527</f>
        <v>0</v>
      </c>
      <c r="I1527" s="73">
        <f>Month!I1527</f>
        <v>0</v>
      </c>
      <c r="J1527" s="73">
        <f>Month!J1527</f>
        <v>0</v>
      </c>
      <c r="K1527" s="73">
        <f>Month!K1527</f>
        <v>0</v>
      </c>
      <c r="L1527" s="73">
        <f>Month!L1527</f>
        <v>0</v>
      </c>
      <c r="M1527" s="73">
        <f>Month!M1527</f>
        <v>0</v>
      </c>
      <c r="N1527" s="74">
        <f>Month!N1527</f>
        <v>0</v>
      </c>
      <c r="O1527" s="74">
        <f>Month!O1527</f>
        <v>0</v>
      </c>
      <c r="P1527" s="15">
        <v>1</v>
      </c>
    </row>
    <row r="1528" spans="1:16" ht="15.5">
      <c r="A1528" s="15">
        <f>Month!A1528</f>
        <v>2025</v>
      </c>
      <c r="B1528" s="63" t="str">
        <f>Month!B1528</f>
        <v>January</v>
      </c>
      <c r="C1528" s="63" t="str">
        <f>Month!C1528</f>
        <v>Netherlands</v>
      </c>
      <c r="D1528" s="73">
        <f>Month!D1528</f>
        <v>1403.26</v>
      </c>
      <c r="E1528" s="73">
        <f>Month!E1528</f>
        <v>105.36</v>
      </c>
      <c r="F1528" s="74">
        <f>Month!F1528</f>
        <v>1508.62</v>
      </c>
      <c r="G1528" s="73">
        <f>Month!G1528</f>
        <v>3.04</v>
      </c>
      <c r="H1528" s="73">
        <f>Month!H1528</f>
        <v>233.02</v>
      </c>
      <c r="I1528" s="73">
        <f>Month!I1528</f>
        <v>0</v>
      </c>
      <c r="J1528" s="73">
        <f>Month!J1528</f>
        <v>0</v>
      </c>
      <c r="K1528" s="73">
        <f>Month!K1528</f>
        <v>0</v>
      </c>
      <c r="L1528" s="73">
        <f>Month!L1528</f>
        <v>0</v>
      </c>
      <c r="M1528" s="73">
        <f>Month!M1528</f>
        <v>249.01</v>
      </c>
      <c r="N1528" s="74">
        <f>Month!N1528</f>
        <v>489.52</v>
      </c>
      <c r="O1528" s="74">
        <f>Month!O1528</f>
        <v>1998.14</v>
      </c>
      <c r="P1528" s="15">
        <v>1</v>
      </c>
    </row>
    <row r="1529" spans="1:16" ht="15.5">
      <c r="A1529" s="15">
        <f>Month!A1529</f>
        <v>2025</v>
      </c>
      <c r="B1529" s="63" t="str">
        <f>Month!B1529</f>
        <v>January</v>
      </c>
      <c r="C1529" s="63" t="str">
        <f>Month!C1529</f>
        <v>Other Africa</v>
      </c>
      <c r="D1529" s="73">
        <f>Month!D1529</f>
        <v>0</v>
      </c>
      <c r="E1529" s="73">
        <f>Month!E1529</f>
        <v>0</v>
      </c>
      <c r="F1529" s="74">
        <f>Month!F1529</f>
        <v>0</v>
      </c>
      <c r="G1529" s="73">
        <f>Month!G1529</f>
        <v>0</v>
      </c>
      <c r="H1529" s="73">
        <f>Month!H1529</f>
        <v>38.35</v>
      </c>
      <c r="I1529" s="73">
        <f>Month!I1529</f>
        <v>0</v>
      </c>
      <c r="J1529" s="73">
        <f>Month!J1529</f>
        <v>0</v>
      </c>
      <c r="K1529" s="73">
        <f>Month!K1529</f>
        <v>0</v>
      </c>
      <c r="L1529" s="73">
        <f>Month!L1529</f>
        <v>0</v>
      </c>
      <c r="M1529" s="73">
        <f>Month!M1529</f>
        <v>2.27</v>
      </c>
      <c r="N1529" s="74">
        <f>Month!N1529</f>
        <v>40.619999999999997</v>
      </c>
      <c r="O1529" s="74">
        <f>Month!O1529</f>
        <v>40.619999999999997</v>
      </c>
      <c r="P1529" s="15">
        <v>1</v>
      </c>
    </row>
    <row r="1530" spans="1:16" ht="15.5">
      <c r="A1530" s="15">
        <f>Month!A1530</f>
        <v>2025</v>
      </c>
      <c r="B1530" s="63" t="str">
        <f>Month!B1530</f>
        <v>January</v>
      </c>
      <c r="C1530" s="63" t="str">
        <f>Month!C1530</f>
        <v>Poland</v>
      </c>
      <c r="D1530" s="73">
        <f>Month!D1530</f>
        <v>308.93</v>
      </c>
      <c r="E1530" s="73">
        <f>Month!E1530</f>
        <v>0</v>
      </c>
      <c r="F1530" s="74">
        <f>Month!F1530</f>
        <v>308.93</v>
      </c>
      <c r="G1530" s="73">
        <f>Month!G1530</f>
        <v>0</v>
      </c>
      <c r="H1530" s="73">
        <f>Month!H1530</f>
        <v>0</v>
      </c>
      <c r="I1530" s="73">
        <f>Month!I1530</f>
        <v>0</v>
      </c>
      <c r="J1530" s="73">
        <f>Month!J1530</f>
        <v>0</v>
      </c>
      <c r="K1530" s="73">
        <f>Month!K1530</f>
        <v>0.12</v>
      </c>
      <c r="L1530" s="73">
        <f>Month!L1530</f>
        <v>0</v>
      </c>
      <c r="M1530" s="73">
        <f>Month!M1530</f>
        <v>0</v>
      </c>
      <c r="N1530" s="74">
        <f>Month!N1530</f>
        <v>0.12</v>
      </c>
      <c r="O1530" s="74">
        <f>Month!O1530</f>
        <v>309.05</v>
      </c>
      <c r="P1530" s="15">
        <v>1</v>
      </c>
    </row>
    <row r="1531" spans="1:16" ht="15.5">
      <c r="A1531" s="15">
        <f>Month!A1531</f>
        <v>2025</v>
      </c>
      <c r="B1531" s="63" t="str">
        <f>Month!B1531</f>
        <v>January</v>
      </c>
      <c r="C1531" s="63" t="str">
        <f>Month!C1531</f>
        <v>Spain</v>
      </c>
      <c r="D1531" s="73">
        <f>Month!D1531</f>
        <v>0</v>
      </c>
      <c r="E1531" s="73">
        <f>Month!E1531</f>
        <v>0</v>
      </c>
      <c r="F1531" s="74">
        <f>Month!F1531</f>
        <v>0</v>
      </c>
      <c r="G1531" s="73">
        <f>Month!G1531</f>
        <v>0</v>
      </c>
      <c r="H1531" s="73">
        <f>Month!H1531</f>
        <v>0</v>
      </c>
      <c r="I1531" s="73">
        <f>Month!I1531</f>
        <v>0</v>
      </c>
      <c r="J1531" s="73">
        <f>Month!J1531</f>
        <v>0</v>
      </c>
      <c r="K1531" s="73">
        <f>Month!K1531</f>
        <v>0</v>
      </c>
      <c r="L1531" s="73">
        <f>Month!L1531</f>
        <v>0</v>
      </c>
      <c r="M1531" s="73">
        <f>Month!M1531</f>
        <v>2.13</v>
      </c>
      <c r="N1531" s="74">
        <f>Month!N1531</f>
        <v>2.13</v>
      </c>
      <c r="O1531" s="74">
        <f>Month!O1531</f>
        <v>2.13</v>
      </c>
      <c r="P1531" s="15">
        <v>1</v>
      </c>
    </row>
    <row r="1532" spans="1:16" ht="15.5">
      <c r="A1532" s="15">
        <f>Month!A1532</f>
        <v>2025</v>
      </c>
      <c r="B1532" s="63" t="str">
        <f>Month!B1532</f>
        <v>January</v>
      </c>
      <c r="C1532" s="63" t="str">
        <f>Month!C1532</f>
        <v>Sweden</v>
      </c>
      <c r="D1532" s="73">
        <f>Month!D1532</f>
        <v>85.98</v>
      </c>
      <c r="E1532" s="73">
        <f>Month!E1532</f>
        <v>0</v>
      </c>
      <c r="F1532" s="74">
        <f>Month!F1532</f>
        <v>85.98</v>
      </c>
      <c r="G1532" s="73">
        <f>Month!G1532</f>
        <v>0</v>
      </c>
      <c r="H1532" s="73">
        <f>Month!H1532</f>
        <v>0</v>
      </c>
      <c r="I1532" s="73">
        <f>Month!I1532</f>
        <v>0</v>
      </c>
      <c r="J1532" s="73">
        <f>Month!J1532</f>
        <v>0</v>
      </c>
      <c r="K1532" s="73">
        <f>Month!K1532</f>
        <v>0</v>
      </c>
      <c r="L1532" s="73">
        <f>Month!L1532</f>
        <v>0</v>
      </c>
      <c r="M1532" s="73">
        <f>Month!M1532</f>
        <v>0.03</v>
      </c>
      <c r="N1532" s="74">
        <f>Month!N1532</f>
        <v>0.03</v>
      </c>
      <c r="O1532" s="74">
        <f>Month!O1532</f>
        <v>86.01</v>
      </c>
      <c r="P1532" s="15">
        <v>1</v>
      </c>
    </row>
    <row r="1533" spans="1:16" ht="15.5">
      <c r="A1533" s="15">
        <f>Month!A1533</f>
        <v>2025</v>
      </c>
      <c r="B1533" s="63" t="str">
        <f>Month!B1533</f>
        <v>January</v>
      </c>
      <c r="C1533" s="63" t="str">
        <f>Month!C1533</f>
        <v>United States</v>
      </c>
      <c r="D1533" s="73">
        <f>Month!D1533</f>
        <v>0</v>
      </c>
      <c r="E1533" s="73">
        <f>Month!E1533</f>
        <v>0</v>
      </c>
      <c r="F1533" s="74">
        <f>Month!F1533</f>
        <v>0</v>
      </c>
      <c r="G1533" s="73">
        <f>Month!G1533</f>
        <v>0</v>
      </c>
      <c r="H1533" s="73">
        <f>Month!H1533</f>
        <v>133.61000000000001</v>
      </c>
      <c r="I1533" s="73">
        <f>Month!I1533</f>
        <v>0</v>
      </c>
      <c r="J1533" s="73">
        <f>Month!J1533</f>
        <v>0</v>
      </c>
      <c r="K1533" s="73">
        <f>Month!K1533</f>
        <v>0.18</v>
      </c>
      <c r="L1533" s="73">
        <f>Month!L1533</f>
        <v>0</v>
      </c>
      <c r="M1533" s="73">
        <f>Month!M1533</f>
        <v>0.21</v>
      </c>
      <c r="N1533" s="74">
        <f>Month!N1533</f>
        <v>134</v>
      </c>
      <c r="O1533" s="74">
        <f>Month!O1533</f>
        <v>134</v>
      </c>
      <c r="P1533" s="15">
        <v>1</v>
      </c>
    </row>
    <row r="1534" spans="1:16" ht="15.5">
      <c r="A1534" s="15">
        <f>Month!A1534</f>
        <v>2025</v>
      </c>
      <c r="B1534" s="63" t="str">
        <f>Month!B1534</f>
        <v>January</v>
      </c>
      <c r="C1534" s="63" t="str">
        <f>Month!C1534</f>
        <v>Other</v>
      </c>
      <c r="D1534" s="73">
        <f>Month!D1534</f>
        <v>305.5</v>
      </c>
      <c r="E1534" s="73">
        <f>Month!E1534</f>
        <v>10.08</v>
      </c>
      <c r="F1534" s="74">
        <f>Month!F1534</f>
        <v>315.58</v>
      </c>
      <c r="G1534" s="73">
        <f>Month!G1534</f>
        <v>19.46</v>
      </c>
      <c r="H1534" s="73">
        <f>Month!H1534</f>
        <v>286.45</v>
      </c>
      <c r="I1534" s="73">
        <f>Month!I1534</f>
        <v>0</v>
      </c>
      <c r="J1534" s="73">
        <f>Month!J1534</f>
        <v>0</v>
      </c>
      <c r="K1534" s="73">
        <f>Month!K1534</f>
        <v>0</v>
      </c>
      <c r="L1534" s="73">
        <f>Month!L1534</f>
        <v>225.84</v>
      </c>
      <c r="M1534" s="73">
        <f>Month!M1534</f>
        <v>170.5</v>
      </c>
      <c r="N1534" s="74">
        <f>Month!N1534</f>
        <v>693.11</v>
      </c>
      <c r="O1534" s="74">
        <f>Month!O1534</f>
        <v>1008.69</v>
      </c>
      <c r="P1534" s="15">
        <v>1</v>
      </c>
    </row>
    <row r="1535" spans="1:16" ht="15.5">
      <c r="A1535" s="15">
        <f>Month!A1535</f>
        <v>2025</v>
      </c>
      <c r="B1535" s="66" t="str">
        <f>Month!B1535</f>
        <v>January</v>
      </c>
      <c r="C1535" s="64" t="str">
        <f>Month!C1535</f>
        <v>Total exports</v>
      </c>
      <c r="D1535" s="76">
        <f>Month!D1535</f>
        <v>2449.77</v>
      </c>
      <c r="E1535" s="76">
        <f>Month!E1535</f>
        <v>170.42</v>
      </c>
      <c r="F1535" s="75">
        <f>Month!F1535</f>
        <v>2620.19</v>
      </c>
      <c r="G1535" s="76">
        <f>Month!G1535</f>
        <v>26.55</v>
      </c>
      <c r="H1535" s="76">
        <f>Month!H1535</f>
        <v>801.52</v>
      </c>
      <c r="I1535" s="76">
        <f>Month!I1535</f>
        <v>100.42</v>
      </c>
      <c r="J1535" s="76">
        <f>Month!J1535</f>
        <v>0.15</v>
      </c>
      <c r="K1535" s="76">
        <f>Month!K1535</f>
        <v>68.05</v>
      </c>
      <c r="L1535" s="76">
        <f>Month!L1535</f>
        <v>225.84</v>
      </c>
      <c r="M1535" s="76">
        <f>Month!M1535</f>
        <v>520.37</v>
      </c>
      <c r="N1535" s="75">
        <f>Month!N1535</f>
        <v>1742.9</v>
      </c>
      <c r="O1535" s="96">
        <f>Month!O1535</f>
        <v>4363.09</v>
      </c>
      <c r="P1535" s="15">
        <v>1</v>
      </c>
    </row>
    <row r="1536" spans="1:16" ht="15.5">
      <c r="A1536" s="15">
        <f>Month!A1536</f>
        <v>2025</v>
      </c>
      <c r="B1536" s="63" t="str">
        <f>Month!B1536</f>
        <v>February</v>
      </c>
      <c r="C1536" s="62" t="str">
        <f>Month!C1536</f>
        <v>Belgium</v>
      </c>
      <c r="D1536" s="70">
        <f>Month!D1536</f>
        <v>0</v>
      </c>
      <c r="E1536" s="70">
        <f>Month!E1536</f>
        <v>20.04</v>
      </c>
      <c r="F1536" s="71">
        <f>Month!F1536</f>
        <v>20.04</v>
      </c>
      <c r="G1536" s="70">
        <f>Month!G1536</f>
        <v>0</v>
      </c>
      <c r="H1536" s="70">
        <f>Month!H1536</f>
        <v>94.15</v>
      </c>
      <c r="I1536" s="70">
        <f>Month!I1536</f>
        <v>0</v>
      </c>
      <c r="J1536" s="70">
        <f>Month!J1536</f>
        <v>0</v>
      </c>
      <c r="K1536" s="70">
        <f>Month!K1536</f>
        <v>0</v>
      </c>
      <c r="L1536" s="70">
        <f>Month!L1536</f>
        <v>0</v>
      </c>
      <c r="M1536" s="70">
        <f>Month!M1536</f>
        <v>31.14</v>
      </c>
      <c r="N1536" s="71">
        <f>Month!N1536</f>
        <v>127.19</v>
      </c>
      <c r="O1536" s="71">
        <f>Month!O1536</f>
        <v>147.22999999999999</v>
      </c>
      <c r="P1536" s="15">
        <v>1</v>
      </c>
    </row>
    <row r="1537" spans="1:16" ht="15.5">
      <c r="A1537" s="15">
        <f>Month!A1537</f>
        <v>2025</v>
      </c>
      <c r="B1537" s="63" t="str">
        <f>Month!B1537</f>
        <v>February</v>
      </c>
      <c r="C1537" s="63" t="str">
        <f>Month!C1537</f>
        <v>Canada</v>
      </c>
      <c r="D1537" s="73">
        <f>Month!D1537</f>
        <v>0</v>
      </c>
      <c r="E1537" s="73">
        <f>Month!E1537</f>
        <v>0</v>
      </c>
      <c r="F1537" s="74">
        <f>Month!F1537</f>
        <v>0</v>
      </c>
      <c r="G1537" s="73">
        <f>Month!G1537</f>
        <v>0</v>
      </c>
      <c r="H1537" s="73">
        <f>Month!H1537</f>
        <v>0</v>
      </c>
      <c r="I1537" s="73">
        <f>Month!I1537</f>
        <v>0</v>
      </c>
      <c r="J1537" s="73">
        <f>Month!J1537</f>
        <v>0</v>
      </c>
      <c r="K1537" s="73">
        <f>Month!K1537</f>
        <v>0</v>
      </c>
      <c r="L1537" s="73">
        <f>Month!L1537</f>
        <v>0</v>
      </c>
      <c r="M1537" s="73">
        <f>Month!M1537</f>
        <v>0</v>
      </c>
      <c r="N1537" s="74">
        <f>Month!N1537</f>
        <v>0</v>
      </c>
      <c r="O1537" s="74">
        <f>Month!O1537</f>
        <v>0</v>
      </c>
      <c r="P1537" s="15">
        <v>1</v>
      </c>
    </row>
    <row r="1538" spans="1:16" ht="15.5">
      <c r="A1538" s="15">
        <f>Month!A1538</f>
        <v>2025</v>
      </c>
      <c r="B1538" s="63" t="str">
        <f>Month!B1538</f>
        <v>February</v>
      </c>
      <c r="C1538" s="63" t="str">
        <f>Month!C1538</f>
        <v>China, People's Republic of</v>
      </c>
      <c r="D1538" s="73">
        <f>Month!D1538</f>
        <v>266.95999999999998</v>
      </c>
      <c r="E1538" s="73">
        <f>Month!E1538</f>
        <v>0</v>
      </c>
      <c r="F1538" s="74">
        <f>Month!F1538</f>
        <v>266.95999999999998</v>
      </c>
      <c r="G1538" s="73">
        <f>Month!G1538</f>
        <v>0</v>
      </c>
      <c r="H1538" s="73">
        <f>Month!H1538</f>
        <v>0</v>
      </c>
      <c r="I1538" s="73">
        <f>Month!I1538</f>
        <v>0</v>
      </c>
      <c r="J1538" s="73">
        <f>Month!J1538</f>
        <v>0</v>
      </c>
      <c r="K1538" s="73">
        <f>Month!K1538</f>
        <v>0</v>
      </c>
      <c r="L1538" s="73">
        <f>Month!L1538</f>
        <v>0</v>
      </c>
      <c r="M1538" s="73">
        <f>Month!M1538</f>
        <v>8.7100000000000009</v>
      </c>
      <c r="N1538" s="74">
        <f>Month!N1538</f>
        <v>8.7100000000000009</v>
      </c>
      <c r="O1538" s="74">
        <f>Month!O1538</f>
        <v>275.67</v>
      </c>
      <c r="P1538" s="15">
        <v>1</v>
      </c>
    </row>
    <row r="1539" spans="1:16" ht="15.5">
      <c r="A1539" s="15">
        <f>Month!A1539</f>
        <v>2025</v>
      </c>
      <c r="B1539" s="63" t="str">
        <f>Month!B1539</f>
        <v>February</v>
      </c>
      <c r="C1539" s="63" t="str">
        <f>Month!C1539</f>
        <v>Denmark</v>
      </c>
      <c r="D1539" s="73">
        <f>Month!D1539</f>
        <v>73.11</v>
      </c>
      <c r="E1539" s="73">
        <f>Month!E1539</f>
        <v>43.16</v>
      </c>
      <c r="F1539" s="74">
        <f>Month!F1539</f>
        <v>116.27</v>
      </c>
      <c r="G1539" s="73">
        <f>Month!G1539</f>
        <v>0</v>
      </c>
      <c r="H1539" s="73">
        <f>Month!H1539</f>
        <v>0</v>
      </c>
      <c r="I1539" s="73">
        <f>Month!I1539</f>
        <v>0</v>
      </c>
      <c r="J1539" s="73">
        <f>Month!J1539</f>
        <v>0</v>
      </c>
      <c r="K1539" s="73">
        <f>Month!K1539</f>
        <v>0</v>
      </c>
      <c r="L1539" s="73">
        <f>Month!L1539</f>
        <v>0</v>
      </c>
      <c r="M1539" s="73">
        <f>Month!M1539</f>
        <v>0</v>
      </c>
      <c r="N1539" s="74">
        <f>Month!N1539</f>
        <v>0</v>
      </c>
      <c r="O1539" s="74">
        <f>Month!O1539</f>
        <v>116.27</v>
      </c>
      <c r="P1539" s="15">
        <v>1</v>
      </c>
    </row>
    <row r="1540" spans="1:16" ht="15.5">
      <c r="A1540" s="15">
        <f>Month!A1540</f>
        <v>2025</v>
      </c>
      <c r="B1540" s="63" t="str">
        <f>Month!B1540</f>
        <v>February</v>
      </c>
      <c r="C1540" s="63" t="str">
        <f>Month!C1540</f>
        <v>Finland</v>
      </c>
      <c r="D1540" s="73">
        <f>Month!D1540</f>
        <v>98.64</v>
      </c>
      <c r="E1540" s="73">
        <f>Month!E1540</f>
        <v>0</v>
      </c>
      <c r="F1540" s="74">
        <f>Month!F1540</f>
        <v>98.64</v>
      </c>
      <c r="G1540" s="73">
        <f>Month!G1540</f>
        <v>0</v>
      </c>
      <c r="H1540" s="73">
        <f>Month!H1540</f>
        <v>0</v>
      </c>
      <c r="I1540" s="73">
        <f>Month!I1540</f>
        <v>0</v>
      </c>
      <c r="J1540" s="73">
        <f>Month!J1540</f>
        <v>0</v>
      </c>
      <c r="K1540" s="73">
        <f>Month!K1540</f>
        <v>0</v>
      </c>
      <c r="L1540" s="73">
        <f>Month!L1540</f>
        <v>0</v>
      </c>
      <c r="M1540" s="73">
        <f>Month!M1540</f>
        <v>0</v>
      </c>
      <c r="N1540" s="74">
        <f>Month!N1540</f>
        <v>0</v>
      </c>
      <c r="O1540" s="74">
        <f>Month!O1540</f>
        <v>98.64</v>
      </c>
      <c r="P1540" s="15">
        <v>1</v>
      </c>
    </row>
    <row r="1541" spans="1:16" ht="15.5">
      <c r="A1541" s="15">
        <f>Month!A1541</f>
        <v>2025</v>
      </c>
      <c r="B1541" s="63" t="str">
        <f>Month!B1541</f>
        <v>February</v>
      </c>
      <c r="C1541" s="63" t="str">
        <f>Month!C1541</f>
        <v>France</v>
      </c>
      <c r="D1541" s="73">
        <f>Month!D1541</f>
        <v>1.52</v>
      </c>
      <c r="E1541" s="73">
        <f>Month!E1541</f>
        <v>0</v>
      </c>
      <c r="F1541" s="74">
        <f>Month!F1541</f>
        <v>1.52</v>
      </c>
      <c r="G1541" s="73">
        <f>Month!G1541</f>
        <v>2.79</v>
      </c>
      <c r="H1541" s="73">
        <f>Month!H1541</f>
        <v>0</v>
      </c>
      <c r="I1541" s="73">
        <f>Month!I1541</f>
        <v>0</v>
      </c>
      <c r="J1541" s="73">
        <f>Month!J1541</f>
        <v>0</v>
      </c>
      <c r="K1541" s="73">
        <f>Month!K1541</f>
        <v>0</v>
      </c>
      <c r="L1541" s="73">
        <f>Month!L1541</f>
        <v>0</v>
      </c>
      <c r="M1541" s="73">
        <f>Month!M1541</f>
        <v>5.36</v>
      </c>
      <c r="N1541" s="74">
        <f>Month!N1541</f>
        <v>8.15</v>
      </c>
      <c r="O1541" s="74">
        <f>Month!O1541</f>
        <v>9.67</v>
      </c>
      <c r="P1541" s="15">
        <v>1</v>
      </c>
    </row>
    <row r="1542" spans="1:16" ht="15.5">
      <c r="A1542" s="15">
        <f>Month!A1542</f>
        <v>2025</v>
      </c>
      <c r="B1542" s="63" t="str">
        <f>Month!B1542</f>
        <v>February</v>
      </c>
      <c r="C1542" s="63" t="str">
        <f>Month!C1542</f>
        <v>Germany</v>
      </c>
      <c r="D1542" s="73">
        <f>Month!D1542</f>
        <v>92.08</v>
      </c>
      <c r="E1542" s="73">
        <f>Month!E1542</f>
        <v>9.07</v>
      </c>
      <c r="F1542" s="74">
        <f>Month!F1542</f>
        <v>101.15</v>
      </c>
      <c r="G1542" s="73">
        <f>Month!G1542</f>
        <v>0</v>
      </c>
      <c r="H1542" s="73">
        <f>Month!H1542</f>
        <v>0</v>
      </c>
      <c r="I1542" s="73">
        <f>Month!I1542</f>
        <v>0</v>
      </c>
      <c r="J1542" s="73">
        <f>Month!J1542</f>
        <v>0</v>
      </c>
      <c r="K1542" s="73">
        <f>Month!K1542</f>
        <v>0</v>
      </c>
      <c r="L1542" s="73">
        <f>Month!L1542</f>
        <v>0</v>
      </c>
      <c r="M1542" s="73">
        <f>Month!M1542</f>
        <v>6.52</v>
      </c>
      <c r="N1542" s="74">
        <f>Month!N1542</f>
        <v>6.52</v>
      </c>
      <c r="O1542" s="74">
        <f>Month!O1542</f>
        <v>107.67</v>
      </c>
      <c r="P1542" s="15">
        <v>1</v>
      </c>
    </row>
    <row r="1543" spans="1:16" ht="15.5">
      <c r="A1543" s="15">
        <f>Month!A1543</f>
        <v>2025</v>
      </c>
      <c r="B1543" s="63" t="str">
        <f>Month!B1543</f>
        <v>February</v>
      </c>
      <c r="C1543" s="63" t="str">
        <f>Month!C1543</f>
        <v>Ireland</v>
      </c>
      <c r="D1543" s="73">
        <f>Month!D1543</f>
        <v>0</v>
      </c>
      <c r="E1543" s="73">
        <f>Month!E1543</f>
        <v>0</v>
      </c>
      <c r="F1543" s="74">
        <f>Month!F1543</f>
        <v>0</v>
      </c>
      <c r="G1543" s="73">
        <f>Month!G1543</f>
        <v>0</v>
      </c>
      <c r="H1543" s="73">
        <f>Month!H1543</f>
        <v>17.8</v>
      </c>
      <c r="I1543" s="73">
        <f>Month!I1543</f>
        <v>102.51</v>
      </c>
      <c r="J1543" s="73">
        <f>Month!J1543</f>
        <v>0.06</v>
      </c>
      <c r="K1543" s="73">
        <f>Month!K1543</f>
        <v>63.51</v>
      </c>
      <c r="L1543" s="73">
        <f>Month!L1543</f>
        <v>0</v>
      </c>
      <c r="M1543" s="73">
        <f>Month!M1543</f>
        <v>0.02</v>
      </c>
      <c r="N1543" s="74">
        <f>Month!N1543</f>
        <v>185.16</v>
      </c>
      <c r="O1543" s="74">
        <f>Month!O1543</f>
        <v>185.16</v>
      </c>
      <c r="P1543" s="15">
        <v>1</v>
      </c>
    </row>
    <row r="1544" spans="1:16" ht="15.5">
      <c r="A1544" s="15">
        <f>Month!A1544</f>
        <v>2025</v>
      </c>
      <c r="B1544" s="63" t="str">
        <f>Month!B1544</f>
        <v>February</v>
      </c>
      <c r="C1544" s="63" t="str">
        <f>Month!C1544</f>
        <v>Italy</v>
      </c>
      <c r="D1544" s="73">
        <f>Month!D1544</f>
        <v>0</v>
      </c>
      <c r="E1544" s="73">
        <f>Month!E1544</f>
        <v>8.48</v>
      </c>
      <c r="F1544" s="74">
        <f>Month!F1544</f>
        <v>8.48</v>
      </c>
      <c r="G1544" s="73">
        <f>Month!G1544</f>
        <v>0</v>
      </c>
      <c r="H1544" s="73">
        <f>Month!H1544</f>
        <v>0</v>
      </c>
      <c r="I1544" s="73">
        <f>Month!I1544</f>
        <v>0</v>
      </c>
      <c r="J1544" s="73">
        <f>Month!J1544</f>
        <v>0</v>
      </c>
      <c r="K1544" s="73">
        <f>Month!K1544</f>
        <v>0</v>
      </c>
      <c r="L1544" s="73">
        <f>Month!L1544</f>
        <v>0</v>
      </c>
      <c r="M1544" s="73">
        <f>Month!M1544</f>
        <v>2.2200000000000002</v>
      </c>
      <c r="N1544" s="74">
        <f>Month!N1544</f>
        <v>2.2200000000000002</v>
      </c>
      <c r="O1544" s="74">
        <f>Month!O1544</f>
        <v>10.7</v>
      </c>
      <c r="P1544" s="15">
        <v>1</v>
      </c>
    </row>
    <row r="1545" spans="1:16" ht="15.5">
      <c r="A1545" s="15">
        <f>Month!A1545</f>
        <v>2025</v>
      </c>
      <c r="B1545" s="63" t="str">
        <f>Month!B1545</f>
        <v>February</v>
      </c>
      <c r="C1545" s="63" t="str">
        <f>Month!C1545</f>
        <v>Korea</v>
      </c>
      <c r="D1545" s="73">
        <f>Month!D1545</f>
        <v>260.48</v>
      </c>
      <c r="E1545" s="73">
        <f>Month!E1545</f>
        <v>0</v>
      </c>
      <c r="F1545" s="74">
        <f>Month!F1545</f>
        <v>260.48</v>
      </c>
      <c r="G1545" s="73">
        <f>Month!G1545</f>
        <v>0</v>
      </c>
      <c r="H1545" s="73">
        <f>Month!H1545</f>
        <v>0</v>
      </c>
      <c r="I1545" s="73">
        <f>Month!I1545</f>
        <v>0</v>
      </c>
      <c r="J1545" s="73">
        <f>Month!J1545</f>
        <v>0</v>
      </c>
      <c r="K1545" s="73">
        <f>Month!K1545</f>
        <v>0</v>
      </c>
      <c r="L1545" s="73">
        <f>Month!L1545</f>
        <v>0</v>
      </c>
      <c r="M1545" s="73">
        <f>Month!M1545</f>
        <v>0</v>
      </c>
      <c r="N1545" s="74">
        <f>Month!N1545</f>
        <v>0</v>
      </c>
      <c r="O1545" s="74">
        <f>Month!O1545</f>
        <v>260.48</v>
      </c>
      <c r="P1545" s="15">
        <v>1</v>
      </c>
    </row>
    <row r="1546" spans="1:16" ht="15.5">
      <c r="A1546" s="15">
        <f>Month!A1546</f>
        <v>2025</v>
      </c>
      <c r="B1546" s="63" t="str">
        <f>Month!B1546</f>
        <v>February</v>
      </c>
      <c r="C1546" s="63" t="str">
        <f>Month!C1546</f>
        <v>Netherlands</v>
      </c>
      <c r="D1546" s="73">
        <f>Month!D1546</f>
        <v>549.94000000000005</v>
      </c>
      <c r="E1546" s="73">
        <f>Month!E1546</f>
        <v>79.88</v>
      </c>
      <c r="F1546" s="74">
        <f>Month!F1546</f>
        <v>629.82000000000005</v>
      </c>
      <c r="G1546" s="73">
        <f>Month!G1546</f>
        <v>1.54</v>
      </c>
      <c r="H1546" s="73">
        <f>Month!H1546</f>
        <v>126.87</v>
      </c>
      <c r="I1546" s="73">
        <f>Month!I1546</f>
        <v>0</v>
      </c>
      <c r="J1546" s="73">
        <f>Month!J1546</f>
        <v>0</v>
      </c>
      <c r="K1546" s="73">
        <f>Month!K1546</f>
        <v>0</v>
      </c>
      <c r="L1546" s="73">
        <f>Month!L1546</f>
        <v>0</v>
      </c>
      <c r="M1546" s="73">
        <f>Month!M1546</f>
        <v>273.89999999999998</v>
      </c>
      <c r="N1546" s="74">
        <f>Month!N1546</f>
        <v>404.32</v>
      </c>
      <c r="O1546" s="74">
        <f>Month!O1546</f>
        <v>1034.1400000000001</v>
      </c>
      <c r="P1546" s="15">
        <v>1</v>
      </c>
    </row>
    <row r="1547" spans="1:16" ht="15.5">
      <c r="A1547" s="15">
        <f>Month!A1547</f>
        <v>2025</v>
      </c>
      <c r="B1547" s="63" t="str">
        <f>Month!B1547</f>
        <v>February</v>
      </c>
      <c r="C1547" s="63" t="str">
        <f>Month!C1547</f>
        <v>Other Africa</v>
      </c>
      <c r="D1547" s="73">
        <f>Month!D1547</f>
        <v>0</v>
      </c>
      <c r="E1547" s="73">
        <f>Month!E1547</f>
        <v>0</v>
      </c>
      <c r="F1547" s="74">
        <f>Month!F1547</f>
        <v>0</v>
      </c>
      <c r="G1547" s="73">
        <f>Month!G1547</f>
        <v>0</v>
      </c>
      <c r="H1547" s="73">
        <f>Month!H1547</f>
        <v>36.92</v>
      </c>
      <c r="I1547" s="73">
        <f>Month!I1547</f>
        <v>0</v>
      </c>
      <c r="J1547" s="73">
        <f>Month!J1547</f>
        <v>0</v>
      </c>
      <c r="K1547" s="73">
        <f>Month!K1547</f>
        <v>0</v>
      </c>
      <c r="L1547" s="73">
        <f>Month!L1547</f>
        <v>0</v>
      </c>
      <c r="M1547" s="73">
        <f>Month!M1547</f>
        <v>0</v>
      </c>
      <c r="N1547" s="74">
        <f>Month!N1547</f>
        <v>36.92</v>
      </c>
      <c r="O1547" s="74">
        <f>Month!O1547</f>
        <v>36.92</v>
      </c>
      <c r="P1547" s="15">
        <v>1</v>
      </c>
    </row>
    <row r="1548" spans="1:16" ht="15.5">
      <c r="A1548" s="15">
        <f>Month!A1548</f>
        <v>2025</v>
      </c>
      <c r="B1548" s="63" t="str">
        <f>Month!B1548</f>
        <v>February</v>
      </c>
      <c r="C1548" s="63" t="str">
        <f>Month!C1548</f>
        <v>Poland</v>
      </c>
      <c r="D1548" s="73">
        <f>Month!D1548</f>
        <v>191.13</v>
      </c>
      <c r="E1548" s="73">
        <f>Month!E1548</f>
        <v>0</v>
      </c>
      <c r="F1548" s="74">
        <f>Month!F1548</f>
        <v>191.13</v>
      </c>
      <c r="G1548" s="73">
        <f>Month!G1548</f>
        <v>0</v>
      </c>
      <c r="H1548" s="73">
        <f>Month!H1548</f>
        <v>0</v>
      </c>
      <c r="I1548" s="73">
        <f>Month!I1548</f>
        <v>0</v>
      </c>
      <c r="J1548" s="73">
        <f>Month!J1548</f>
        <v>0</v>
      </c>
      <c r="K1548" s="73">
        <f>Month!K1548</f>
        <v>0</v>
      </c>
      <c r="L1548" s="73">
        <f>Month!L1548</f>
        <v>0</v>
      </c>
      <c r="M1548" s="73">
        <f>Month!M1548</f>
        <v>1.65</v>
      </c>
      <c r="N1548" s="74">
        <f>Month!N1548</f>
        <v>1.65</v>
      </c>
      <c r="O1548" s="74">
        <f>Month!O1548</f>
        <v>192.78</v>
      </c>
      <c r="P1548" s="15">
        <v>1</v>
      </c>
    </row>
    <row r="1549" spans="1:16" ht="15.5">
      <c r="A1549" s="15">
        <f>Month!A1549</f>
        <v>2025</v>
      </c>
      <c r="B1549" s="63" t="str">
        <f>Month!B1549</f>
        <v>February</v>
      </c>
      <c r="C1549" s="63" t="str">
        <f>Month!C1549</f>
        <v>Spain</v>
      </c>
      <c r="D1549" s="73">
        <f>Month!D1549</f>
        <v>0</v>
      </c>
      <c r="E1549" s="73">
        <f>Month!E1549</f>
        <v>8.1300000000000008</v>
      </c>
      <c r="F1549" s="74">
        <f>Month!F1549</f>
        <v>8.1300000000000008</v>
      </c>
      <c r="G1549" s="73">
        <f>Month!G1549</f>
        <v>0</v>
      </c>
      <c r="H1549" s="73">
        <f>Month!H1549</f>
        <v>0</v>
      </c>
      <c r="I1549" s="73">
        <f>Month!I1549</f>
        <v>0</v>
      </c>
      <c r="J1549" s="73">
        <f>Month!J1549</f>
        <v>0</v>
      </c>
      <c r="K1549" s="73">
        <f>Month!K1549</f>
        <v>0</v>
      </c>
      <c r="L1549" s="73">
        <f>Month!L1549</f>
        <v>0</v>
      </c>
      <c r="M1549" s="73">
        <f>Month!M1549</f>
        <v>6.49</v>
      </c>
      <c r="N1549" s="74">
        <f>Month!N1549</f>
        <v>6.49</v>
      </c>
      <c r="O1549" s="74">
        <f>Month!O1549</f>
        <v>14.62</v>
      </c>
      <c r="P1549" s="15">
        <v>1</v>
      </c>
    </row>
    <row r="1550" spans="1:16" ht="15.5">
      <c r="A1550" s="15">
        <f>Month!A1550</f>
        <v>2025</v>
      </c>
      <c r="B1550" s="63" t="str">
        <f>Month!B1550</f>
        <v>February</v>
      </c>
      <c r="C1550" s="63" t="str">
        <f>Month!C1550</f>
        <v>Sweden</v>
      </c>
      <c r="D1550" s="73">
        <f>Month!D1550</f>
        <v>107</v>
      </c>
      <c r="E1550" s="73">
        <f>Month!E1550</f>
        <v>0</v>
      </c>
      <c r="F1550" s="74">
        <f>Month!F1550</f>
        <v>107</v>
      </c>
      <c r="G1550" s="73">
        <f>Month!G1550</f>
        <v>0</v>
      </c>
      <c r="H1550" s="73">
        <f>Month!H1550</f>
        <v>0</v>
      </c>
      <c r="I1550" s="73">
        <f>Month!I1550</f>
        <v>0</v>
      </c>
      <c r="J1550" s="73">
        <f>Month!J1550</f>
        <v>0</v>
      </c>
      <c r="K1550" s="73">
        <f>Month!K1550</f>
        <v>0</v>
      </c>
      <c r="L1550" s="73">
        <f>Month!L1550</f>
        <v>0</v>
      </c>
      <c r="M1550" s="73">
        <f>Month!M1550</f>
        <v>0.03</v>
      </c>
      <c r="N1550" s="74">
        <f>Month!N1550</f>
        <v>0.03</v>
      </c>
      <c r="O1550" s="74">
        <f>Month!O1550</f>
        <v>107.03</v>
      </c>
      <c r="P1550" s="15">
        <v>1</v>
      </c>
    </row>
    <row r="1551" spans="1:16" ht="15.5">
      <c r="A1551" s="15">
        <f>Month!A1551</f>
        <v>2025</v>
      </c>
      <c r="B1551" s="63" t="str">
        <f>Month!B1551</f>
        <v>February</v>
      </c>
      <c r="C1551" s="63" t="str">
        <f>Month!C1551</f>
        <v>United States</v>
      </c>
      <c r="D1551" s="73">
        <f>Month!D1551</f>
        <v>0</v>
      </c>
      <c r="E1551" s="73">
        <f>Month!E1551</f>
        <v>0</v>
      </c>
      <c r="F1551" s="74">
        <f>Month!F1551</f>
        <v>0</v>
      </c>
      <c r="G1551" s="73">
        <f>Month!G1551</f>
        <v>0</v>
      </c>
      <c r="H1551" s="73">
        <f>Month!H1551</f>
        <v>202.12</v>
      </c>
      <c r="I1551" s="73">
        <f>Month!I1551</f>
        <v>0</v>
      </c>
      <c r="J1551" s="73">
        <f>Month!J1551</f>
        <v>0</v>
      </c>
      <c r="K1551" s="73">
        <f>Month!K1551</f>
        <v>0</v>
      </c>
      <c r="L1551" s="73">
        <f>Month!L1551</f>
        <v>0</v>
      </c>
      <c r="M1551" s="73">
        <f>Month!M1551</f>
        <v>0.06</v>
      </c>
      <c r="N1551" s="74">
        <f>Month!N1551</f>
        <v>202.18</v>
      </c>
      <c r="O1551" s="74">
        <f>Month!O1551</f>
        <v>202.18</v>
      </c>
      <c r="P1551" s="15">
        <v>1</v>
      </c>
    </row>
    <row r="1552" spans="1:16" ht="15.5">
      <c r="A1552" s="15">
        <f>Month!A1552</f>
        <v>2025</v>
      </c>
      <c r="B1552" s="63" t="str">
        <f>Month!B1552</f>
        <v>February</v>
      </c>
      <c r="C1552" s="63" t="str">
        <f>Month!C1552</f>
        <v>Other</v>
      </c>
      <c r="D1552" s="73">
        <f>Month!D1552</f>
        <v>71.81</v>
      </c>
      <c r="E1552" s="73">
        <f>Month!E1552</f>
        <v>0</v>
      </c>
      <c r="F1552" s="74">
        <f>Month!F1552</f>
        <v>71.81</v>
      </c>
      <c r="G1552" s="73">
        <f>Month!G1552</f>
        <v>24.1</v>
      </c>
      <c r="H1552" s="73">
        <f>Month!H1552</f>
        <v>192.85</v>
      </c>
      <c r="I1552" s="73">
        <f>Month!I1552</f>
        <v>0</v>
      </c>
      <c r="J1552" s="73">
        <f>Month!J1552</f>
        <v>0</v>
      </c>
      <c r="K1552" s="73">
        <f>Month!K1552</f>
        <v>0</v>
      </c>
      <c r="L1552" s="73">
        <f>Month!L1552</f>
        <v>175.85</v>
      </c>
      <c r="M1552" s="73">
        <f>Month!M1552</f>
        <v>30</v>
      </c>
      <c r="N1552" s="74">
        <f>Month!N1552</f>
        <v>417.63</v>
      </c>
      <c r="O1552" s="74">
        <f>Month!O1552</f>
        <v>489.44</v>
      </c>
      <c r="P1552" s="15">
        <v>1</v>
      </c>
    </row>
    <row r="1553" spans="1:16" ht="15.5">
      <c r="A1553" s="15">
        <f>Month!A1553</f>
        <v>2025</v>
      </c>
      <c r="B1553" s="66" t="str">
        <f>Month!B1553</f>
        <v>February</v>
      </c>
      <c r="C1553" s="64" t="str">
        <f>Month!C1553</f>
        <v>Total exports</v>
      </c>
      <c r="D1553" s="76">
        <f>Month!D1553</f>
        <v>1712.67</v>
      </c>
      <c r="E1553" s="76">
        <f>Month!E1553</f>
        <v>168.76</v>
      </c>
      <c r="F1553" s="75">
        <f>Month!F1553</f>
        <v>1881.43</v>
      </c>
      <c r="G1553" s="76">
        <f>Month!G1553</f>
        <v>28.43</v>
      </c>
      <c r="H1553" s="76">
        <f>Month!H1553</f>
        <v>670.71</v>
      </c>
      <c r="I1553" s="76">
        <f>Month!I1553</f>
        <v>102.51</v>
      </c>
      <c r="J1553" s="76">
        <f>Month!J1553</f>
        <v>0.06</v>
      </c>
      <c r="K1553" s="76">
        <f>Month!K1553</f>
        <v>63.51</v>
      </c>
      <c r="L1553" s="76">
        <f>Month!L1553</f>
        <v>175.85</v>
      </c>
      <c r="M1553" s="76">
        <f>Month!M1553</f>
        <v>366.1</v>
      </c>
      <c r="N1553" s="75">
        <f>Month!N1553</f>
        <v>1407.17</v>
      </c>
      <c r="O1553" s="96">
        <f>Month!O1553</f>
        <v>3288.6</v>
      </c>
      <c r="P1553" s="15">
        <v>1</v>
      </c>
    </row>
    <row r="1554" spans="1:16" ht="15.5">
      <c r="A1554" s="15">
        <f>Month!A1554</f>
        <v>2025</v>
      </c>
      <c r="B1554" s="63" t="str">
        <f>Month!B1554</f>
        <v>March</v>
      </c>
      <c r="C1554" s="62" t="str">
        <f>Month!C1554</f>
        <v>Belgium</v>
      </c>
      <c r="D1554" s="70">
        <f>Month!D1554</f>
        <v>0</v>
      </c>
      <c r="E1554" s="70">
        <f>Month!E1554</f>
        <v>21.4</v>
      </c>
      <c r="F1554" s="71">
        <f>Month!F1554</f>
        <v>21.4</v>
      </c>
      <c r="G1554" s="70">
        <f>Month!G1554</f>
        <v>1.98</v>
      </c>
      <c r="H1554" s="70">
        <f>Month!H1554</f>
        <v>111.43</v>
      </c>
      <c r="I1554" s="70">
        <f>Month!I1554</f>
        <v>0</v>
      </c>
      <c r="J1554" s="70">
        <f>Month!J1554</f>
        <v>0</v>
      </c>
      <c r="K1554" s="70">
        <f>Month!K1554</f>
        <v>0</v>
      </c>
      <c r="L1554" s="70">
        <f>Month!L1554</f>
        <v>0</v>
      </c>
      <c r="M1554" s="70">
        <f>Month!M1554</f>
        <v>99.63</v>
      </c>
      <c r="N1554" s="71">
        <f>Month!N1554</f>
        <v>216.09</v>
      </c>
      <c r="O1554" s="71">
        <f>Month!O1554</f>
        <v>237.49</v>
      </c>
      <c r="P1554" s="15">
        <v>1</v>
      </c>
    </row>
    <row r="1555" spans="1:16" ht="15.5">
      <c r="A1555" s="15">
        <f>Month!A1555</f>
        <v>2025</v>
      </c>
      <c r="B1555" s="63" t="str">
        <f>Month!B1555</f>
        <v>March</v>
      </c>
      <c r="C1555" s="63" t="str">
        <f>Month!C1555</f>
        <v>Canada</v>
      </c>
      <c r="D1555" s="73">
        <f>Month!D1555</f>
        <v>118.38</v>
      </c>
      <c r="E1555" s="73">
        <f>Month!E1555</f>
        <v>0</v>
      </c>
      <c r="F1555" s="74">
        <f>Month!F1555</f>
        <v>118.38</v>
      </c>
      <c r="G1555" s="73">
        <f>Month!G1555</f>
        <v>0</v>
      </c>
      <c r="H1555" s="73">
        <f>Month!H1555</f>
        <v>76.47</v>
      </c>
      <c r="I1555" s="73">
        <f>Month!I1555</f>
        <v>0</v>
      </c>
      <c r="J1555" s="73">
        <f>Month!J1555</f>
        <v>0</v>
      </c>
      <c r="K1555" s="73">
        <f>Month!K1555</f>
        <v>0</v>
      </c>
      <c r="L1555" s="73">
        <f>Month!L1555</f>
        <v>0</v>
      </c>
      <c r="M1555" s="73">
        <f>Month!M1555</f>
        <v>0</v>
      </c>
      <c r="N1555" s="74">
        <f>Month!N1555</f>
        <v>76.47</v>
      </c>
      <c r="O1555" s="74">
        <f>Month!O1555</f>
        <v>194.85</v>
      </c>
      <c r="P1555" s="15">
        <v>1</v>
      </c>
    </row>
    <row r="1556" spans="1:16" ht="15.5">
      <c r="A1556" s="15">
        <f>Month!A1556</f>
        <v>2025</v>
      </c>
      <c r="B1556" s="63" t="str">
        <f>Month!B1556</f>
        <v>March</v>
      </c>
      <c r="C1556" s="63" t="str">
        <f>Month!C1556</f>
        <v>China, People's Republic of</v>
      </c>
      <c r="D1556" s="73">
        <f>Month!D1556</f>
        <v>271.11</v>
      </c>
      <c r="E1556" s="73">
        <f>Month!E1556</f>
        <v>0</v>
      </c>
      <c r="F1556" s="74">
        <f>Month!F1556</f>
        <v>271.11</v>
      </c>
      <c r="G1556" s="73">
        <f>Month!G1556</f>
        <v>0</v>
      </c>
      <c r="H1556" s="73">
        <f>Month!H1556</f>
        <v>0</v>
      </c>
      <c r="I1556" s="73">
        <f>Month!I1556</f>
        <v>0</v>
      </c>
      <c r="J1556" s="73">
        <f>Month!J1556</f>
        <v>0</v>
      </c>
      <c r="K1556" s="73">
        <f>Month!K1556</f>
        <v>0</v>
      </c>
      <c r="L1556" s="73">
        <f>Month!L1556</f>
        <v>0</v>
      </c>
      <c r="M1556" s="73">
        <f>Month!M1556</f>
        <v>7.2</v>
      </c>
      <c r="N1556" s="74">
        <f>Month!N1556</f>
        <v>7.2</v>
      </c>
      <c r="O1556" s="74">
        <f>Month!O1556</f>
        <v>278.31</v>
      </c>
      <c r="P1556" s="15">
        <v>1</v>
      </c>
    </row>
    <row r="1557" spans="1:16" ht="15.5">
      <c r="A1557" s="15">
        <f>Month!A1557</f>
        <v>2025</v>
      </c>
      <c r="B1557" s="63" t="str">
        <f>Month!B1557</f>
        <v>March</v>
      </c>
      <c r="C1557" s="63" t="str">
        <f>Month!C1557</f>
        <v>Denmark</v>
      </c>
      <c r="D1557" s="73">
        <f>Month!D1557</f>
        <v>73.05</v>
      </c>
      <c r="E1557" s="73">
        <f>Month!E1557</f>
        <v>62.36</v>
      </c>
      <c r="F1557" s="74">
        <f>Month!F1557</f>
        <v>135.41</v>
      </c>
      <c r="G1557" s="73">
        <f>Month!G1557</f>
        <v>0</v>
      </c>
      <c r="H1557" s="73">
        <f>Month!H1557</f>
        <v>0</v>
      </c>
      <c r="I1557" s="73">
        <f>Month!I1557</f>
        <v>0</v>
      </c>
      <c r="J1557" s="73">
        <f>Month!J1557</f>
        <v>0</v>
      </c>
      <c r="K1557" s="73">
        <f>Month!K1557</f>
        <v>0</v>
      </c>
      <c r="L1557" s="73">
        <f>Month!L1557</f>
        <v>0</v>
      </c>
      <c r="M1557" s="73">
        <f>Month!M1557</f>
        <v>0</v>
      </c>
      <c r="N1557" s="74">
        <f>Month!N1557</f>
        <v>0</v>
      </c>
      <c r="O1557" s="74">
        <f>Month!O1557</f>
        <v>135.41</v>
      </c>
      <c r="P1557" s="15">
        <v>1</v>
      </c>
    </row>
    <row r="1558" spans="1:16" ht="15.5">
      <c r="A1558" s="15">
        <f>Month!A1558</f>
        <v>2025</v>
      </c>
      <c r="B1558" s="63" t="str">
        <f>Month!B1558</f>
        <v>March</v>
      </c>
      <c r="C1558" s="63" t="str">
        <f>Month!C1558</f>
        <v>Finland</v>
      </c>
      <c r="D1558" s="73">
        <f>Month!D1558</f>
        <v>0</v>
      </c>
      <c r="E1558" s="73">
        <f>Month!E1558</f>
        <v>0</v>
      </c>
      <c r="F1558" s="74">
        <f>Month!F1558</f>
        <v>0</v>
      </c>
      <c r="G1558" s="73">
        <f>Month!G1558</f>
        <v>0</v>
      </c>
      <c r="H1558" s="73">
        <f>Month!H1558</f>
        <v>0</v>
      </c>
      <c r="I1558" s="73">
        <f>Month!I1558</f>
        <v>0</v>
      </c>
      <c r="J1558" s="73">
        <f>Month!J1558</f>
        <v>0</v>
      </c>
      <c r="K1558" s="73">
        <f>Month!K1558</f>
        <v>0</v>
      </c>
      <c r="L1558" s="73">
        <f>Month!L1558</f>
        <v>0</v>
      </c>
      <c r="M1558" s="73">
        <f>Month!M1558</f>
        <v>0</v>
      </c>
      <c r="N1558" s="74">
        <f>Month!N1558</f>
        <v>0</v>
      </c>
      <c r="O1558" s="74">
        <f>Month!O1558</f>
        <v>0</v>
      </c>
      <c r="P1558" s="15">
        <v>1</v>
      </c>
    </row>
    <row r="1559" spans="1:16" ht="15.5">
      <c r="A1559" s="15">
        <f>Month!A1559</f>
        <v>2025</v>
      </c>
      <c r="B1559" s="63" t="str">
        <f>Month!B1559</f>
        <v>March</v>
      </c>
      <c r="C1559" s="63" t="str">
        <f>Month!C1559</f>
        <v>France</v>
      </c>
      <c r="D1559" s="73">
        <f>Month!D1559</f>
        <v>0</v>
      </c>
      <c r="E1559" s="73">
        <f>Month!E1559</f>
        <v>0</v>
      </c>
      <c r="F1559" s="74">
        <f>Month!F1559</f>
        <v>0</v>
      </c>
      <c r="G1559" s="73">
        <f>Month!G1559</f>
        <v>3.56</v>
      </c>
      <c r="H1559" s="73">
        <f>Month!H1559</f>
        <v>0</v>
      </c>
      <c r="I1559" s="73">
        <f>Month!I1559</f>
        <v>0</v>
      </c>
      <c r="J1559" s="73">
        <f>Month!J1559</f>
        <v>0</v>
      </c>
      <c r="K1559" s="73">
        <f>Month!K1559</f>
        <v>0</v>
      </c>
      <c r="L1559" s="73">
        <f>Month!L1559</f>
        <v>0</v>
      </c>
      <c r="M1559" s="73">
        <f>Month!M1559</f>
        <v>3.61</v>
      </c>
      <c r="N1559" s="74">
        <f>Month!N1559</f>
        <v>7.17</v>
      </c>
      <c r="O1559" s="74">
        <f>Month!O1559</f>
        <v>7.17</v>
      </c>
      <c r="P1559" s="15">
        <v>1</v>
      </c>
    </row>
    <row r="1560" spans="1:16" ht="15.5">
      <c r="A1560" s="15">
        <f>Month!A1560</f>
        <v>2025</v>
      </c>
      <c r="B1560" s="63" t="str">
        <f>Month!B1560</f>
        <v>March</v>
      </c>
      <c r="C1560" s="63" t="str">
        <f>Month!C1560</f>
        <v>Germany</v>
      </c>
      <c r="D1560" s="73">
        <f>Month!D1560</f>
        <v>169.58</v>
      </c>
      <c r="E1560" s="73">
        <f>Month!E1560</f>
        <v>0</v>
      </c>
      <c r="F1560" s="74">
        <f>Month!F1560</f>
        <v>169.58</v>
      </c>
      <c r="G1560" s="73">
        <f>Month!G1560</f>
        <v>0</v>
      </c>
      <c r="H1560" s="73">
        <f>Month!H1560</f>
        <v>0</v>
      </c>
      <c r="I1560" s="73">
        <f>Month!I1560</f>
        <v>0</v>
      </c>
      <c r="J1560" s="73">
        <f>Month!J1560</f>
        <v>0</v>
      </c>
      <c r="K1560" s="73">
        <f>Month!K1560</f>
        <v>0</v>
      </c>
      <c r="L1560" s="73">
        <f>Month!L1560</f>
        <v>0</v>
      </c>
      <c r="M1560" s="73">
        <f>Month!M1560</f>
        <v>7.17</v>
      </c>
      <c r="N1560" s="74">
        <f>Month!N1560</f>
        <v>7.17</v>
      </c>
      <c r="O1560" s="74">
        <f>Month!O1560</f>
        <v>176.75</v>
      </c>
      <c r="P1560" s="15">
        <v>1</v>
      </c>
    </row>
    <row r="1561" spans="1:16" ht="15.5">
      <c r="A1561" s="15">
        <f>Month!A1561</f>
        <v>2025</v>
      </c>
      <c r="B1561" s="63" t="str">
        <f>Month!B1561</f>
        <v>March</v>
      </c>
      <c r="C1561" s="63" t="str">
        <f>Month!C1561</f>
        <v>Ireland</v>
      </c>
      <c r="D1561" s="73">
        <f>Month!D1561</f>
        <v>0</v>
      </c>
      <c r="E1561" s="73">
        <f>Month!E1561</f>
        <v>0</v>
      </c>
      <c r="F1561" s="74">
        <f>Month!F1561</f>
        <v>0</v>
      </c>
      <c r="G1561" s="73">
        <f>Month!G1561</f>
        <v>0</v>
      </c>
      <c r="H1561" s="73">
        <f>Month!H1561</f>
        <v>23.52</v>
      </c>
      <c r="I1561" s="73">
        <f>Month!I1561</f>
        <v>118.5</v>
      </c>
      <c r="J1561" s="73">
        <f>Month!J1561</f>
        <v>0.09</v>
      </c>
      <c r="K1561" s="73">
        <f>Month!K1561</f>
        <v>50.82</v>
      </c>
      <c r="L1561" s="73">
        <f>Month!L1561</f>
        <v>0</v>
      </c>
      <c r="M1561" s="73">
        <f>Month!M1561</f>
        <v>2.99</v>
      </c>
      <c r="N1561" s="74">
        <f>Month!N1561</f>
        <v>198.99</v>
      </c>
      <c r="O1561" s="74">
        <f>Month!O1561</f>
        <v>198.99</v>
      </c>
      <c r="P1561" s="15">
        <v>1</v>
      </c>
    </row>
    <row r="1562" spans="1:16" ht="15.5">
      <c r="A1562" s="15">
        <f>Month!A1562</f>
        <v>2025</v>
      </c>
      <c r="B1562" s="63" t="str">
        <f>Month!B1562</f>
        <v>March</v>
      </c>
      <c r="C1562" s="63" t="str">
        <f>Month!C1562</f>
        <v>Italy</v>
      </c>
      <c r="D1562" s="73">
        <f>Month!D1562</f>
        <v>0</v>
      </c>
      <c r="E1562" s="73">
        <f>Month!E1562</f>
        <v>0</v>
      </c>
      <c r="F1562" s="74">
        <f>Month!F1562</f>
        <v>0</v>
      </c>
      <c r="G1562" s="73">
        <f>Month!G1562</f>
        <v>0</v>
      </c>
      <c r="H1562" s="73">
        <f>Month!H1562</f>
        <v>0</v>
      </c>
      <c r="I1562" s="73">
        <f>Month!I1562</f>
        <v>0</v>
      </c>
      <c r="J1562" s="73">
        <f>Month!J1562</f>
        <v>0</v>
      </c>
      <c r="K1562" s="73">
        <f>Month!K1562</f>
        <v>0</v>
      </c>
      <c r="L1562" s="73">
        <f>Month!L1562</f>
        <v>0</v>
      </c>
      <c r="M1562" s="73">
        <f>Month!M1562</f>
        <v>9.15</v>
      </c>
      <c r="N1562" s="74">
        <f>Month!N1562</f>
        <v>9.15</v>
      </c>
      <c r="O1562" s="74">
        <f>Month!O1562</f>
        <v>9.15</v>
      </c>
      <c r="P1562" s="15">
        <v>1</v>
      </c>
    </row>
    <row r="1563" spans="1:16" ht="15.5">
      <c r="A1563" s="15">
        <f>Month!A1563</f>
        <v>2025</v>
      </c>
      <c r="B1563" s="63" t="str">
        <f>Month!B1563</f>
        <v>March</v>
      </c>
      <c r="C1563" s="63" t="str">
        <f>Month!C1563</f>
        <v>Korea</v>
      </c>
      <c r="D1563" s="73">
        <f>Month!D1563</f>
        <v>0</v>
      </c>
      <c r="E1563" s="73">
        <f>Month!E1563</f>
        <v>0</v>
      </c>
      <c r="F1563" s="74">
        <f>Month!F1563</f>
        <v>0</v>
      </c>
      <c r="G1563" s="73">
        <f>Month!G1563</f>
        <v>0</v>
      </c>
      <c r="H1563" s="73">
        <f>Month!H1563</f>
        <v>0</v>
      </c>
      <c r="I1563" s="73">
        <f>Month!I1563</f>
        <v>0</v>
      </c>
      <c r="J1563" s="73">
        <f>Month!J1563</f>
        <v>0</v>
      </c>
      <c r="K1563" s="73">
        <f>Month!K1563</f>
        <v>0</v>
      </c>
      <c r="L1563" s="73">
        <f>Month!L1563</f>
        <v>0</v>
      </c>
      <c r="M1563" s="73">
        <f>Month!M1563</f>
        <v>0</v>
      </c>
      <c r="N1563" s="74">
        <f>Month!N1563</f>
        <v>0</v>
      </c>
      <c r="O1563" s="74">
        <f>Month!O1563</f>
        <v>0</v>
      </c>
      <c r="P1563" s="15">
        <v>1</v>
      </c>
    </row>
    <row r="1564" spans="1:16" ht="15.5">
      <c r="A1564" s="15">
        <f>Month!A1564</f>
        <v>2025</v>
      </c>
      <c r="B1564" s="63" t="str">
        <f>Month!B1564</f>
        <v>March</v>
      </c>
      <c r="C1564" s="63" t="str">
        <f>Month!C1564</f>
        <v>Netherlands</v>
      </c>
      <c r="D1564" s="73">
        <f>Month!D1564</f>
        <v>1143.75</v>
      </c>
      <c r="E1564" s="73">
        <f>Month!E1564</f>
        <v>116.27</v>
      </c>
      <c r="F1564" s="74">
        <f>Month!F1564</f>
        <v>1260.02</v>
      </c>
      <c r="G1564" s="73">
        <f>Month!G1564</f>
        <v>1.77</v>
      </c>
      <c r="H1564" s="73">
        <f>Month!H1564</f>
        <v>115.75</v>
      </c>
      <c r="I1564" s="73">
        <f>Month!I1564</f>
        <v>0</v>
      </c>
      <c r="J1564" s="73">
        <f>Month!J1564</f>
        <v>0</v>
      </c>
      <c r="K1564" s="73">
        <f>Month!K1564</f>
        <v>0</v>
      </c>
      <c r="L1564" s="73">
        <f>Month!L1564</f>
        <v>0</v>
      </c>
      <c r="M1564" s="73">
        <f>Month!M1564</f>
        <v>101.65</v>
      </c>
      <c r="N1564" s="74">
        <f>Month!N1564</f>
        <v>221.07</v>
      </c>
      <c r="O1564" s="74">
        <f>Month!O1564</f>
        <v>1481.09</v>
      </c>
      <c r="P1564" s="15">
        <v>1</v>
      </c>
    </row>
    <row r="1565" spans="1:16" ht="15.5">
      <c r="A1565" s="15">
        <f>Month!A1565</f>
        <v>2025</v>
      </c>
      <c r="B1565" s="63" t="str">
        <f>Month!B1565</f>
        <v>March</v>
      </c>
      <c r="C1565" s="63" t="str">
        <f>Month!C1565</f>
        <v>Other Africa</v>
      </c>
      <c r="D1565" s="73">
        <f>Month!D1565</f>
        <v>0</v>
      </c>
      <c r="E1565" s="73">
        <f>Month!E1565</f>
        <v>0</v>
      </c>
      <c r="F1565" s="74">
        <f>Month!F1565</f>
        <v>0</v>
      </c>
      <c r="G1565" s="73">
        <f>Month!G1565</f>
        <v>0</v>
      </c>
      <c r="H1565" s="73">
        <f>Month!H1565</f>
        <v>0</v>
      </c>
      <c r="I1565" s="73">
        <f>Month!I1565</f>
        <v>0</v>
      </c>
      <c r="J1565" s="73">
        <f>Month!J1565</f>
        <v>0</v>
      </c>
      <c r="K1565" s="73">
        <f>Month!K1565</f>
        <v>0</v>
      </c>
      <c r="L1565" s="73">
        <f>Month!L1565</f>
        <v>0</v>
      </c>
      <c r="M1565" s="73">
        <f>Month!M1565</f>
        <v>1.61</v>
      </c>
      <c r="N1565" s="74">
        <f>Month!N1565</f>
        <v>1.61</v>
      </c>
      <c r="O1565" s="74">
        <f>Month!O1565</f>
        <v>1.61</v>
      </c>
      <c r="P1565" s="15">
        <v>1</v>
      </c>
    </row>
    <row r="1566" spans="1:16" ht="15.5">
      <c r="A1566" s="15">
        <f>Month!A1566</f>
        <v>2025</v>
      </c>
      <c r="B1566" s="63" t="str">
        <f>Month!B1566</f>
        <v>March</v>
      </c>
      <c r="C1566" s="63" t="str">
        <f>Month!C1566</f>
        <v>Poland</v>
      </c>
      <c r="D1566" s="73">
        <f>Month!D1566</f>
        <v>380.12</v>
      </c>
      <c r="E1566" s="73">
        <f>Month!E1566</f>
        <v>0</v>
      </c>
      <c r="F1566" s="74">
        <f>Month!F1566</f>
        <v>380.12</v>
      </c>
      <c r="G1566" s="73">
        <f>Month!G1566</f>
        <v>0</v>
      </c>
      <c r="H1566" s="73">
        <f>Month!H1566</f>
        <v>0</v>
      </c>
      <c r="I1566" s="73">
        <f>Month!I1566</f>
        <v>0</v>
      </c>
      <c r="J1566" s="73">
        <f>Month!J1566</f>
        <v>0</v>
      </c>
      <c r="K1566" s="73">
        <f>Month!K1566</f>
        <v>0</v>
      </c>
      <c r="L1566" s="73">
        <f>Month!L1566</f>
        <v>0</v>
      </c>
      <c r="M1566" s="73">
        <f>Month!M1566</f>
        <v>0</v>
      </c>
      <c r="N1566" s="74">
        <f>Month!N1566</f>
        <v>0</v>
      </c>
      <c r="O1566" s="74">
        <f>Month!O1566</f>
        <v>380.12</v>
      </c>
      <c r="P1566" s="15">
        <v>1</v>
      </c>
    </row>
    <row r="1567" spans="1:16" ht="15.5">
      <c r="A1567" s="15">
        <f>Month!A1567</f>
        <v>2025</v>
      </c>
      <c r="B1567" s="63" t="str">
        <f>Month!B1567</f>
        <v>March</v>
      </c>
      <c r="C1567" s="63" t="str">
        <f>Month!C1567</f>
        <v>Spain</v>
      </c>
      <c r="D1567" s="73">
        <f>Month!D1567</f>
        <v>0</v>
      </c>
      <c r="E1567" s="73">
        <f>Month!E1567</f>
        <v>0</v>
      </c>
      <c r="F1567" s="74">
        <f>Month!F1567</f>
        <v>0</v>
      </c>
      <c r="G1567" s="73">
        <f>Month!G1567</f>
        <v>0</v>
      </c>
      <c r="H1567" s="73">
        <f>Month!H1567</f>
        <v>0</v>
      </c>
      <c r="I1567" s="73">
        <f>Month!I1567</f>
        <v>0</v>
      </c>
      <c r="J1567" s="73">
        <f>Month!J1567</f>
        <v>0</v>
      </c>
      <c r="K1567" s="73">
        <f>Month!K1567</f>
        <v>0</v>
      </c>
      <c r="L1567" s="73">
        <f>Month!L1567</f>
        <v>0</v>
      </c>
      <c r="M1567" s="73">
        <f>Month!M1567</f>
        <v>44.65</v>
      </c>
      <c r="N1567" s="74">
        <f>Month!N1567</f>
        <v>44.65</v>
      </c>
      <c r="O1567" s="74">
        <f>Month!O1567</f>
        <v>44.65</v>
      </c>
      <c r="P1567" s="15">
        <v>1</v>
      </c>
    </row>
    <row r="1568" spans="1:16" ht="15.5">
      <c r="A1568" s="15">
        <f>Month!A1568</f>
        <v>2025</v>
      </c>
      <c r="B1568" s="63" t="str">
        <f>Month!B1568</f>
        <v>March</v>
      </c>
      <c r="C1568" s="63" t="str">
        <f>Month!C1568</f>
        <v>Sweden</v>
      </c>
      <c r="D1568" s="73">
        <f>Month!D1568</f>
        <v>141.99</v>
      </c>
      <c r="E1568" s="73">
        <f>Month!E1568</f>
        <v>0</v>
      </c>
      <c r="F1568" s="74">
        <f>Month!F1568</f>
        <v>141.99</v>
      </c>
      <c r="G1568" s="73">
        <f>Month!G1568</f>
        <v>0</v>
      </c>
      <c r="H1568" s="73">
        <f>Month!H1568</f>
        <v>0</v>
      </c>
      <c r="I1568" s="73">
        <f>Month!I1568</f>
        <v>0</v>
      </c>
      <c r="J1568" s="73">
        <f>Month!J1568</f>
        <v>0</v>
      </c>
      <c r="K1568" s="73">
        <f>Month!K1568</f>
        <v>0</v>
      </c>
      <c r="L1568" s="73">
        <f>Month!L1568</f>
        <v>0</v>
      </c>
      <c r="M1568" s="73">
        <f>Month!M1568</f>
        <v>0</v>
      </c>
      <c r="N1568" s="74">
        <f>Month!N1568</f>
        <v>0</v>
      </c>
      <c r="O1568" s="74">
        <f>Month!O1568</f>
        <v>141.99</v>
      </c>
      <c r="P1568" s="15">
        <v>1</v>
      </c>
    </row>
    <row r="1569" spans="1:16" ht="15.5">
      <c r="A1569" s="15">
        <f>Month!A1569</f>
        <v>2025</v>
      </c>
      <c r="B1569" s="63" t="str">
        <f>Month!B1569</f>
        <v>March</v>
      </c>
      <c r="C1569" s="63" t="str">
        <f>Month!C1569</f>
        <v>United States</v>
      </c>
      <c r="D1569" s="73">
        <f>Month!D1569</f>
        <v>0</v>
      </c>
      <c r="E1569" s="73">
        <f>Month!E1569</f>
        <v>0</v>
      </c>
      <c r="F1569" s="74">
        <f>Month!F1569</f>
        <v>0</v>
      </c>
      <c r="G1569" s="73">
        <f>Month!G1569</f>
        <v>0</v>
      </c>
      <c r="H1569" s="73">
        <f>Month!H1569</f>
        <v>70.11</v>
      </c>
      <c r="I1569" s="73">
        <f>Month!I1569</f>
        <v>0</v>
      </c>
      <c r="J1569" s="73">
        <f>Month!J1569</f>
        <v>0</v>
      </c>
      <c r="K1569" s="73">
        <f>Month!K1569</f>
        <v>0</v>
      </c>
      <c r="L1569" s="73">
        <f>Month!L1569</f>
        <v>0</v>
      </c>
      <c r="M1569" s="73">
        <f>Month!M1569</f>
        <v>0.04</v>
      </c>
      <c r="N1569" s="74">
        <f>Month!N1569</f>
        <v>70.150000000000006</v>
      </c>
      <c r="O1569" s="74">
        <f>Month!O1569</f>
        <v>70.150000000000006</v>
      </c>
      <c r="P1569" s="15">
        <v>1</v>
      </c>
    </row>
    <row r="1570" spans="1:16" ht="15.5">
      <c r="A1570" s="15">
        <f>Month!A1570</f>
        <v>2025</v>
      </c>
      <c r="B1570" s="63" t="str">
        <f>Month!B1570</f>
        <v>March</v>
      </c>
      <c r="C1570" s="63" t="str">
        <f>Month!C1570</f>
        <v>Other</v>
      </c>
      <c r="D1570" s="73">
        <f>Month!D1570</f>
        <v>341.94</v>
      </c>
      <c r="E1570" s="73">
        <f>Month!E1570</f>
        <v>0</v>
      </c>
      <c r="F1570" s="74">
        <f>Month!F1570</f>
        <v>341.94</v>
      </c>
      <c r="G1570" s="73">
        <f>Month!G1570</f>
        <v>17.13</v>
      </c>
      <c r="H1570" s="73">
        <f>Month!H1570</f>
        <v>210.55</v>
      </c>
      <c r="I1570" s="73">
        <f>Month!I1570</f>
        <v>0</v>
      </c>
      <c r="J1570" s="73">
        <f>Month!J1570</f>
        <v>0</v>
      </c>
      <c r="K1570" s="73">
        <f>Month!K1570</f>
        <v>0</v>
      </c>
      <c r="L1570" s="73">
        <f>Month!L1570</f>
        <v>221.35</v>
      </c>
      <c r="M1570" s="73">
        <f>Month!M1570</f>
        <v>37.5</v>
      </c>
      <c r="N1570" s="74">
        <f>Month!N1570</f>
        <v>478.51</v>
      </c>
      <c r="O1570" s="74">
        <f>Month!O1570</f>
        <v>820.45</v>
      </c>
      <c r="P1570" s="15">
        <v>1</v>
      </c>
    </row>
    <row r="1571" spans="1:16" ht="15.5">
      <c r="A1571" s="15">
        <f>Month!A1571</f>
        <v>2025</v>
      </c>
      <c r="B1571" s="66" t="str">
        <f>Month!B1571</f>
        <v>March</v>
      </c>
      <c r="C1571" s="64" t="str">
        <f>Month!C1571</f>
        <v>Total exports</v>
      </c>
      <c r="D1571" s="76">
        <f>Month!D1571</f>
        <v>2639.92</v>
      </c>
      <c r="E1571" s="76">
        <f>Month!E1571</f>
        <v>200.03</v>
      </c>
      <c r="F1571" s="75">
        <f>Month!F1571</f>
        <v>2839.95</v>
      </c>
      <c r="G1571" s="76">
        <f>Month!G1571</f>
        <v>24.44</v>
      </c>
      <c r="H1571" s="76">
        <f>Month!H1571</f>
        <v>607.83000000000004</v>
      </c>
      <c r="I1571" s="76">
        <f>Month!I1571</f>
        <v>118.5</v>
      </c>
      <c r="J1571" s="76">
        <f>Month!J1571</f>
        <v>0.09</v>
      </c>
      <c r="K1571" s="76">
        <f>Month!K1571</f>
        <v>50.82</v>
      </c>
      <c r="L1571" s="76">
        <f>Month!L1571</f>
        <v>221.35</v>
      </c>
      <c r="M1571" s="76">
        <f>Month!M1571</f>
        <v>315.2</v>
      </c>
      <c r="N1571" s="75">
        <f>Month!N1571</f>
        <v>1338.23</v>
      </c>
      <c r="O1571" s="96">
        <f>Month!O1571</f>
        <v>4178.18</v>
      </c>
      <c r="P1571" s="15">
        <v>1</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2025-06-24T09:14:40Z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