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CE3D2511-50A4-4B7C-A164-35D8DEFC1026}" xr6:coauthVersionLast="47" xr6:coauthVersionMax="47" xr10:uidLastSave="{00000000-0000-0000-0000-000000000000}"/>
  <bookViews>
    <workbookView xWindow="-110" yWindow="-110" windowWidth="19420" windowHeight="1030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22" l="1"/>
  <c r="D73" i="22"/>
  <c r="E73" i="22"/>
  <c r="F73" i="22"/>
  <c r="G73" i="22"/>
  <c r="H73" i="22"/>
  <c r="I73" i="22"/>
  <c r="J73" i="22"/>
  <c r="K73" i="22"/>
  <c r="L73" i="22"/>
  <c r="M73" i="22"/>
  <c r="N73" i="22"/>
  <c r="O1919" i="19" l="1"/>
  <c r="N1919" i="19"/>
  <c r="M1919" i="19"/>
  <c r="L1919" i="19"/>
  <c r="K1919" i="19"/>
  <c r="J1919" i="19"/>
  <c r="I1919" i="19"/>
  <c r="H1919" i="19"/>
  <c r="G1919" i="19"/>
  <c r="F1919" i="19"/>
  <c r="E1919" i="19"/>
  <c r="D1919" i="19"/>
  <c r="C1919" i="19"/>
  <c r="A1919" i="19"/>
  <c r="O1918" i="19"/>
  <c r="N1918" i="19"/>
  <c r="M1918" i="19"/>
  <c r="L1918" i="19"/>
  <c r="K1918" i="19"/>
  <c r="J1918" i="19"/>
  <c r="I1918" i="19"/>
  <c r="H1918" i="19"/>
  <c r="G1918" i="19"/>
  <c r="F1918" i="19"/>
  <c r="E1918" i="19"/>
  <c r="D1918" i="19"/>
  <c r="C1918" i="19"/>
  <c r="A1918" i="19"/>
  <c r="O1917" i="19"/>
  <c r="N1917" i="19"/>
  <c r="M1917" i="19"/>
  <c r="L1917" i="19"/>
  <c r="K1917" i="19"/>
  <c r="J1917" i="19"/>
  <c r="I1917" i="19"/>
  <c r="H1917" i="19"/>
  <c r="G1917" i="19"/>
  <c r="F1917" i="19"/>
  <c r="E1917" i="19"/>
  <c r="D1917" i="19"/>
  <c r="C1917" i="19"/>
  <c r="A1917" i="19"/>
  <c r="O1916" i="19"/>
  <c r="N1916" i="19"/>
  <c r="M1916" i="19"/>
  <c r="L1916" i="19"/>
  <c r="K1916" i="19"/>
  <c r="J1916" i="19"/>
  <c r="I1916" i="19"/>
  <c r="H1916" i="19"/>
  <c r="G1916" i="19"/>
  <c r="F1916" i="19"/>
  <c r="E1916" i="19"/>
  <c r="D1916" i="19"/>
  <c r="C1916" i="19"/>
  <c r="A1916" i="19"/>
  <c r="O1915" i="19"/>
  <c r="N1915" i="19"/>
  <c r="M1915" i="19"/>
  <c r="L1915" i="19"/>
  <c r="K1915" i="19"/>
  <c r="J1915" i="19"/>
  <c r="I1915" i="19"/>
  <c r="H1915" i="19"/>
  <c r="G1915" i="19"/>
  <c r="F1915" i="19"/>
  <c r="E1915" i="19"/>
  <c r="D1915" i="19"/>
  <c r="C1915" i="19"/>
  <c r="A1915" i="19"/>
  <c r="O1914" i="19"/>
  <c r="N1914" i="19"/>
  <c r="M1914" i="19"/>
  <c r="L1914" i="19"/>
  <c r="K1914" i="19"/>
  <c r="J1914" i="19"/>
  <c r="I1914" i="19"/>
  <c r="H1914" i="19"/>
  <c r="G1914" i="19"/>
  <c r="F1914" i="19"/>
  <c r="E1914" i="19"/>
  <c r="D1914" i="19"/>
  <c r="C1914" i="19"/>
  <c r="A1914" i="19"/>
  <c r="O1913" i="19"/>
  <c r="N1913" i="19"/>
  <c r="M1913" i="19"/>
  <c r="L1913" i="19"/>
  <c r="K1913" i="19"/>
  <c r="J1913" i="19"/>
  <c r="I1913" i="19"/>
  <c r="H1913" i="19"/>
  <c r="G1913" i="19"/>
  <c r="F1913" i="19"/>
  <c r="E1913" i="19"/>
  <c r="D1913" i="19"/>
  <c r="C1913" i="19"/>
  <c r="A1913" i="19"/>
  <c r="O1912" i="19"/>
  <c r="N1912" i="19"/>
  <c r="M1912" i="19"/>
  <c r="L1912" i="19"/>
  <c r="K1912" i="19"/>
  <c r="J1912" i="19"/>
  <c r="I1912" i="19"/>
  <c r="H1912" i="19"/>
  <c r="G1912" i="19"/>
  <c r="F1912" i="19"/>
  <c r="E1912" i="19"/>
  <c r="D1912" i="19"/>
  <c r="C1912" i="19"/>
  <c r="A1912" i="19"/>
  <c r="O1911" i="19"/>
  <c r="N1911" i="19"/>
  <c r="M1911" i="19"/>
  <c r="L1911" i="19"/>
  <c r="K1911" i="19"/>
  <c r="J1911" i="19"/>
  <c r="I1911" i="19"/>
  <c r="H1911" i="19"/>
  <c r="G1911" i="19"/>
  <c r="F1911" i="19"/>
  <c r="E1911" i="19"/>
  <c r="D1911" i="19"/>
  <c r="C1911" i="19"/>
  <c r="A1911" i="19"/>
  <c r="O1910" i="19"/>
  <c r="N1910" i="19"/>
  <c r="M1910" i="19"/>
  <c r="L1910" i="19"/>
  <c r="K1910" i="19"/>
  <c r="J1910" i="19"/>
  <c r="I1910" i="19"/>
  <c r="H1910" i="19"/>
  <c r="G1910" i="19"/>
  <c r="F1910" i="19"/>
  <c r="E1910" i="19"/>
  <c r="D1910" i="19"/>
  <c r="C1910" i="19"/>
  <c r="A1910" i="19"/>
  <c r="O1909" i="19"/>
  <c r="N1909" i="19"/>
  <c r="M1909" i="19"/>
  <c r="L1909" i="19"/>
  <c r="K1909" i="19"/>
  <c r="J1909" i="19"/>
  <c r="I1909" i="19"/>
  <c r="H1909" i="19"/>
  <c r="G1909" i="19"/>
  <c r="F1909" i="19"/>
  <c r="E1909" i="19"/>
  <c r="D1909" i="19"/>
  <c r="C1909" i="19"/>
  <c r="A1909" i="19"/>
  <c r="O1908" i="19"/>
  <c r="N1908" i="19"/>
  <c r="M1908" i="19"/>
  <c r="L1908" i="19"/>
  <c r="K1908" i="19"/>
  <c r="J1908" i="19"/>
  <c r="I1908" i="19"/>
  <c r="H1908" i="19"/>
  <c r="G1908" i="19"/>
  <c r="F1908" i="19"/>
  <c r="E1908" i="19"/>
  <c r="D1908" i="19"/>
  <c r="C1908" i="19"/>
  <c r="A1908" i="19"/>
  <c r="O1907" i="19"/>
  <c r="N1907" i="19"/>
  <c r="M1907" i="19"/>
  <c r="L1907" i="19"/>
  <c r="K1907" i="19"/>
  <c r="J1907" i="19"/>
  <c r="I1907" i="19"/>
  <c r="H1907" i="19"/>
  <c r="G1907" i="19"/>
  <c r="F1907" i="19"/>
  <c r="E1907" i="19"/>
  <c r="D1907" i="19"/>
  <c r="C1907" i="19"/>
  <c r="A1907" i="19"/>
  <c r="O1906" i="19"/>
  <c r="N1906" i="19"/>
  <c r="M1906" i="19"/>
  <c r="L1906" i="19"/>
  <c r="K1906" i="19"/>
  <c r="J1906" i="19"/>
  <c r="I1906" i="19"/>
  <c r="H1906" i="19"/>
  <c r="G1906" i="19"/>
  <c r="F1906" i="19"/>
  <c r="E1906" i="19"/>
  <c r="D1906" i="19"/>
  <c r="C1906" i="19"/>
  <c r="A1906" i="19"/>
  <c r="O1905" i="19"/>
  <c r="N1905" i="19"/>
  <c r="M1905" i="19"/>
  <c r="L1905" i="19"/>
  <c r="K1905" i="19"/>
  <c r="J1905" i="19"/>
  <c r="I1905" i="19"/>
  <c r="H1905" i="19"/>
  <c r="G1905" i="19"/>
  <c r="F1905" i="19"/>
  <c r="E1905" i="19"/>
  <c r="D1905" i="19"/>
  <c r="C1905" i="19"/>
  <c r="A1905" i="19"/>
  <c r="O1904" i="19"/>
  <c r="N1904" i="19"/>
  <c r="M1904" i="19"/>
  <c r="L1904" i="19"/>
  <c r="K1904" i="19"/>
  <c r="J1904" i="19"/>
  <c r="I1904" i="19"/>
  <c r="H1904" i="19"/>
  <c r="G1904" i="19"/>
  <c r="F1904" i="19"/>
  <c r="E1904" i="19"/>
  <c r="D1904" i="19"/>
  <c r="C1904" i="19"/>
  <c r="A1904" i="19"/>
  <c r="O1903" i="19"/>
  <c r="N1903" i="19"/>
  <c r="M1903" i="19"/>
  <c r="L1903" i="19"/>
  <c r="K1903" i="19"/>
  <c r="J1903" i="19"/>
  <c r="I1903" i="19"/>
  <c r="H1903" i="19"/>
  <c r="G1903" i="19"/>
  <c r="F1903" i="19"/>
  <c r="E1903" i="19"/>
  <c r="D1903" i="19"/>
  <c r="C1903" i="19"/>
  <c r="A1903" i="19"/>
  <c r="O1902" i="19"/>
  <c r="N1902" i="19"/>
  <c r="M1902" i="19"/>
  <c r="L1902" i="19"/>
  <c r="K1902" i="19"/>
  <c r="J1902" i="19"/>
  <c r="I1902" i="19"/>
  <c r="H1902" i="19"/>
  <c r="G1902" i="19"/>
  <c r="F1902" i="19"/>
  <c r="E1902" i="19"/>
  <c r="D1902" i="19"/>
  <c r="C1902" i="19"/>
  <c r="A1902" i="19"/>
  <c r="O1901" i="19"/>
  <c r="N1901" i="19"/>
  <c r="M1901" i="19"/>
  <c r="L1901" i="19"/>
  <c r="K1901" i="19"/>
  <c r="J1901" i="19"/>
  <c r="I1901" i="19"/>
  <c r="H1901" i="19"/>
  <c r="G1901" i="19"/>
  <c r="F1901" i="19"/>
  <c r="E1901" i="19"/>
  <c r="D1901" i="19"/>
  <c r="C1901" i="19"/>
  <c r="A1901" i="19"/>
  <c r="O1900" i="19"/>
  <c r="N1900" i="19"/>
  <c r="M1900" i="19"/>
  <c r="L1900" i="19"/>
  <c r="K1900" i="19"/>
  <c r="J1900" i="19"/>
  <c r="I1900" i="19"/>
  <c r="H1900" i="19"/>
  <c r="G1900" i="19"/>
  <c r="F1900" i="19"/>
  <c r="E1900" i="19"/>
  <c r="D1900" i="19"/>
  <c r="C1900" i="19"/>
  <c r="A1900" i="19"/>
  <c r="O1899" i="19"/>
  <c r="N1899" i="19"/>
  <c r="M1899" i="19"/>
  <c r="L1899" i="19"/>
  <c r="K1899" i="19"/>
  <c r="J1899" i="19"/>
  <c r="I1899" i="19"/>
  <c r="H1899" i="19"/>
  <c r="G1899" i="19"/>
  <c r="F1899" i="19"/>
  <c r="E1899" i="19"/>
  <c r="D1899" i="19"/>
  <c r="C1899" i="19"/>
  <c r="A1899" i="19"/>
  <c r="O1898" i="19"/>
  <c r="N1898" i="19"/>
  <c r="M1898" i="19"/>
  <c r="L1898" i="19"/>
  <c r="K1898" i="19"/>
  <c r="J1898" i="19"/>
  <c r="I1898" i="19"/>
  <c r="H1898" i="19"/>
  <c r="G1898" i="19"/>
  <c r="F1898" i="19"/>
  <c r="E1898" i="19"/>
  <c r="D1898" i="19"/>
  <c r="C1898" i="19"/>
  <c r="A1898" i="19"/>
  <c r="O1897" i="19"/>
  <c r="N1897" i="19"/>
  <c r="M1897" i="19"/>
  <c r="L1897" i="19"/>
  <c r="K1897" i="19"/>
  <c r="J1897" i="19"/>
  <c r="I1897" i="19"/>
  <c r="H1897" i="19"/>
  <c r="G1897" i="19"/>
  <c r="F1897" i="19"/>
  <c r="E1897" i="19"/>
  <c r="D1897" i="19"/>
  <c r="C1897" i="19"/>
  <c r="A1897" i="19"/>
  <c r="O1896" i="19"/>
  <c r="N1896" i="19"/>
  <c r="M1896" i="19"/>
  <c r="L1896" i="19"/>
  <c r="K1896" i="19"/>
  <c r="J1896" i="19"/>
  <c r="I1896" i="19"/>
  <c r="H1896" i="19"/>
  <c r="G1896" i="19"/>
  <c r="F1896" i="19"/>
  <c r="E1896" i="19"/>
  <c r="D1896" i="19"/>
  <c r="C1896" i="19"/>
  <c r="A1896" i="19"/>
  <c r="O1895" i="19"/>
  <c r="N1895" i="19"/>
  <c r="M1895" i="19"/>
  <c r="L1895" i="19"/>
  <c r="K1895" i="19"/>
  <c r="J1895" i="19"/>
  <c r="I1895" i="19"/>
  <c r="H1895" i="19"/>
  <c r="G1895" i="19"/>
  <c r="F1895" i="19"/>
  <c r="E1895" i="19"/>
  <c r="D1895" i="19"/>
  <c r="C1895" i="19"/>
  <c r="A1895" i="19"/>
  <c r="O1894" i="19"/>
  <c r="N1894" i="19"/>
  <c r="M1894" i="19"/>
  <c r="L1894" i="19"/>
  <c r="K1894" i="19"/>
  <c r="J1894" i="19"/>
  <c r="I1894" i="19"/>
  <c r="H1894" i="19"/>
  <c r="G1894" i="19"/>
  <c r="F1894" i="19"/>
  <c r="E1894" i="19"/>
  <c r="D1894" i="19"/>
  <c r="C1894" i="19"/>
  <c r="A1894" i="19"/>
  <c r="O1893" i="19"/>
  <c r="N1893" i="19"/>
  <c r="M1893" i="19"/>
  <c r="L1893" i="19"/>
  <c r="K1893" i="19"/>
  <c r="J1893" i="19"/>
  <c r="I1893" i="19"/>
  <c r="H1893" i="19"/>
  <c r="G1893" i="19"/>
  <c r="F1893" i="19"/>
  <c r="E1893" i="19"/>
  <c r="D1893" i="19"/>
  <c r="C1893" i="19"/>
  <c r="A1893" i="19"/>
  <c r="O1892" i="19"/>
  <c r="N1892" i="19"/>
  <c r="M1892" i="19"/>
  <c r="L1892" i="19"/>
  <c r="K1892" i="19"/>
  <c r="J1892" i="19"/>
  <c r="I1892" i="19"/>
  <c r="H1892" i="19"/>
  <c r="G1892" i="19"/>
  <c r="F1892" i="19"/>
  <c r="E1892" i="19"/>
  <c r="D1892" i="19"/>
  <c r="C1892" i="19"/>
  <c r="A1892" i="19"/>
  <c r="O1891" i="19"/>
  <c r="N1891" i="19"/>
  <c r="M1891" i="19"/>
  <c r="L1891" i="19"/>
  <c r="K1891" i="19"/>
  <c r="J1891" i="19"/>
  <c r="I1891" i="19"/>
  <c r="H1891" i="19"/>
  <c r="G1891" i="19"/>
  <c r="F1891" i="19"/>
  <c r="E1891" i="19"/>
  <c r="D1891" i="19"/>
  <c r="C1891" i="19"/>
  <c r="A1891" i="19"/>
  <c r="O1890" i="19"/>
  <c r="N1890" i="19"/>
  <c r="M1890" i="19"/>
  <c r="L1890" i="19"/>
  <c r="K1890" i="19"/>
  <c r="J1890" i="19"/>
  <c r="I1890" i="19"/>
  <c r="H1890" i="19"/>
  <c r="G1890" i="19"/>
  <c r="F1890" i="19"/>
  <c r="E1890" i="19"/>
  <c r="D1890" i="19"/>
  <c r="C1890" i="19"/>
  <c r="A1890" i="19"/>
  <c r="O1889" i="19"/>
  <c r="N1889" i="19"/>
  <c r="M1889" i="19"/>
  <c r="L1889" i="19"/>
  <c r="K1889" i="19"/>
  <c r="J1889" i="19"/>
  <c r="I1889" i="19"/>
  <c r="H1889" i="19"/>
  <c r="G1889" i="19"/>
  <c r="F1889" i="19"/>
  <c r="E1889" i="19"/>
  <c r="D1889" i="19"/>
  <c r="C1889" i="19"/>
  <c r="A1889" i="19"/>
  <c r="O1888" i="19"/>
  <c r="N1888" i="19"/>
  <c r="M1888" i="19"/>
  <c r="L1888" i="19"/>
  <c r="K1888" i="19"/>
  <c r="J1888" i="19"/>
  <c r="I1888" i="19"/>
  <c r="H1888" i="19"/>
  <c r="G1888" i="19"/>
  <c r="F1888" i="19"/>
  <c r="E1888" i="19"/>
  <c r="D1888" i="19"/>
  <c r="C1888" i="19"/>
  <c r="A1888" i="19"/>
  <c r="O1887" i="19"/>
  <c r="N1887" i="19"/>
  <c r="M1887" i="19"/>
  <c r="L1887" i="19"/>
  <c r="K1887" i="19"/>
  <c r="J1887" i="19"/>
  <c r="I1887" i="19"/>
  <c r="H1887" i="19"/>
  <c r="G1887" i="19"/>
  <c r="F1887" i="19"/>
  <c r="E1887" i="19"/>
  <c r="D1887" i="19"/>
  <c r="C1887" i="19"/>
  <c r="A1887" i="19"/>
  <c r="O1886" i="19"/>
  <c r="N1886" i="19"/>
  <c r="M1886" i="19"/>
  <c r="L1886" i="19"/>
  <c r="K1886" i="19"/>
  <c r="J1886" i="19"/>
  <c r="I1886" i="19"/>
  <c r="H1886" i="19"/>
  <c r="G1886" i="19"/>
  <c r="F1886" i="19"/>
  <c r="E1886" i="19"/>
  <c r="D1886" i="19"/>
  <c r="C1886" i="19"/>
  <c r="A1886" i="19"/>
  <c r="O1885" i="19"/>
  <c r="N1885" i="19"/>
  <c r="M1885" i="19"/>
  <c r="L1885" i="19"/>
  <c r="K1885" i="19"/>
  <c r="J1885" i="19"/>
  <c r="I1885" i="19"/>
  <c r="H1885" i="19"/>
  <c r="G1885" i="19"/>
  <c r="F1885" i="19"/>
  <c r="E1885" i="19"/>
  <c r="D1885" i="19"/>
  <c r="C1885" i="19"/>
  <c r="A1885" i="19"/>
  <c r="O1884" i="19"/>
  <c r="N1884" i="19"/>
  <c r="M1884" i="19"/>
  <c r="L1884" i="19"/>
  <c r="K1884" i="19"/>
  <c r="J1884" i="19"/>
  <c r="I1884" i="19"/>
  <c r="H1884" i="19"/>
  <c r="G1884" i="19"/>
  <c r="F1884" i="19"/>
  <c r="E1884" i="19"/>
  <c r="D1884" i="19"/>
  <c r="C1884" i="19"/>
  <c r="A1884" i="19"/>
  <c r="O1883" i="19"/>
  <c r="N1883" i="19"/>
  <c r="M1883" i="19"/>
  <c r="L1883" i="19"/>
  <c r="K1883" i="19"/>
  <c r="J1883" i="19"/>
  <c r="I1883" i="19"/>
  <c r="H1883" i="19"/>
  <c r="G1883" i="19"/>
  <c r="F1883" i="19"/>
  <c r="E1883" i="19"/>
  <c r="D1883" i="19"/>
  <c r="C1883" i="19"/>
  <c r="A1883" i="19"/>
  <c r="O1882" i="19"/>
  <c r="N1882" i="19"/>
  <c r="M1882" i="19"/>
  <c r="L1882" i="19"/>
  <c r="K1882" i="19"/>
  <c r="J1882" i="19"/>
  <c r="I1882" i="19"/>
  <c r="H1882" i="19"/>
  <c r="G1882" i="19"/>
  <c r="F1882" i="19"/>
  <c r="E1882" i="19"/>
  <c r="D1882" i="19"/>
  <c r="C1882" i="19"/>
  <c r="A1882" i="19"/>
  <c r="O1881" i="19"/>
  <c r="N1881" i="19"/>
  <c r="M1881" i="19"/>
  <c r="L1881" i="19"/>
  <c r="K1881" i="19"/>
  <c r="J1881" i="19"/>
  <c r="I1881" i="19"/>
  <c r="H1881" i="19"/>
  <c r="G1881" i="19"/>
  <c r="F1881" i="19"/>
  <c r="E1881" i="19"/>
  <c r="D1881" i="19"/>
  <c r="C1881" i="19"/>
  <c r="A1881" i="19"/>
  <c r="O1880" i="19"/>
  <c r="N1880" i="19"/>
  <c r="M1880" i="19"/>
  <c r="L1880" i="19"/>
  <c r="K1880" i="19"/>
  <c r="J1880" i="19"/>
  <c r="I1880" i="19"/>
  <c r="H1880" i="19"/>
  <c r="G1880" i="19"/>
  <c r="F1880" i="19"/>
  <c r="E1880" i="19"/>
  <c r="D1880" i="19"/>
  <c r="C1880" i="19"/>
  <c r="A1880" i="19"/>
  <c r="O1879" i="19"/>
  <c r="N1879" i="19"/>
  <c r="M1879" i="19"/>
  <c r="L1879" i="19"/>
  <c r="K1879" i="19"/>
  <c r="J1879" i="19"/>
  <c r="I1879" i="19"/>
  <c r="H1879" i="19"/>
  <c r="G1879" i="19"/>
  <c r="F1879" i="19"/>
  <c r="E1879" i="19"/>
  <c r="D1879" i="19"/>
  <c r="C1879" i="19"/>
  <c r="A1879" i="19"/>
  <c r="O1878" i="19"/>
  <c r="N1878" i="19"/>
  <c r="M1878" i="19"/>
  <c r="L1878" i="19"/>
  <c r="K1878" i="19"/>
  <c r="J1878" i="19"/>
  <c r="I1878" i="19"/>
  <c r="H1878" i="19"/>
  <c r="G1878" i="19"/>
  <c r="F1878" i="19"/>
  <c r="E1878" i="19"/>
  <c r="D1878" i="19"/>
  <c r="C1878" i="19"/>
  <c r="A1878" i="19"/>
  <c r="O1877" i="19"/>
  <c r="N1877" i="19"/>
  <c r="M1877" i="19"/>
  <c r="L1877" i="19"/>
  <c r="K1877" i="19"/>
  <c r="J1877" i="19"/>
  <c r="I1877" i="19"/>
  <c r="H1877" i="19"/>
  <c r="G1877" i="19"/>
  <c r="F1877" i="19"/>
  <c r="E1877" i="19"/>
  <c r="D1877" i="19"/>
  <c r="C1877" i="19"/>
  <c r="A1877" i="19"/>
  <c r="O1876" i="19"/>
  <c r="N1876" i="19"/>
  <c r="M1876" i="19"/>
  <c r="L1876" i="19"/>
  <c r="K1876" i="19"/>
  <c r="J1876" i="19"/>
  <c r="I1876" i="19"/>
  <c r="H1876" i="19"/>
  <c r="G1876" i="19"/>
  <c r="F1876" i="19"/>
  <c r="E1876" i="19"/>
  <c r="D1876" i="19"/>
  <c r="C1876" i="19"/>
  <c r="A1876" i="19"/>
  <c r="O1875" i="19"/>
  <c r="N1875" i="19"/>
  <c r="M1875" i="19"/>
  <c r="L1875" i="19"/>
  <c r="K1875" i="19"/>
  <c r="J1875" i="19"/>
  <c r="I1875" i="19"/>
  <c r="H1875" i="19"/>
  <c r="G1875" i="19"/>
  <c r="F1875" i="19"/>
  <c r="E1875" i="19"/>
  <c r="D1875" i="19"/>
  <c r="C1875" i="19"/>
  <c r="A1875" i="19"/>
  <c r="O1874" i="19"/>
  <c r="N1874" i="19"/>
  <c r="M1874" i="19"/>
  <c r="L1874" i="19"/>
  <c r="K1874" i="19"/>
  <c r="J1874" i="19"/>
  <c r="I1874" i="19"/>
  <c r="H1874" i="19"/>
  <c r="G1874" i="19"/>
  <c r="F1874" i="19"/>
  <c r="E1874" i="19"/>
  <c r="D1874" i="19"/>
  <c r="C1874" i="19"/>
  <c r="A1874" i="19"/>
  <c r="O1873" i="19"/>
  <c r="N1873" i="19"/>
  <c r="M1873" i="19"/>
  <c r="L1873" i="19"/>
  <c r="K1873" i="19"/>
  <c r="J1873" i="19"/>
  <c r="I1873" i="19"/>
  <c r="H1873" i="19"/>
  <c r="G1873" i="19"/>
  <c r="F1873" i="19"/>
  <c r="E1873" i="19"/>
  <c r="D1873" i="19"/>
  <c r="C1873" i="19"/>
  <c r="A1873" i="19"/>
  <c r="O1872" i="19"/>
  <c r="N1872" i="19"/>
  <c r="M1872" i="19"/>
  <c r="L1872" i="19"/>
  <c r="K1872" i="19"/>
  <c r="J1872" i="19"/>
  <c r="I1872" i="19"/>
  <c r="H1872" i="19"/>
  <c r="G1872" i="19"/>
  <c r="F1872" i="19"/>
  <c r="E1872" i="19"/>
  <c r="D1872" i="19"/>
  <c r="C1872" i="19"/>
  <c r="A1872" i="19"/>
  <c r="O1871" i="19"/>
  <c r="N1871" i="19"/>
  <c r="M1871" i="19"/>
  <c r="L1871" i="19"/>
  <c r="K1871" i="19"/>
  <c r="J1871" i="19"/>
  <c r="I1871" i="19"/>
  <c r="H1871" i="19"/>
  <c r="G1871" i="19"/>
  <c r="F1871" i="19"/>
  <c r="E1871" i="19"/>
  <c r="D1871" i="19"/>
  <c r="C1871" i="19"/>
  <c r="A1871" i="19"/>
  <c r="O1870" i="19"/>
  <c r="N1870" i="19"/>
  <c r="M1870" i="19"/>
  <c r="L1870" i="19"/>
  <c r="K1870" i="19"/>
  <c r="J1870" i="19"/>
  <c r="I1870" i="19"/>
  <c r="H1870" i="19"/>
  <c r="G1870" i="19"/>
  <c r="F1870" i="19"/>
  <c r="E1870" i="19"/>
  <c r="D1870" i="19"/>
  <c r="C1870" i="19"/>
  <c r="A1870" i="19"/>
  <c r="O1869" i="19"/>
  <c r="N1869" i="19"/>
  <c r="M1869" i="19"/>
  <c r="L1869" i="19"/>
  <c r="K1869" i="19"/>
  <c r="J1869" i="19"/>
  <c r="I1869" i="19"/>
  <c r="H1869" i="19"/>
  <c r="G1869" i="19"/>
  <c r="F1869" i="19"/>
  <c r="E1869" i="19"/>
  <c r="D1869" i="19"/>
  <c r="C1869" i="19"/>
  <c r="A1869" i="19"/>
  <c r="O1868" i="19"/>
  <c r="N1868" i="19"/>
  <c r="M1868" i="19"/>
  <c r="L1868" i="19"/>
  <c r="K1868" i="19"/>
  <c r="J1868" i="19"/>
  <c r="I1868" i="19"/>
  <c r="H1868" i="19"/>
  <c r="G1868" i="19"/>
  <c r="F1868" i="19"/>
  <c r="E1868" i="19"/>
  <c r="D1868" i="19"/>
  <c r="C1868" i="19"/>
  <c r="A1868" i="19"/>
  <c r="O1867" i="19"/>
  <c r="N1867" i="19"/>
  <c r="M1867" i="19"/>
  <c r="L1867" i="19"/>
  <c r="K1867" i="19"/>
  <c r="J1867" i="19"/>
  <c r="I1867" i="19"/>
  <c r="H1867" i="19"/>
  <c r="G1867" i="19"/>
  <c r="F1867" i="19"/>
  <c r="E1867" i="19"/>
  <c r="D1867" i="19"/>
  <c r="C1867" i="19"/>
  <c r="A1867" i="19"/>
  <c r="O1866" i="19"/>
  <c r="N1866" i="19"/>
  <c r="M1866" i="19"/>
  <c r="L1866" i="19"/>
  <c r="K1866" i="19"/>
  <c r="J1866" i="19"/>
  <c r="I1866" i="19"/>
  <c r="H1866" i="19"/>
  <c r="G1866" i="19"/>
  <c r="F1866" i="19"/>
  <c r="E1866" i="19"/>
  <c r="D1866" i="19"/>
  <c r="C1866" i="19"/>
  <c r="A1866" i="19"/>
  <c r="O1865" i="19"/>
  <c r="N1865" i="19"/>
  <c r="M1865" i="19"/>
  <c r="L1865" i="19"/>
  <c r="K1865" i="19"/>
  <c r="J1865" i="19"/>
  <c r="I1865" i="19"/>
  <c r="H1865" i="19"/>
  <c r="G1865" i="19"/>
  <c r="F1865" i="19"/>
  <c r="E1865" i="19"/>
  <c r="D1865" i="19"/>
  <c r="C1865" i="19"/>
  <c r="A1865" i="19"/>
  <c r="O1864" i="19"/>
  <c r="N1864" i="19"/>
  <c r="M1864" i="19"/>
  <c r="L1864" i="19"/>
  <c r="K1864" i="19"/>
  <c r="J1864" i="19"/>
  <c r="I1864" i="19"/>
  <c r="H1864" i="19"/>
  <c r="G1864" i="19"/>
  <c r="F1864" i="19"/>
  <c r="E1864" i="19"/>
  <c r="D1864" i="19"/>
  <c r="C1864" i="19"/>
  <c r="A1864" i="19"/>
  <c r="O1863" i="19"/>
  <c r="N1863" i="19"/>
  <c r="M1863" i="19"/>
  <c r="L1863" i="19"/>
  <c r="K1863" i="19"/>
  <c r="J1863" i="19"/>
  <c r="I1863" i="19"/>
  <c r="H1863" i="19"/>
  <c r="G1863" i="19"/>
  <c r="F1863" i="19"/>
  <c r="E1863" i="19"/>
  <c r="D1863" i="19"/>
  <c r="C1863" i="19"/>
  <c r="A1863" i="19"/>
  <c r="O1862" i="19"/>
  <c r="N1862" i="19"/>
  <c r="M1862" i="19"/>
  <c r="L1862" i="19"/>
  <c r="K1862" i="19"/>
  <c r="J1862" i="19"/>
  <c r="I1862" i="19"/>
  <c r="H1862" i="19"/>
  <c r="G1862" i="19"/>
  <c r="F1862" i="19"/>
  <c r="E1862" i="19"/>
  <c r="D1862" i="19"/>
  <c r="C1862" i="19"/>
  <c r="A1862" i="19"/>
  <c r="O1861" i="19"/>
  <c r="N1861" i="19"/>
  <c r="M1861" i="19"/>
  <c r="L1861" i="19"/>
  <c r="K1861" i="19"/>
  <c r="J1861" i="19"/>
  <c r="I1861" i="19"/>
  <c r="H1861" i="19"/>
  <c r="G1861" i="19"/>
  <c r="F1861" i="19"/>
  <c r="E1861" i="19"/>
  <c r="D1861" i="19"/>
  <c r="C1861" i="19"/>
  <c r="A1861" i="19"/>
  <c r="O1860" i="19"/>
  <c r="N1860" i="19"/>
  <c r="M1860" i="19"/>
  <c r="L1860" i="19"/>
  <c r="K1860" i="19"/>
  <c r="J1860" i="19"/>
  <c r="I1860" i="19"/>
  <c r="H1860" i="19"/>
  <c r="G1860" i="19"/>
  <c r="F1860" i="19"/>
  <c r="E1860" i="19"/>
  <c r="D1860" i="19"/>
  <c r="C1860" i="19"/>
  <c r="A1860" i="19"/>
  <c r="O1859" i="19"/>
  <c r="N1859" i="19"/>
  <c r="M1859" i="19"/>
  <c r="L1859" i="19"/>
  <c r="K1859" i="19"/>
  <c r="J1859" i="19"/>
  <c r="I1859" i="19"/>
  <c r="H1859" i="19"/>
  <c r="G1859" i="19"/>
  <c r="F1859" i="19"/>
  <c r="E1859" i="19"/>
  <c r="D1859" i="19"/>
  <c r="C1859" i="19"/>
  <c r="A1859" i="19"/>
  <c r="O1858" i="19"/>
  <c r="N1858" i="19"/>
  <c r="M1858" i="19"/>
  <c r="L1858" i="19"/>
  <c r="K1858" i="19"/>
  <c r="J1858" i="19"/>
  <c r="I1858" i="19"/>
  <c r="H1858" i="19"/>
  <c r="G1858" i="19"/>
  <c r="F1858" i="19"/>
  <c r="E1858" i="19"/>
  <c r="D1858" i="19"/>
  <c r="C1858" i="19"/>
  <c r="A1858" i="19"/>
  <c r="O1857" i="19"/>
  <c r="N1857" i="19"/>
  <c r="M1857" i="19"/>
  <c r="L1857" i="19"/>
  <c r="K1857" i="19"/>
  <c r="J1857" i="19"/>
  <c r="I1857" i="19"/>
  <c r="H1857" i="19"/>
  <c r="G1857" i="19"/>
  <c r="F1857" i="19"/>
  <c r="E1857" i="19"/>
  <c r="D1857" i="19"/>
  <c r="C1857" i="19"/>
  <c r="A1857" i="19"/>
  <c r="O1856" i="19"/>
  <c r="N1856" i="19"/>
  <c r="M1856" i="19"/>
  <c r="L1856" i="19"/>
  <c r="K1856" i="19"/>
  <c r="J1856" i="19"/>
  <c r="I1856" i="19"/>
  <c r="H1856" i="19"/>
  <c r="G1856" i="19"/>
  <c r="F1856" i="19"/>
  <c r="E1856" i="19"/>
  <c r="D1856" i="19"/>
  <c r="C1856" i="19"/>
  <c r="A1856" i="19"/>
  <c r="O1855" i="19"/>
  <c r="N1855" i="19"/>
  <c r="M1855" i="19"/>
  <c r="L1855" i="19"/>
  <c r="K1855" i="19"/>
  <c r="J1855" i="19"/>
  <c r="I1855" i="19"/>
  <c r="H1855" i="19"/>
  <c r="G1855" i="19"/>
  <c r="F1855" i="19"/>
  <c r="E1855" i="19"/>
  <c r="D1855" i="19"/>
  <c r="C1855" i="19"/>
  <c r="A1855" i="19"/>
  <c r="O1854" i="19"/>
  <c r="N1854" i="19"/>
  <c r="M1854" i="19"/>
  <c r="L1854" i="19"/>
  <c r="K1854" i="19"/>
  <c r="J1854" i="19"/>
  <c r="I1854" i="19"/>
  <c r="H1854" i="19"/>
  <c r="G1854" i="19"/>
  <c r="F1854" i="19"/>
  <c r="E1854" i="19"/>
  <c r="D1854" i="19"/>
  <c r="C1854" i="19"/>
  <c r="A1854" i="19"/>
  <c r="C1404" i="19" l="1"/>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C1794" i="19"/>
  <c r="C1795" i="19"/>
  <c r="C1796" i="19"/>
  <c r="C1797" i="19"/>
  <c r="C1798" i="19"/>
  <c r="C1799" i="19"/>
  <c r="C1800" i="19"/>
  <c r="C1801" i="19"/>
  <c r="C1802" i="19"/>
  <c r="C1803" i="19"/>
  <c r="C1804" i="19"/>
  <c r="C1805" i="19"/>
  <c r="C1806" i="19"/>
  <c r="C1807" i="19"/>
  <c r="C1808" i="19"/>
  <c r="C1809" i="19"/>
  <c r="C1810" i="19"/>
  <c r="C1811" i="19"/>
  <c r="C1812" i="19"/>
  <c r="C1813" i="19"/>
  <c r="C1814" i="19"/>
  <c r="C1815" i="19"/>
  <c r="C1816" i="19"/>
  <c r="C1817" i="19"/>
  <c r="C1818" i="19"/>
  <c r="C1819" i="19"/>
  <c r="C1820" i="19"/>
  <c r="C1821" i="19"/>
  <c r="C1822" i="19"/>
  <c r="C1823" i="19"/>
  <c r="C1824" i="19"/>
  <c r="C1825" i="19"/>
  <c r="C1826" i="19"/>
  <c r="C1827" i="19"/>
  <c r="C1828" i="19"/>
  <c r="C1829" i="19"/>
  <c r="C1830" i="19"/>
  <c r="C1831" i="19"/>
  <c r="C1832" i="19"/>
  <c r="C1833" i="19"/>
  <c r="C1834" i="19"/>
  <c r="C1835" i="19"/>
  <c r="C1836" i="19"/>
  <c r="C1837" i="19"/>
  <c r="C1838" i="19"/>
  <c r="C1839" i="19"/>
  <c r="C1840" i="19"/>
  <c r="C1841" i="19"/>
  <c r="C1842" i="19"/>
  <c r="C1843" i="19"/>
  <c r="C1844" i="19"/>
  <c r="C1845" i="19"/>
  <c r="C1846" i="19"/>
  <c r="C1847" i="19"/>
  <c r="C1848" i="19"/>
  <c r="C1849" i="19"/>
  <c r="C1850" i="19"/>
  <c r="C1851" i="19"/>
  <c r="C1852" i="19"/>
  <c r="C1853"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J170" i="20" l="1"/>
  <c r="O1853" i="19" l="1"/>
  <c r="N1853" i="19"/>
  <c r="M1853" i="19"/>
  <c r="L1853" i="19"/>
  <c r="K1853" i="19"/>
  <c r="J1853" i="19"/>
  <c r="I1853" i="19"/>
  <c r="H1853" i="19"/>
  <c r="G1853" i="19"/>
  <c r="F1853" i="19"/>
  <c r="E1853" i="19"/>
  <c r="D1853" i="19"/>
  <c r="B1853" i="19"/>
  <c r="A1853" i="19"/>
  <c r="O1852" i="19"/>
  <c r="N1852" i="19"/>
  <c r="M1852" i="19"/>
  <c r="L1852" i="19"/>
  <c r="K1852" i="19"/>
  <c r="J1852" i="19"/>
  <c r="I1852" i="19"/>
  <c r="H1852" i="19"/>
  <c r="G1852" i="19"/>
  <c r="F1852" i="19"/>
  <c r="E1852" i="19"/>
  <c r="D1852" i="19"/>
  <c r="B1852" i="19"/>
  <c r="A1852" i="19"/>
  <c r="O1851" i="19"/>
  <c r="N1851" i="19"/>
  <c r="M1851" i="19"/>
  <c r="L1851" i="19"/>
  <c r="K1851" i="19"/>
  <c r="J1851" i="19"/>
  <c r="I1851" i="19"/>
  <c r="H1851" i="19"/>
  <c r="G1851" i="19"/>
  <c r="F1851" i="19"/>
  <c r="E1851" i="19"/>
  <c r="D1851" i="19"/>
  <c r="B1851" i="19"/>
  <c r="A1851" i="19"/>
  <c r="O1850" i="19"/>
  <c r="N1850" i="19"/>
  <c r="M1850" i="19"/>
  <c r="L1850" i="19"/>
  <c r="K1850" i="19"/>
  <c r="J1850" i="19"/>
  <c r="I1850" i="19"/>
  <c r="H1850" i="19"/>
  <c r="G1850" i="19"/>
  <c r="F1850" i="19"/>
  <c r="E1850" i="19"/>
  <c r="D1850" i="19"/>
  <c r="B1850" i="19"/>
  <c r="A1850" i="19"/>
  <c r="O1849" i="19"/>
  <c r="N1849" i="19"/>
  <c r="M1849" i="19"/>
  <c r="L1849" i="19"/>
  <c r="K1849" i="19"/>
  <c r="J1849" i="19"/>
  <c r="I1849" i="19"/>
  <c r="H1849" i="19"/>
  <c r="G1849" i="19"/>
  <c r="F1849" i="19"/>
  <c r="E1849" i="19"/>
  <c r="D1849" i="19"/>
  <c r="B1849" i="19"/>
  <c r="A1849" i="19"/>
  <c r="O1848" i="19"/>
  <c r="N1848" i="19"/>
  <c r="M1848" i="19"/>
  <c r="L1848" i="19"/>
  <c r="K1848" i="19"/>
  <c r="J1848" i="19"/>
  <c r="I1848" i="19"/>
  <c r="H1848" i="19"/>
  <c r="G1848" i="19"/>
  <c r="F1848" i="19"/>
  <c r="E1848" i="19"/>
  <c r="D1848" i="19"/>
  <c r="B1848" i="19"/>
  <c r="A1848" i="19"/>
  <c r="O1847" i="19"/>
  <c r="N1847" i="19"/>
  <c r="M1847" i="19"/>
  <c r="L1847" i="19"/>
  <c r="K1847" i="19"/>
  <c r="J1847" i="19"/>
  <c r="I1847" i="19"/>
  <c r="H1847" i="19"/>
  <c r="G1847" i="19"/>
  <c r="F1847" i="19"/>
  <c r="E1847" i="19"/>
  <c r="D1847" i="19"/>
  <c r="B1847" i="19"/>
  <c r="A1847" i="19"/>
  <c r="O1846" i="19"/>
  <c r="N1846" i="19"/>
  <c r="M1846" i="19"/>
  <c r="L1846" i="19"/>
  <c r="K1846" i="19"/>
  <c r="J1846" i="19"/>
  <c r="I1846" i="19"/>
  <c r="H1846" i="19"/>
  <c r="G1846" i="19"/>
  <c r="F1846" i="19"/>
  <c r="E1846" i="19"/>
  <c r="D1846" i="19"/>
  <c r="B1846" i="19"/>
  <c r="A1846" i="19"/>
  <c r="O1845" i="19"/>
  <c r="N1845" i="19"/>
  <c r="M1845" i="19"/>
  <c r="L1845" i="19"/>
  <c r="K1845" i="19"/>
  <c r="J1845" i="19"/>
  <c r="I1845" i="19"/>
  <c r="H1845" i="19"/>
  <c r="G1845" i="19"/>
  <c r="F1845" i="19"/>
  <c r="E1845" i="19"/>
  <c r="D1845" i="19"/>
  <c r="B1845" i="19"/>
  <c r="A1845" i="19"/>
  <c r="O1844" i="19"/>
  <c r="N1844" i="19"/>
  <c r="M1844" i="19"/>
  <c r="L1844" i="19"/>
  <c r="K1844" i="19"/>
  <c r="J1844" i="19"/>
  <c r="I1844" i="19"/>
  <c r="H1844" i="19"/>
  <c r="G1844" i="19"/>
  <c r="F1844" i="19"/>
  <c r="E1844" i="19"/>
  <c r="D1844" i="19"/>
  <c r="B1844" i="19"/>
  <c r="A1844" i="19"/>
  <c r="O1843" i="19"/>
  <c r="N1843" i="19"/>
  <c r="M1843" i="19"/>
  <c r="L1843" i="19"/>
  <c r="K1843" i="19"/>
  <c r="J1843" i="19"/>
  <c r="I1843" i="19"/>
  <c r="H1843" i="19"/>
  <c r="G1843" i="19"/>
  <c r="F1843" i="19"/>
  <c r="E1843" i="19"/>
  <c r="D1843" i="19"/>
  <c r="B1843" i="19"/>
  <c r="A1843" i="19"/>
  <c r="O1842" i="19"/>
  <c r="N1842" i="19"/>
  <c r="M1842" i="19"/>
  <c r="L1842" i="19"/>
  <c r="K1842" i="19"/>
  <c r="J1842" i="19"/>
  <c r="I1842" i="19"/>
  <c r="H1842" i="19"/>
  <c r="G1842" i="19"/>
  <c r="F1842" i="19"/>
  <c r="E1842" i="19"/>
  <c r="D1842" i="19"/>
  <c r="B1842" i="19"/>
  <c r="A1842" i="19"/>
  <c r="O1841" i="19"/>
  <c r="N1841" i="19"/>
  <c r="M1841" i="19"/>
  <c r="L1841" i="19"/>
  <c r="K1841" i="19"/>
  <c r="J1841" i="19"/>
  <c r="I1841" i="19"/>
  <c r="H1841" i="19"/>
  <c r="G1841" i="19"/>
  <c r="F1841" i="19"/>
  <c r="E1841" i="19"/>
  <c r="D1841" i="19"/>
  <c r="B1841" i="19"/>
  <c r="A1841" i="19"/>
  <c r="O1840" i="19"/>
  <c r="N1840" i="19"/>
  <c r="M1840" i="19"/>
  <c r="L1840" i="19"/>
  <c r="K1840" i="19"/>
  <c r="J1840" i="19"/>
  <c r="I1840" i="19"/>
  <c r="H1840" i="19"/>
  <c r="G1840" i="19"/>
  <c r="F1840" i="19"/>
  <c r="E1840" i="19"/>
  <c r="D1840" i="19"/>
  <c r="B1840" i="19"/>
  <c r="A1840" i="19"/>
  <c r="O1839" i="19"/>
  <c r="N1839" i="19"/>
  <c r="M1839" i="19"/>
  <c r="L1839" i="19"/>
  <c r="K1839" i="19"/>
  <c r="J1839" i="19"/>
  <c r="I1839" i="19"/>
  <c r="H1839" i="19"/>
  <c r="G1839" i="19"/>
  <c r="F1839" i="19"/>
  <c r="E1839" i="19"/>
  <c r="D1839" i="19"/>
  <c r="B1839" i="19"/>
  <c r="A1839" i="19"/>
  <c r="O1838" i="19"/>
  <c r="N1838" i="19"/>
  <c r="M1838" i="19"/>
  <c r="L1838" i="19"/>
  <c r="K1838" i="19"/>
  <c r="J1838" i="19"/>
  <c r="I1838" i="19"/>
  <c r="H1838" i="19"/>
  <c r="G1838" i="19"/>
  <c r="F1838" i="19"/>
  <c r="E1838" i="19"/>
  <c r="D1838" i="19"/>
  <c r="B1838" i="19"/>
  <c r="A1838" i="19"/>
  <c r="O1837" i="19"/>
  <c r="N1837" i="19"/>
  <c r="M1837" i="19"/>
  <c r="L1837" i="19"/>
  <c r="K1837" i="19"/>
  <c r="J1837" i="19"/>
  <c r="I1837" i="19"/>
  <c r="H1837" i="19"/>
  <c r="G1837" i="19"/>
  <c r="F1837" i="19"/>
  <c r="E1837" i="19"/>
  <c r="D1837" i="19"/>
  <c r="B1837" i="19"/>
  <c r="A1837" i="19"/>
  <c r="O1836" i="19"/>
  <c r="N1836" i="19"/>
  <c r="M1836" i="19"/>
  <c r="L1836" i="19"/>
  <c r="K1836" i="19"/>
  <c r="J1836" i="19"/>
  <c r="I1836" i="19"/>
  <c r="H1836" i="19"/>
  <c r="G1836" i="19"/>
  <c r="F1836" i="19"/>
  <c r="E1836" i="19"/>
  <c r="D1836" i="19"/>
  <c r="B1836" i="19"/>
  <c r="A1836" i="19"/>
  <c r="O1835" i="19"/>
  <c r="N1835" i="19"/>
  <c r="M1835" i="19"/>
  <c r="L1835" i="19"/>
  <c r="K1835" i="19"/>
  <c r="J1835" i="19"/>
  <c r="I1835" i="19"/>
  <c r="H1835" i="19"/>
  <c r="G1835" i="19"/>
  <c r="F1835" i="19"/>
  <c r="E1835" i="19"/>
  <c r="D1835" i="19"/>
  <c r="B1835" i="19"/>
  <c r="A1835" i="19"/>
  <c r="O1834" i="19"/>
  <c r="N1834" i="19"/>
  <c r="M1834" i="19"/>
  <c r="L1834" i="19"/>
  <c r="K1834" i="19"/>
  <c r="J1834" i="19"/>
  <c r="I1834" i="19"/>
  <c r="H1834" i="19"/>
  <c r="G1834" i="19"/>
  <c r="F1834" i="19"/>
  <c r="E1834" i="19"/>
  <c r="D1834" i="19"/>
  <c r="B1834" i="19"/>
  <c r="A1834" i="19"/>
  <c r="O1833" i="19"/>
  <c r="N1833" i="19"/>
  <c r="M1833" i="19"/>
  <c r="L1833" i="19"/>
  <c r="K1833" i="19"/>
  <c r="J1833" i="19"/>
  <c r="I1833" i="19"/>
  <c r="H1833" i="19"/>
  <c r="G1833" i="19"/>
  <c r="F1833" i="19"/>
  <c r="E1833" i="19"/>
  <c r="D1833" i="19"/>
  <c r="B1833" i="19"/>
  <c r="A1833" i="19"/>
  <c r="O1832" i="19"/>
  <c r="N1832" i="19"/>
  <c r="M1832" i="19"/>
  <c r="L1832" i="19"/>
  <c r="K1832" i="19"/>
  <c r="J1832" i="19"/>
  <c r="I1832" i="19"/>
  <c r="H1832" i="19"/>
  <c r="G1832" i="19"/>
  <c r="F1832" i="19"/>
  <c r="E1832" i="19"/>
  <c r="D1832" i="19"/>
  <c r="B1832" i="19"/>
  <c r="A1832" i="19"/>
  <c r="O1831" i="19"/>
  <c r="N1831" i="19"/>
  <c r="M1831" i="19"/>
  <c r="L1831" i="19"/>
  <c r="K1831" i="19"/>
  <c r="J1831" i="19"/>
  <c r="I1831" i="19"/>
  <c r="H1831" i="19"/>
  <c r="G1831" i="19"/>
  <c r="F1831" i="19"/>
  <c r="E1831" i="19"/>
  <c r="D1831" i="19"/>
  <c r="B1831" i="19"/>
  <c r="A1831" i="19"/>
  <c r="O1830" i="19"/>
  <c r="N1830" i="19"/>
  <c r="M1830" i="19"/>
  <c r="L1830" i="19"/>
  <c r="K1830" i="19"/>
  <c r="J1830" i="19"/>
  <c r="I1830" i="19"/>
  <c r="H1830" i="19"/>
  <c r="G1830" i="19"/>
  <c r="F1830" i="19"/>
  <c r="E1830" i="19"/>
  <c r="D1830" i="19"/>
  <c r="B1830" i="19"/>
  <c r="A1830" i="19"/>
  <c r="O1829" i="19"/>
  <c r="N1829" i="19"/>
  <c r="M1829" i="19"/>
  <c r="L1829" i="19"/>
  <c r="K1829" i="19"/>
  <c r="J1829" i="19"/>
  <c r="I1829" i="19"/>
  <c r="H1829" i="19"/>
  <c r="G1829" i="19"/>
  <c r="F1829" i="19"/>
  <c r="E1829" i="19"/>
  <c r="D1829" i="19"/>
  <c r="B1829" i="19"/>
  <c r="A1829" i="19"/>
  <c r="O1828" i="19"/>
  <c r="N1828" i="19"/>
  <c r="M1828" i="19"/>
  <c r="L1828" i="19"/>
  <c r="K1828" i="19"/>
  <c r="J1828" i="19"/>
  <c r="I1828" i="19"/>
  <c r="H1828" i="19"/>
  <c r="G1828" i="19"/>
  <c r="F1828" i="19"/>
  <c r="E1828" i="19"/>
  <c r="D1828" i="19"/>
  <c r="B1828" i="19"/>
  <c r="A1828" i="19"/>
  <c r="O1827" i="19"/>
  <c r="N1827" i="19"/>
  <c r="M1827" i="19"/>
  <c r="L1827" i="19"/>
  <c r="K1827" i="19"/>
  <c r="J1827" i="19"/>
  <c r="I1827" i="19"/>
  <c r="H1827" i="19"/>
  <c r="G1827" i="19"/>
  <c r="F1827" i="19"/>
  <c r="E1827" i="19"/>
  <c r="D1827" i="19"/>
  <c r="B1827" i="19"/>
  <c r="A1827" i="19"/>
  <c r="O1826" i="19"/>
  <c r="N1826" i="19"/>
  <c r="M1826" i="19"/>
  <c r="L1826" i="19"/>
  <c r="K1826" i="19"/>
  <c r="J1826" i="19"/>
  <c r="I1826" i="19"/>
  <c r="H1826" i="19"/>
  <c r="G1826" i="19"/>
  <c r="F1826" i="19"/>
  <c r="E1826" i="19"/>
  <c r="D1826" i="19"/>
  <c r="B1826" i="19"/>
  <c r="A1826" i="19"/>
  <c r="O1825" i="19"/>
  <c r="N1825" i="19"/>
  <c r="M1825" i="19"/>
  <c r="L1825" i="19"/>
  <c r="K1825" i="19"/>
  <c r="J1825" i="19"/>
  <c r="I1825" i="19"/>
  <c r="H1825" i="19"/>
  <c r="G1825" i="19"/>
  <c r="F1825" i="19"/>
  <c r="E1825" i="19"/>
  <c r="D1825" i="19"/>
  <c r="B1825" i="19"/>
  <c r="A1825" i="19"/>
  <c r="O1824" i="19"/>
  <c r="N1824" i="19"/>
  <c r="M1824" i="19"/>
  <c r="L1824" i="19"/>
  <c r="K1824" i="19"/>
  <c r="J1824" i="19"/>
  <c r="I1824" i="19"/>
  <c r="H1824" i="19"/>
  <c r="G1824" i="19"/>
  <c r="F1824" i="19"/>
  <c r="E1824" i="19"/>
  <c r="D1824" i="19"/>
  <c r="B1824" i="19"/>
  <c r="A1824" i="19"/>
  <c r="O1823" i="19"/>
  <c r="N1823" i="19"/>
  <c r="M1823" i="19"/>
  <c r="L1823" i="19"/>
  <c r="K1823" i="19"/>
  <c r="J1823" i="19"/>
  <c r="I1823" i="19"/>
  <c r="H1823" i="19"/>
  <c r="G1823" i="19"/>
  <c r="F1823" i="19"/>
  <c r="E1823" i="19"/>
  <c r="D1823" i="19"/>
  <c r="B1823" i="19"/>
  <c r="A1823" i="19"/>
  <c r="O1822" i="19"/>
  <c r="N1822" i="19"/>
  <c r="M1822" i="19"/>
  <c r="L1822" i="19"/>
  <c r="K1822" i="19"/>
  <c r="J1822" i="19"/>
  <c r="I1822" i="19"/>
  <c r="H1822" i="19"/>
  <c r="G1822" i="19"/>
  <c r="F1822" i="19"/>
  <c r="E1822" i="19"/>
  <c r="D1822" i="19"/>
  <c r="B1822" i="19"/>
  <c r="A1822" i="19"/>
  <c r="O1821" i="19"/>
  <c r="N1821" i="19"/>
  <c r="M1821" i="19"/>
  <c r="L1821" i="19"/>
  <c r="K1821" i="19"/>
  <c r="J1821" i="19"/>
  <c r="I1821" i="19"/>
  <c r="H1821" i="19"/>
  <c r="G1821" i="19"/>
  <c r="F1821" i="19"/>
  <c r="E1821" i="19"/>
  <c r="D1821" i="19"/>
  <c r="B1821" i="19"/>
  <c r="A1821" i="19"/>
  <c r="O1820" i="19"/>
  <c r="N1820" i="19"/>
  <c r="M1820" i="19"/>
  <c r="L1820" i="19"/>
  <c r="K1820" i="19"/>
  <c r="J1820" i="19"/>
  <c r="I1820" i="19"/>
  <c r="H1820" i="19"/>
  <c r="G1820" i="19"/>
  <c r="F1820" i="19"/>
  <c r="E1820" i="19"/>
  <c r="D1820" i="19"/>
  <c r="B1820" i="19"/>
  <c r="A1820" i="19"/>
  <c r="O1819" i="19"/>
  <c r="N1819" i="19"/>
  <c r="M1819" i="19"/>
  <c r="L1819" i="19"/>
  <c r="K1819" i="19"/>
  <c r="J1819" i="19"/>
  <c r="I1819" i="19"/>
  <c r="H1819" i="19"/>
  <c r="G1819" i="19"/>
  <c r="F1819" i="19"/>
  <c r="E1819" i="19"/>
  <c r="D1819" i="19"/>
  <c r="B1819" i="19"/>
  <c r="A1819" i="19"/>
  <c r="O1818" i="19"/>
  <c r="N1818" i="19"/>
  <c r="M1818" i="19"/>
  <c r="L1818" i="19"/>
  <c r="K1818" i="19"/>
  <c r="J1818" i="19"/>
  <c r="I1818" i="19"/>
  <c r="H1818" i="19"/>
  <c r="G1818" i="19"/>
  <c r="F1818" i="19"/>
  <c r="E1818" i="19"/>
  <c r="D1818" i="19"/>
  <c r="B1818" i="19"/>
  <c r="A1818" i="19"/>
  <c r="O1817" i="19"/>
  <c r="N1817" i="19"/>
  <c r="M1817" i="19"/>
  <c r="L1817" i="19"/>
  <c r="K1817" i="19"/>
  <c r="J1817" i="19"/>
  <c r="I1817" i="19"/>
  <c r="H1817" i="19"/>
  <c r="G1817" i="19"/>
  <c r="F1817" i="19"/>
  <c r="E1817" i="19"/>
  <c r="D1817" i="19"/>
  <c r="B1817" i="19"/>
  <c r="A1817" i="19"/>
  <c r="O1816" i="19"/>
  <c r="N1816" i="19"/>
  <c r="M1816" i="19"/>
  <c r="L1816" i="19"/>
  <c r="K1816" i="19"/>
  <c r="J1816" i="19"/>
  <c r="I1816" i="19"/>
  <c r="H1816" i="19"/>
  <c r="G1816" i="19"/>
  <c r="F1816" i="19"/>
  <c r="E1816" i="19"/>
  <c r="D1816" i="19"/>
  <c r="B1816" i="19"/>
  <c r="A1816" i="19"/>
  <c r="O1815" i="19"/>
  <c r="N1815" i="19"/>
  <c r="M1815" i="19"/>
  <c r="L1815" i="19"/>
  <c r="K1815" i="19"/>
  <c r="J1815" i="19"/>
  <c r="I1815" i="19"/>
  <c r="H1815" i="19"/>
  <c r="G1815" i="19"/>
  <c r="F1815" i="19"/>
  <c r="E1815" i="19"/>
  <c r="D1815" i="19"/>
  <c r="B1815" i="19"/>
  <c r="A1815" i="19"/>
  <c r="O1814" i="19"/>
  <c r="N1814" i="19"/>
  <c r="M1814" i="19"/>
  <c r="L1814" i="19"/>
  <c r="K1814" i="19"/>
  <c r="J1814" i="19"/>
  <c r="I1814" i="19"/>
  <c r="H1814" i="19"/>
  <c r="G1814" i="19"/>
  <c r="F1814" i="19"/>
  <c r="E1814" i="19"/>
  <c r="D1814" i="19"/>
  <c r="B1814" i="19"/>
  <c r="A1814" i="19"/>
  <c r="O1813" i="19"/>
  <c r="N1813" i="19"/>
  <c r="M1813" i="19"/>
  <c r="L1813" i="19"/>
  <c r="K1813" i="19"/>
  <c r="J1813" i="19"/>
  <c r="I1813" i="19"/>
  <c r="H1813" i="19"/>
  <c r="G1813" i="19"/>
  <c r="F1813" i="19"/>
  <c r="E1813" i="19"/>
  <c r="D1813" i="19"/>
  <c r="B1813" i="19"/>
  <c r="A1813" i="19"/>
  <c r="O1812" i="19"/>
  <c r="N1812" i="19"/>
  <c r="M1812" i="19"/>
  <c r="L1812" i="19"/>
  <c r="K1812" i="19"/>
  <c r="J1812" i="19"/>
  <c r="I1812" i="19"/>
  <c r="H1812" i="19"/>
  <c r="G1812" i="19"/>
  <c r="F1812" i="19"/>
  <c r="E1812" i="19"/>
  <c r="D1812" i="19"/>
  <c r="B1812" i="19"/>
  <c r="A1812" i="19"/>
  <c r="O1811" i="19"/>
  <c r="N1811" i="19"/>
  <c r="M1811" i="19"/>
  <c r="L1811" i="19"/>
  <c r="K1811" i="19"/>
  <c r="J1811" i="19"/>
  <c r="I1811" i="19"/>
  <c r="H1811" i="19"/>
  <c r="G1811" i="19"/>
  <c r="F1811" i="19"/>
  <c r="E1811" i="19"/>
  <c r="D1811" i="19"/>
  <c r="B1811" i="19"/>
  <c r="A1811" i="19"/>
  <c r="O1810" i="19"/>
  <c r="N1810" i="19"/>
  <c r="M1810" i="19"/>
  <c r="L1810" i="19"/>
  <c r="K1810" i="19"/>
  <c r="J1810" i="19"/>
  <c r="I1810" i="19"/>
  <c r="H1810" i="19"/>
  <c r="G1810" i="19"/>
  <c r="F1810" i="19"/>
  <c r="E1810" i="19"/>
  <c r="D1810" i="19"/>
  <c r="B1810" i="19"/>
  <c r="A1810" i="19"/>
  <c r="O1809" i="19"/>
  <c r="N1809" i="19"/>
  <c r="M1809" i="19"/>
  <c r="L1809" i="19"/>
  <c r="K1809" i="19"/>
  <c r="J1809" i="19"/>
  <c r="I1809" i="19"/>
  <c r="H1809" i="19"/>
  <c r="G1809" i="19"/>
  <c r="F1809" i="19"/>
  <c r="E1809" i="19"/>
  <c r="D1809" i="19"/>
  <c r="B1809" i="19"/>
  <c r="A1809" i="19"/>
  <c r="O1808" i="19"/>
  <c r="N1808" i="19"/>
  <c r="M1808" i="19"/>
  <c r="L1808" i="19"/>
  <c r="K1808" i="19"/>
  <c r="J1808" i="19"/>
  <c r="I1808" i="19"/>
  <c r="H1808" i="19"/>
  <c r="G1808" i="19"/>
  <c r="F1808" i="19"/>
  <c r="E1808" i="19"/>
  <c r="D1808" i="19"/>
  <c r="B1808" i="19"/>
  <c r="A1808" i="19"/>
  <c r="O1807" i="19"/>
  <c r="N1807" i="19"/>
  <c r="M1807" i="19"/>
  <c r="L1807" i="19"/>
  <c r="K1807" i="19"/>
  <c r="J1807" i="19"/>
  <c r="I1807" i="19"/>
  <c r="H1807" i="19"/>
  <c r="G1807" i="19"/>
  <c r="F1807" i="19"/>
  <c r="E1807" i="19"/>
  <c r="D1807" i="19"/>
  <c r="B1807" i="19"/>
  <c r="A1807" i="19"/>
  <c r="O1806" i="19"/>
  <c r="N1806" i="19"/>
  <c r="M1806" i="19"/>
  <c r="L1806" i="19"/>
  <c r="K1806" i="19"/>
  <c r="J1806" i="19"/>
  <c r="I1806" i="19"/>
  <c r="H1806" i="19"/>
  <c r="G1806" i="19"/>
  <c r="F1806" i="19"/>
  <c r="E1806" i="19"/>
  <c r="D1806" i="19"/>
  <c r="B1806" i="19"/>
  <c r="A1806" i="19"/>
  <c r="O1805" i="19"/>
  <c r="N1805" i="19"/>
  <c r="M1805" i="19"/>
  <c r="L1805" i="19"/>
  <c r="K1805" i="19"/>
  <c r="J1805" i="19"/>
  <c r="I1805" i="19"/>
  <c r="H1805" i="19"/>
  <c r="G1805" i="19"/>
  <c r="F1805" i="19"/>
  <c r="E1805" i="19"/>
  <c r="D1805" i="19"/>
  <c r="B1805" i="19"/>
  <c r="A1805" i="19"/>
  <c r="O1804" i="19"/>
  <c r="N1804" i="19"/>
  <c r="M1804" i="19"/>
  <c r="L1804" i="19"/>
  <c r="K1804" i="19"/>
  <c r="J1804" i="19"/>
  <c r="I1804" i="19"/>
  <c r="H1804" i="19"/>
  <c r="G1804" i="19"/>
  <c r="F1804" i="19"/>
  <c r="E1804" i="19"/>
  <c r="D1804" i="19"/>
  <c r="B1804" i="19"/>
  <c r="A1804" i="19"/>
  <c r="O1803" i="19"/>
  <c r="N1803" i="19"/>
  <c r="M1803" i="19"/>
  <c r="L1803" i="19"/>
  <c r="K1803" i="19"/>
  <c r="J1803" i="19"/>
  <c r="I1803" i="19"/>
  <c r="H1803" i="19"/>
  <c r="G1803" i="19"/>
  <c r="F1803" i="19"/>
  <c r="E1803" i="19"/>
  <c r="D1803" i="19"/>
  <c r="B1803" i="19"/>
  <c r="A1803" i="19"/>
  <c r="O1802" i="19"/>
  <c r="N1802" i="19"/>
  <c r="M1802" i="19"/>
  <c r="L1802" i="19"/>
  <c r="K1802" i="19"/>
  <c r="J1802" i="19"/>
  <c r="I1802" i="19"/>
  <c r="H1802" i="19"/>
  <c r="G1802" i="19"/>
  <c r="F1802" i="19"/>
  <c r="E1802" i="19"/>
  <c r="D1802" i="19"/>
  <c r="B1802" i="19"/>
  <c r="A1802" i="19"/>
  <c r="O1801" i="19"/>
  <c r="N1801" i="19"/>
  <c r="M1801" i="19"/>
  <c r="L1801" i="19"/>
  <c r="K1801" i="19"/>
  <c r="J1801" i="19"/>
  <c r="I1801" i="19"/>
  <c r="H1801" i="19"/>
  <c r="G1801" i="19"/>
  <c r="F1801" i="19"/>
  <c r="E1801" i="19"/>
  <c r="D1801" i="19"/>
  <c r="B1801" i="19"/>
  <c r="A1801" i="19"/>
  <c r="O1800" i="19"/>
  <c r="N1800" i="19"/>
  <c r="M1800" i="19"/>
  <c r="L1800" i="19"/>
  <c r="K1800" i="19"/>
  <c r="J1800" i="19"/>
  <c r="I1800" i="19"/>
  <c r="H1800" i="19"/>
  <c r="G1800" i="19"/>
  <c r="F1800" i="19"/>
  <c r="E1800" i="19"/>
  <c r="D1800" i="19"/>
  <c r="B1800" i="19"/>
  <c r="A1800" i="19"/>
  <c r="O1799" i="19"/>
  <c r="N1799" i="19"/>
  <c r="M1799" i="19"/>
  <c r="L1799" i="19"/>
  <c r="K1799" i="19"/>
  <c r="J1799" i="19"/>
  <c r="I1799" i="19"/>
  <c r="H1799" i="19"/>
  <c r="G1799" i="19"/>
  <c r="F1799" i="19"/>
  <c r="E1799" i="19"/>
  <c r="D1799" i="19"/>
  <c r="B1799" i="19"/>
  <c r="A1799" i="19"/>
  <c r="O1798" i="19"/>
  <c r="N1798" i="19"/>
  <c r="M1798" i="19"/>
  <c r="L1798" i="19"/>
  <c r="K1798" i="19"/>
  <c r="J1798" i="19"/>
  <c r="I1798" i="19"/>
  <c r="H1798" i="19"/>
  <c r="G1798" i="19"/>
  <c r="F1798" i="19"/>
  <c r="E1798" i="19"/>
  <c r="D1798" i="19"/>
  <c r="B1798" i="19"/>
  <c r="A1798" i="19"/>
  <c r="O1797" i="19"/>
  <c r="N1797" i="19"/>
  <c r="M1797" i="19"/>
  <c r="L1797" i="19"/>
  <c r="K1797" i="19"/>
  <c r="J1797" i="19"/>
  <c r="I1797" i="19"/>
  <c r="H1797" i="19"/>
  <c r="G1797" i="19"/>
  <c r="F1797" i="19"/>
  <c r="E1797" i="19"/>
  <c r="D1797" i="19"/>
  <c r="B1797" i="19"/>
  <c r="A1797" i="19"/>
  <c r="O1796" i="19"/>
  <c r="N1796" i="19"/>
  <c r="M1796" i="19"/>
  <c r="L1796" i="19"/>
  <c r="K1796" i="19"/>
  <c r="J1796" i="19"/>
  <c r="I1796" i="19"/>
  <c r="H1796" i="19"/>
  <c r="G1796" i="19"/>
  <c r="F1796" i="19"/>
  <c r="E1796" i="19"/>
  <c r="D1796" i="19"/>
  <c r="B1796" i="19"/>
  <c r="A1796" i="19"/>
  <c r="O1795" i="19"/>
  <c r="N1795" i="19"/>
  <c r="M1795" i="19"/>
  <c r="L1795" i="19"/>
  <c r="K1795" i="19"/>
  <c r="J1795" i="19"/>
  <c r="I1795" i="19"/>
  <c r="H1795" i="19"/>
  <c r="G1795" i="19"/>
  <c r="F1795" i="19"/>
  <c r="E1795" i="19"/>
  <c r="D1795" i="19"/>
  <c r="B1795" i="19"/>
  <c r="A1795" i="19"/>
  <c r="O1794" i="19"/>
  <c r="N1794" i="19"/>
  <c r="M1794" i="19"/>
  <c r="L1794" i="19"/>
  <c r="K1794" i="19"/>
  <c r="J1794" i="19"/>
  <c r="I1794" i="19"/>
  <c r="H1794" i="19"/>
  <c r="G1794" i="19"/>
  <c r="F1794" i="19"/>
  <c r="E1794" i="19"/>
  <c r="D1794" i="19"/>
  <c r="B1794" i="19"/>
  <c r="A1794" i="19"/>
  <c r="O1793" i="19"/>
  <c r="N1793" i="19"/>
  <c r="M1793" i="19"/>
  <c r="L1793" i="19"/>
  <c r="K1793" i="19"/>
  <c r="J1793" i="19"/>
  <c r="I1793" i="19"/>
  <c r="H1793" i="19"/>
  <c r="G1793" i="19"/>
  <c r="F1793" i="19"/>
  <c r="E1793" i="19"/>
  <c r="D1793" i="19"/>
  <c r="B1793" i="19"/>
  <c r="A1793" i="19"/>
  <c r="O1792" i="19"/>
  <c r="N1792" i="19"/>
  <c r="M1792" i="19"/>
  <c r="L1792" i="19"/>
  <c r="K1792" i="19"/>
  <c r="J1792" i="19"/>
  <c r="I1792" i="19"/>
  <c r="H1792" i="19"/>
  <c r="G1792" i="19"/>
  <c r="F1792" i="19"/>
  <c r="E1792" i="19"/>
  <c r="D1792" i="19"/>
  <c r="B1792" i="19"/>
  <c r="A1792" i="19"/>
  <c r="O1791" i="19"/>
  <c r="N1791" i="19"/>
  <c r="M1791" i="19"/>
  <c r="L1791" i="19"/>
  <c r="K1791" i="19"/>
  <c r="J1791" i="19"/>
  <c r="I1791" i="19"/>
  <c r="H1791" i="19"/>
  <c r="G1791" i="19"/>
  <c r="F1791" i="19"/>
  <c r="E1791" i="19"/>
  <c r="D1791" i="19"/>
  <c r="B1791" i="19"/>
  <c r="A1791" i="19"/>
  <c r="O1790" i="19"/>
  <c r="N1790" i="19"/>
  <c r="M1790" i="19"/>
  <c r="L1790" i="19"/>
  <c r="K1790" i="19"/>
  <c r="J1790" i="19"/>
  <c r="I1790" i="19"/>
  <c r="H1790" i="19"/>
  <c r="G1790" i="19"/>
  <c r="F1790" i="19"/>
  <c r="E1790" i="19"/>
  <c r="D1790" i="19"/>
  <c r="B1790" i="19"/>
  <c r="A1790" i="19"/>
  <c r="O1789" i="19"/>
  <c r="N1789" i="19"/>
  <c r="M1789" i="19"/>
  <c r="L1789" i="19"/>
  <c r="K1789" i="19"/>
  <c r="J1789" i="19"/>
  <c r="I1789" i="19"/>
  <c r="H1789" i="19"/>
  <c r="G1789" i="19"/>
  <c r="F1789" i="19"/>
  <c r="E1789" i="19"/>
  <c r="D1789" i="19"/>
  <c r="B1789" i="19"/>
  <c r="A1789" i="19"/>
  <c r="O1788" i="19"/>
  <c r="N1788" i="19"/>
  <c r="M1788" i="19"/>
  <c r="L1788" i="19"/>
  <c r="K1788" i="19"/>
  <c r="J1788" i="19"/>
  <c r="I1788" i="19"/>
  <c r="H1788" i="19"/>
  <c r="G1788" i="19"/>
  <c r="F1788" i="19"/>
  <c r="E1788" i="19"/>
  <c r="D1788" i="19"/>
  <c r="B1788" i="19"/>
  <c r="A1788" i="19"/>
  <c r="E1749" i="19"/>
  <c r="N159" i="20"/>
  <c r="M159" i="20"/>
  <c r="L159" i="20"/>
  <c r="K159" i="20"/>
  <c r="J159" i="20"/>
  <c r="I159" i="20"/>
  <c r="H159" i="20"/>
  <c r="G159" i="20"/>
  <c r="F159" i="20"/>
  <c r="E159" i="20"/>
  <c r="D159" i="20"/>
  <c r="C159" i="20"/>
  <c r="N158" i="20"/>
  <c r="M158" i="20"/>
  <c r="L158" i="20"/>
  <c r="K158" i="20"/>
  <c r="J158" i="20"/>
  <c r="I158" i="20"/>
  <c r="H158" i="20"/>
  <c r="G158" i="20"/>
  <c r="F158" i="20"/>
  <c r="E158" i="20"/>
  <c r="D158" i="20"/>
  <c r="C158" i="20"/>
  <c r="N157" i="20"/>
  <c r="M157" i="20"/>
  <c r="L157" i="20"/>
  <c r="K157" i="20"/>
  <c r="J157" i="20"/>
  <c r="I157" i="20"/>
  <c r="H157" i="20"/>
  <c r="G157" i="20"/>
  <c r="F157" i="20"/>
  <c r="E157" i="20"/>
  <c r="D157" i="20"/>
  <c r="C157" i="20"/>
  <c r="N156" i="20"/>
  <c r="M156" i="20"/>
  <c r="L156" i="20"/>
  <c r="K156" i="20"/>
  <c r="J156" i="20"/>
  <c r="I156" i="20"/>
  <c r="H156" i="20"/>
  <c r="G156" i="20"/>
  <c r="F156" i="20"/>
  <c r="E156" i="20"/>
  <c r="D156" i="20"/>
  <c r="C156" i="20"/>
  <c r="N155" i="20"/>
  <c r="M155" i="20"/>
  <c r="L155" i="20"/>
  <c r="K155" i="20"/>
  <c r="J155" i="20"/>
  <c r="I155" i="20"/>
  <c r="H155" i="20"/>
  <c r="G155" i="20"/>
  <c r="F155" i="20"/>
  <c r="E155" i="20"/>
  <c r="D155" i="20"/>
  <c r="C155" i="20"/>
  <c r="N154" i="20"/>
  <c r="M154" i="20"/>
  <c r="L154" i="20"/>
  <c r="K154" i="20"/>
  <c r="J154" i="20"/>
  <c r="I154" i="20"/>
  <c r="H154" i="20"/>
  <c r="G154" i="20"/>
  <c r="F154" i="20"/>
  <c r="E154" i="20"/>
  <c r="D154" i="20"/>
  <c r="C154" i="20"/>
  <c r="N153" i="20"/>
  <c r="M153" i="20"/>
  <c r="L153" i="20"/>
  <c r="K153" i="20"/>
  <c r="J153" i="20"/>
  <c r="I153" i="20"/>
  <c r="H153" i="20"/>
  <c r="G153" i="20"/>
  <c r="F153" i="20"/>
  <c r="E153" i="20"/>
  <c r="D153" i="20"/>
  <c r="C153" i="20"/>
  <c r="N152" i="20"/>
  <c r="M152" i="20"/>
  <c r="L152" i="20"/>
  <c r="K152" i="20"/>
  <c r="J152" i="20"/>
  <c r="I152" i="20"/>
  <c r="H152" i="20"/>
  <c r="G152" i="20"/>
  <c r="F152" i="20"/>
  <c r="E152" i="20"/>
  <c r="D152" i="20"/>
  <c r="C152" i="20"/>
  <c r="N151" i="20"/>
  <c r="M151" i="20"/>
  <c r="L151" i="20"/>
  <c r="K151" i="20"/>
  <c r="J151" i="20"/>
  <c r="I151" i="20"/>
  <c r="H151" i="20"/>
  <c r="G151" i="20"/>
  <c r="F151" i="20"/>
  <c r="E151" i="20"/>
  <c r="D151" i="20"/>
  <c r="C151" i="20"/>
  <c r="N150" i="20"/>
  <c r="M150" i="20"/>
  <c r="L150" i="20"/>
  <c r="K150" i="20"/>
  <c r="J150" i="20"/>
  <c r="I150" i="20"/>
  <c r="H150" i="20"/>
  <c r="G150" i="20"/>
  <c r="F150" i="20"/>
  <c r="E150" i="20"/>
  <c r="D150" i="20"/>
  <c r="C150" i="20"/>
  <c r="N149" i="20"/>
  <c r="M149" i="20"/>
  <c r="L149" i="20"/>
  <c r="K149" i="20"/>
  <c r="J149" i="20"/>
  <c r="I149" i="20"/>
  <c r="H149" i="20"/>
  <c r="G149" i="20"/>
  <c r="F149" i="20"/>
  <c r="E149" i="20"/>
  <c r="D149" i="20"/>
  <c r="C149" i="20"/>
  <c r="N148" i="20"/>
  <c r="M148" i="20"/>
  <c r="L148" i="20"/>
  <c r="K148" i="20"/>
  <c r="J148" i="20"/>
  <c r="I148" i="20"/>
  <c r="H148" i="20"/>
  <c r="G148" i="20"/>
  <c r="F148" i="20"/>
  <c r="E148" i="20"/>
  <c r="D148" i="20"/>
  <c r="C148" i="20"/>
  <c r="N147" i="20"/>
  <c r="M147" i="20"/>
  <c r="L147" i="20"/>
  <c r="K147" i="20"/>
  <c r="J147" i="20"/>
  <c r="I147" i="20"/>
  <c r="H147" i="20"/>
  <c r="G147" i="20"/>
  <c r="F147" i="20"/>
  <c r="E147" i="20"/>
  <c r="D147" i="20"/>
  <c r="C147" i="20"/>
  <c r="N146" i="20"/>
  <c r="M146" i="20"/>
  <c r="L146" i="20"/>
  <c r="K146" i="20"/>
  <c r="J146" i="20"/>
  <c r="I146" i="20"/>
  <c r="H146" i="20"/>
  <c r="G146" i="20"/>
  <c r="F146" i="20"/>
  <c r="E146" i="20"/>
  <c r="D146" i="20"/>
  <c r="C146" i="20"/>
  <c r="N145" i="20"/>
  <c r="M145" i="20"/>
  <c r="L145" i="20"/>
  <c r="K145" i="20"/>
  <c r="J145" i="20"/>
  <c r="I145" i="20"/>
  <c r="H145" i="20"/>
  <c r="G145" i="20"/>
  <c r="F145" i="20"/>
  <c r="E145" i="20"/>
  <c r="D145" i="20"/>
  <c r="C145" i="20"/>
  <c r="N144" i="20"/>
  <c r="M144" i="20"/>
  <c r="L144" i="20"/>
  <c r="K144" i="20"/>
  <c r="J144" i="20"/>
  <c r="I144" i="20"/>
  <c r="H144" i="20"/>
  <c r="G144" i="20"/>
  <c r="F144" i="20"/>
  <c r="E144" i="20"/>
  <c r="D144" i="20"/>
  <c r="C144" i="20"/>
  <c r="N143" i="20"/>
  <c r="M143" i="20"/>
  <c r="L143" i="20"/>
  <c r="K143" i="20"/>
  <c r="J143" i="20"/>
  <c r="I143" i="20"/>
  <c r="H143" i="20"/>
  <c r="G143" i="20"/>
  <c r="F143" i="20"/>
  <c r="E143" i="20"/>
  <c r="D143" i="20"/>
  <c r="C143" i="20"/>
  <c r="N142" i="20"/>
  <c r="M142" i="20"/>
  <c r="L142" i="20"/>
  <c r="K142" i="20"/>
  <c r="J142" i="20"/>
  <c r="I142" i="20"/>
  <c r="H142" i="20"/>
  <c r="G142" i="20"/>
  <c r="F142" i="20"/>
  <c r="E142" i="20"/>
  <c r="D142" i="20"/>
  <c r="C142" i="20"/>
  <c r="N141" i="20"/>
  <c r="M141" i="20"/>
  <c r="L141" i="20"/>
  <c r="K141" i="20"/>
  <c r="J141" i="20"/>
  <c r="I141" i="20"/>
  <c r="H141" i="20"/>
  <c r="G141" i="20"/>
  <c r="F141" i="20"/>
  <c r="E141" i="20"/>
  <c r="D141" i="20"/>
  <c r="C141" i="20"/>
  <c r="N140" i="20"/>
  <c r="M140" i="20"/>
  <c r="L140" i="20"/>
  <c r="K140" i="20"/>
  <c r="J140" i="20"/>
  <c r="I140" i="20"/>
  <c r="H140" i="20"/>
  <c r="G140" i="20"/>
  <c r="F140" i="20"/>
  <c r="E140" i="20"/>
  <c r="D140" i="20"/>
  <c r="C140" i="20"/>
  <c r="N139" i="20"/>
  <c r="M139" i="20"/>
  <c r="L139" i="20"/>
  <c r="K139" i="20"/>
  <c r="J139" i="20"/>
  <c r="I139" i="20"/>
  <c r="H139" i="20"/>
  <c r="G139" i="20"/>
  <c r="F139" i="20"/>
  <c r="E139" i="20"/>
  <c r="D139" i="20"/>
  <c r="C139" i="20"/>
  <c r="N138" i="20"/>
  <c r="M138" i="20"/>
  <c r="L138" i="20"/>
  <c r="K138" i="20"/>
  <c r="J138" i="20"/>
  <c r="I138" i="20"/>
  <c r="H138" i="20"/>
  <c r="G138" i="20"/>
  <c r="F138" i="20"/>
  <c r="E138" i="20"/>
  <c r="D138" i="20"/>
  <c r="C138" i="20"/>
  <c r="A1783" i="19" l="1"/>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L1784" i="19"/>
  <c r="M1784" i="19"/>
  <c r="N1784" i="19"/>
  <c r="O1784" i="19"/>
  <c r="A1785" i="19"/>
  <c r="B1785" i="19"/>
  <c r="D1785" i="19"/>
  <c r="E1785" i="19"/>
  <c r="F1785" i="19"/>
  <c r="G1785" i="19"/>
  <c r="H1785" i="19"/>
  <c r="I1785" i="19"/>
  <c r="J1785" i="19"/>
  <c r="K1785" i="19"/>
  <c r="L1785" i="19"/>
  <c r="M1785" i="19"/>
  <c r="N1785" i="19"/>
  <c r="O1785" i="19"/>
  <c r="A1786" i="19"/>
  <c r="B1786" i="19"/>
  <c r="D1786" i="19"/>
  <c r="E1786" i="19"/>
  <c r="F1786" i="19"/>
  <c r="G1786" i="19"/>
  <c r="H1786" i="19"/>
  <c r="I1786" i="19"/>
  <c r="J1786" i="19"/>
  <c r="K1786" i="19"/>
  <c r="L1786" i="19"/>
  <c r="M1786" i="19"/>
  <c r="N1786" i="19"/>
  <c r="O1786" i="19"/>
  <c r="A1787" i="19"/>
  <c r="B1787" i="19"/>
  <c r="D1787" i="19"/>
  <c r="E1787" i="19"/>
  <c r="F1787" i="19"/>
  <c r="G1787" i="19"/>
  <c r="H1787" i="19"/>
  <c r="I1787" i="19"/>
  <c r="J1787" i="19"/>
  <c r="K1787" i="19"/>
  <c r="L1787" i="19"/>
  <c r="M1787" i="19"/>
  <c r="N1787" i="19"/>
  <c r="O1787" i="19"/>
  <c r="A1770" i="19"/>
  <c r="B1770" i="19"/>
  <c r="D1770" i="19"/>
  <c r="E1770" i="19"/>
  <c r="F1770" i="19"/>
  <c r="G1770" i="19"/>
  <c r="H1770" i="19"/>
  <c r="I1770" i="19"/>
  <c r="J1770" i="19"/>
  <c r="K1770" i="19"/>
  <c r="L1770" i="19"/>
  <c r="M1770" i="19"/>
  <c r="N1770" i="19"/>
  <c r="O1770" i="19"/>
  <c r="A1771" i="19"/>
  <c r="B1771" i="19"/>
  <c r="D1771" i="19"/>
  <c r="E1771" i="19"/>
  <c r="F1771" i="19"/>
  <c r="G1771" i="19"/>
  <c r="H1771" i="19"/>
  <c r="I1771" i="19"/>
  <c r="J1771" i="19"/>
  <c r="K1771" i="19"/>
  <c r="L1771" i="19"/>
  <c r="M1771" i="19"/>
  <c r="N1771" i="19"/>
  <c r="O1771" i="19"/>
  <c r="A1772" i="19"/>
  <c r="B1772" i="19"/>
  <c r="D1772" i="19"/>
  <c r="E1772" i="19"/>
  <c r="F1772" i="19"/>
  <c r="G1772" i="19"/>
  <c r="H1772" i="19"/>
  <c r="I1772" i="19"/>
  <c r="J1772" i="19"/>
  <c r="K1772" i="19"/>
  <c r="L1772" i="19"/>
  <c r="M1772" i="19"/>
  <c r="N1772" i="19"/>
  <c r="O1772" i="19"/>
  <c r="A1773" i="19"/>
  <c r="B1773" i="19"/>
  <c r="D1773" i="19"/>
  <c r="E1773" i="19"/>
  <c r="F1773" i="19"/>
  <c r="G1773" i="19"/>
  <c r="H1773" i="19"/>
  <c r="I1773" i="19"/>
  <c r="J1773" i="19"/>
  <c r="K1773" i="19"/>
  <c r="L1773" i="19"/>
  <c r="M1773" i="19"/>
  <c r="N1773" i="19"/>
  <c r="O1773" i="19"/>
  <c r="A1774" i="19"/>
  <c r="B1774" i="19"/>
  <c r="D1774" i="19"/>
  <c r="E1774" i="19"/>
  <c r="F1774" i="19"/>
  <c r="G1774" i="19"/>
  <c r="H1774" i="19"/>
  <c r="I1774" i="19"/>
  <c r="J1774" i="19"/>
  <c r="K1774" i="19"/>
  <c r="L1774" i="19"/>
  <c r="M1774" i="19"/>
  <c r="N1774" i="19"/>
  <c r="O1774" i="19"/>
  <c r="A1775" i="19"/>
  <c r="B1775" i="19"/>
  <c r="D1775" i="19"/>
  <c r="E1775" i="19"/>
  <c r="F1775" i="19"/>
  <c r="G1775" i="19"/>
  <c r="H1775" i="19"/>
  <c r="I1775" i="19"/>
  <c r="J1775" i="19"/>
  <c r="K1775" i="19"/>
  <c r="L1775" i="19"/>
  <c r="M1775" i="19"/>
  <c r="N1775" i="19"/>
  <c r="O1775" i="19"/>
  <c r="A1776" i="19"/>
  <c r="B1776" i="19"/>
  <c r="D1776" i="19"/>
  <c r="E1776" i="19"/>
  <c r="F1776" i="19"/>
  <c r="G1776" i="19"/>
  <c r="H1776" i="19"/>
  <c r="I1776" i="19"/>
  <c r="J1776" i="19"/>
  <c r="K1776" i="19"/>
  <c r="L1776" i="19"/>
  <c r="M1776" i="19"/>
  <c r="N1776" i="19"/>
  <c r="O1776" i="19"/>
  <c r="A1777" i="19"/>
  <c r="B1777" i="19"/>
  <c r="D1777" i="19"/>
  <c r="E1777" i="19"/>
  <c r="F1777" i="19"/>
  <c r="G1777" i="19"/>
  <c r="H1777" i="19"/>
  <c r="I1777" i="19"/>
  <c r="J1777" i="19"/>
  <c r="K1777" i="19"/>
  <c r="L1777" i="19"/>
  <c r="M1777" i="19"/>
  <c r="N1777" i="19"/>
  <c r="O1777" i="19"/>
  <c r="A1778" i="19"/>
  <c r="B1778" i="19"/>
  <c r="D1778" i="19"/>
  <c r="E1778" i="19"/>
  <c r="F1778" i="19"/>
  <c r="G1778" i="19"/>
  <c r="H1778" i="19"/>
  <c r="I1778" i="19"/>
  <c r="J1778" i="19"/>
  <c r="K1778" i="19"/>
  <c r="L1778" i="19"/>
  <c r="M1778" i="19"/>
  <c r="N1778" i="19"/>
  <c r="O1778" i="19"/>
  <c r="A1779" i="19"/>
  <c r="B1779" i="19"/>
  <c r="D1779" i="19"/>
  <c r="E1779" i="19"/>
  <c r="F1779" i="19"/>
  <c r="G1779" i="19"/>
  <c r="H1779" i="19"/>
  <c r="I1779" i="19"/>
  <c r="J1779" i="19"/>
  <c r="K1779" i="19"/>
  <c r="L1779" i="19"/>
  <c r="M1779" i="19"/>
  <c r="N1779" i="19"/>
  <c r="O1779" i="19"/>
  <c r="A1780" i="19"/>
  <c r="B1780" i="19"/>
  <c r="D1780" i="19"/>
  <c r="E1780" i="19"/>
  <c r="F1780" i="19"/>
  <c r="G1780" i="19"/>
  <c r="H1780" i="19"/>
  <c r="I1780" i="19"/>
  <c r="J1780" i="19"/>
  <c r="K1780" i="19"/>
  <c r="L1780" i="19"/>
  <c r="M1780" i="19"/>
  <c r="N1780" i="19"/>
  <c r="O1780" i="19"/>
  <c r="A1781" i="19"/>
  <c r="B1781" i="19"/>
  <c r="D1781" i="19"/>
  <c r="E1781" i="19"/>
  <c r="F1781" i="19"/>
  <c r="G1781" i="19"/>
  <c r="H1781" i="19"/>
  <c r="I1781" i="19"/>
  <c r="J1781" i="19"/>
  <c r="K1781" i="19"/>
  <c r="L1781" i="19"/>
  <c r="M1781" i="19"/>
  <c r="N1781" i="19"/>
  <c r="O1781" i="19"/>
  <c r="A1782" i="19"/>
  <c r="B1782" i="19"/>
  <c r="D1782" i="19"/>
  <c r="E1782" i="19"/>
  <c r="F1782" i="19"/>
  <c r="G1782" i="19"/>
  <c r="H1782" i="19"/>
  <c r="I1782" i="19"/>
  <c r="J1782" i="19"/>
  <c r="K1782" i="19"/>
  <c r="L1782" i="19"/>
  <c r="M1782" i="19"/>
  <c r="N1782" i="19"/>
  <c r="O1782" i="19"/>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E1766" i="19"/>
  <c r="F1766" i="19"/>
  <c r="G1766" i="19"/>
  <c r="H1766" i="19"/>
  <c r="I1766" i="19"/>
  <c r="J1766" i="19"/>
  <c r="K1766" i="19"/>
  <c r="L1766" i="19"/>
  <c r="M1766" i="19"/>
  <c r="N1766" i="19"/>
  <c r="O1766" i="19"/>
  <c r="A1767" i="19"/>
  <c r="B1767" i="19"/>
  <c r="D1767" i="19"/>
  <c r="E1767" i="19"/>
  <c r="F1767" i="19"/>
  <c r="G1767" i="19"/>
  <c r="H1767" i="19"/>
  <c r="I1767" i="19"/>
  <c r="J1767" i="19"/>
  <c r="K1767" i="19"/>
  <c r="L1767" i="19"/>
  <c r="M1767" i="19"/>
  <c r="N1767" i="19"/>
  <c r="O1767" i="19"/>
  <c r="A1768" i="19"/>
  <c r="B1768" i="19"/>
  <c r="D1768" i="19"/>
  <c r="E1768" i="19"/>
  <c r="F1768" i="19"/>
  <c r="G1768" i="19"/>
  <c r="H1768" i="19"/>
  <c r="I1768" i="19"/>
  <c r="J1768" i="19"/>
  <c r="K1768" i="19"/>
  <c r="L1768" i="19"/>
  <c r="M1768" i="19"/>
  <c r="N1768" i="19"/>
  <c r="O1768" i="19"/>
  <c r="A1769" i="19"/>
  <c r="B1769" i="19"/>
  <c r="D1769" i="19"/>
  <c r="E1769" i="19"/>
  <c r="F1769" i="19"/>
  <c r="G1769" i="19"/>
  <c r="H1769" i="19"/>
  <c r="I1769" i="19"/>
  <c r="J1769" i="19"/>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O1721" i="19" l="1"/>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Q1322" i="19" s="1"/>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Q1326" i="19" s="1"/>
  <c r="D1326" i="19"/>
  <c r="E1326" i="19"/>
  <c r="F1326" i="19"/>
  <c r="G1326" i="19"/>
  <c r="H1326" i="19"/>
  <c r="I1326" i="19"/>
  <c r="J1326" i="19"/>
  <c r="K1326" i="19"/>
  <c r="L1326" i="19"/>
  <c r="M1326" i="19"/>
  <c r="N1326" i="19"/>
  <c r="O1326" i="19"/>
  <c r="A1327" i="19"/>
  <c r="B1327" i="19"/>
  <c r="Q1327" i="19" s="1"/>
  <c r="D1327" i="19"/>
  <c r="E1327" i="19"/>
  <c r="F1327" i="19"/>
  <c r="G1327" i="19"/>
  <c r="H1327" i="19"/>
  <c r="I1327" i="19"/>
  <c r="J1327" i="19"/>
  <c r="K1327" i="19"/>
  <c r="L1327" i="19"/>
  <c r="M1327" i="19"/>
  <c r="N1327" i="19"/>
  <c r="O1327" i="19"/>
  <c r="A1328" i="19"/>
  <c r="B1328" i="19"/>
  <c r="Q1328" i="19" s="1"/>
  <c r="D1328" i="19"/>
  <c r="E1328" i="19"/>
  <c r="F1328" i="19"/>
  <c r="G1328" i="19"/>
  <c r="H1328" i="19"/>
  <c r="I1328" i="19"/>
  <c r="J1328" i="19"/>
  <c r="K1328" i="19"/>
  <c r="L1328" i="19"/>
  <c r="M1328" i="19"/>
  <c r="N1328" i="19"/>
  <c r="O1328" i="19"/>
  <c r="A1329" i="19"/>
  <c r="B1329" i="19"/>
  <c r="Q1329" i="19" s="1"/>
  <c r="D1329" i="19"/>
  <c r="E1329" i="19"/>
  <c r="F1329" i="19"/>
  <c r="G1329" i="19"/>
  <c r="H1329" i="19"/>
  <c r="I1329" i="19"/>
  <c r="J1329" i="19"/>
  <c r="K1329" i="19"/>
  <c r="L1329" i="19"/>
  <c r="M1329" i="19"/>
  <c r="N1329" i="19"/>
  <c r="O1329" i="19"/>
  <c r="A1330" i="19"/>
  <c r="B1330" i="19"/>
  <c r="Q1330" i="19" s="1"/>
  <c r="D1330" i="19"/>
  <c r="E1330" i="19"/>
  <c r="F1330" i="19"/>
  <c r="G1330" i="19"/>
  <c r="H1330" i="19"/>
  <c r="I1330" i="19"/>
  <c r="J1330" i="19"/>
  <c r="K1330" i="19"/>
  <c r="L1330" i="19"/>
  <c r="M1330" i="19"/>
  <c r="N1330" i="19"/>
  <c r="O1330" i="19"/>
  <c r="A1331" i="19"/>
  <c r="B1331" i="19"/>
  <c r="Q1331" i="19" s="1"/>
  <c r="D1331" i="19"/>
  <c r="E1331" i="19"/>
  <c r="F1331" i="19"/>
  <c r="G1331" i="19"/>
  <c r="H1331" i="19"/>
  <c r="I1331" i="19"/>
  <c r="J1331" i="19"/>
  <c r="K1331" i="19"/>
  <c r="L1331" i="19"/>
  <c r="M1331" i="19"/>
  <c r="N1331" i="19"/>
  <c r="O1331" i="19"/>
  <c r="A1332" i="19"/>
  <c r="B1332" i="19"/>
  <c r="Q1332" i="19" s="1"/>
  <c r="D1332" i="19"/>
  <c r="E1332" i="19"/>
  <c r="F1332" i="19"/>
  <c r="G1332" i="19"/>
  <c r="H1332" i="19"/>
  <c r="I1332" i="19"/>
  <c r="J1332" i="19"/>
  <c r="K1332" i="19"/>
  <c r="L1332" i="19"/>
  <c r="M1332" i="19"/>
  <c r="N1332" i="19"/>
  <c r="O1332" i="19"/>
  <c r="A1333" i="19"/>
  <c r="B1333" i="19"/>
  <c r="Q1333" i="19" s="1"/>
  <c r="D1333" i="19"/>
  <c r="E1333" i="19"/>
  <c r="F1333" i="19"/>
  <c r="G1333" i="19"/>
  <c r="H1333" i="19"/>
  <c r="I1333" i="19"/>
  <c r="J1333" i="19"/>
  <c r="K1333" i="19"/>
  <c r="L1333" i="19"/>
  <c r="M1333" i="19"/>
  <c r="N1333" i="19"/>
  <c r="O1333" i="19"/>
  <c r="A1334" i="19"/>
  <c r="B1334" i="19"/>
  <c r="Q1334" i="19" s="1"/>
  <c r="D1334" i="19"/>
  <c r="E1334" i="19"/>
  <c r="F1334" i="19"/>
  <c r="G1334" i="19"/>
  <c r="H1334" i="19"/>
  <c r="I1334" i="19"/>
  <c r="J1334" i="19"/>
  <c r="K1334" i="19"/>
  <c r="L1334" i="19"/>
  <c r="M1334" i="19"/>
  <c r="N1334" i="19"/>
  <c r="O1334" i="19"/>
  <c r="A1335" i="19"/>
  <c r="B1335" i="19"/>
  <c r="Q1335" i="19" s="1"/>
  <c r="D1335" i="19"/>
  <c r="E1335" i="19"/>
  <c r="F1335" i="19"/>
  <c r="G1335" i="19"/>
  <c r="H1335" i="19"/>
  <c r="I1335" i="19"/>
  <c r="J1335" i="19"/>
  <c r="K1335" i="19"/>
  <c r="L1335" i="19"/>
  <c r="M1335" i="19"/>
  <c r="N1335" i="19"/>
  <c r="O1335" i="19"/>
  <c r="A1336" i="19"/>
  <c r="B1336" i="19"/>
  <c r="Q1336" i="19" s="1"/>
  <c r="D1336" i="19"/>
  <c r="E1336" i="19"/>
  <c r="F1336" i="19"/>
  <c r="G1336" i="19"/>
  <c r="H1336" i="19"/>
  <c r="I1336" i="19"/>
  <c r="J1336" i="19"/>
  <c r="K1336" i="19"/>
  <c r="L1336" i="19"/>
  <c r="M1336" i="19"/>
  <c r="N1336" i="19"/>
  <c r="O1336" i="19"/>
  <c r="A1337" i="19"/>
  <c r="B1337" i="19"/>
  <c r="Q1337" i="19" s="1"/>
  <c r="D1337" i="19"/>
  <c r="E1337" i="19"/>
  <c r="F1337" i="19"/>
  <c r="G1337" i="19"/>
  <c r="H1337" i="19"/>
  <c r="I1337" i="19"/>
  <c r="J1337" i="19"/>
  <c r="K1337" i="19"/>
  <c r="L1337" i="19"/>
  <c r="M1337" i="19"/>
  <c r="N1337" i="19"/>
  <c r="O1337" i="19"/>
  <c r="A1338" i="19"/>
  <c r="B1338" i="19"/>
  <c r="Q1338" i="19" s="1"/>
  <c r="D1338" i="19"/>
  <c r="E1338" i="19"/>
  <c r="F1338" i="19"/>
  <c r="G1338" i="19"/>
  <c r="H1338" i="19"/>
  <c r="I1338" i="19"/>
  <c r="J1338" i="19"/>
  <c r="K1338" i="19"/>
  <c r="L1338" i="19"/>
  <c r="M1338" i="19"/>
  <c r="N1338" i="19"/>
  <c r="O1338" i="19"/>
  <c r="A1339" i="19"/>
  <c r="B1339" i="19"/>
  <c r="Q1339" i="19" s="1"/>
  <c r="D1339" i="19"/>
  <c r="E1339" i="19"/>
  <c r="F1339" i="19"/>
  <c r="G1339" i="19"/>
  <c r="H1339" i="19"/>
  <c r="I1339" i="19"/>
  <c r="J1339" i="19"/>
  <c r="K1339" i="19"/>
  <c r="L1339" i="19"/>
  <c r="M1339" i="19"/>
  <c r="N1339" i="19"/>
  <c r="O1339" i="19"/>
  <c r="A1340" i="19"/>
  <c r="B1340" i="19"/>
  <c r="Q1340" i="19" s="1"/>
  <c r="D1340" i="19"/>
  <c r="E1340" i="19"/>
  <c r="F1340" i="19"/>
  <c r="G1340" i="19"/>
  <c r="H1340" i="19"/>
  <c r="I1340" i="19"/>
  <c r="J1340" i="19"/>
  <c r="K1340" i="19"/>
  <c r="L1340" i="19"/>
  <c r="M1340" i="19"/>
  <c r="N1340" i="19"/>
  <c r="O1340" i="19"/>
  <c r="A1341" i="19"/>
  <c r="B1341" i="19"/>
  <c r="Q1341" i="19" s="1"/>
  <c r="D1341" i="19"/>
  <c r="E1341" i="19"/>
  <c r="F1341" i="19"/>
  <c r="G1341" i="19"/>
  <c r="H1341" i="19"/>
  <c r="I1341" i="19"/>
  <c r="J1341" i="19"/>
  <c r="K1341" i="19"/>
  <c r="L1341" i="19"/>
  <c r="M1341" i="19"/>
  <c r="N1341" i="19"/>
  <c r="O1341" i="19"/>
  <c r="A1342" i="19"/>
  <c r="B1342" i="19"/>
  <c r="Q1342" i="19" s="1"/>
  <c r="D1342" i="19"/>
  <c r="E1342" i="19"/>
  <c r="F1342" i="19"/>
  <c r="G1342" i="19"/>
  <c r="H1342" i="19"/>
  <c r="I1342" i="19"/>
  <c r="J1342" i="19"/>
  <c r="K1342" i="19"/>
  <c r="L1342" i="19"/>
  <c r="M1342" i="19"/>
  <c r="N1342" i="19"/>
  <c r="O1342" i="19"/>
  <c r="A1343" i="19"/>
  <c r="B1343" i="19"/>
  <c r="Q1343" i="19" s="1"/>
  <c r="D1343" i="19"/>
  <c r="E1343" i="19"/>
  <c r="F1343" i="19"/>
  <c r="G1343" i="19"/>
  <c r="H1343" i="19"/>
  <c r="I1343" i="19"/>
  <c r="J1343" i="19"/>
  <c r="K1343" i="19"/>
  <c r="L1343" i="19"/>
  <c r="M1343" i="19"/>
  <c r="N1343" i="19"/>
  <c r="O1343" i="19"/>
  <c r="A1344" i="19"/>
  <c r="B1344" i="19"/>
  <c r="Q1344" i="19" s="1"/>
  <c r="D1344" i="19"/>
  <c r="E1344" i="19"/>
  <c r="F1344" i="19"/>
  <c r="G1344" i="19"/>
  <c r="H1344" i="19"/>
  <c r="I1344" i="19"/>
  <c r="J1344" i="19"/>
  <c r="K1344" i="19"/>
  <c r="L1344" i="19"/>
  <c r="M1344" i="19"/>
  <c r="N1344" i="19"/>
  <c r="O1344" i="19"/>
  <c r="A1345" i="19"/>
  <c r="B1345" i="19"/>
  <c r="Q1345" i="19" s="1"/>
  <c r="D1345" i="19"/>
  <c r="E1345" i="19"/>
  <c r="F1345" i="19"/>
  <c r="G1345" i="19"/>
  <c r="H1345" i="19"/>
  <c r="I1345" i="19"/>
  <c r="J1345" i="19"/>
  <c r="K1345" i="19"/>
  <c r="L1345" i="19"/>
  <c r="M1345" i="19"/>
  <c r="N1345" i="19"/>
  <c r="O1345" i="19"/>
  <c r="A1346" i="19"/>
  <c r="B1346" i="19"/>
  <c r="Q1346" i="19" s="1"/>
  <c r="D1346" i="19"/>
  <c r="E1346" i="19"/>
  <c r="F1346" i="19"/>
  <c r="G1346" i="19"/>
  <c r="H1346" i="19"/>
  <c r="I1346" i="19"/>
  <c r="J1346" i="19"/>
  <c r="K1346" i="19"/>
  <c r="L1346" i="19"/>
  <c r="M1346" i="19"/>
  <c r="N1346" i="19"/>
  <c r="O1346" i="19"/>
  <c r="A1347" i="19"/>
  <c r="B1347" i="19"/>
  <c r="Q1347" i="19" s="1"/>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Q1373" i="19" s="1"/>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D1404" i="19"/>
  <c r="E1404" i="19"/>
  <c r="F1404" i="19"/>
  <c r="G1404" i="19"/>
  <c r="H1404" i="19"/>
  <c r="I1404" i="19"/>
  <c r="J1404" i="19"/>
  <c r="K1404" i="19"/>
  <c r="L1404" i="19"/>
  <c r="M1404" i="19"/>
  <c r="N1404" i="19"/>
  <c r="O1404" i="19"/>
  <c r="A1405" i="19"/>
  <c r="B1405" i="19"/>
  <c r="D1405" i="19"/>
  <c r="E1405" i="19"/>
  <c r="F1405" i="19"/>
  <c r="G1405" i="19"/>
  <c r="H1405" i="19"/>
  <c r="I1405" i="19"/>
  <c r="J1405" i="19"/>
  <c r="K1405" i="19"/>
  <c r="L1405" i="19"/>
  <c r="M1405" i="19"/>
  <c r="N1405" i="19"/>
  <c r="O1405" i="19"/>
  <c r="A1406" i="19"/>
  <c r="B1406" i="19"/>
  <c r="D1406" i="19"/>
  <c r="E1406" i="19"/>
  <c r="F1406" i="19"/>
  <c r="G1406" i="19"/>
  <c r="H1406" i="19"/>
  <c r="I1406" i="19"/>
  <c r="J1406" i="19"/>
  <c r="K1406" i="19"/>
  <c r="L1406" i="19"/>
  <c r="M1406" i="19"/>
  <c r="N1406" i="19"/>
  <c r="O1406" i="19"/>
  <c r="A1407" i="19"/>
  <c r="B1407" i="19"/>
  <c r="D1407" i="19"/>
  <c r="E1407" i="19"/>
  <c r="F1407" i="19"/>
  <c r="G1407" i="19"/>
  <c r="H1407" i="19"/>
  <c r="I1407" i="19"/>
  <c r="J1407" i="19"/>
  <c r="K1407" i="19"/>
  <c r="L1407" i="19"/>
  <c r="M1407" i="19"/>
  <c r="N1407" i="19"/>
  <c r="O1407" i="19"/>
  <c r="A1408" i="19"/>
  <c r="B1408" i="19"/>
  <c r="D1408" i="19"/>
  <c r="E1408" i="19"/>
  <c r="F1408" i="19"/>
  <c r="G1408" i="19"/>
  <c r="H1408" i="19"/>
  <c r="I1408" i="19"/>
  <c r="J1408" i="19"/>
  <c r="K1408" i="19"/>
  <c r="L1408" i="19"/>
  <c r="M1408" i="19"/>
  <c r="N1408" i="19"/>
  <c r="O1408" i="19"/>
  <c r="A1409" i="19"/>
  <c r="B1409" i="19"/>
  <c r="D1409" i="19"/>
  <c r="E1409" i="19"/>
  <c r="F1409" i="19"/>
  <c r="G1409" i="19"/>
  <c r="H1409" i="19"/>
  <c r="I1409" i="19"/>
  <c r="J1409" i="19"/>
  <c r="K1409" i="19"/>
  <c r="L1409" i="19"/>
  <c r="M1409" i="19"/>
  <c r="N1409" i="19"/>
  <c r="O1409" i="19"/>
  <c r="A1410" i="19"/>
  <c r="B1410" i="19"/>
  <c r="D1410" i="19"/>
  <c r="E1410" i="19"/>
  <c r="F1410" i="19"/>
  <c r="G1410" i="19"/>
  <c r="H1410" i="19"/>
  <c r="I1410" i="19"/>
  <c r="J1410" i="19"/>
  <c r="K1410" i="19"/>
  <c r="L1410" i="19"/>
  <c r="M1410" i="19"/>
  <c r="N1410" i="19"/>
  <c r="O1410" i="19"/>
  <c r="A1411" i="19"/>
  <c r="B1411" i="19"/>
  <c r="D1411" i="19"/>
  <c r="E1411" i="19"/>
  <c r="F1411" i="19"/>
  <c r="G1411" i="19"/>
  <c r="H1411" i="19"/>
  <c r="I1411" i="19"/>
  <c r="J1411" i="19"/>
  <c r="K1411" i="19"/>
  <c r="L1411" i="19"/>
  <c r="M1411" i="19"/>
  <c r="N1411" i="19"/>
  <c r="O1411" i="19"/>
  <c r="A1412" i="19"/>
  <c r="B1412" i="19"/>
  <c r="D1412" i="19"/>
  <c r="E1412" i="19"/>
  <c r="F1412" i="19"/>
  <c r="G1412" i="19"/>
  <c r="H1412" i="19"/>
  <c r="I1412" i="19"/>
  <c r="J1412" i="19"/>
  <c r="K1412" i="19"/>
  <c r="L1412" i="19"/>
  <c r="M1412" i="19"/>
  <c r="N1412" i="19"/>
  <c r="O1412" i="19"/>
  <c r="A1413" i="19"/>
  <c r="B1413" i="19"/>
  <c r="D1413" i="19"/>
  <c r="E1413" i="19"/>
  <c r="F1413" i="19"/>
  <c r="G1413" i="19"/>
  <c r="H1413" i="19"/>
  <c r="I1413" i="19"/>
  <c r="J1413" i="19"/>
  <c r="K1413" i="19"/>
  <c r="L1413" i="19"/>
  <c r="M1413" i="19"/>
  <c r="N1413" i="19"/>
  <c r="O1413" i="19"/>
  <c r="A1414" i="19"/>
  <c r="B1414" i="19"/>
  <c r="D1414" i="19"/>
  <c r="E1414" i="19"/>
  <c r="F1414" i="19"/>
  <c r="G1414" i="19"/>
  <c r="H1414" i="19"/>
  <c r="I1414" i="19"/>
  <c r="J1414" i="19"/>
  <c r="K1414" i="19"/>
  <c r="L1414" i="19"/>
  <c r="M1414" i="19"/>
  <c r="N1414" i="19"/>
  <c r="O1414" i="19"/>
  <c r="A1415" i="19"/>
  <c r="B1415" i="19"/>
  <c r="D1415" i="19"/>
  <c r="E1415" i="19"/>
  <c r="F1415" i="19"/>
  <c r="G1415" i="19"/>
  <c r="H1415" i="19"/>
  <c r="I1415" i="19"/>
  <c r="J1415" i="19"/>
  <c r="K1415" i="19"/>
  <c r="L1415" i="19"/>
  <c r="M1415" i="19"/>
  <c r="N1415" i="19"/>
  <c r="O1415" i="19"/>
  <c r="A1416" i="19"/>
  <c r="B1416" i="19"/>
  <c r="D1416" i="19"/>
  <c r="E1416" i="19"/>
  <c r="F1416" i="19"/>
  <c r="G1416" i="19"/>
  <c r="H1416" i="19"/>
  <c r="I1416" i="19"/>
  <c r="J1416" i="19"/>
  <c r="K1416" i="19"/>
  <c r="L1416" i="19"/>
  <c r="M1416" i="19"/>
  <c r="N1416" i="19"/>
  <c r="O1416" i="19"/>
  <c r="A1417" i="19"/>
  <c r="B1417" i="19"/>
  <c r="D1417" i="19"/>
  <c r="E1417" i="19"/>
  <c r="F1417" i="19"/>
  <c r="G1417" i="19"/>
  <c r="H1417" i="19"/>
  <c r="I1417" i="19"/>
  <c r="J1417" i="19"/>
  <c r="K1417" i="19"/>
  <c r="L1417" i="19"/>
  <c r="M1417" i="19"/>
  <c r="N1417" i="19"/>
  <c r="O1417" i="19"/>
  <c r="A1418" i="19"/>
  <c r="B1418" i="19"/>
  <c r="D1418" i="19"/>
  <c r="E1418" i="19"/>
  <c r="F1418" i="19"/>
  <c r="G1418" i="19"/>
  <c r="H1418" i="19"/>
  <c r="I1418" i="19"/>
  <c r="J1418" i="19"/>
  <c r="K1418" i="19"/>
  <c r="L1418" i="19"/>
  <c r="M1418" i="19"/>
  <c r="N1418" i="19"/>
  <c r="O1418" i="19"/>
  <c r="A1419" i="19"/>
  <c r="B1419" i="19"/>
  <c r="D1419" i="19"/>
  <c r="E1419" i="19"/>
  <c r="F1419" i="19"/>
  <c r="G1419" i="19"/>
  <c r="H1419" i="19"/>
  <c r="I1419" i="19"/>
  <c r="J1419" i="19"/>
  <c r="K1419" i="19"/>
  <c r="L1419" i="19"/>
  <c r="M1419" i="19"/>
  <c r="N1419" i="19"/>
  <c r="O1419" i="19"/>
  <c r="A1420" i="19"/>
  <c r="B1420" i="19"/>
  <c r="D1420" i="19"/>
  <c r="E1420" i="19"/>
  <c r="F1420" i="19"/>
  <c r="G1420" i="19"/>
  <c r="H1420" i="19"/>
  <c r="I1420" i="19"/>
  <c r="J1420" i="19"/>
  <c r="K1420" i="19"/>
  <c r="L1420" i="19"/>
  <c r="M1420" i="19"/>
  <c r="N1420" i="19"/>
  <c r="O1420" i="19"/>
  <c r="A1421" i="19"/>
  <c r="B1421" i="19"/>
  <c r="D1421" i="19"/>
  <c r="E1421" i="19"/>
  <c r="F1421" i="19"/>
  <c r="G1421" i="19"/>
  <c r="H1421" i="19"/>
  <c r="I1421" i="19"/>
  <c r="J1421" i="19"/>
  <c r="K1421" i="19"/>
  <c r="L1421" i="19"/>
  <c r="M1421" i="19"/>
  <c r="N1421" i="19"/>
  <c r="O1421" i="19"/>
  <c r="A1422" i="19"/>
  <c r="B1422" i="19"/>
  <c r="D1422" i="19"/>
  <c r="E1422" i="19"/>
  <c r="F1422" i="19"/>
  <c r="G1422" i="19"/>
  <c r="H1422" i="19"/>
  <c r="I1422" i="19"/>
  <c r="J1422" i="19"/>
  <c r="K1422" i="19"/>
  <c r="L1422" i="19"/>
  <c r="M1422" i="19"/>
  <c r="N1422" i="19"/>
  <c r="O1422" i="19"/>
  <c r="A1423" i="19"/>
  <c r="B1423" i="19"/>
  <c r="D1423" i="19"/>
  <c r="E1423" i="19"/>
  <c r="F1423" i="19"/>
  <c r="G1423" i="19"/>
  <c r="H1423" i="19"/>
  <c r="I1423" i="19"/>
  <c r="J1423" i="19"/>
  <c r="K1423" i="19"/>
  <c r="L1423" i="19"/>
  <c r="M1423" i="19"/>
  <c r="N1423" i="19"/>
  <c r="O1423" i="19"/>
  <c r="A1424" i="19"/>
  <c r="B1424" i="19"/>
  <c r="D1424" i="19"/>
  <c r="E1424" i="19"/>
  <c r="F1424" i="19"/>
  <c r="G1424" i="19"/>
  <c r="H1424" i="19"/>
  <c r="I1424" i="19"/>
  <c r="J1424" i="19"/>
  <c r="K1424" i="19"/>
  <c r="L1424" i="19"/>
  <c r="M1424" i="19"/>
  <c r="N1424" i="19"/>
  <c r="O1424" i="19"/>
  <c r="A1425" i="19"/>
  <c r="B1425" i="19"/>
  <c r="D1425" i="19"/>
  <c r="E1425" i="19"/>
  <c r="F1425" i="19"/>
  <c r="G1425" i="19"/>
  <c r="H1425" i="19"/>
  <c r="I1425" i="19"/>
  <c r="J1425" i="19"/>
  <c r="K1425" i="19"/>
  <c r="L1425" i="19"/>
  <c r="M1425" i="19"/>
  <c r="N1425" i="19"/>
  <c r="O1425" i="19"/>
  <c r="A1426" i="19"/>
  <c r="B1426" i="19"/>
  <c r="D1426" i="19"/>
  <c r="E1426" i="19"/>
  <c r="F1426" i="19"/>
  <c r="G1426" i="19"/>
  <c r="H1426" i="19"/>
  <c r="I1426" i="19"/>
  <c r="J1426" i="19"/>
  <c r="K1426" i="19"/>
  <c r="L1426" i="19"/>
  <c r="M1426" i="19"/>
  <c r="N1426" i="19"/>
  <c r="O1426" i="19"/>
  <c r="A1427" i="19"/>
  <c r="B1427" i="19"/>
  <c r="D1427" i="19"/>
  <c r="E1427" i="19"/>
  <c r="F1427" i="19"/>
  <c r="G1427" i="19"/>
  <c r="H1427" i="19"/>
  <c r="I1427" i="19"/>
  <c r="J1427" i="19"/>
  <c r="K1427" i="19"/>
  <c r="L1427" i="19"/>
  <c r="M1427" i="19"/>
  <c r="N1427" i="19"/>
  <c r="O1427" i="19"/>
  <c r="A1428" i="19"/>
  <c r="B1428" i="19"/>
  <c r="D1428" i="19"/>
  <c r="E1428" i="19"/>
  <c r="F1428" i="19"/>
  <c r="G1428" i="19"/>
  <c r="H1428" i="19"/>
  <c r="I1428" i="19"/>
  <c r="J1428" i="19"/>
  <c r="K1428" i="19"/>
  <c r="L1428" i="19"/>
  <c r="M1428" i="19"/>
  <c r="N1428" i="19"/>
  <c r="O1428" i="19"/>
  <c r="A1429" i="19"/>
  <c r="B1429" i="19"/>
  <c r="D1429" i="19"/>
  <c r="E1429" i="19"/>
  <c r="F1429" i="19"/>
  <c r="G1429" i="19"/>
  <c r="H1429" i="19"/>
  <c r="I1429" i="19"/>
  <c r="J1429" i="19"/>
  <c r="K1429" i="19"/>
  <c r="L1429" i="19"/>
  <c r="M1429" i="19"/>
  <c r="N1429" i="19"/>
  <c r="O1429" i="19"/>
  <c r="A1430" i="19"/>
  <c r="B1430" i="19"/>
  <c r="D1430" i="19"/>
  <c r="E1430" i="19"/>
  <c r="F1430" i="19"/>
  <c r="G1430" i="19"/>
  <c r="H1430" i="19"/>
  <c r="I1430" i="19"/>
  <c r="J1430" i="19"/>
  <c r="K1430" i="19"/>
  <c r="L1430" i="19"/>
  <c r="M1430" i="19"/>
  <c r="N1430" i="19"/>
  <c r="O1430" i="19"/>
  <c r="A1431" i="19"/>
  <c r="B1431" i="19"/>
  <c r="D1431" i="19"/>
  <c r="E1431" i="19"/>
  <c r="F1431" i="19"/>
  <c r="G1431" i="19"/>
  <c r="H1431" i="19"/>
  <c r="I1431" i="19"/>
  <c r="J1431" i="19"/>
  <c r="K1431" i="19"/>
  <c r="L1431" i="19"/>
  <c r="M1431" i="19"/>
  <c r="N1431" i="19"/>
  <c r="O1431" i="19"/>
  <c r="A1432" i="19"/>
  <c r="B1432" i="19"/>
  <c r="D1432" i="19"/>
  <c r="E1432" i="19"/>
  <c r="F1432" i="19"/>
  <c r="G1432" i="19"/>
  <c r="H1432" i="19"/>
  <c r="I1432" i="19"/>
  <c r="J1432" i="19"/>
  <c r="K1432" i="19"/>
  <c r="L1432" i="19"/>
  <c r="M1432" i="19"/>
  <c r="N1432" i="19"/>
  <c r="O1432" i="19"/>
  <c r="A1433" i="19"/>
  <c r="B1433" i="19"/>
  <c r="D1433" i="19"/>
  <c r="E1433" i="19"/>
  <c r="F1433" i="19"/>
  <c r="G1433" i="19"/>
  <c r="H1433" i="19"/>
  <c r="I1433" i="19"/>
  <c r="J1433" i="19"/>
  <c r="K1433" i="19"/>
  <c r="L1433" i="19"/>
  <c r="M1433" i="19"/>
  <c r="N1433" i="19"/>
  <c r="O1433" i="19"/>
  <c r="A1434" i="19"/>
  <c r="B1434" i="19"/>
  <c r="D1434" i="19"/>
  <c r="E1434" i="19"/>
  <c r="F1434" i="19"/>
  <c r="G1434" i="19"/>
  <c r="H1434" i="19"/>
  <c r="I1434" i="19"/>
  <c r="J1434" i="19"/>
  <c r="K1434" i="19"/>
  <c r="L1434" i="19"/>
  <c r="M1434" i="19"/>
  <c r="N1434" i="19"/>
  <c r="O1434" i="19"/>
  <c r="A1435" i="19"/>
  <c r="B1435" i="19"/>
  <c r="D1435" i="19"/>
  <c r="E1435" i="19"/>
  <c r="F1435" i="19"/>
  <c r="G1435" i="19"/>
  <c r="H1435" i="19"/>
  <c r="I1435" i="19"/>
  <c r="J1435" i="19"/>
  <c r="K1435" i="19"/>
  <c r="L1435" i="19"/>
  <c r="M1435" i="19"/>
  <c r="N1435" i="19"/>
  <c r="O1435" i="19"/>
  <c r="A1436" i="19"/>
  <c r="B1436" i="19"/>
  <c r="D1436" i="19"/>
  <c r="E1436" i="19"/>
  <c r="F1436" i="19"/>
  <c r="G1436" i="19"/>
  <c r="H1436" i="19"/>
  <c r="I1436" i="19"/>
  <c r="J1436" i="19"/>
  <c r="K1436" i="19"/>
  <c r="L1436" i="19"/>
  <c r="M1436" i="19"/>
  <c r="N1436" i="19"/>
  <c r="O1436" i="19"/>
  <c r="A1437" i="19"/>
  <c r="B1437" i="19"/>
  <c r="D1437" i="19"/>
  <c r="E1437" i="19"/>
  <c r="F1437" i="19"/>
  <c r="G1437" i="19"/>
  <c r="H1437" i="19"/>
  <c r="I1437" i="19"/>
  <c r="J1437" i="19"/>
  <c r="K1437" i="19"/>
  <c r="L1437" i="19"/>
  <c r="M1437" i="19"/>
  <c r="N1437" i="19"/>
  <c r="O1437" i="19"/>
  <c r="A1438" i="19"/>
  <c r="B1438" i="19"/>
  <c r="D1438" i="19"/>
  <c r="E1438" i="19"/>
  <c r="F1438" i="19"/>
  <c r="G1438" i="19"/>
  <c r="H1438" i="19"/>
  <c r="I1438" i="19"/>
  <c r="J1438" i="19"/>
  <c r="K1438" i="19"/>
  <c r="L1438" i="19"/>
  <c r="M1438" i="19"/>
  <c r="N1438" i="19"/>
  <c r="O1438" i="19"/>
  <c r="A1439" i="19"/>
  <c r="B1439" i="19"/>
  <c r="D1439" i="19"/>
  <c r="E1439" i="19"/>
  <c r="F1439" i="19"/>
  <c r="G1439" i="19"/>
  <c r="H1439" i="19"/>
  <c r="I1439" i="19"/>
  <c r="J1439" i="19"/>
  <c r="K1439" i="19"/>
  <c r="L1439" i="19"/>
  <c r="M1439" i="19"/>
  <c r="N1439" i="19"/>
  <c r="O1439" i="19"/>
  <c r="A1440" i="19"/>
  <c r="B1440" i="19"/>
  <c r="D1440" i="19"/>
  <c r="E1440" i="19"/>
  <c r="F1440" i="19"/>
  <c r="G1440" i="19"/>
  <c r="H1440" i="19"/>
  <c r="I1440" i="19"/>
  <c r="J1440" i="19"/>
  <c r="K1440" i="19"/>
  <c r="L1440" i="19"/>
  <c r="M1440" i="19"/>
  <c r="N1440" i="19"/>
  <c r="O1440" i="19"/>
  <c r="A1441" i="19"/>
  <c r="B1441" i="19"/>
  <c r="D1441" i="19"/>
  <c r="E1441" i="19"/>
  <c r="F1441" i="19"/>
  <c r="G1441" i="19"/>
  <c r="H1441" i="19"/>
  <c r="I1441" i="19"/>
  <c r="J1441" i="19"/>
  <c r="K1441" i="19"/>
  <c r="L1441" i="19"/>
  <c r="M1441" i="19"/>
  <c r="N1441" i="19"/>
  <c r="O1441" i="19"/>
  <c r="A1442" i="19"/>
  <c r="B1442" i="19"/>
  <c r="D1442" i="19"/>
  <c r="E1442" i="19"/>
  <c r="F1442" i="19"/>
  <c r="G1442" i="19"/>
  <c r="H1442" i="19"/>
  <c r="I1442" i="19"/>
  <c r="J1442" i="19"/>
  <c r="K1442" i="19"/>
  <c r="L1442" i="19"/>
  <c r="M1442" i="19"/>
  <c r="N1442" i="19"/>
  <c r="O1442" i="19"/>
  <c r="A1443" i="19"/>
  <c r="B1443" i="19"/>
  <c r="D1443" i="19"/>
  <c r="E1443" i="19"/>
  <c r="F1443" i="19"/>
  <c r="G1443" i="19"/>
  <c r="H1443" i="19"/>
  <c r="I1443" i="19"/>
  <c r="J1443" i="19"/>
  <c r="K1443" i="19"/>
  <c r="L1443" i="19"/>
  <c r="M1443" i="19"/>
  <c r="N1443" i="19"/>
  <c r="O1443" i="19"/>
  <c r="A1444" i="19"/>
  <c r="B1444" i="19"/>
  <c r="D1444" i="19"/>
  <c r="E1444" i="19"/>
  <c r="F1444" i="19"/>
  <c r="G1444" i="19"/>
  <c r="H1444" i="19"/>
  <c r="I1444" i="19"/>
  <c r="J1444" i="19"/>
  <c r="K1444" i="19"/>
  <c r="L1444" i="19"/>
  <c r="M1444" i="19"/>
  <c r="N1444" i="19"/>
  <c r="O1444" i="19"/>
  <c r="A1445" i="19"/>
  <c r="B1445" i="19"/>
  <c r="D1445" i="19"/>
  <c r="E1445" i="19"/>
  <c r="F1445" i="19"/>
  <c r="G1445" i="19"/>
  <c r="H1445" i="19"/>
  <c r="I1445" i="19"/>
  <c r="J1445" i="19"/>
  <c r="K1445" i="19"/>
  <c r="L1445" i="19"/>
  <c r="M1445" i="19"/>
  <c r="N1445" i="19"/>
  <c r="O1445" i="19"/>
  <c r="A1446" i="19"/>
  <c r="B1446" i="19"/>
  <c r="D1446" i="19"/>
  <c r="E1446" i="19"/>
  <c r="F1446" i="19"/>
  <c r="G1446" i="19"/>
  <c r="H1446" i="19"/>
  <c r="I1446" i="19"/>
  <c r="J1446" i="19"/>
  <c r="K1446" i="19"/>
  <c r="L1446" i="19"/>
  <c r="M1446" i="19"/>
  <c r="N1446" i="19"/>
  <c r="O1446" i="19"/>
  <c r="A1447" i="19"/>
  <c r="B1447" i="19"/>
  <c r="D1447" i="19"/>
  <c r="E1447" i="19"/>
  <c r="F1447" i="19"/>
  <c r="G1447" i="19"/>
  <c r="H1447" i="19"/>
  <c r="I1447" i="19"/>
  <c r="J1447" i="19"/>
  <c r="K1447" i="19"/>
  <c r="L1447" i="19"/>
  <c r="M1447" i="19"/>
  <c r="N1447" i="19"/>
  <c r="O1447" i="19"/>
  <c r="A1448" i="19"/>
  <c r="B1448" i="19"/>
  <c r="D1448" i="19"/>
  <c r="E1448" i="19"/>
  <c r="F1448" i="19"/>
  <c r="G1448" i="19"/>
  <c r="H1448" i="19"/>
  <c r="I1448" i="19"/>
  <c r="J1448" i="19"/>
  <c r="K1448" i="19"/>
  <c r="L1448" i="19"/>
  <c r="M1448" i="19"/>
  <c r="N1448" i="19"/>
  <c r="O1448" i="19"/>
  <c r="A1449" i="19"/>
  <c r="B1449" i="19"/>
  <c r="D1449" i="19"/>
  <c r="E1449" i="19"/>
  <c r="F1449" i="19"/>
  <c r="G1449" i="19"/>
  <c r="H1449" i="19"/>
  <c r="I1449" i="19"/>
  <c r="J1449" i="19"/>
  <c r="K1449" i="19"/>
  <c r="L1449" i="19"/>
  <c r="M1449" i="19"/>
  <c r="N1449" i="19"/>
  <c r="O1449" i="19"/>
  <c r="A1450" i="19"/>
  <c r="B1450" i="19"/>
  <c r="D1450" i="19"/>
  <c r="E1450" i="19"/>
  <c r="F1450" i="19"/>
  <c r="G1450" i="19"/>
  <c r="H1450" i="19"/>
  <c r="I1450" i="19"/>
  <c r="J1450" i="19"/>
  <c r="K1450" i="19"/>
  <c r="L1450" i="19"/>
  <c r="M1450" i="19"/>
  <c r="N1450" i="19"/>
  <c r="O1450" i="19"/>
  <c r="A1451" i="19"/>
  <c r="B1451" i="19"/>
  <c r="D1451" i="19"/>
  <c r="E1451" i="19"/>
  <c r="F1451" i="19"/>
  <c r="G1451" i="19"/>
  <c r="H1451" i="19"/>
  <c r="I1451" i="19"/>
  <c r="J1451" i="19"/>
  <c r="K1451" i="19"/>
  <c r="L1451" i="19"/>
  <c r="M1451" i="19"/>
  <c r="N1451" i="19"/>
  <c r="O1451" i="19"/>
  <c r="A1452" i="19"/>
  <c r="B1452" i="19"/>
  <c r="D1452" i="19"/>
  <c r="E1452" i="19"/>
  <c r="F1452" i="19"/>
  <c r="G1452" i="19"/>
  <c r="H1452" i="19"/>
  <c r="I1452" i="19"/>
  <c r="J1452" i="19"/>
  <c r="K1452" i="19"/>
  <c r="L1452" i="19"/>
  <c r="M1452" i="19"/>
  <c r="N1452" i="19"/>
  <c r="O1452" i="19"/>
  <c r="A1453" i="19"/>
  <c r="B1453" i="19"/>
  <c r="D1453" i="19"/>
  <c r="E1453" i="19"/>
  <c r="F1453" i="19"/>
  <c r="G1453" i="19"/>
  <c r="H1453" i="19"/>
  <c r="I1453" i="19"/>
  <c r="J1453" i="19"/>
  <c r="K1453" i="19"/>
  <c r="L1453" i="19"/>
  <c r="M1453" i="19"/>
  <c r="N1453" i="19"/>
  <c r="O1453" i="19"/>
  <c r="A1454" i="19"/>
  <c r="B1454" i="19"/>
  <c r="D1454" i="19"/>
  <c r="E1454" i="19"/>
  <c r="F1454" i="19"/>
  <c r="G1454" i="19"/>
  <c r="H1454" i="19"/>
  <c r="I1454" i="19"/>
  <c r="J1454" i="19"/>
  <c r="K1454" i="19"/>
  <c r="L1454" i="19"/>
  <c r="M1454" i="19"/>
  <c r="N1454" i="19"/>
  <c r="O1454" i="19"/>
  <c r="A1455" i="19"/>
  <c r="B1455" i="19"/>
  <c r="D1455" i="19"/>
  <c r="E1455" i="19"/>
  <c r="F1455" i="19"/>
  <c r="G1455" i="19"/>
  <c r="H1455" i="19"/>
  <c r="I1455" i="19"/>
  <c r="J1455" i="19"/>
  <c r="K1455" i="19"/>
  <c r="L1455" i="19"/>
  <c r="M1455" i="19"/>
  <c r="N1455" i="19"/>
  <c r="O1455" i="19"/>
  <c r="A1456" i="19"/>
  <c r="B1456" i="19"/>
  <c r="D1456" i="19"/>
  <c r="E1456" i="19"/>
  <c r="F1456" i="19"/>
  <c r="G1456" i="19"/>
  <c r="H1456" i="19"/>
  <c r="I1456" i="19"/>
  <c r="J1456" i="19"/>
  <c r="K1456" i="19"/>
  <c r="L1456" i="19"/>
  <c r="M1456" i="19"/>
  <c r="N1456" i="19"/>
  <c r="O1456" i="19"/>
  <c r="A1457" i="19"/>
  <c r="B1457" i="19"/>
  <c r="D1457" i="19"/>
  <c r="E1457" i="19"/>
  <c r="F1457" i="19"/>
  <c r="G1457" i="19"/>
  <c r="H1457" i="19"/>
  <c r="I1457" i="19"/>
  <c r="J1457" i="19"/>
  <c r="K1457" i="19"/>
  <c r="L1457" i="19"/>
  <c r="M1457" i="19"/>
  <c r="N1457" i="19"/>
  <c r="O1457" i="19"/>
  <c r="A1458" i="19"/>
  <c r="B1458" i="19"/>
  <c r="D1458" i="19"/>
  <c r="E1458" i="19"/>
  <c r="F1458" i="19"/>
  <c r="G1458" i="19"/>
  <c r="H1458" i="19"/>
  <c r="I1458" i="19"/>
  <c r="J1458" i="19"/>
  <c r="K1458" i="19"/>
  <c r="L1458" i="19"/>
  <c r="M1458" i="19"/>
  <c r="N1458" i="19"/>
  <c r="O1458" i="19"/>
  <c r="A1459" i="19"/>
  <c r="B1459" i="19"/>
  <c r="D1459" i="19"/>
  <c r="E1459" i="19"/>
  <c r="F1459" i="19"/>
  <c r="G1459" i="19"/>
  <c r="H1459" i="19"/>
  <c r="I1459" i="19"/>
  <c r="J1459" i="19"/>
  <c r="K1459" i="19"/>
  <c r="L1459" i="19"/>
  <c r="M1459" i="19"/>
  <c r="N1459" i="19"/>
  <c r="O1459" i="19"/>
  <c r="A1460" i="19"/>
  <c r="B1460" i="19"/>
  <c r="D1460" i="19"/>
  <c r="E1460" i="19"/>
  <c r="F1460" i="19"/>
  <c r="G1460" i="19"/>
  <c r="H1460" i="19"/>
  <c r="I1460" i="19"/>
  <c r="J1460" i="19"/>
  <c r="K1460" i="19"/>
  <c r="L1460" i="19"/>
  <c r="M1460" i="19"/>
  <c r="N1460" i="19"/>
  <c r="O1460" i="19"/>
  <c r="A1461" i="19"/>
  <c r="B1461" i="19"/>
  <c r="D1461" i="19"/>
  <c r="E1461" i="19"/>
  <c r="F1461" i="19"/>
  <c r="G1461" i="19"/>
  <c r="H1461" i="19"/>
  <c r="I1461" i="19"/>
  <c r="J1461" i="19"/>
  <c r="K1461" i="19"/>
  <c r="L1461" i="19"/>
  <c r="M1461" i="19"/>
  <c r="N1461" i="19"/>
  <c r="O1461" i="19"/>
  <c r="A1462" i="19"/>
  <c r="B1462" i="19"/>
  <c r="D1462" i="19"/>
  <c r="E1462" i="19"/>
  <c r="F1462" i="19"/>
  <c r="G1462" i="19"/>
  <c r="H1462" i="19"/>
  <c r="I1462" i="19"/>
  <c r="J1462" i="19"/>
  <c r="K1462" i="19"/>
  <c r="L1462" i="19"/>
  <c r="M1462" i="19"/>
  <c r="N1462" i="19"/>
  <c r="O1462" i="19"/>
  <c r="A1463" i="19"/>
  <c r="B1463" i="19"/>
  <c r="D1463" i="19"/>
  <c r="E1463" i="19"/>
  <c r="F1463" i="19"/>
  <c r="G1463" i="19"/>
  <c r="H1463" i="19"/>
  <c r="I1463" i="19"/>
  <c r="J1463" i="19"/>
  <c r="K1463" i="19"/>
  <c r="L1463" i="19"/>
  <c r="M1463" i="19"/>
  <c r="N1463" i="19"/>
  <c r="O1463" i="19"/>
  <c r="A1464" i="19"/>
  <c r="B1464" i="19"/>
  <c r="D1464" i="19"/>
  <c r="E1464" i="19"/>
  <c r="F1464" i="19"/>
  <c r="G1464" i="19"/>
  <c r="H1464" i="19"/>
  <c r="I1464" i="19"/>
  <c r="J1464" i="19"/>
  <c r="K1464" i="19"/>
  <c r="L1464" i="19"/>
  <c r="M1464" i="19"/>
  <c r="N1464" i="19"/>
  <c r="O1464" i="19"/>
  <c r="A1465" i="19"/>
  <c r="B1465" i="19"/>
  <c r="D1465" i="19"/>
  <c r="E1465" i="19"/>
  <c r="F1465" i="19"/>
  <c r="G1465" i="19"/>
  <c r="H1465" i="19"/>
  <c r="I1465" i="19"/>
  <c r="J1465" i="19"/>
  <c r="K1465" i="19"/>
  <c r="L1465" i="19"/>
  <c r="M1465" i="19"/>
  <c r="N1465" i="19"/>
  <c r="O1465" i="19"/>
  <c r="A1466" i="19"/>
  <c r="B1466" i="19"/>
  <c r="D1466" i="19"/>
  <c r="E1466" i="19"/>
  <c r="F1466" i="19"/>
  <c r="G1466" i="19"/>
  <c r="H1466" i="19"/>
  <c r="I1466" i="19"/>
  <c r="J1466" i="19"/>
  <c r="K1466" i="19"/>
  <c r="L1466" i="19"/>
  <c r="M1466" i="19"/>
  <c r="N1466" i="19"/>
  <c r="O1466" i="19"/>
  <c r="A1467" i="19"/>
  <c r="B1467" i="19"/>
  <c r="D1467" i="19"/>
  <c r="E1467" i="19"/>
  <c r="F1467" i="19"/>
  <c r="G1467" i="19"/>
  <c r="H1467" i="19"/>
  <c r="I1467" i="19"/>
  <c r="J1467" i="19"/>
  <c r="K1467" i="19"/>
  <c r="L1467" i="19"/>
  <c r="M1467" i="19"/>
  <c r="N1467" i="19"/>
  <c r="O1467" i="19"/>
  <c r="A1468" i="19"/>
  <c r="B1468" i="19"/>
  <c r="D1468" i="19"/>
  <c r="E1468" i="19"/>
  <c r="F1468" i="19"/>
  <c r="G1468" i="19"/>
  <c r="H1468" i="19"/>
  <c r="I1468" i="19"/>
  <c r="J1468" i="19"/>
  <c r="K1468" i="19"/>
  <c r="L1468" i="19"/>
  <c r="M1468" i="19"/>
  <c r="N1468" i="19"/>
  <c r="O1468" i="19"/>
  <c r="A1469" i="19"/>
  <c r="B1469" i="19"/>
  <c r="D1469" i="19"/>
  <c r="E1469" i="19"/>
  <c r="F1469" i="19"/>
  <c r="G1469" i="19"/>
  <c r="H1469" i="19"/>
  <c r="I1469" i="19"/>
  <c r="J1469" i="19"/>
  <c r="K1469" i="19"/>
  <c r="L1469" i="19"/>
  <c r="M1469" i="19"/>
  <c r="N1469" i="19"/>
  <c r="O1469" i="19"/>
  <c r="A1470" i="19"/>
  <c r="B1470" i="19"/>
  <c r="D1470" i="19"/>
  <c r="E1470" i="19"/>
  <c r="F1470" i="19"/>
  <c r="G1470" i="19"/>
  <c r="H1470" i="19"/>
  <c r="I1470" i="19"/>
  <c r="J1470" i="19"/>
  <c r="K1470" i="19"/>
  <c r="L1470" i="19"/>
  <c r="M1470" i="19"/>
  <c r="N1470" i="19"/>
  <c r="O1470" i="19"/>
  <c r="A1471" i="19"/>
  <c r="B1471" i="19"/>
  <c r="D1471" i="19"/>
  <c r="E1471" i="19"/>
  <c r="F1471" i="19"/>
  <c r="G1471" i="19"/>
  <c r="H1471" i="19"/>
  <c r="I1471" i="19"/>
  <c r="J1471" i="19"/>
  <c r="K1471" i="19"/>
  <c r="L1471" i="19"/>
  <c r="M1471" i="19"/>
  <c r="N1471" i="19"/>
  <c r="O1471" i="19"/>
  <c r="A1472" i="19"/>
  <c r="B1472" i="19"/>
  <c r="D1472" i="19"/>
  <c r="E1472" i="19"/>
  <c r="F1472" i="19"/>
  <c r="G1472" i="19"/>
  <c r="H1472" i="19"/>
  <c r="I1472" i="19"/>
  <c r="J1472" i="19"/>
  <c r="K1472" i="19"/>
  <c r="L1472" i="19"/>
  <c r="M1472" i="19"/>
  <c r="N1472" i="19"/>
  <c r="O1472" i="19"/>
  <c r="A1473" i="19"/>
  <c r="B1473" i="19"/>
  <c r="D1473" i="19"/>
  <c r="E1473" i="19"/>
  <c r="F1473" i="19"/>
  <c r="G1473" i="19"/>
  <c r="H1473" i="19"/>
  <c r="I1473" i="19"/>
  <c r="J1473" i="19"/>
  <c r="K1473" i="19"/>
  <c r="L1473" i="19"/>
  <c r="M1473" i="19"/>
  <c r="N1473" i="19"/>
  <c r="O1473" i="19"/>
  <c r="A1474" i="19"/>
  <c r="B1474" i="19"/>
  <c r="D1474" i="19"/>
  <c r="E1474" i="19"/>
  <c r="F1474" i="19"/>
  <c r="G1474" i="19"/>
  <c r="H1474" i="19"/>
  <c r="I1474" i="19"/>
  <c r="J1474" i="19"/>
  <c r="K1474" i="19"/>
  <c r="L1474" i="19"/>
  <c r="M1474" i="19"/>
  <c r="N1474" i="19"/>
  <c r="O1474" i="19"/>
  <c r="A1475" i="19"/>
  <c r="B1475" i="19"/>
  <c r="D1475" i="19"/>
  <c r="E1475" i="19"/>
  <c r="F1475" i="19"/>
  <c r="G1475" i="19"/>
  <c r="H1475" i="19"/>
  <c r="I1475" i="19"/>
  <c r="J1475" i="19"/>
  <c r="K1475" i="19"/>
  <c r="L1475" i="19"/>
  <c r="M1475" i="19"/>
  <c r="N1475" i="19"/>
  <c r="O1475" i="19"/>
  <c r="A1476" i="19"/>
  <c r="B1476" i="19"/>
  <c r="D1476" i="19"/>
  <c r="E1476" i="19"/>
  <c r="F1476" i="19"/>
  <c r="G1476" i="19"/>
  <c r="H1476" i="19"/>
  <c r="I1476" i="19"/>
  <c r="J1476" i="19"/>
  <c r="K1476" i="19"/>
  <c r="L1476" i="19"/>
  <c r="M1476" i="19"/>
  <c r="N1476" i="19"/>
  <c r="O1476" i="19"/>
  <c r="A1477" i="19"/>
  <c r="B1477" i="19"/>
  <c r="D1477" i="19"/>
  <c r="E1477" i="19"/>
  <c r="F1477" i="19"/>
  <c r="G1477" i="19"/>
  <c r="H1477" i="19"/>
  <c r="I1477" i="19"/>
  <c r="J1477" i="19"/>
  <c r="K1477" i="19"/>
  <c r="L1477" i="19"/>
  <c r="M1477" i="19"/>
  <c r="N1477" i="19"/>
  <c r="O1477" i="19"/>
  <c r="A1478" i="19"/>
  <c r="B1478" i="19"/>
  <c r="D1478" i="19"/>
  <c r="E1478" i="19"/>
  <c r="F1478" i="19"/>
  <c r="G1478" i="19"/>
  <c r="H1478" i="19"/>
  <c r="I1478" i="19"/>
  <c r="J1478" i="19"/>
  <c r="K1478" i="19"/>
  <c r="L1478" i="19"/>
  <c r="M1478" i="19"/>
  <c r="N1478" i="19"/>
  <c r="O1478" i="19"/>
  <c r="A1479" i="19"/>
  <c r="B1479" i="19"/>
  <c r="D1479" i="19"/>
  <c r="E1479" i="19"/>
  <c r="F1479" i="19"/>
  <c r="G1479" i="19"/>
  <c r="H1479" i="19"/>
  <c r="I1479" i="19"/>
  <c r="J1479" i="19"/>
  <c r="K1479" i="19"/>
  <c r="L1479" i="19"/>
  <c r="M1479" i="19"/>
  <c r="N1479" i="19"/>
  <c r="O1479" i="19"/>
  <c r="Q1310"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E3" i="20" l="1"/>
  <c r="O1523" i="19"/>
  <c r="O1502" i="19"/>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N603" i="18" l="1"/>
  <c r="K615" i="18"/>
  <c r="L614" i="18"/>
  <c r="F613" i="18"/>
  <c r="E620" i="18"/>
  <c r="E609" i="18"/>
  <c r="F615" i="18"/>
  <c r="J615" i="18"/>
  <c r="E607" i="18"/>
  <c r="H616" i="18"/>
  <c r="I614" i="18"/>
  <c r="N617" i="18"/>
  <c r="O619" i="18"/>
  <c r="M609" i="18"/>
  <c r="J602" i="18"/>
  <c r="G615" i="18"/>
  <c r="L617" i="18"/>
  <c r="E611" i="18"/>
  <c r="H618" i="18"/>
  <c r="F604" i="18"/>
  <c r="G614" i="18"/>
  <c r="H620" i="18"/>
  <c r="L615" i="18"/>
  <c r="F600" i="18"/>
  <c r="D605" i="18"/>
  <c r="J609" i="18"/>
  <c r="E613" i="18"/>
  <c r="E603" i="18"/>
  <c r="D609" i="18"/>
  <c r="D621" i="18"/>
  <c r="G601" i="18"/>
  <c r="E600" i="18"/>
  <c r="O614" i="18"/>
  <c r="N609" i="18"/>
  <c r="E621" i="18"/>
  <c r="N611" i="18"/>
  <c r="M615" i="18"/>
  <c r="K602" i="18"/>
  <c r="G621" i="18"/>
  <c r="L600" i="18"/>
  <c r="M604" i="18"/>
  <c r="L609" i="18"/>
  <c r="K584" i="18"/>
  <c r="K581" i="18"/>
  <c r="D585" i="18"/>
  <c r="M586" i="18"/>
  <c r="N583" i="18"/>
  <c r="M580" i="18"/>
  <c r="K587" i="18"/>
  <c r="K597" i="18"/>
  <c r="J584" i="18"/>
  <c r="E586" i="18"/>
  <c r="L578" i="18"/>
  <c r="G594" i="18"/>
  <c r="F578" i="18"/>
  <c r="J597" i="18"/>
  <c r="M590" i="18"/>
  <c r="O594" i="18"/>
  <c r="E583" i="18"/>
  <c r="I595" i="18"/>
  <c r="H593" i="18"/>
  <c r="O585" i="18"/>
  <c r="O595" i="18"/>
  <c r="H594" i="18"/>
  <c r="G580" i="18"/>
  <c r="I584" i="18"/>
  <c r="H581" i="18"/>
  <c r="D578" i="18"/>
  <c r="O590" i="18"/>
  <c r="E593" i="18"/>
  <c r="G582" i="18"/>
  <c r="N592" i="18"/>
  <c r="N584" i="18"/>
  <c r="G578" i="18"/>
  <c r="N593" i="18"/>
  <c r="N585" i="18"/>
  <c r="F590" i="18"/>
  <c r="M578" i="18"/>
  <c r="N580" i="18"/>
  <c r="D590" i="18"/>
  <c r="O586" i="18"/>
  <c r="E589" i="18"/>
  <c r="G592" i="18"/>
  <c r="K586" i="18"/>
  <c r="F584" i="18"/>
  <c r="M584" i="18"/>
  <c r="F593" i="18"/>
  <c r="F595" i="18"/>
  <c r="L589" i="18"/>
  <c r="L599" i="18"/>
  <c r="K593" i="18"/>
  <c r="G583" i="18"/>
  <c r="F580" i="18"/>
  <c r="N579" i="18"/>
  <c r="M583" i="18"/>
  <c r="G581" i="18"/>
  <c r="L591" i="18"/>
  <c r="E592" i="18"/>
  <c r="I594" i="18"/>
  <c r="L584" i="18"/>
  <c r="I580" i="18"/>
  <c r="D589" i="18"/>
  <c r="D599" i="18"/>
  <c r="G591" i="18"/>
  <c r="L579" i="18"/>
  <c r="H588" i="18"/>
  <c r="K590" i="18"/>
  <c r="K579" i="18"/>
  <c r="M597" i="18"/>
  <c r="D591" i="18"/>
  <c r="D583" i="18"/>
  <c r="K591" i="18"/>
  <c r="K583" i="18"/>
  <c r="O593" i="18"/>
  <c r="J598" i="18"/>
  <c r="E590" i="18"/>
  <c r="O580" i="18"/>
  <c r="N587" i="18"/>
  <c r="N597" i="18"/>
  <c r="E579" i="18"/>
  <c r="D586" i="18"/>
  <c r="M585" i="18"/>
  <c r="M589" i="18"/>
  <c r="G584" i="18"/>
  <c r="J590" i="18"/>
  <c r="J582" i="18"/>
  <c r="I582" i="18"/>
  <c r="M595" i="18"/>
  <c r="H587" i="18"/>
  <c r="H597" i="18"/>
  <c r="K589" i="18"/>
  <c r="K599" i="18"/>
  <c r="M579" i="18"/>
  <c r="J578" i="18"/>
  <c r="L596" i="18"/>
  <c r="D594" i="18"/>
  <c r="H580" i="18"/>
  <c r="K582" i="18"/>
  <c r="I578" i="18"/>
  <c r="F581" i="18"/>
  <c r="H589" i="18"/>
  <c r="H599" i="18"/>
  <c r="O589" i="18"/>
  <c r="L581" i="18"/>
  <c r="E595" i="18"/>
  <c r="N586" i="18"/>
  <c r="N596" i="18"/>
  <c r="I588" i="18"/>
  <c r="D596" i="18"/>
  <c r="E585" i="18"/>
  <c r="E581" i="18"/>
  <c r="O598" i="18"/>
  <c r="E580" i="18"/>
  <c r="L580" i="18"/>
  <c r="N588" i="18"/>
  <c r="G599" i="18"/>
  <c r="D581" i="18"/>
  <c r="N589" i="18"/>
  <c r="N599" i="18"/>
  <c r="F596" i="18"/>
  <c r="O587" i="18"/>
  <c r="O597" i="18"/>
  <c r="M594" i="18"/>
  <c r="K594" i="18"/>
  <c r="I593" i="18"/>
  <c r="G586" i="18"/>
  <c r="D580" i="18"/>
  <c r="F588" i="18"/>
  <c r="M588" i="18"/>
  <c r="M598" i="18"/>
  <c r="F589" i="18"/>
  <c r="F599" i="18"/>
  <c r="N594" i="18"/>
  <c r="L585" i="18"/>
  <c r="L595" i="18"/>
  <c r="G587" i="18"/>
  <c r="G597" i="18"/>
  <c r="E594" i="18"/>
  <c r="J585" i="18"/>
  <c r="J595" i="18"/>
  <c r="N591" i="18"/>
  <c r="F583" i="18"/>
  <c r="B5" i="19" l="1"/>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J624" i="18" l="1"/>
  <c r="N630" i="18"/>
  <c r="J635" i="18"/>
  <c r="E624" i="18"/>
  <c r="L631" i="18"/>
  <c r="O632" i="18"/>
  <c r="D642" i="18"/>
  <c r="I628" i="18"/>
  <c r="N634" i="18"/>
  <c r="L629" i="18"/>
  <c r="E629" i="18"/>
  <c r="L627" i="18"/>
  <c r="H622" i="18"/>
  <c r="I629" i="18"/>
  <c r="I635" i="18"/>
  <c r="E640" i="18"/>
  <c r="K642" i="18"/>
  <c r="H638" i="18"/>
  <c r="I632" i="18"/>
  <c r="K639" i="18"/>
  <c r="O625" i="18"/>
  <c r="H633" i="18"/>
  <c r="O636" i="18"/>
  <c r="K638" i="18"/>
  <c r="I634" i="18"/>
  <c r="H637" i="18"/>
  <c r="D633" i="18"/>
  <c r="G622" i="18"/>
  <c r="J628" i="18"/>
  <c r="M633" i="18"/>
  <c r="O641" i="18"/>
  <c r="F639" i="18"/>
  <c r="O642" i="18"/>
  <c r="E641" i="18"/>
  <c r="N632" i="18"/>
  <c r="G636" i="18"/>
  <c r="I643" i="18"/>
  <c r="G633" i="18"/>
  <c r="N631" i="18"/>
  <c r="F622" i="18"/>
  <c r="J629" i="18"/>
  <c r="O629" i="18"/>
  <c r="N636" i="18"/>
  <c r="O640" i="18"/>
  <c r="L634" i="18"/>
  <c r="I622" i="18"/>
  <c r="N640" i="18"/>
  <c r="L635" i="18"/>
  <c r="M625" i="18"/>
  <c r="H629" i="18"/>
  <c r="L633" i="18"/>
  <c r="K634" i="18"/>
  <c r="M639" i="18"/>
  <c r="D629" i="18"/>
  <c r="K624" i="18"/>
  <c r="N641" i="18"/>
  <c r="M636" i="18"/>
  <c r="O638" i="18"/>
  <c r="D639" i="18"/>
  <c r="M637" i="18"/>
  <c r="G635" i="18"/>
  <c r="N635" i="18"/>
  <c r="D634" i="18"/>
  <c r="N643" i="18"/>
  <c r="G623" i="18"/>
  <c r="K628" i="18"/>
  <c r="D637" i="18"/>
  <c r="F625" i="18"/>
  <c r="L640" i="18"/>
  <c r="E636" i="18"/>
  <c r="J638" i="18"/>
  <c r="O622" i="18"/>
  <c r="N639" i="18"/>
  <c r="K627" i="18"/>
  <c r="H643" i="18"/>
  <c r="F638" i="18"/>
  <c r="K626" i="18"/>
  <c r="H623" i="18"/>
  <c r="J634" i="18"/>
  <c r="I623" i="18"/>
  <c r="K640" i="18"/>
  <c r="D635" i="18"/>
  <c r="E627" i="18"/>
  <c r="L642" i="18"/>
  <c r="K637" i="18"/>
  <c r="J639" i="18"/>
  <c r="N624" i="18"/>
  <c r="L626" i="18"/>
  <c r="L630" i="18"/>
  <c r="D630" i="18"/>
  <c r="L641" i="18"/>
  <c r="L643" i="18"/>
  <c r="O628" i="18"/>
  <c r="J622" i="18"/>
  <c r="D636" i="18"/>
  <c r="O635" i="18"/>
  <c r="J632" i="18"/>
  <c r="F631" i="18"/>
  <c r="M638" i="18"/>
  <c r="O637" i="18"/>
  <c r="D623" i="18"/>
  <c r="J633" i="18"/>
  <c r="I640" i="18"/>
  <c r="K633" i="18"/>
  <c r="M628" i="18"/>
  <c r="J642" i="18"/>
  <c r="I627" i="18"/>
  <c r="N626" i="18"/>
  <c r="H635" i="18"/>
  <c r="E637" i="18"/>
  <c r="I641" i="18"/>
  <c r="D641" i="18"/>
  <c r="I631" i="18"/>
  <c r="J643" i="18"/>
  <c r="I638" i="18"/>
  <c r="K625" i="18"/>
  <c r="E623" i="18"/>
  <c r="E635" i="18"/>
  <c r="N642" i="18"/>
  <c r="O624" i="18"/>
  <c r="F623" i="18"/>
  <c r="I639" i="18"/>
  <c r="E638" i="18"/>
  <c r="E634" i="18"/>
  <c r="F628" i="18"/>
  <c r="N628" i="18"/>
  <c r="J637" i="18"/>
  <c r="K623" i="18"/>
  <c r="F634" i="18"/>
  <c r="N633" i="18"/>
  <c r="E625" i="18"/>
  <c r="D631" i="18"/>
  <c r="H636" i="18"/>
  <c r="E642" i="18"/>
  <c r="G629" i="18"/>
  <c r="E632" i="18"/>
  <c r="E626" i="18"/>
  <c r="G628" i="18"/>
  <c r="G624" i="18"/>
  <c r="F636" i="18"/>
  <c r="M640" i="18"/>
  <c r="G642" i="18"/>
  <c r="M623" i="18"/>
  <c r="M635" i="18"/>
  <c r="I625" i="18"/>
  <c r="G639" i="18"/>
  <c r="K636" i="18"/>
  <c r="H642" i="18"/>
  <c r="H640" i="18"/>
  <c r="D625" i="18"/>
  <c r="E628" i="18"/>
  <c r="D628" i="18"/>
  <c r="K629" i="18"/>
  <c r="N627" i="18"/>
  <c r="O639" i="18"/>
  <c r="L625" i="18"/>
  <c r="F637" i="18"/>
  <c r="H624" i="18"/>
  <c r="D624" i="18"/>
  <c r="D643" i="18"/>
  <c r="J641" i="18"/>
  <c r="O643" i="18"/>
  <c r="H634" i="18"/>
  <c r="D627" i="18"/>
  <c r="I630" i="18"/>
  <c r="M631" i="18"/>
  <c r="M627" i="18"/>
  <c r="N638" i="18"/>
  <c r="K641" i="18"/>
  <c r="E643" i="18"/>
  <c r="G626" i="18"/>
  <c r="H626" i="18"/>
  <c r="M629" i="18"/>
  <c r="M642" i="18"/>
  <c r="N625" i="18"/>
  <c r="D626" i="18"/>
  <c r="I626" i="18"/>
  <c r="H625" i="18"/>
  <c r="G637" i="18"/>
  <c r="M632" i="18"/>
  <c r="F630" i="18"/>
  <c r="M630" i="18"/>
  <c r="E631" i="18"/>
  <c r="F624" i="18"/>
  <c r="K631" i="18"/>
  <c r="L628" i="18"/>
  <c r="G641" i="18"/>
  <c r="O626" i="18"/>
  <c r="D632" i="18"/>
  <c r="G640" i="18"/>
  <c r="F643" i="18"/>
  <c r="O623" i="18"/>
  <c r="F635" i="18"/>
  <c r="J630" i="18"/>
  <c r="O633" i="18"/>
  <c r="K632" i="18"/>
  <c r="N623" i="18"/>
  <c r="L639" i="18"/>
  <c r="I642" i="18"/>
  <c r="E622" i="18"/>
  <c r="K630" i="18"/>
  <c r="N629" i="18"/>
  <c r="G632" i="18"/>
  <c r="K643" i="18"/>
  <c r="K635" i="18"/>
  <c r="F627" i="18"/>
  <c r="O631" i="18"/>
  <c r="I636" i="18"/>
  <c r="I637" i="18"/>
  <c r="M626" i="18"/>
  <c r="J627" i="18"/>
  <c r="G627" i="18"/>
  <c r="J626" i="18"/>
  <c r="L636" i="18"/>
  <c r="D638" i="18"/>
  <c r="G630" i="18"/>
  <c r="L632" i="18"/>
  <c r="H627" i="18"/>
  <c r="O630" i="18"/>
  <c r="D640" i="18"/>
  <c r="M643" i="18"/>
  <c r="D622" i="18"/>
  <c r="O627" i="18"/>
  <c r="N637" i="18"/>
  <c r="F632" i="18"/>
  <c r="M634" i="18"/>
  <c r="I633" i="18"/>
  <c r="L624" i="18"/>
  <c r="J640" i="18"/>
  <c r="G643" i="18"/>
  <c r="M624" i="18"/>
  <c r="E633" i="18"/>
  <c r="J631" i="18"/>
  <c r="J625" i="18"/>
  <c r="H639" i="18"/>
  <c r="L637" i="18"/>
  <c r="H630" i="18"/>
  <c r="O634" i="18"/>
  <c r="L623" i="18"/>
  <c r="K622" i="18"/>
  <c r="L622" i="18"/>
  <c r="E630" i="18"/>
  <c r="L638" i="18"/>
  <c r="J636" i="18"/>
  <c r="G634" i="18"/>
  <c r="H641" i="18"/>
  <c r="H632" i="18"/>
  <c r="F640" i="18"/>
  <c r="M622" i="18"/>
  <c r="G625" i="18"/>
  <c r="F642" i="18"/>
  <c r="F633" i="18"/>
  <c r="I624" i="18"/>
  <c r="G631" i="18"/>
  <c r="F641" i="18"/>
  <c r="G638" i="18"/>
  <c r="N622" i="18"/>
  <c r="F626" i="18"/>
  <c r="H628" i="18"/>
  <c r="E639" i="18"/>
  <c r="J623" i="18"/>
  <c r="H631" i="18"/>
  <c r="F629" i="18"/>
  <c r="M641" i="18"/>
  <c r="I618" i="18"/>
  <c r="K608" i="18"/>
  <c r="L613" i="18"/>
  <c r="M613" i="18"/>
  <c r="I615" i="18"/>
  <c r="E588" i="18"/>
  <c r="J586" i="18"/>
  <c r="H586" i="18"/>
  <c r="G585" i="18"/>
  <c r="I599" i="18"/>
  <c r="G588" i="18"/>
  <c r="M582" i="18"/>
  <c r="D584" i="18"/>
  <c r="O581" i="18"/>
  <c r="F587" i="18"/>
  <c r="H590" i="18"/>
  <c r="N598" i="18"/>
  <c r="M599" i="18"/>
  <c r="E610" i="18"/>
  <c r="O610" i="18"/>
  <c r="K610" i="18"/>
  <c r="M618" i="18"/>
  <c r="M617" i="18"/>
  <c r="E598" i="18"/>
  <c r="I586" i="18"/>
  <c r="N590" i="18"/>
  <c r="G595" i="18"/>
  <c r="F579" i="18"/>
  <c r="I591" i="18"/>
  <c r="I581" i="18"/>
  <c r="J588" i="18"/>
  <c r="N581" i="18"/>
  <c r="F597" i="18"/>
  <c r="H582" i="18"/>
  <c r="G589" i="18"/>
  <c r="I597" i="18"/>
  <c r="J593" i="18"/>
  <c r="D615" i="18"/>
  <c r="J617" i="18"/>
  <c r="F601" i="18"/>
  <c r="G619" i="18"/>
  <c r="E618" i="18"/>
  <c r="J618" i="18"/>
  <c r="J616" i="18"/>
  <c r="J604" i="18"/>
  <c r="H584" i="18"/>
  <c r="H591" i="18"/>
  <c r="O579" i="18"/>
  <c r="N595" i="18"/>
  <c r="O578" i="18"/>
  <c r="M581" i="18"/>
  <c r="G590" i="18"/>
  <c r="E582" i="18"/>
  <c r="I590" i="18"/>
  <c r="M593" i="18"/>
  <c r="O611" i="18"/>
  <c r="N615" i="18"/>
  <c r="J619" i="18"/>
  <c r="H613" i="18"/>
  <c r="M611" i="18"/>
  <c r="N619" i="18"/>
  <c r="H621" i="18"/>
  <c r="H609" i="18"/>
  <c r="O582" i="18"/>
  <c r="J581" i="18"/>
  <c r="L582" i="18"/>
  <c r="K578" i="18"/>
  <c r="F585" i="18"/>
  <c r="L583" i="18"/>
  <c r="E599" i="18"/>
  <c r="D579" i="18"/>
  <c r="J591" i="18"/>
  <c r="O588" i="18"/>
  <c r="I598" i="18"/>
  <c r="E578" i="18"/>
  <c r="J580" i="18"/>
  <c r="J599" i="18"/>
  <c r="D600" i="18"/>
  <c r="E617" i="18"/>
  <c r="N601" i="18"/>
  <c r="O618" i="18"/>
  <c r="D607" i="18"/>
  <c r="F602" i="18"/>
  <c r="O609" i="18"/>
  <c r="M601" i="18"/>
  <c r="H615" i="18"/>
  <c r="F605" i="18"/>
  <c r="E601" i="18"/>
  <c r="M608" i="18"/>
  <c r="E604" i="18"/>
  <c r="D613" i="18"/>
  <c r="H607" i="18"/>
  <c r="F607" i="18"/>
  <c r="F609" i="18"/>
  <c r="D620" i="18"/>
  <c r="O602" i="18"/>
  <c r="M616" i="18"/>
  <c r="F611" i="18"/>
  <c r="K606" i="18"/>
  <c r="K588" i="18"/>
  <c r="L588" i="18"/>
  <c r="E591" i="18"/>
  <c r="D588" i="18"/>
  <c r="K598" i="18"/>
  <c r="L593" i="18"/>
  <c r="H585" i="18"/>
  <c r="D612" i="18"/>
  <c r="I607" i="18"/>
  <c r="N613" i="18"/>
  <c r="G608" i="18"/>
  <c r="I605" i="18"/>
  <c r="F614" i="18"/>
  <c r="O621" i="18"/>
  <c r="G607" i="18"/>
  <c r="I609" i="18"/>
  <c r="F617" i="18"/>
  <c r="K612" i="18"/>
  <c r="M620" i="18"/>
  <c r="E616" i="18"/>
  <c r="I611" i="18"/>
  <c r="H619" i="18"/>
  <c r="F619" i="18"/>
  <c r="F621" i="18"/>
  <c r="O615" i="18"/>
  <c r="M603" i="18"/>
  <c r="J608" i="18"/>
  <c r="O601" i="18"/>
  <c r="K618" i="18"/>
  <c r="I583" i="18"/>
  <c r="L598" i="18"/>
  <c r="I589" i="18"/>
  <c r="D598" i="18"/>
  <c r="K580" i="18"/>
  <c r="K585" i="18"/>
  <c r="H595" i="18"/>
  <c r="L590" i="18"/>
  <c r="M602" i="18"/>
  <c r="I619" i="18"/>
  <c r="K603" i="18"/>
  <c r="G620" i="18"/>
  <c r="G618" i="18"/>
  <c r="F603" i="18"/>
  <c r="J614" i="18"/>
  <c r="H604" i="18"/>
  <c r="I621" i="18"/>
  <c r="O607" i="18"/>
  <c r="G603" i="18"/>
  <c r="F612" i="18"/>
  <c r="J606" i="18"/>
  <c r="J605" i="18"/>
  <c r="H608" i="18"/>
  <c r="E614" i="18"/>
  <c r="M605" i="18"/>
  <c r="N606" i="18"/>
  <c r="H606" i="18"/>
  <c r="O600" i="18"/>
  <c r="O613" i="18"/>
  <c r="G609" i="18"/>
  <c r="M591" i="18"/>
  <c r="D593" i="18"/>
  <c r="I579" i="18"/>
  <c r="J592" i="18"/>
  <c r="J594" i="18"/>
  <c r="K595" i="18"/>
  <c r="M614" i="18"/>
  <c r="H605" i="18"/>
  <c r="J600" i="18"/>
  <c r="F606" i="18"/>
  <c r="H601" i="18"/>
  <c r="E608" i="18"/>
  <c r="J603" i="18"/>
  <c r="K620" i="18"/>
  <c r="E606" i="18"/>
  <c r="I602" i="18"/>
  <c r="H611" i="18"/>
  <c r="L605" i="18"/>
  <c r="L604" i="18"/>
  <c r="J607" i="18"/>
  <c r="G613" i="18"/>
  <c r="E605" i="18"/>
  <c r="J620" i="18"/>
  <c r="H600" i="18"/>
  <c r="K614" i="18"/>
  <c r="H610" i="18"/>
  <c r="O604" i="18"/>
  <c r="F618" i="18"/>
  <c r="L611" i="18"/>
  <c r="O584" i="18"/>
  <c r="D595" i="18"/>
  <c r="E597" i="18"/>
  <c r="G579" i="18"/>
  <c r="J596" i="18"/>
  <c r="F591" i="18"/>
  <c r="D619" i="18"/>
  <c r="J612" i="18"/>
  <c r="G600" i="18"/>
  <c r="K616" i="18"/>
  <c r="J601" i="18"/>
  <c r="I617" i="18"/>
  <c r="H602" i="18"/>
  <c r="N612" i="18"/>
  <c r="G605" i="18"/>
  <c r="K601" i="18"/>
  <c r="J610" i="18"/>
  <c r="N604" i="18"/>
  <c r="M621" i="18"/>
  <c r="L606" i="18"/>
  <c r="I612" i="18"/>
  <c r="K604" i="18"/>
  <c r="N618" i="18"/>
  <c r="L608" i="18"/>
  <c r="I601" i="18"/>
  <c r="J621" i="18"/>
  <c r="O616" i="18"/>
  <c r="E612" i="18"/>
  <c r="I608" i="18"/>
  <c r="L610" i="18"/>
  <c r="L612" i="18"/>
  <c r="J579" i="18"/>
  <c r="M596" i="18"/>
  <c r="H578" i="18"/>
  <c r="E596" i="18"/>
  <c r="I596" i="18"/>
  <c r="K592" i="18"/>
  <c r="H596" i="18"/>
  <c r="I585" i="18"/>
  <c r="F582" i="18"/>
  <c r="F592" i="18"/>
  <c r="F594" i="18"/>
  <c r="E584" i="18"/>
  <c r="H598" i="18"/>
  <c r="D592" i="18"/>
  <c r="L586" i="18"/>
  <c r="M592" i="18"/>
  <c r="L594" i="18"/>
  <c r="O599" i="18"/>
  <c r="E587" i="18"/>
  <c r="F586" i="18"/>
  <c r="F598" i="18"/>
  <c r="J611" i="18"/>
  <c r="J613" i="18"/>
  <c r="H612" i="18"/>
  <c r="H614" i="18"/>
  <c r="M607" i="18"/>
  <c r="G617" i="18"/>
  <c r="K613" i="18"/>
  <c r="O608" i="18"/>
  <c r="N616" i="18"/>
  <c r="L616" i="18"/>
  <c r="L618" i="18"/>
  <c r="H603" i="18"/>
  <c r="L603" i="18"/>
  <c r="O612" i="18"/>
  <c r="L620" i="18"/>
  <c r="E615" i="18"/>
  <c r="G611" i="18"/>
  <c r="K607" i="18"/>
  <c r="N602" i="18"/>
  <c r="I620" i="18"/>
  <c r="I600" i="18"/>
  <c r="L607" i="18"/>
  <c r="L587" i="18"/>
  <c r="I592" i="18"/>
  <c r="D587" i="18"/>
  <c r="O591" i="18"/>
  <c r="K605" i="18"/>
  <c r="L619" i="18"/>
  <c r="I606" i="18"/>
  <c r="L602" i="18"/>
  <c r="M619" i="18"/>
  <c r="N608" i="18"/>
  <c r="D603" i="18"/>
  <c r="O620" i="18"/>
  <c r="N605" i="18"/>
  <c r="K611" i="18"/>
  <c r="I603" i="18"/>
  <c r="D617" i="18"/>
  <c r="N607" i="18"/>
  <c r="L621" i="18"/>
  <c r="I610" i="18"/>
  <c r="M606" i="18"/>
  <c r="D601" i="18"/>
  <c r="K619" i="18"/>
  <c r="H617" i="18"/>
  <c r="N610" i="18"/>
  <c r="K617" i="18"/>
  <c r="D602" i="18"/>
  <c r="L597" i="18"/>
  <c r="H592" i="18"/>
  <c r="D597" i="18"/>
  <c r="M587" i="18"/>
  <c r="J587" i="18"/>
  <c r="K596" i="18"/>
  <c r="N582" i="18"/>
  <c r="O596" i="18"/>
  <c r="O583" i="18"/>
  <c r="G593" i="18"/>
  <c r="J589" i="18"/>
  <c r="L592" i="18"/>
  <c r="I587" i="18"/>
  <c r="G596" i="18"/>
  <c r="O592" i="18"/>
  <c r="J583" i="18"/>
  <c r="F610" i="18"/>
  <c r="E602" i="18"/>
  <c r="D611" i="18"/>
  <c r="I604" i="18"/>
  <c r="M600" i="18"/>
  <c r="E619" i="18"/>
  <c r="D604" i="18"/>
  <c r="M610" i="18"/>
  <c r="G602" i="18"/>
  <c r="F616" i="18"/>
  <c r="D606" i="18"/>
  <c r="N620" i="18"/>
  <c r="K609" i="18"/>
  <c r="O605" i="18"/>
  <c r="N614" i="18"/>
  <c r="F608" i="18"/>
  <c r="G604" i="18"/>
  <c r="K600" i="18"/>
  <c r="O606" i="18"/>
  <c r="I616" i="18"/>
  <c r="M612" i="18"/>
  <c r="D614" i="18"/>
  <c r="D616" i="18"/>
  <c r="N600" i="18"/>
  <c r="L601" i="18"/>
  <c r="G610" i="18"/>
  <c r="D618" i="18"/>
  <c r="I613" i="18"/>
  <c r="K621" i="18"/>
  <c r="O617" i="18"/>
  <c r="G612" i="18"/>
  <c r="F620" i="18"/>
  <c r="D608" i="18"/>
  <c r="D610" i="18"/>
  <c r="N621" i="18"/>
  <c r="G606" i="18"/>
  <c r="G616" i="18"/>
  <c r="O603" i="18"/>
  <c r="H579" i="18"/>
  <c r="D582" i="18"/>
  <c r="N578" i="18"/>
  <c r="G598" i="18"/>
  <c r="H583" i="18"/>
  <c r="H571" i="18"/>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Q17" i="12" s="1"/>
  <c r="A17" i="12"/>
  <c r="E17" i="12" s="1"/>
  <c r="W17" i="12" l="1"/>
  <c r="X17" i="12"/>
  <c r="Y17" i="12"/>
  <c r="T17" i="12"/>
  <c r="AB17" i="12"/>
  <c r="V17" i="12"/>
  <c r="R17" i="12"/>
  <c r="U17" i="12"/>
  <c r="AA17" i="12"/>
  <c r="S17" i="12"/>
  <c r="Z17" i="12"/>
  <c r="G17" i="12"/>
  <c r="O17" i="12"/>
  <c r="H17" i="12"/>
  <c r="P17" i="12"/>
  <c r="I17" i="12"/>
  <c r="J17" i="12"/>
  <c r="K17" i="12"/>
  <c r="L17" i="12"/>
  <c r="M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O1293" i="19"/>
  <c r="O435" i="18" s="1"/>
  <c r="AB59" i="12"/>
  <c r="AB83" i="12" s="1"/>
  <c r="O39" i="22" s="1"/>
  <c r="O61" i="22" s="1"/>
  <c r="F71" i="22" l="1"/>
  <c r="F444" i="18"/>
  <c r="S68" i="12"/>
  <c r="S92" i="12" s="1"/>
  <c r="F48" i="22" s="1"/>
  <c r="D53" i="22"/>
  <c r="D70" i="22"/>
  <c r="O445" i="18"/>
  <c r="AB69" i="12"/>
  <c r="AB93" i="12" s="1"/>
  <c r="O49" i="22" s="1"/>
  <c r="O73" i="22" s="1"/>
  <c r="O71" i="22" l="1"/>
  <c r="S6" i="19"/>
  <c r="O444" i="18"/>
  <c r="S7" i="19" s="1"/>
  <c r="AB68" i="12"/>
  <c r="AB92" i="12" s="1"/>
  <c r="O48" i="22" s="1"/>
  <c r="O70" i="22" s="1"/>
  <c r="S9" i="19"/>
  <c r="F53" i="22"/>
  <c r="F70" i="22"/>
</calcChain>
</file>

<file path=xl/sharedStrings.xml><?xml version="1.0" encoding="utf-8"?>
<sst xmlns="http://schemas.openxmlformats.org/spreadsheetml/2006/main" count="5427" uniqueCount="156">
  <si>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</si>
  <si>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</si>
  <si>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</si>
  <si>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</si>
  <si>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</si>
  <si>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</si>
  <si>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</si>
  <si>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</si>
  <si>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</si>
  <si>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</si>
  <si>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</si>
  <si>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</si>
  <si>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</si>
  <si>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</si>
  <si>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</si>
  <si>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</si>
  <si>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</si>
  <si>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</si>
  <si>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</si>
  <si>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</si>
  <si>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</si>
  <si>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</si>
  <si>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</si>
  <si>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</si>
  <si>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</si>
  <si>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</si>
  <si>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</si>
  <si>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</si>
  <si>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</si>
  <si>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</si>
  <si>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</si>
  <si>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</si>
  <si>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</si>
  <si>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</si>
  <si>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</si>
  <si>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</si>
  <si>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</si>
  <si>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</si>
  <si>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</si>
  <si>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</si>
  <si>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</si>
  <si>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</si>
  <si>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</si>
  <si>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</si>
  <si>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</si>
  <si>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</si>
  <si>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</si>
  <si>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</si>
  <si>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</si>
  <si>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</si>
  <si>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</si>
  <si>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</si>
  <si>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</si>
  <si>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</si>
  <si>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</si>
  <si>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</si>
  <si>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</si>
  <si>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</si>
  <si>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</si>
  <si>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</si>
  <si>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</si>
  <si>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</si>
  <si>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</si>
  <si>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</si>
  <si>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</si>
  <si>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</si>
  <si>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</si>
  <si>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</si>
  <si>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</si>
  <si>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</si>
  <si>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</si>
  <si>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</si>
  <si>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</si>
  <si>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</si>
  <si>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</si>
  <si>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</si>
  <si>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</si>
  <si>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</si>
  <si>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</si>
  <si>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</si>
  <si>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</si>
  <si>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</si>
  <si>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</si>
  <si>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</si>
  <si>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</si>
  <si>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</si>
  <si>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</si>
  <si>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</si>
  <si>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</si>
  <si>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</si>
  <si>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</si>
  <si>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</si>
  <si>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</si>
  <si>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</si>
  <si>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</si>
  <si>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</si>
  <si>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</si>
  <si>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</si>
  <si>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</si>
  <si>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</si>
  <si>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</si>
  <si>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</si>
  <si>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</si>
  <si>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</si>
  <si>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</si>
  <si>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</si>
  <si>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</si>
  <si>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</si>
  <si>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</si>
  <si>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</si>
  <si>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</si>
  <si>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</si>
  <si>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</si>
  <si>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</si>
  <si>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</si>
  <si>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</si>
  <si>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</si>
  <si>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</si>
  <si>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</si>
  <si>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</si>
  <si>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</si>
  <si>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</si>
  <si>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</si>
  <si>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</si>
  <si>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</si>
  <si>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</si>
  <si>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</si>
  <si>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</si>
  <si>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</si>
  <si>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</si>
  <si>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</si>
  <si>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</si>
  <si>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</si>
  <si>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</si>
  <si>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</si>
  <si>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</si>
  <si>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t>Algeria</t>
  </si>
  <si>
    <t>Other Non-OECD Americas</t>
  </si>
  <si>
    <t>Note 6</t>
  </si>
  <si>
    <t>This release includes an updated list of origin countries from 2023 onwards to better reflect the UK's import sources. See note 5.</t>
  </si>
  <si>
    <t>Origin [note 5][note 6]</t>
  </si>
  <si>
    <t>Note 5 country lists in each year</t>
  </si>
  <si>
    <t>2018 to 2022</t>
  </si>
  <si>
    <t>2023 onwards</t>
  </si>
  <si>
    <t>Data on Import origins are collected from refiners and major importers on a country-of-origin basis. Note that HMRC data are sourced from customs declarations on a country-of-dispatch basis and as such differences between the two data sets can arise.</t>
  </si>
  <si>
    <t>Removed</t>
  </si>
  <si>
    <t>Added</t>
  </si>
  <si>
    <t>The top 20 most crucial import sources are shown and this list is kept under regular review. The countries included in each year are shown below. From 2023 onwards Finland and Qatar were removed from the list and replaced with Algeria and Other Non-OECD Americas.</t>
  </si>
  <si>
    <t>Other Non-OECD Americas as defined by the International energy Agency (IEA) for data reporting purposes includes: Antigua and Barbuda, Ecuador, Paraguay, the Bahamas, El Salvador, Peru, Barbados, Falkland Islands, Saint Kitts-Nevis, Belize, Grenada, Saint Lucia, Bermuda, Guatemala, Saint Pierre and Miquelon, Bolivia, Guyana, Saint Vincent and the Grenadines, Cayman Islands, Haiti, Suriname, Costa Rica, Honduras, Turks and Caicos Islands, Cuba, Jamaica, Uruguay, Dominica, Nicaragua, Dominican Republic and Panama.</t>
  </si>
  <si>
    <t>Imports remain stable</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</si>
  <si>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Thursday 31st July 2025</t>
    </r>
  </si>
  <si>
    <r>
      <t xml:space="preserve">This spreadsheet contains monthly, quarterly and annual data including </t>
    </r>
    <r>
      <rPr>
        <b/>
        <sz val="12"/>
        <rFont val="Calibri"/>
        <family val="2"/>
        <scheme val="minor"/>
      </rPr>
      <t>new data for April 2025</t>
    </r>
  </si>
  <si>
    <t>February 2024 - April 2024</t>
  </si>
  <si>
    <t>February 2025 - April 2025</t>
  </si>
  <si>
    <t>The revisions period is January 2021 to March 2025.
Revisions are due to updates from data suppliers or the receipt of data replacing estimates unless otherwise stated.</t>
  </si>
  <si>
    <t>In the three months to April 2025, total imports of oil decreased by 5.7 per cent on the same period in 2024, a decrease of 1.1 million tonnes. Primary oil imports dropped by 14 per cent or 1.6 million tonnes, partly due to the closure of Grangemouth refinery in this period (see Table 3.12 for more information on refinery intake and production).
Product imports rose by 6.0 per cent. This was mostly driven by increases of 8.7 per cent and a fifth in diesel and petrol imports, respectively, while jet fuel imports decreased by 4.1 per cent.
The United States supplied just over a fifth of total imports in the three months to April 2025 and at 3.8 million tonnes was the largest single supplier of imports. Combined, the US and Norway supplied more than half of crude imports, together accounting for just under five million tonnes. The US and Netherlands together provided over a third of total product imports at almost 3 million tonnes between them. The majority product for both was white diesel. Kuwait provided the largest proportion of any single product, supplying just under half of all jet fuel imports at 1.2 million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</si>
</sst>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7" fillId="0" borderId="0" applyFont="0" applyFill="0" applyBorder="0" applyAlignment="0" applyProtection="0"/>
    <xf numFmtId="43" fontId="21" fillId="0" borderId="0" applyFont="0" applyFill="0" applyBorder="0" applyAlignment="0" applyProtection="0"/>
  </cellStyleXfs>
  <cellXfs count="149">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38" fontId="2" fillId="4" borderId="12" xfId="4" applyNumberFormat="1" applyFill="1" applyBorder="1" applyAlignment="1">
      <alignment horizontal="right" vertical="center" wrapText="1"/>
    </xf>
    <xf numFmtId="0" fontId="15" fillId="0" borderId="0" xfId="4" applyFont="1" applyAlignment="1">
      <alignment vertical="center"/>
    </xf>
    <xf numFmtId="0" fontId="20" fillId="0" borderId="0" xfId="4" applyFont="1">
      <alignment vertical="center" wrapText="1"/>
    </xf>
    <xf numFmtId="0" fontId="20" fillId="0" borderId="0" xfId="4" applyFont="1" applyAlignment="1">
      <alignment vertical="center"/>
    </xf>
    <xf numFmtId="0" fontId="2" fillId="6" borderId="0" xfId="4" applyFill="1" applyAlignment="1">
      <alignment horizontal="left" vertical="center" wrapText="1"/>
    </xf>
    <xf numFmtId="0" fontId="2" fillId="7" borderId="0" xfId="4" applyFill="1" applyAlignment="1">
      <alignment horizontal="left" vertical="center" wrapText="1"/>
    </xf>
    <xf numFmtId="164" fontId="2" fillId="0" borderId="0" xfId="4" applyNumberFormat="1">
      <alignment vertical="center" wrapText="1"/>
    </xf>
    <xf numFmtId="0" fontId="2" fillId="7" borderId="0" xfId="4" applyFill="1" applyAlignment="1">
      <alignment horizontal="center" vertical="center" wrapText="1"/>
    </xf>
    <xf numFmtId="0" fontId="2" fillId="6" borderId="0" xfId="4" applyFill="1" applyAlignment="1">
      <alignment horizontal="center" vertical="center" wrapText="1"/>
    </xf>
    <xf numFmtId="38" fontId="15" fillId="0" borderId="1" xfId="4" applyNumberFormat="1" applyFont="1" applyBorder="1" applyAlignment="1">
      <alignment horizontal="right" vertical="center" wrapText="1"/>
    </xf>
    <xf numFmtId="38" fontId="15" fillId="0" borderId="9" xfId="4" applyNumberFormat="1" applyFont="1" applyBorder="1" applyAlignment="1">
      <alignment horizontal="right" vertical="center" wrapText="1"/>
    </xf>
    <xf numFmtId="38" fontId="15" fillId="0" borderId="0" xfId="4" applyNumberFormat="1" applyFont="1" applyAlignment="1">
      <alignment horizontal="right" vertical="center" wrapText="1"/>
    </xf>
    <xf numFmtId="38" fontId="15" fillId="0" borderId="11" xfId="4" applyNumberFormat="1" applyFont="1" applyBorder="1" applyAlignment="1">
      <alignment horizontal="right" vertical="center" wrapText="1"/>
    </xf>
    <xf numFmtId="38" fontId="15" fillId="4" borderId="8" xfId="4" applyNumberFormat="1" applyFont="1" applyFill="1" applyBorder="1" applyAlignment="1">
      <alignment horizontal="right" vertical="center" wrapText="1"/>
    </xf>
  </cellXfs>
  <cellStyles count="42">
    <cellStyle name="Comma 2" xfId="6" xr:uid="{C022CCCB-5D29-465E-BBB5-B401B54F8153}"/>
    <cellStyle name="Comma 2 2" xfId="36" xr:uid="{2F3AD823-1AF2-4F22-8678-E200CDBD08F7}"/>
    <cellStyle name="Comma 2 3" xfId="12" xr:uid="{ECE84CB8-42E7-48C3-A50F-94D961733BB1}"/>
    <cellStyle name="Comma 2 4" xfId="40" xr:uid="{1C4D3CD0-222D-4F13-9475-991E3142A9C6}"/>
    <cellStyle name="Comma 3" xfId="33" xr:uid="{BCD28831-7D8D-4BF2-8ADE-46899FBC88A9}"/>
    <cellStyle name="Comma 3 2" xfId="41" xr:uid="{62DD1237-CE76-4D6B-88A7-DF3512B6A31E}"/>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 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0"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_3_Annual_Balance108"/>
      <sheetName val="3_3_Annual_Balance107"/>
      <sheetName val="3_3_Annual_Balance109"/>
      <sheetName val="3.3 Annual Balance"/>
      <sheetName val="3_3_Annual_Balance111"/>
      <sheetName val="3_3_Annual_Balance110"/>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11"/>
      <sheetData sheetId="1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note 6]" dataDxfId="80" totalsRowDxfId="79" dataCellStyle="Normal 4"/>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59"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note 6]"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note 6]"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941"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29"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124</v>
      </c>
    </row>
    <row r="3" spans="1:257" s="3" customFormat="1" ht="30" customHeight="1">
      <c r="A3" s="13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150</v>
      </c>
    </row>
    <row r="5" spans="1:257" s="3" customFormat="1" ht="30" customHeight="1">
      <c r="A5" s="13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2" t="s">
        <v>151</v>
      </c>
    </row>
    <row r="7" spans="1:257" s="2" customFormat="1" ht="30" customHeight="1">
      <c r="A7" s="134"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2" t="s">
        <v>154</v>
      </c>
    </row>
    <row r="9" spans="1:257" s="2" customFormat="1" ht="30" customHeight="1">
      <c r="A9" s="121"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2" t="s">
        <v>126</v>
      </c>
    </row>
    <row r="12" spans="1:257" s="2" customFormat="1" ht="45" customHeight="1">
      <c r="A12" s="62" t="s">
        <v>123</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1"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3"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1"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132</v>
      </c>
    </row>
    <row r="22" spans="1:257" s="2" customFormat="1" ht="20.25" customHeight="1">
      <c r="A22" s="112" t="s">
        <v>134</v>
      </c>
    </row>
    <row r="23" spans="1:257" s="2" customFormat="1" ht="20.25" customHeight="1">
      <c r="A23" s="62" t="s">
        <v>133</v>
      </c>
    </row>
    <row r="24" spans="1:257" s="2" customFormat="1" ht="20.25" customHeight="1">
      <c r="A24" s="65" t="s">
        <v>10</v>
      </c>
    </row>
    <row r="25" spans="1:257" s="2" customFormat="1" ht="20.25" customHeight="1">
      <c r="A25" s="4" t="s">
        <v>125</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8" t="s">
        <v>13</v>
      </c>
    </row>
    <row r="2" spans="1:2" ht="20.25" customHeight="1">
      <c r="A2" s="1" t="s">
        <v>17</v>
      </c>
    </row>
    <row r="3" spans="1:2" ht="20.25" customHeight="1">
      <c r="A3" s="2" t="s">
        <v>16</v>
      </c>
    </row>
    <row r="4" spans="1:2" ht="30" customHeight="1">
      <c r="A4" s="117" t="s">
        <v>28</v>
      </c>
      <c r="B4" s="120"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C38"/>
  <sheetViews>
    <sheetView showGridLines="0" workbookViewId="0"/>
  </sheetViews>
  <sheetFormatPr defaultColWidth="9" defaultRowHeight="15.5"/>
  <cols>
    <col min="1" max="1" width="8.81640625" style="1" customWidth="1"/>
    <col min="2" max="3" width="26.1796875" style="1" customWidth="1"/>
    <col min="4" max="4" width="5.81640625" style="1" customWidth="1"/>
    <col min="5" max="5" width="12.1796875" style="1" customWidth="1"/>
    <col min="6" max="16384" width="9" style="1"/>
  </cols>
  <sheetData>
    <row r="1" spans="1:3" ht="23.5">
      <c r="A1" s="118" t="s">
        <v>22</v>
      </c>
    </row>
    <row r="2" spans="1:3" s="2" customFormat="1" ht="20.25" customHeight="1">
      <c r="A2" s="2" t="s">
        <v>21</v>
      </c>
    </row>
    <row r="3" spans="1:3" s="2" customFormat="1" ht="20.25" customHeight="1">
      <c r="A3" s="2" t="s">
        <v>90</v>
      </c>
    </row>
    <row r="4" spans="1:3" s="2" customFormat="1" ht="30" customHeight="1">
      <c r="A4" s="119" t="s">
        <v>20</v>
      </c>
      <c r="B4" s="119" t="s">
        <v>15</v>
      </c>
    </row>
    <row r="5" spans="1:3" ht="20.25" customHeight="1">
      <c r="A5" s="1" t="s">
        <v>19</v>
      </c>
      <c r="B5" s="2" t="s">
        <v>36</v>
      </c>
    </row>
    <row r="6" spans="1:3" ht="20.25" customHeight="1">
      <c r="A6" s="1" t="s">
        <v>18</v>
      </c>
      <c r="B6" s="2" t="s">
        <v>91</v>
      </c>
    </row>
    <row r="7" spans="1:3" ht="20.25" customHeight="1">
      <c r="A7" s="1" t="s">
        <v>95</v>
      </c>
      <c r="B7" s="2" t="s">
        <v>96</v>
      </c>
    </row>
    <row r="8" spans="1:3" ht="20.25" customHeight="1">
      <c r="A8" s="22" t="s">
        <v>113</v>
      </c>
      <c r="B8" s="136" t="s">
        <v>120</v>
      </c>
    </row>
    <row r="9" spans="1:3" s="22" customFormat="1">
      <c r="A9" s="22" t="s">
        <v>122</v>
      </c>
      <c r="B9" s="136" t="s">
        <v>144</v>
      </c>
    </row>
    <row r="10" spans="1:3" s="22" customFormat="1">
      <c r="A10" s="1"/>
      <c r="B10" s="2" t="s">
        <v>147</v>
      </c>
    </row>
    <row r="11" spans="1:3">
      <c r="A11" s="1" t="s">
        <v>138</v>
      </c>
      <c r="B11" s="136" t="s">
        <v>148</v>
      </c>
    </row>
    <row r="14" spans="1:3">
      <c r="A14" s="138" t="s">
        <v>141</v>
      </c>
    </row>
    <row r="15" spans="1:3">
      <c r="B15" s="137" t="s">
        <v>142</v>
      </c>
      <c r="C15" s="137" t="s">
        <v>143</v>
      </c>
    </row>
    <row r="16" spans="1:3">
      <c r="B16" s="105" t="s">
        <v>37</v>
      </c>
      <c r="C16" s="139" t="s">
        <v>136</v>
      </c>
    </row>
    <row r="17" spans="2:3">
      <c r="B17" s="105" t="s">
        <v>38</v>
      </c>
      <c r="C17" s="105" t="s">
        <v>37</v>
      </c>
    </row>
    <row r="18" spans="2:3">
      <c r="B18" s="140" t="s">
        <v>39</v>
      </c>
      <c r="C18" s="105" t="s">
        <v>38</v>
      </c>
    </row>
    <row r="19" spans="2:3">
      <c r="B19" s="105" t="s">
        <v>40</v>
      </c>
      <c r="C19" s="105" t="s">
        <v>40</v>
      </c>
    </row>
    <row r="20" spans="2:3">
      <c r="B20" s="105" t="s">
        <v>41</v>
      </c>
      <c r="C20" s="105" t="s">
        <v>41</v>
      </c>
    </row>
    <row r="21" spans="2:3">
      <c r="B21" s="105" t="s">
        <v>42</v>
      </c>
      <c r="C21" s="105" t="s">
        <v>42</v>
      </c>
    </row>
    <row r="22" spans="2:3">
      <c r="B22" s="105" t="s">
        <v>86</v>
      </c>
      <c r="C22" s="105" t="s">
        <v>86</v>
      </c>
    </row>
    <row r="23" spans="2:3">
      <c r="B23" s="105" t="s">
        <v>43</v>
      </c>
      <c r="C23" s="105" t="s">
        <v>43</v>
      </c>
    </row>
    <row r="24" spans="2:3">
      <c r="B24" s="105" t="s">
        <v>88</v>
      </c>
      <c r="C24" s="105" t="s">
        <v>88</v>
      </c>
    </row>
    <row r="25" spans="2:3">
      <c r="B25" s="105" t="s">
        <v>44</v>
      </c>
      <c r="C25" s="105" t="s">
        <v>44</v>
      </c>
    </row>
    <row r="26" spans="2:3">
      <c r="B26" s="105" t="s">
        <v>45</v>
      </c>
      <c r="C26" s="105" t="s">
        <v>45</v>
      </c>
    </row>
    <row r="27" spans="2:3">
      <c r="B27" s="105" t="s">
        <v>46</v>
      </c>
      <c r="C27" s="105" t="s">
        <v>46</v>
      </c>
    </row>
    <row r="28" spans="2:3" ht="17.25" customHeight="1">
      <c r="B28" s="140" t="s">
        <v>89</v>
      </c>
      <c r="C28" s="139" t="s">
        <v>137</v>
      </c>
    </row>
    <row r="29" spans="2:3">
      <c r="B29" s="105" t="s">
        <v>47</v>
      </c>
      <c r="C29" s="105" t="s">
        <v>47</v>
      </c>
    </row>
    <row r="30" spans="2:3">
      <c r="B30" s="105" t="s">
        <v>48</v>
      </c>
      <c r="C30" s="105" t="s">
        <v>48</v>
      </c>
    </row>
    <row r="31" spans="2:3">
      <c r="B31" s="105" t="s">
        <v>87</v>
      </c>
      <c r="C31" s="105" t="s">
        <v>87</v>
      </c>
    </row>
    <row r="32" spans="2:3">
      <c r="B32" s="105" t="s">
        <v>49</v>
      </c>
      <c r="C32" s="105" t="s">
        <v>49</v>
      </c>
    </row>
    <row r="33" spans="2:3">
      <c r="B33" s="105" t="s">
        <v>50</v>
      </c>
      <c r="C33" s="105" t="s">
        <v>50</v>
      </c>
    </row>
    <row r="34" spans="2:3">
      <c r="B34" s="105" t="s">
        <v>51</v>
      </c>
      <c r="C34" s="105" t="s">
        <v>51</v>
      </c>
    </row>
    <row r="35" spans="2:3">
      <c r="B35" s="105" t="s">
        <v>52</v>
      </c>
      <c r="C35" s="105" t="s">
        <v>52</v>
      </c>
    </row>
    <row r="36" spans="2:3">
      <c r="B36" s="105" t="s">
        <v>69</v>
      </c>
      <c r="C36" s="105" t="s">
        <v>69</v>
      </c>
    </row>
    <row r="38" spans="2:3">
      <c r="B38" s="142" t="s">
        <v>145</v>
      </c>
      <c r="C38" s="143" t="s">
        <v>146</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5"/>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6" t="s">
        <v>23</v>
      </c>
    </row>
    <row r="2" spans="1:2" ht="30" customHeight="1">
      <c r="A2" s="117" t="s">
        <v>131</v>
      </c>
      <c r="B2" s="117"/>
    </row>
    <row r="3" spans="1:2" ht="18.5">
      <c r="A3" s="103" t="s">
        <v>149</v>
      </c>
      <c r="B3" s="103"/>
    </row>
    <row r="4" spans="1:2" ht="170.5">
      <c r="A4" s="22" t="s">
        <v>155</v>
      </c>
    </row>
    <row r="5" spans="1:2" ht="27.75" customHeight="1">
      <c r="A5" s="1" t="s">
        <v>139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81"/>
  <sheetViews>
    <sheetView showGridLines="0" zoomScaleNormal="100" workbookViewId="0">
      <pane ySplit="5" topLeftCell="A6" activePane="bottomLeft" state="frozen"/>
      <selection pane="bottomLeft" activeCell="A6" sqref="A6"/>
    </sheetView>
  </sheetViews>
  <sheetFormatPr defaultColWidth="9.1796875" defaultRowHeight="15.5"/>
  <cols>
    <col min="1" max="1" width="27.81640625" style="1" customWidth="1"/>
    <col min="2" max="2" width="39.1796875" style="1" customWidth="1"/>
    <col min="3" max="3" width="27.1796875" style="1" customWidth="1"/>
    <col min="4" max="4" width="11.453125" style="1" customWidth="1"/>
    <col min="5" max="5" width="12.1796875" style="1" customWidth="1"/>
    <col min="6" max="6" width="13.81640625" style="1" customWidth="1"/>
    <col min="7" max="7" width="14" style="1" bestFit="1" customWidth="1"/>
    <col min="8" max="12" width="11.453125" style="1" customWidth="1"/>
    <col min="13" max="13" width="14.81640625" style="1" bestFit="1" customWidth="1"/>
    <col min="14" max="14" width="14.1796875" style="1" bestFit="1" customWidth="1"/>
    <col min="15" max="15" width="11.453125" style="1" customWidth="1"/>
    <col min="16" max="16" width="9.1796875" style="1"/>
    <col min="17" max="17" width="13.1796875" style="1" bestFit="1" customWidth="1"/>
    <col min="18" max="16384" width="9.1796875" style="1"/>
  </cols>
  <sheetData>
    <row r="1" spans="1:15" customFormat="1" ht="23.5">
      <c r="A1" s="115" t="s">
        <v>76</v>
      </c>
      <c r="C1" s="16"/>
    </row>
    <row r="2" spans="1:15" s="2" customFormat="1">
      <c r="A2" s="2" t="s">
        <v>17</v>
      </c>
    </row>
    <row r="3" spans="1:15" s="2" customFormat="1">
      <c r="A3" s="2" t="s">
        <v>32</v>
      </c>
    </row>
    <row r="4" spans="1:15" s="2" customFormat="1">
      <c r="A4" s="2" t="s">
        <v>35</v>
      </c>
      <c r="D4" s="123"/>
      <c r="I4" s="123"/>
    </row>
    <row r="5" spans="1:15" ht="46.5">
      <c r="A5" s="47" t="s">
        <v>77</v>
      </c>
      <c r="B5" s="66" t="s">
        <v>71</v>
      </c>
      <c r="C5" s="46" t="s">
        <v>140</v>
      </c>
      <c r="D5" s="46" t="s">
        <v>68</v>
      </c>
      <c r="E5" s="46" t="s">
        <v>92</v>
      </c>
      <c r="F5" s="49" t="s">
        <v>117</v>
      </c>
      <c r="G5" s="46" t="s">
        <v>85</v>
      </c>
      <c r="H5" s="46" t="s">
        <v>67</v>
      </c>
      <c r="I5" s="46" t="s">
        <v>24</v>
      </c>
      <c r="J5" s="46" t="s">
        <v>73</v>
      </c>
      <c r="K5" s="46" t="s">
        <v>128</v>
      </c>
      <c r="L5" s="46" t="s">
        <v>129</v>
      </c>
      <c r="M5" s="46" t="s">
        <v>93</v>
      </c>
      <c r="N5" s="49" t="s">
        <v>118</v>
      </c>
      <c r="O5" s="47" t="s">
        <v>70</v>
      </c>
    </row>
    <row r="6" spans="1:15">
      <c r="A6" s="95" t="s">
        <v>78</v>
      </c>
      <c r="B6" s="89" t="s">
        <v>152</v>
      </c>
      <c r="C6" s="89" t="s">
        <v>136</v>
      </c>
      <c r="D6" s="67">
        <f>Calculation!E72</f>
        <v>0</v>
      </c>
      <c r="E6" s="67">
        <f>Calculation!F72</f>
        <v>225.41</v>
      </c>
      <c r="F6" s="68">
        <f>Calculation!G72</f>
        <v>225.41</v>
      </c>
      <c r="G6" s="67">
        <f>Calculation!H72</f>
        <v>0</v>
      </c>
      <c r="H6" s="67">
        <f>Calculation!I72</f>
        <v>0</v>
      </c>
      <c r="I6" s="67">
        <f>Calculation!J72</f>
        <v>0</v>
      </c>
      <c r="J6" s="67">
        <f>Calculation!K72</f>
        <v>0</v>
      </c>
      <c r="K6" s="67">
        <f>Calculation!L72</f>
        <v>0</v>
      </c>
      <c r="L6" s="67">
        <f>Calculation!M72</f>
        <v>0</v>
      </c>
      <c r="M6" s="67">
        <f>Calculation!N72</f>
        <v>0</v>
      </c>
      <c r="N6" s="68">
        <f>Calculation!O72</f>
        <v>0</v>
      </c>
      <c r="O6" s="69">
        <f>Calculation!P72</f>
        <v>225.41</v>
      </c>
    </row>
    <row r="7" spans="1:15">
      <c r="A7" s="96" t="s">
        <v>78</v>
      </c>
      <c r="B7" s="105" t="s">
        <v>152</v>
      </c>
      <c r="C7" s="93" t="s">
        <v>37</v>
      </c>
      <c r="D7" s="70">
        <f>Calculation!E73</f>
        <v>0</v>
      </c>
      <c r="E7" s="70">
        <f>Calculation!F73</f>
        <v>87.69</v>
      </c>
      <c r="F7" s="71">
        <f>Calculation!G73</f>
        <v>87.69</v>
      </c>
      <c r="G7" s="70">
        <f>Calculation!H73</f>
        <v>6.03</v>
      </c>
      <c r="H7" s="70">
        <f>Calculation!I73</f>
        <v>109.93</v>
      </c>
      <c r="I7" s="70">
        <f>Calculation!J73</f>
        <v>47.53</v>
      </c>
      <c r="J7" s="70">
        <f>Calculation!K73</f>
        <v>0</v>
      </c>
      <c r="K7" s="70">
        <f>Calculation!L73</f>
        <v>478.18</v>
      </c>
      <c r="L7" s="70">
        <f>Calculation!M73</f>
        <v>21.59</v>
      </c>
      <c r="M7" s="70">
        <f>Calculation!N73</f>
        <v>23.32</v>
      </c>
      <c r="N7" s="71">
        <f>Calculation!O73</f>
        <v>686.57999999999993</v>
      </c>
      <c r="O7" s="72">
        <f>Calculation!P73</f>
        <v>774.27</v>
      </c>
    </row>
    <row r="8" spans="1:15">
      <c r="A8" s="96" t="s">
        <v>78</v>
      </c>
      <c r="B8" s="90" t="s">
        <v>152</v>
      </c>
      <c r="C8" s="90" t="s">
        <v>38</v>
      </c>
      <c r="D8" s="70">
        <f>Calculation!E74</f>
        <v>340.5</v>
      </c>
      <c r="E8" s="70">
        <f>Calculation!F74</f>
        <v>0</v>
      </c>
      <c r="F8" s="71">
        <f>Calculation!G74</f>
        <v>340.5</v>
      </c>
      <c r="G8" s="70">
        <f>Calculation!H74</f>
        <v>0</v>
      </c>
      <c r="H8" s="70">
        <f>Calculation!I74</f>
        <v>0</v>
      </c>
      <c r="I8" s="70">
        <f>Calculation!J74</f>
        <v>0</v>
      </c>
      <c r="J8" s="70">
        <f>Calculation!K74</f>
        <v>0</v>
      </c>
      <c r="K8" s="70">
        <f>Calculation!L74</f>
        <v>0</v>
      </c>
      <c r="L8" s="70">
        <f>Calculation!M74</f>
        <v>0</v>
      </c>
      <c r="M8" s="70">
        <f>Calculation!N74</f>
        <v>0.52</v>
      </c>
      <c r="N8" s="71">
        <f>Calculation!O74</f>
        <v>0.52</v>
      </c>
      <c r="O8" s="72">
        <f>Calculation!P74</f>
        <v>341.02</v>
      </c>
    </row>
    <row r="9" spans="1:15">
      <c r="A9" s="96" t="s">
        <v>78</v>
      </c>
      <c r="B9" s="90" t="s">
        <v>152</v>
      </c>
      <c r="C9" s="90" t="s">
        <v>40</v>
      </c>
      <c r="D9" s="70">
        <f>Calculation!E75</f>
        <v>0</v>
      </c>
      <c r="E9" s="70">
        <f>Calculation!F75</f>
        <v>27.67</v>
      </c>
      <c r="F9" s="71">
        <f>Calculation!G75</f>
        <v>27.67</v>
      </c>
      <c r="G9" s="70">
        <f>Calculation!H75</f>
        <v>0.16</v>
      </c>
      <c r="H9" s="70">
        <f>Calculation!I75</f>
        <v>2.68</v>
      </c>
      <c r="I9" s="70">
        <f>Calculation!J75</f>
        <v>0</v>
      </c>
      <c r="J9" s="70">
        <f>Calculation!K75</f>
        <v>0</v>
      </c>
      <c r="K9" s="70">
        <f>Calculation!L75</f>
        <v>48.5</v>
      </c>
      <c r="L9" s="70">
        <f>Calculation!M75</f>
        <v>0</v>
      </c>
      <c r="M9" s="70">
        <f>Calculation!N75</f>
        <v>38.209999999999994</v>
      </c>
      <c r="N9" s="71">
        <f>Calculation!O75</f>
        <v>89.55</v>
      </c>
      <c r="O9" s="72">
        <f>Calculation!P75</f>
        <v>117.22</v>
      </c>
    </row>
    <row r="10" spans="1:15">
      <c r="A10" s="96" t="s">
        <v>78</v>
      </c>
      <c r="B10" s="90" t="s">
        <v>152</v>
      </c>
      <c r="C10" s="90" t="s">
        <v>41</v>
      </c>
      <c r="D10" s="70">
        <f>Calculation!E76</f>
        <v>0</v>
      </c>
      <c r="E10" s="70">
        <f>Calculation!F76</f>
        <v>47.35</v>
      </c>
      <c r="F10" s="71">
        <f>Calculation!G76</f>
        <v>47.35</v>
      </c>
      <c r="G10" s="70">
        <f>Calculation!H76</f>
        <v>0.06</v>
      </c>
      <c r="H10" s="70">
        <f>Calculation!I76</f>
        <v>7.0000000000000007E-2</v>
      </c>
      <c r="I10" s="70">
        <f>Calculation!J76</f>
        <v>0</v>
      </c>
      <c r="J10" s="70">
        <f>Calculation!K76</f>
        <v>0.01</v>
      </c>
      <c r="K10" s="70">
        <f>Calculation!L76</f>
        <v>51.17</v>
      </c>
      <c r="L10" s="70">
        <f>Calculation!M76</f>
        <v>0</v>
      </c>
      <c r="M10" s="70">
        <f>Calculation!N76</f>
        <v>47.69</v>
      </c>
      <c r="N10" s="71">
        <f>Calculation!O76</f>
        <v>99</v>
      </c>
      <c r="O10" s="72">
        <f>Calculation!P76</f>
        <v>146.35</v>
      </c>
    </row>
    <row r="11" spans="1:15">
      <c r="A11" s="96" t="s">
        <v>78</v>
      </c>
      <c r="B11" s="90" t="s">
        <v>152</v>
      </c>
      <c r="C11" s="90" t="s">
        <v>42</v>
      </c>
      <c r="D11" s="70">
        <f>Calculation!E77</f>
        <v>0</v>
      </c>
      <c r="E11" s="70">
        <f>Calculation!F77</f>
        <v>0</v>
      </c>
      <c r="F11" s="71">
        <f>Calculation!G77</f>
        <v>0</v>
      </c>
      <c r="G11" s="70">
        <f>Calculation!H77</f>
        <v>0</v>
      </c>
      <c r="H11" s="70">
        <f>Calculation!I77</f>
        <v>0</v>
      </c>
      <c r="I11" s="70">
        <f>Calculation!J77</f>
        <v>467.96</v>
      </c>
      <c r="J11" s="70">
        <f>Calculation!K77</f>
        <v>0</v>
      </c>
      <c r="K11" s="70">
        <f>Calculation!L77</f>
        <v>85.62</v>
      </c>
      <c r="L11" s="70">
        <f>Calculation!M77</f>
        <v>6.18</v>
      </c>
      <c r="M11" s="70">
        <f>Calculation!N77</f>
        <v>3.69</v>
      </c>
      <c r="N11" s="71">
        <f>Calculation!O77</f>
        <v>563.45000000000005</v>
      </c>
      <c r="O11" s="72">
        <f>Calculation!P77</f>
        <v>563.45000000000005</v>
      </c>
    </row>
    <row r="12" spans="1:15">
      <c r="A12" s="96" t="s">
        <v>78</v>
      </c>
      <c r="B12" s="90" t="s">
        <v>152</v>
      </c>
      <c r="C12" s="90" t="s">
        <v>86</v>
      </c>
      <c r="D12" s="70">
        <f>Calculation!E78</f>
        <v>0</v>
      </c>
      <c r="E12" s="70">
        <f>Calculation!F78</f>
        <v>126.66999999999999</v>
      </c>
      <c r="F12" s="71">
        <f>Calculation!G78</f>
        <v>126.66999999999999</v>
      </c>
      <c r="G12" s="70">
        <f>Calculation!H78</f>
        <v>0.44999999999999996</v>
      </c>
      <c r="H12" s="70">
        <f>Calculation!I78</f>
        <v>41</v>
      </c>
      <c r="I12" s="70">
        <f>Calculation!J78</f>
        <v>0</v>
      </c>
      <c r="J12" s="70">
        <f>Calculation!K78</f>
        <v>22.630000000000003</v>
      </c>
      <c r="K12" s="70">
        <f>Calculation!L78</f>
        <v>2.8</v>
      </c>
      <c r="L12" s="70">
        <f>Calculation!M78</f>
        <v>0.28000000000000003</v>
      </c>
      <c r="M12" s="70">
        <f>Calculation!N78</f>
        <v>7.8100000000000005</v>
      </c>
      <c r="N12" s="71">
        <f>Calculation!O78</f>
        <v>74.97</v>
      </c>
      <c r="O12" s="72">
        <f>Calculation!P78</f>
        <v>201.64000000000001</v>
      </c>
    </row>
    <row r="13" spans="1:15">
      <c r="A13" s="96" t="s">
        <v>78</v>
      </c>
      <c r="B13" s="90" t="s">
        <v>152</v>
      </c>
      <c r="C13" s="90" t="s">
        <v>43</v>
      </c>
      <c r="D13" s="70">
        <f>Calculation!E79</f>
        <v>0</v>
      </c>
      <c r="E13" s="70">
        <f>Calculation!F79</f>
        <v>6.91</v>
      </c>
      <c r="F13" s="71">
        <f>Calculation!G79</f>
        <v>6.91</v>
      </c>
      <c r="G13" s="70">
        <f>Calculation!H79</f>
        <v>0</v>
      </c>
      <c r="H13" s="70">
        <f>Calculation!I79</f>
        <v>0</v>
      </c>
      <c r="I13" s="70">
        <f>Calculation!J79</f>
        <v>963.44</v>
      </c>
      <c r="J13" s="70">
        <f>Calculation!K79</f>
        <v>11.57</v>
      </c>
      <c r="K13" s="70">
        <f>Calculation!L79</f>
        <v>105.22</v>
      </c>
      <c r="L13" s="70">
        <f>Calculation!M79</f>
        <v>0</v>
      </c>
      <c r="M13" s="70">
        <f>Calculation!N79</f>
        <v>0</v>
      </c>
      <c r="N13" s="71">
        <f>Calculation!O79</f>
        <v>1080.23</v>
      </c>
      <c r="O13" s="72">
        <f>Calculation!P79</f>
        <v>1087.1399999999999</v>
      </c>
    </row>
    <row r="14" spans="1:15">
      <c r="A14" s="96" t="s">
        <v>78</v>
      </c>
      <c r="B14" s="90" t="s">
        <v>152</v>
      </c>
      <c r="C14" s="90" t="s">
        <v>88</v>
      </c>
      <c r="D14" s="70">
        <f>Calculation!E80</f>
        <v>980.33999999999992</v>
      </c>
      <c r="E14" s="70">
        <f>Calculation!F80</f>
        <v>44.2</v>
      </c>
      <c r="F14" s="71">
        <f>Calculation!G80</f>
        <v>1024.54</v>
      </c>
      <c r="G14" s="70">
        <f>Calculation!H80</f>
        <v>0</v>
      </c>
      <c r="H14" s="70">
        <f>Calculation!I80</f>
        <v>0</v>
      </c>
      <c r="I14" s="70">
        <f>Calculation!J80</f>
        <v>24.96</v>
      </c>
      <c r="J14" s="70">
        <f>Calculation!K80</f>
        <v>0</v>
      </c>
      <c r="K14" s="70">
        <f>Calculation!L80</f>
        <v>0</v>
      </c>
      <c r="L14" s="70">
        <f>Calculation!M80</f>
        <v>0</v>
      </c>
      <c r="M14" s="70">
        <f>Calculation!N80</f>
        <v>0</v>
      </c>
      <c r="N14" s="71">
        <f>Calculation!O80</f>
        <v>24.96</v>
      </c>
      <c r="O14" s="72">
        <f>Calculation!P80</f>
        <v>1049.5</v>
      </c>
    </row>
    <row r="15" spans="1:15">
      <c r="A15" s="96" t="s">
        <v>78</v>
      </c>
      <c r="B15" s="90" t="s">
        <v>152</v>
      </c>
      <c r="C15" s="90" t="s">
        <v>44</v>
      </c>
      <c r="D15" s="70">
        <f>Calculation!E81</f>
        <v>0.76</v>
      </c>
      <c r="E15" s="70">
        <f>Calculation!F81</f>
        <v>117.28999999999999</v>
      </c>
      <c r="F15" s="71">
        <f>Calculation!G81</f>
        <v>118.05</v>
      </c>
      <c r="G15" s="70">
        <f>Calculation!H81</f>
        <v>0.96</v>
      </c>
      <c r="H15" s="70">
        <f>Calculation!I81</f>
        <v>276.92</v>
      </c>
      <c r="I15" s="70">
        <f>Calculation!J81</f>
        <v>152.91</v>
      </c>
      <c r="J15" s="70">
        <f>Calculation!K81</f>
        <v>62.82</v>
      </c>
      <c r="K15" s="70">
        <f>Calculation!L81</f>
        <v>670.34</v>
      </c>
      <c r="L15" s="70">
        <f>Calculation!M81</f>
        <v>6.22</v>
      </c>
      <c r="M15" s="70">
        <f>Calculation!N81</f>
        <v>267.13</v>
      </c>
      <c r="N15" s="71">
        <f>Calculation!O81</f>
        <v>1437.3</v>
      </c>
      <c r="O15" s="72">
        <f>Calculation!P81</f>
        <v>1555.35</v>
      </c>
    </row>
    <row r="16" spans="1:15">
      <c r="A16" s="96" t="s">
        <v>78</v>
      </c>
      <c r="B16" s="90" t="s">
        <v>152</v>
      </c>
      <c r="C16" s="90" t="s">
        <v>45</v>
      </c>
      <c r="D16" s="70">
        <f>Calculation!E82</f>
        <v>550.11</v>
      </c>
      <c r="E16" s="70">
        <f>Calculation!F82</f>
        <v>0</v>
      </c>
      <c r="F16" s="71">
        <f>Calculation!G82</f>
        <v>550.11</v>
      </c>
      <c r="G16" s="70">
        <f>Calculation!H82</f>
        <v>0</v>
      </c>
      <c r="H16" s="70">
        <f>Calculation!I82</f>
        <v>0</v>
      </c>
      <c r="I16" s="70">
        <f>Calculation!J82</f>
        <v>0</v>
      </c>
      <c r="J16" s="70">
        <f>Calculation!K82</f>
        <v>0</v>
      </c>
      <c r="K16" s="70">
        <f>Calculation!L82</f>
        <v>0</v>
      </c>
      <c r="L16" s="70">
        <f>Calculation!M82</f>
        <v>0</v>
      </c>
      <c r="M16" s="70">
        <f>Calculation!N82</f>
        <v>0</v>
      </c>
      <c r="N16" s="71">
        <f>Calculation!O82</f>
        <v>0</v>
      </c>
      <c r="O16" s="72">
        <f>Calculation!P82</f>
        <v>550.11</v>
      </c>
    </row>
    <row r="17" spans="1:15">
      <c r="A17" s="96" t="s">
        <v>78</v>
      </c>
      <c r="B17" s="90" t="s">
        <v>152</v>
      </c>
      <c r="C17" s="90" t="s">
        <v>46</v>
      </c>
      <c r="D17" s="70">
        <f>Calculation!E83</f>
        <v>3303.29</v>
      </c>
      <c r="E17" s="70">
        <f>Calculation!F83</f>
        <v>0</v>
      </c>
      <c r="F17" s="71">
        <f>Calculation!G83</f>
        <v>3303.29</v>
      </c>
      <c r="G17" s="70">
        <f>Calculation!H83</f>
        <v>6.8900000000000006</v>
      </c>
      <c r="H17" s="70">
        <f>Calculation!I83</f>
        <v>235.68</v>
      </c>
      <c r="I17" s="70">
        <f>Calculation!J83</f>
        <v>0</v>
      </c>
      <c r="J17" s="70">
        <f>Calculation!K83</f>
        <v>0</v>
      </c>
      <c r="K17" s="70">
        <f>Calculation!L83</f>
        <v>32.909999999999997</v>
      </c>
      <c r="L17" s="70">
        <f>Calculation!M83</f>
        <v>0</v>
      </c>
      <c r="M17" s="70">
        <f>Calculation!N83</f>
        <v>37.24</v>
      </c>
      <c r="N17" s="71">
        <f>Calculation!O83</f>
        <v>312.72000000000003</v>
      </c>
      <c r="O17" s="72">
        <f>Calculation!P83</f>
        <v>3616.01</v>
      </c>
    </row>
    <row r="18" spans="1:15">
      <c r="A18" s="96" t="s">
        <v>78</v>
      </c>
      <c r="B18" s="90" t="s">
        <v>152</v>
      </c>
      <c r="C18" s="90" t="s">
        <v>137</v>
      </c>
      <c r="D18" s="70">
        <f>Calculation!E84</f>
        <v>403.25</v>
      </c>
      <c r="E18" s="70">
        <f>Calculation!F84</f>
        <v>0</v>
      </c>
      <c r="F18" s="71">
        <f>Calculation!G84</f>
        <v>403.25</v>
      </c>
      <c r="G18" s="70">
        <f>Calculation!H84</f>
        <v>0</v>
      </c>
      <c r="H18" s="70">
        <f>Calculation!I84</f>
        <v>0</v>
      </c>
      <c r="I18" s="70">
        <f>Calculation!J84</f>
        <v>0</v>
      </c>
      <c r="J18" s="70">
        <f>Calculation!K84</f>
        <v>0</v>
      </c>
      <c r="K18" s="70">
        <f>Calculation!L84</f>
        <v>0</v>
      </c>
      <c r="L18" s="70">
        <f>Calculation!M84</f>
        <v>0</v>
      </c>
      <c r="M18" s="70">
        <f>Calculation!N84</f>
        <v>0</v>
      </c>
      <c r="N18" s="71">
        <f>Calculation!O84</f>
        <v>0</v>
      </c>
      <c r="O18" s="72">
        <f>Calculation!P84</f>
        <v>403.25</v>
      </c>
    </row>
    <row r="19" spans="1:15">
      <c r="A19" s="96" t="s">
        <v>78</v>
      </c>
      <c r="B19" s="90" t="s">
        <v>152</v>
      </c>
      <c r="C19" s="90" t="s">
        <v>47</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row>
    <row r="20" spans="1:15">
      <c r="A20" s="96" t="s">
        <v>78</v>
      </c>
      <c r="B20" s="90" t="s">
        <v>152</v>
      </c>
      <c r="C20" s="90" t="s">
        <v>48</v>
      </c>
      <c r="D20" s="70">
        <f>Calculation!E86</f>
        <v>0</v>
      </c>
      <c r="E20" s="70">
        <f>Calculation!F86</f>
        <v>117.33000000000001</v>
      </c>
      <c r="F20" s="71">
        <f>Calculation!G86</f>
        <v>117.33000000000001</v>
      </c>
      <c r="G20" s="70">
        <f>Calculation!H86</f>
        <v>0</v>
      </c>
      <c r="H20" s="70">
        <f>Calculation!I86</f>
        <v>0</v>
      </c>
      <c r="I20" s="70">
        <f>Calculation!J86</f>
        <v>369.16</v>
      </c>
      <c r="J20" s="70">
        <f>Calculation!K86</f>
        <v>0</v>
      </c>
      <c r="K20" s="70">
        <f>Calculation!L86</f>
        <v>233.76999999999998</v>
      </c>
      <c r="L20" s="70">
        <f>Calculation!M86</f>
        <v>0</v>
      </c>
      <c r="M20" s="70">
        <f>Calculation!N86</f>
        <v>0</v>
      </c>
      <c r="N20" s="71">
        <f>Calculation!O86</f>
        <v>602.93000000000006</v>
      </c>
      <c r="O20" s="72">
        <f>Calculation!P86</f>
        <v>720.26</v>
      </c>
    </row>
    <row r="21" spans="1:15">
      <c r="A21" s="96" t="s">
        <v>78</v>
      </c>
      <c r="B21" s="90" t="s">
        <v>152</v>
      </c>
      <c r="C21" s="90" t="s">
        <v>87</v>
      </c>
      <c r="D21" s="70">
        <f>Calculation!E87</f>
        <v>0</v>
      </c>
      <c r="E21" s="70">
        <f>Calculation!F87</f>
        <v>0</v>
      </c>
      <c r="F21" s="71">
        <f>Calculation!G87</f>
        <v>0</v>
      </c>
      <c r="G21" s="70">
        <f>Calculation!H87</f>
        <v>0</v>
      </c>
      <c r="H21" s="70">
        <f>Calculation!I87</f>
        <v>158.05000000000001</v>
      </c>
      <c r="I21" s="70">
        <f>Calculation!J87</f>
        <v>8.49</v>
      </c>
      <c r="J21" s="70">
        <f>Calculation!K87</f>
        <v>0</v>
      </c>
      <c r="K21" s="70">
        <f>Calculation!L87</f>
        <v>66.16</v>
      </c>
      <c r="L21" s="70">
        <f>Calculation!M87</f>
        <v>0</v>
      </c>
      <c r="M21" s="70">
        <f>Calculation!N87</f>
        <v>47.51</v>
      </c>
      <c r="N21" s="71">
        <f>Calculation!O87</f>
        <v>280.21000000000004</v>
      </c>
      <c r="O21" s="72">
        <f>Calculation!P87</f>
        <v>280.21000000000004</v>
      </c>
    </row>
    <row r="22" spans="1:15">
      <c r="A22" s="96" t="s">
        <v>78</v>
      </c>
      <c r="B22" s="90" t="s">
        <v>152</v>
      </c>
      <c r="C22" s="90" t="s">
        <v>49</v>
      </c>
      <c r="D22" s="70">
        <f>Calculation!E88</f>
        <v>0.1</v>
      </c>
      <c r="E22" s="70">
        <f>Calculation!F88</f>
        <v>151.03</v>
      </c>
      <c r="F22" s="71">
        <f>Calculation!G88</f>
        <v>151.13</v>
      </c>
      <c r="G22" s="70">
        <f>Calculation!H88</f>
        <v>0</v>
      </c>
      <c r="H22" s="70">
        <f>Calculation!I88</f>
        <v>0.44999999999999996</v>
      </c>
      <c r="I22" s="70">
        <f>Calculation!J88</f>
        <v>28.04</v>
      </c>
      <c r="J22" s="70">
        <f>Calculation!K88</f>
        <v>0</v>
      </c>
      <c r="K22" s="70">
        <f>Calculation!L88</f>
        <v>114.35</v>
      </c>
      <c r="L22" s="70">
        <f>Calculation!M88</f>
        <v>0</v>
      </c>
      <c r="M22" s="70">
        <f>Calculation!N88</f>
        <v>18.96</v>
      </c>
      <c r="N22" s="71">
        <f>Calculation!O88</f>
        <v>161.80000000000001</v>
      </c>
      <c r="O22" s="72">
        <f>Calculation!P88</f>
        <v>312.93000000000006</v>
      </c>
    </row>
    <row r="23" spans="1:15">
      <c r="A23" s="96" t="s">
        <v>78</v>
      </c>
      <c r="B23" s="90" t="s">
        <v>152</v>
      </c>
      <c r="C23" s="90" t="s">
        <v>50</v>
      </c>
      <c r="D23" s="70">
        <f>Calculation!E89</f>
        <v>147.98999999999998</v>
      </c>
      <c r="E23" s="70">
        <f>Calculation!F89</f>
        <v>0</v>
      </c>
      <c r="F23" s="71">
        <f>Calculation!G89</f>
        <v>147.98999999999998</v>
      </c>
      <c r="G23" s="70">
        <f>Calculation!H89</f>
        <v>0</v>
      </c>
      <c r="H23" s="70">
        <f>Calculation!I89</f>
        <v>0</v>
      </c>
      <c r="I23" s="70">
        <f>Calculation!J89</f>
        <v>32.51</v>
      </c>
      <c r="J23" s="70">
        <f>Calculation!K89</f>
        <v>0</v>
      </c>
      <c r="K23" s="70">
        <f>Calculation!L89</f>
        <v>7.45</v>
      </c>
      <c r="L23" s="70">
        <f>Calculation!M89</f>
        <v>0</v>
      </c>
      <c r="M23" s="70">
        <f>Calculation!N89</f>
        <v>22.299999999999997</v>
      </c>
      <c r="N23" s="71">
        <f>Calculation!O89</f>
        <v>62.260000000000005</v>
      </c>
      <c r="O23" s="72">
        <f>Calculation!P89</f>
        <v>210.25000000000003</v>
      </c>
    </row>
    <row r="24" spans="1:15">
      <c r="A24" s="96" t="s">
        <v>78</v>
      </c>
      <c r="B24" s="90" t="s">
        <v>152</v>
      </c>
      <c r="C24" s="90" t="s">
        <v>51</v>
      </c>
      <c r="D24" s="70">
        <f>Calculation!E90</f>
        <v>129.74</v>
      </c>
      <c r="E24" s="70">
        <f>Calculation!F90</f>
        <v>0</v>
      </c>
      <c r="F24" s="71">
        <f>Calculation!G90</f>
        <v>129.74</v>
      </c>
      <c r="G24" s="70">
        <f>Calculation!H90</f>
        <v>0</v>
      </c>
      <c r="H24" s="70">
        <f>Calculation!I90</f>
        <v>0</v>
      </c>
      <c r="I24" s="70">
        <f>Calculation!J90</f>
        <v>221.4</v>
      </c>
      <c r="J24" s="70">
        <f>Calculation!K90</f>
        <v>16.010000000000002</v>
      </c>
      <c r="K24" s="70">
        <f>Calculation!L90</f>
        <v>42.32</v>
      </c>
      <c r="L24" s="70">
        <f>Calculation!M90</f>
        <v>0.19</v>
      </c>
      <c r="M24" s="70">
        <f>Calculation!N90</f>
        <v>2.56</v>
      </c>
      <c r="N24" s="71">
        <f>Calculation!O90</f>
        <v>282.48</v>
      </c>
      <c r="O24" s="72">
        <f>Calculation!P90</f>
        <v>412.22</v>
      </c>
    </row>
    <row r="25" spans="1:15">
      <c r="A25" s="96" t="s">
        <v>78</v>
      </c>
      <c r="B25" s="90" t="s">
        <v>152</v>
      </c>
      <c r="C25" s="90" t="s">
        <v>52</v>
      </c>
      <c r="D25" s="70">
        <f>Calculation!E91</f>
        <v>4253.2699999999995</v>
      </c>
      <c r="E25" s="70">
        <f>Calculation!F91</f>
        <v>0</v>
      </c>
      <c r="F25" s="71">
        <f>Calculation!G91</f>
        <v>4253.2699999999995</v>
      </c>
      <c r="G25" s="70">
        <f>Calculation!H91</f>
        <v>0</v>
      </c>
      <c r="H25" s="70">
        <f>Calculation!I91</f>
        <v>0.06</v>
      </c>
      <c r="I25" s="70">
        <f>Calculation!J91</f>
        <v>79.47999999999999</v>
      </c>
      <c r="J25" s="70">
        <f>Calculation!K91</f>
        <v>28.24</v>
      </c>
      <c r="K25" s="70">
        <f>Calculation!L91</f>
        <v>1141.17</v>
      </c>
      <c r="L25" s="70">
        <f>Calculation!M91</f>
        <v>0</v>
      </c>
      <c r="M25" s="70">
        <f>Calculation!N91</f>
        <v>56.41</v>
      </c>
      <c r="N25" s="71">
        <f>Calculation!O91</f>
        <v>1305.3599999999999</v>
      </c>
      <c r="O25" s="72">
        <f>Calculation!P91</f>
        <v>5558.63</v>
      </c>
    </row>
    <row r="26" spans="1:15">
      <c r="A26" s="96" t="s">
        <v>78</v>
      </c>
      <c r="B26" s="90" t="s">
        <v>152</v>
      </c>
      <c r="C26" s="90" t="s">
        <v>69</v>
      </c>
      <c r="D26" s="70">
        <f>Calculation!E92</f>
        <v>505.86</v>
      </c>
      <c r="E26" s="70">
        <f>Calculation!F92</f>
        <v>98.32</v>
      </c>
      <c r="F26" s="71">
        <f>Calculation!G92</f>
        <v>604.18000000000006</v>
      </c>
      <c r="G26" s="70">
        <f>Calculation!H92</f>
        <v>182.73</v>
      </c>
      <c r="H26" s="70">
        <f>Calculation!I92</f>
        <v>227.70000000000002</v>
      </c>
      <c r="I26" s="70">
        <f>Calculation!J92</f>
        <v>207.04</v>
      </c>
      <c r="J26" s="70">
        <f>Calculation!K92</f>
        <v>12.08</v>
      </c>
      <c r="K26" s="70">
        <f>Calculation!L92</f>
        <v>109.13</v>
      </c>
      <c r="L26" s="70">
        <f>Calculation!M92</f>
        <v>0</v>
      </c>
      <c r="M26" s="70">
        <f>Calculation!N92</f>
        <v>24.28</v>
      </c>
      <c r="N26" s="71">
        <f>Calculation!O92</f>
        <v>762.96</v>
      </c>
      <c r="O26" s="72">
        <f>Calculation!P92</f>
        <v>1367.14</v>
      </c>
    </row>
    <row r="27" spans="1:15">
      <c r="A27" s="124" t="s">
        <v>78</v>
      </c>
      <c r="B27" s="124" t="s">
        <v>152</v>
      </c>
      <c r="C27" s="94" t="s">
        <v>127</v>
      </c>
      <c r="D27" s="73">
        <f>Calculation!E93</f>
        <v>10615.21</v>
      </c>
      <c r="E27" s="73">
        <f>Calculation!F93</f>
        <v>1049.8700000000001</v>
      </c>
      <c r="F27" s="74">
        <f>Calculation!G93</f>
        <v>11665.08</v>
      </c>
      <c r="G27" s="73">
        <f>Calculation!H93</f>
        <v>197.28</v>
      </c>
      <c r="H27" s="73">
        <f>Calculation!I93</f>
        <v>1052.54</v>
      </c>
      <c r="I27" s="73">
        <f>Calculation!J93</f>
        <v>2602.92</v>
      </c>
      <c r="J27" s="73">
        <f>Calculation!K93</f>
        <v>153.35999999999999</v>
      </c>
      <c r="K27" s="73">
        <f>Calculation!L93</f>
        <v>3189.09</v>
      </c>
      <c r="L27" s="73">
        <f>Calculation!M93</f>
        <v>34.46</v>
      </c>
      <c r="M27" s="73">
        <f>Calculation!N93</f>
        <v>597.63</v>
      </c>
      <c r="N27" s="74">
        <f>Calculation!O93</f>
        <v>7827.28</v>
      </c>
      <c r="O27" s="75">
        <f>Calculation!P93</f>
        <v>19492.36</v>
      </c>
    </row>
    <row r="28" spans="1:15">
      <c r="A28" s="96" t="s">
        <v>78</v>
      </c>
      <c r="B28" s="90" t="s">
        <v>153</v>
      </c>
      <c r="C28" s="89" t="s">
        <v>136</v>
      </c>
      <c r="D28" s="67">
        <f>Calculation!Q72</f>
        <v>611.29</v>
      </c>
      <c r="E28" s="67">
        <f>Calculation!R72</f>
        <v>64.099999999999994</v>
      </c>
      <c r="F28" s="68">
        <f>Calculation!S72</f>
        <v>675.39</v>
      </c>
      <c r="G28" s="67">
        <f>Calculation!T72</f>
        <v>0</v>
      </c>
      <c r="H28" s="67">
        <f>Calculation!U72</f>
        <v>0</v>
      </c>
      <c r="I28" s="67">
        <f>Calculation!V72</f>
        <v>0</v>
      </c>
      <c r="J28" s="67">
        <f>Calculation!W72</f>
        <v>0</v>
      </c>
      <c r="K28" s="67">
        <f>Calculation!X72</f>
        <v>0</v>
      </c>
      <c r="L28" s="67">
        <f>Calculation!Y72</f>
        <v>0</v>
      </c>
      <c r="M28" s="67">
        <f>Calculation!Z72</f>
        <v>0</v>
      </c>
      <c r="N28" s="68">
        <f>Calculation!AA72</f>
        <v>0</v>
      </c>
      <c r="O28" s="69">
        <f>Calculation!AB72</f>
        <v>675.39</v>
      </c>
    </row>
    <row r="29" spans="1:15">
      <c r="A29" s="96" t="s">
        <v>78</v>
      </c>
      <c r="B29" s="90" t="s">
        <v>153</v>
      </c>
      <c r="C29" s="90" t="s">
        <v>37</v>
      </c>
      <c r="D29" s="70">
        <f>Calculation!Q73</f>
        <v>0</v>
      </c>
      <c r="E29" s="70">
        <f>Calculation!R73</f>
        <v>32.049999999999997</v>
      </c>
      <c r="F29" s="71">
        <f>Calculation!S73</f>
        <v>32.049999999999997</v>
      </c>
      <c r="G29" s="70">
        <f>Calculation!T73</f>
        <v>6.419999999999999</v>
      </c>
      <c r="H29" s="70">
        <f>Calculation!U73</f>
        <v>147.20999999999998</v>
      </c>
      <c r="I29" s="70">
        <f>Calculation!V73</f>
        <v>37.730000000000004</v>
      </c>
      <c r="J29" s="70">
        <f>Calculation!W73</f>
        <v>8.8000000000000007</v>
      </c>
      <c r="K29" s="70">
        <f>Calculation!X73</f>
        <v>413.81</v>
      </c>
      <c r="L29" s="70">
        <f>Calculation!Y73</f>
        <v>0</v>
      </c>
      <c r="M29" s="70">
        <f>Calculation!Z73</f>
        <v>79.53</v>
      </c>
      <c r="N29" s="71">
        <f>Calculation!AA73</f>
        <v>693.5</v>
      </c>
      <c r="O29" s="72">
        <f>Calculation!AB73</f>
        <v>725.55</v>
      </c>
    </row>
    <row r="30" spans="1:15">
      <c r="A30" s="96" t="s">
        <v>78</v>
      </c>
      <c r="B30" s="90" t="s">
        <v>153</v>
      </c>
      <c r="C30" s="90" t="s">
        <v>38</v>
      </c>
      <c r="D30" s="70">
        <f>Calculation!Q74</f>
        <v>462.73</v>
      </c>
      <c r="E30" s="70">
        <f>Calculation!R74</f>
        <v>0</v>
      </c>
      <c r="F30" s="71">
        <f>Calculation!S74</f>
        <v>462.73</v>
      </c>
      <c r="G30" s="70">
        <f>Calculation!T74</f>
        <v>0</v>
      </c>
      <c r="H30" s="70">
        <f>Calculation!U74</f>
        <v>0</v>
      </c>
      <c r="I30" s="70">
        <f>Calculation!V74</f>
        <v>0</v>
      </c>
      <c r="J30" s="70">
        <f>Calculation!W74</f>
        <v>0</v>
      </c>
      <c r="K30" s="70">
        <f>Calculation!X74</f>
        <v>0</v>
      </c>
      <c r="L30" s="70">
        <f>Calculation!Y74</f>
        <v>0</v>
      </c>
      <c r="M30" s="70">
        <f>Calculation!Z74</f>
        <v>0.27</v>
      </c>
      <c r="N30" s="71">
        <f>Calculation!AA74</f>
        <v>0.27</v>
      </c>
      <c r="O30" s="72">
        <f>Calculation!AB74</f>
        <v>463.00000000000006</v>
      </c>
    </row>
    <row r="31" spans="1:15">
      <c r="A31" s="96" t="s">
        <v>78</v>
      </c>
      <c r="B31" s="90" t="s">
        <v>153</v>
      </c>
      <c r="C31" s="90" t="s">
        <v>40</v>
      </c>
      <c r="D31" s="70">
        <f>Calculation!Q75</f>
        <v>0</v>
      </c>
      <c r="E31" s="70">
        <f>Calculation!R75</f>
        <v>55.55</v>
      </c>
      <c r="F31" s="71">
        <f>Calculation!S75</f>
        <v>55.55</v>
      </c>
      <c r="G31" s="70">
        <f>Calculation!T75</f>
        <v>0.11</v>
      </c>
      <c r="H31" s="70">
        <f>Calculation!U75</f>
        <v>4.9400000000000004</v>
      </c>
      <c r="I31" s="70">
        <f>Calculation!V75</f>
        <v>29.99</v>
      </c>
      <c r="J31" s="70">
        <f>Calculation!W75</f>
        <v>20.81</v>
      </c>
      <c r="K31" s="70">
        <f>Calculation!X75</f>
        <v>72.680000000000007</v>
      </c>
      <c r="L31" s="70">
        <f>Calculation!Y75</f>
        <v>0</v>
      </c>
      <c r="M31" s="70">
        <f>Calculation!Z75</f>
        <v>24.83</v>
      </c>
      <c r="N31" s="71">
        <f>Calculation!AA75</f>
        <v>153.36000000000001</v>
      </c>
      <c r="O31" s="72">
        <f>Calculation!AB75</f>
        <v>208.91</v>
      </c>
    </row>
    <row r="32" spans="1:15">
      <c r="A32" s="96" t="s">
        <v>78</v>
      </c>
      <c r="B32" s="90" t="s">
        <v>153</v>
      </c>
      <c r="C32" s="90" t="s">
        <v>41</v>
      </c>
      <c r="D32" s="70">
        <f>Calculation!Q76</f>
        <v>0</v>
      </c>
      <c r="E32" s="70">
        <f>Calculation!R76</f>
        <v>30.22</v>
      </c>
      <c r="F32" s="71">
        <f>Calculation!S76</f>
        <v>30.22</v>
      </c>
      <c r="G32" s="70">
        <f>Calculation!T76</f>
        <v>0.03</v>
      </c>
      <c r="H32" s="70">
        <f>Calculation!U76</f>
        <v>16.169999999999998</v>
      </c>
      <c r="I32" s="70">
        <f>Calculation!V76</f>
        <v>0</v>
      </c>
      <c r="J32" s="70">
        <f>Calculation!W76</f>
        <v>0.91999999999999993</v>
      </c>
      <c r="K32" s="70">
        <f>Calculation!X76</f>
        <v>62.35</v>
      </c>
      <c r="L32" s="70">
        <f>Calculation!Y76</f>
        <v>0</v>
      </c>
      <c r="M32" s="70">
        <f>Calculation!Z76</f>
        <v>40.120000000000005</v>
      </c>
      <c r="N32" s="71">
        <f>Calculation!AA76</f>
        <v>119.59</v>
      </c>
      <c r="O32" s="72">
        <f>Calculation!AB76</f>
        <v>149.81</v>
      </c>
    </row>
    <row r="33" spans="1:17">
      <c r="A33" s="96" t="s">
        <v>78</v>
      </c>
      <c r="B33" s="90" t="s">
        <v>153</v>
      </c>
      <c r="C33" s="90" t="s">
        <v>42</v>
      </c>
      <c r="D33" s="70">
        <f>Calculation!Q77</f>
        <v>0</v>
      </c>
      <c r="E33" s="70">
        <f>Calculation!R77</f>
        <v>0</v>
      </c>
      <c r="F33" s="71">
        <f>Calculation!S77</f>
        <v>0</v>
      </c>
      <c r="G33" s="70">
        <f>Calculation!T77</f>
        <v>0</v>
      </c>
      <c r="H33" s="70">
        <f>Calculation!U77</f>
        <v>2.72</v>
      </c>
      <c r="I33" s="70">
        <f>Calculation!V77</f>
        <v>258.07</v>
      </c>
      <c r="J33" s="70">
        <f>Calculation!W77</f>
        <v>0</v>
      </c>
      <c r="K33" s="70">
        <f>Calculation!X77</f>
        <v>189.47</v>
      </c>
      <c r="L33" s="70">
        <f>Calculation!Y77</f>
        <v>0</v>
      </c>
      <c r="M33" s="70">
        <f>Calculation!Z77</f>
        <v>0.85000000000000009</v>
      </c>
      <c r="N33" s="71">
        <f>Calculation!AA77</f>
        <v>451.11</v>
      </c>
      <c r="O33" s="72">
        <f>Calculation!AB77</f>
        <v>451.11</v>
      </c>
    </row>
    <row r="34" spans="1:17">
      <c r="A34" s="96" t="s">
        <v>78</v>
      </c>
      <c r="B34" s="90" t="s">
        <v>153</v>
      </c>
      <c r="C34" s="90" t="s">
        <v>86</v>
      </c>
      <c r="D34" s="70">
        <f>Calculation!Q78</f>
        <v>0</v>
      </c>
      <c r="E34" s="70">
        <f>Calculation!R78</f>
        <v>87.15</v>
      </c>
      <c r="F34" s="71">
        <f>Calculation!S78</f>
        <v>87.15</v>
      </c>
      <c r="G34" s="70">
        <f>Calculation!T78</f>
        <v>0.70000000000000007</v>
      </c>
      <c r="H34" s="70">
        <f>Calculation!U78</f>
        <v>13.14</v>
      </c>
      <c r="I34" s="70">
        <f>Calculation!V78</f>
        <v>0</v>
      </c>
      <c r="J34" s="70">
        <f>Calculation!W78</f>
        <v>8.74</v>
      </c>
      <c r="K34" s="70">
        <f>Calculation!X78</f>
        <v>9.99</v>
      </c>
      <c r="L34" s="70">
        <f>Calculation!Y78</f>
        <v>0.03</v>
      </c>
      <c r="M34" s="70">
        <f>Calculation!Z78</f>
        <v>12.33</v>
      </c>
      <c r="N34" s="71">
        <f>Calculation!AA78</f>
        <v>44.93</v>
      </c>
      <c r="O34" s="72">
        <f>Calculation!AB78</f>
        <v>132.08000000000001</v>
      </c>
    </row>
    <row r="35" spans="1:17">
      <c r="A35" s="96" t="s">
        <v>78</v>
      </c>
      <c r="B35" s="90" t="s">
        <v>153</v>
      </c>
      <c r="C35" s="90" t="s">
        <v>43</v>
      </c>
      <c r="D35" s="70">
        <f>Calculation!Q79</f>
        <v>0</v>
      </c>
      <c r="E35" s="70">
        <f>Calculation!R79</f>
        <v>0</v>
      </c>
      <c r="F35" s="71">
        <f>Calculation!S79</f>
        <v>0</v>
      </c>
      <c r="G35" s="70">
        <f>Calculation!T79</f>
        <v>0</v>
      </c>
      <c r="H35" s="70">
        <f>Calculation!U79</f>
        <v>0</v>
      </c>
      <c r="I35" s="70">
        <f>Calculation!V79</f>
        <v>1235.75</v>
      </c>
      <c r="J35" s="70">
        <f>Calculation!W79</f>
        <v>0</v>
      </c>
      <c r="K35" s="70">
        <f>Calculation!X79</f>
        <v>159.15</v>
      </c>
      <c r="L35" s="70">
        <f>Calculation!Y79</f>
        <v>0</v>
      </c>
      <c r="M35" s="70">
        <f>Calculation!Z79</f>
        <v>0</v>
      </c>
      <c r="N35" s="71">
        <f>Calculation!AA79</f>
        <v>1394.9</v>
      </c>
      <c r="O35" s="72">
        <f>Calculation!AB79</f>
        <v>1394.9</v>
      </c>
    </row>
    <row r="36" spans="1:17">
      <c r="A36" s="96" t="s">
        <v>78</v>
      </c>
      <c r="B36" s="90" t="s">
        <v>153</v>
      </c>
      <c r="C36" s="90" t="s">
        <v>88</v>
      </c>
      <c r="D36" s="70">
        <f>Calculation!Q80</f>
        <v>1222.6199999999999</v>
      </c>
      <c r="E36" s="70">
        <f>Calculation!R80</f>
        <v>0</v>
      </c>
      <c r="F36" s="71">
        <f>Calculation!S80</f>
        <v>1222.6199999999999</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1222.6199999999999</v>
      </c>
      <c r="Q36" s="110"/>
    </row>
    <row r="37" spans="1:17">
      <c r="A37" s="96" t="s">
        <v>78</v>
      </c>
      <c r="B37" s="90" t="s">
        <v>153</v>
      </c>
      <c r="C37" s="90" t="s">
        <v>44</v>
      </c>
      <c r="D37" s="70">
        <f>Calculation!Q81</f>
        <v>0</v>
      </c>
      <c r="E37" s="70">
        <f>Calculation!R81</f>
        <v>143.22</v>
      </c>
      <c r="F37" s="71">
        <f>Calculation!S81</f>
        <v>143.22</v>
      </c>
      <c r="G37" s="70">
        <f>Calculation!T81</f>
        <v>15.96</v>
      </c>
      <c r="H37" s="70">
        <f>Calculation!U81</f>
        <v>531.26</v>
      </c>
      <c r="I37" s="70">
        <f>Calculation!V81</f>
        <v>162.36000000000001</v>
      </c>
      <c r="J37" s="70">
        <f>Calculation!W81</f>
        <v>46.55</v>
      </c>
      <c r="K37" s="70">
        <f>Calculation!X81</f>
        <v>1020.79</v>
      </c>
      <c r="L37" s="70">
        <f>Calculation!Y81</f>
        <v>0</v>
      </c>
      <c r="M37" s="70">
        <f>Calculation!Z81</f>
        <v>223.74</v>
      </c>
      <c r="N37" s="71">
        <f>Calculation!AA81</f>
        <v>2000.6599999999999</v>
      </c>
      <c r="O37" s="72">
        <f>Calculation!AB81</f>
        <v>2143.88</v>
      </c>
    </row>
    <row r="38" spans="1:17">
      <c r="A38" s="96" t="s">
        <v>78</v>
      </c>
      <c r="B38" s="90" t="s">
        <v>153</v>
      </c>
      <c r="C38" s="90" t="s">
        <v>45</v>
      </c>
      <c r="D38" s="70">
        <f>Calculation!Q82</f>
        <v>342.53</v>
      </c>
      <c r="E38" s="70">
        <f>Calculation!R82</f>
        <v>0</v>
      </c>
      <c r="F38" s="71">
        <f>Calculation!S82</f>
        <v>342.53</v>
      </c>
      <c r="G38" s="70">
        <f>Calculation!T82</f>
        <v>0</v>
      </c>
      <c r="H38" s="70">
        <f>Calculation!U82</f>
        <v>0</v>
      </c>
      <c r="I38" s="70">
        <f>Calculation!V82</f>
        <v>32.82</v>
      </c>
      <c r="J38" s="70">
        <f>Calculation!W82</f>
        <v>0</v>
      </c>
      <c r="K38" s="70">
        <f>Calculation!X82</f>
        <v>45.95</v>
      </c>
      <c r="L38" s="70">
        <f>Calculation!Y82</f>
        <v>0</v>
      </c>
      <c r="M38" s="70">
        <f>Calculation!Z82</f>
        <v>0</v>
      </c>
      <c r="N38" s="71">
        <f>Calculation!AA82</f>
        <v>78.77000000000001</v>
      </c>
      <c r="O38" s="72">
        <f>Calculation!AB82</f>
        <v>421.29999999999995</v>
      </c>
    </row>
    <row r="39" spans="1:17">
      <c r="A39" s="96" t="s">
        <v>78</v>
      </c>
      <c r="B39" s="90" t="s">
        <v>153</v>
      </c>
      <c r="C39" s="90" t="s">
        <v>46</v>
      </c>
      <c r="D39" s="70">
        <f>Calculation!Q83</f>
        <v>2003.44</v>
      </c>
      <c r="E39" s="70">
        <f>Calculation!R83</f>
        <v>0</v>
      </c>
      <c r="F39" s="71">
        <f>Calculation!S83</f>
        <v>2003.44</v>
      </c>
      <c r="G39" s="70">
        <f>Calculation!T83</f>
        <v>0</v>
      </c>
      <c r="H39" s="70">
        <f>Calculation!U83</f>
        <v>247.81</v>
      </c>
      <c r="I39" s="70">
        <f>Calculation!V83</f>
        <v>0</v>
      </c>
      <c r="J39" s="70">
        <f>Calculation!W83</f>
        <v>0</v>
      </c>
      <c r="K39" s="70">
        <f>Calculation!X83</f>
        <v>64.28</v>
      </c>
      <c r="L39" s="70">
        <f>Calculation!Y83</f>
        <v>0</v>
      </c>
      <c r="M39" s="70">
        <f>Calculation!Z83</f>
        <v>36.54</v>
      </c>
      <c r="N39" s="71">
        <f>Calculation!AA83</f>
        <v>348.63</v>
      </c>
      <c r="O39" s="72">
        <f>Calculation!AB83</f>
        <v>2352.0700000000002</v>
      </c>
    </row>
    <row r="40" spans="1:17">
      <c r="A40" s="96" t="s">
        <v>78</v>
      </c>
      <c r="B40" s="90" t="s">
        <v>153</v>
      </c>
      <c r="C40" s="90" t="s">
        <v>137</v>
      </c>
      <c r="D40" s="70">
        <f>Calculation!Q84</f>
        <v>133.25</v>
      </c>
      <c r="E40" s="70">
        <f>Calculation!R84</f>
        <v>0</v>
      </c>
      <c r="F40" s="71">
        <f>Calculation!S84</f>
        <v>133.25</v>
      </c>
      <c r="G40" s="70">
        <f>Calculation!T84</f>
        <v>0</v>
      </c>
      <c r="H40" s="70">
        <f>Calculation!U84</f>
        <v>0</v>
      </c>
      <c r="I40" s="70">
        <f>Calculation!V84</f>
        <v>0</v>
      </c>
      <c r="J40" s="70">
        <f>Calculation!W84</f>
        <v>0</v>
      </c>
      <c r="K40" s="70">
        <f>Calculation!X84</f>
        <v>0</v>
      </c>
      <c r="L40" s="70">
        <f>Calculation!Y84</f>
        <v>0</v>
      </c>
      <c r="M40" s="70">
        <f>Calculation!Z84</f>
        <v>0</v>
      </c>
      <c r="N40" s="71">
        <f>Calculation!AA84</f>
        <v>0</v>
      </c>
      <c r="O40" s="72">
        <f>Calculation!AB84</f>
        <v>133.25</v>
      </c>
    </row>
    <row r="41" spans="1:17">
      <c r="A41" s="96" t="s">
        <v>78</v>
      </c>
      <c r="B41" s="90" t="s">
        <v>153</v>
      </c>
      <c r="C41" s="90" t="s">
        <v>47</v>
      </c>
      <c r="D41" s="70">
        <f>Calculation!Q85</f>
        <v>98.93</v>
      </c>
      <c r="E41" s="70">
        <f>Calculation!R85</f>
        <v>0</v>
      </c>
      <c r="F41" s="71">
        <f>Calculation!S85</f>
        <v>98.93</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98.93</v>
      </c>
    </row>
    <row r="42" spans="1:17">
      <c r="A42" s="96" t="s">
        <v>78</v>
      </c>
      <c r="B42" s="90" t="s">
        <v>153</v>
      </c>
      <c r="C42" s="90" t="s">
        <v>48</v>
      </c>
      <c r="D42" s="70">
        <f>Calculation!Q86</f>
        <v>0</v>
      </c>
      <c r="E42" s="70">
        <f>Calculation!R86</f>
        <v>34.29</v>
      </c>
      <c r="F42" s="71">
        <f>Calculation!S86</f>
        <v>34.29</v>
      </c>
      <c r="G42" s="70">
        <f>Calculation!T86</f>
        <v>0</v>
      </c>
      <c r="H42" s="70">
        <f>Calculation!U86</f>
        <v>0</v>
      </c>
      <c r="I42" s="70">
        <f>Calculation!V86</f>
        <v>274.51</v>
      </c>
      <c r="J42" s="70">
        <f>Calculation!W86</f>
        <v>0</v>
      </c>
      <c r="K42" s="70">
        <f>Calculation!X86</f>
        <v>151.78</v>
      </c>
      <c r="L42" s="70">
        <f>Calculation!Y86</f>
        <v>0</v>
      </c>
      <c r="M42" s="70">
        <f>Calculation!Z86</f>
        <v>0</v>
      </c>
      <c r="N42" s="71">
        <f>Calculation!AA86</f>
        <v>426.28999999999996</v>
      </c>
      <c r="O42" s="72">
        <f>Calculation!AB86</f>
        <v>460.57999999999993</v>
      </c>
    </row>
    <row r="43" spans="1:17">
      <c r="A43" s="96" t="s">
        <v>78</v>
      </c>
      <c r="B43" s="90" t="s">
        <v>153</v>
      </c>
      <c r="C43" s="90" t="s">
        <v>87</v>
      </c>
      <c r="D43" s="70">
        <f>Calculation!Q87</f>
        <v>0</v>
      </c>
      <c r="E43" s="70">
        <f>Calculation!R87</f>
        <v>0</v>
      </c>
      <c r="F43" s="71">
        <f>Calculation!S87</f>
        <v>0</v>
      </c>
      <c r="G43" s="70">
        <f>Calculation!T87</f>
        <v>0</v>
      </c>
      <c r="H43" s="70">
        <f>Calculation!U87</f>
        <v>69.13</v>
      </c>
      <c r="I43" s="70">
        <f>Calculation!V87</f>
        <v>12.31</v>
      </c>
      <c r="J43" s="70">
        <f>Calculation!W87</f>
        <v>58.89</v>
      </c>
      <c r="K43" s="70">
        <f>Calculation!X87</f>
        <v>31.83</v>
      </c>
      <c r="L43" s="70">
        <f>Calculation!Y87</f>
        <v>0</v>
      </c>
      <c r="M43" s="70">
        <f>Calculation!Z87</f>
        <v>86.7</v>
      </c>
      <c r="N43" s="71">
        <f>Calculation!AA87</f>
        <v>258.86</v>
      </c>
      <c r="O43" s="72">
        <f>Calculation!AB87</f>
        <v>258.86</v>
      </c>
    </row>
    <row r="44" spans="1:17">
      <c r="A44" s="96" t="s">
        <v>78</v>
      </c>
      <c r="B44" s="90" t="s">
        <v>153</v>
      </c>
      <c r="C44" s="90" t="s">
        <v>49</v>
      </c>
      <c r="D44" s="70">
        <f>Calculation!Q88</f>
        <v>1.5099999999999998</v>
      </c>
      <c r="E44" s="70">
        <f>Calculation!R88</f>
        <v>34.9</v>
      </c>
      <c r="F44" s="71">
        <f>Calculation!S88</f>
        <v>36.410000000000004</v>
      </c>
      <c r="G44" s="70">
        <f>Calculation!T88</f>
        <v>6.57</v>
      </c>
      <c r="H44" s="70">
        <f>Calculation!U88</f>
        <v>12.59</v>
      </c>
      <c r="I44" s="70">
        <f>Calculation!V88</f>
        <v>15.78</v>
      </c>
      <c r="J44" s="70">
        <f>Calculation!W88</f>
        <v>0</v>
      </c>
      <c r="K44" s="70">
        <f>Calculation!X88</f>
        <v>299.19</v>
      </c>
      <c r="L44" s="70">
        <f>Calculation!Y88</f>
        <v>0</v>
      </c>
      <c r="M44" s="70">
        <f>Calculation!Z88</f>
        <v>26</v>
      </c>
      <c r="N44" s="71">
        <f>Calculation!AA88</f>
        <v>360.13</v>
      </c>
      <c r="O44" s="72">
        <f>Calculation!AB88</f>
        <v>396.53999999999996</v>
      </c>
    </row>
    <row r="45" spans="1:17">
      <c r="A45" s="96" t="s">
        <v>78</v>
      </c>
      <c r="B45" s="90" t="s">
        <v>153</v>
      </c>
      <c r="C45" s="90" t="s">
        <v>50</v>
      </c>
      <c r="D45" s="70">
        <f>Calculation!Q89</f>
        <v>144.52000000000001</v>
      </c>
      <c r="E45" s="70">
        <f>Calculation!R89</f>
        <v>0</v>
      </c>
      <c r="F45" s="71">
        <f>Calculation!S89</f>
        <v>144.52000000000001</v>
      </c>
      <c r="G45" s="70">
        <f>Calculation!T89</f>
        <v>0</v>
      </c>
      <c r="H45" s="70">
        <f>Calculation!U89</f>
        <v>0</v>
      </c>
      <c r="I45" s="70">
        <f>Calculation!V89</f>
        <v>0</v>
      </c>
      <c r="J45" s="70">
        <f>Calculation!W89</f>
        <v>0</v>
      </c>
      <c r="K45" s="70">
        <f>Calculation!X89</f>
        <v>0</v>
      </c>
      <c r="L45" s="70">
        <f>Calculation!Y89</f>
        <v>0</v>
      </c>
      <c r="M45" s="70">
        <f>Calculation!Z89</f>
        <v>5.1000000000000005</v>
      </c>
      <c r="N45" s="71">
        <f>Calculation!AA89</f>
        <v>5.1000000000000005</v>
      </c>
      <c r="O45" s="72">
        <f>Calculation!AB89</f>
        <v>149.62</v>
      </c>
    </row>
    <row r="46" spans="1:17">
      <c r="A46" s="96" t="s">
        <v>78</v>
      </c>
      <c r="B46" s="90" t="s">
        <v>153</v>
      </c>
      <c r="C46" s="90" t="s">
        <v>51</v>
      </c>
      <c r="D46" s="70">
        <f>Calculation!Q90</f>
        <v>0</v>
      </c>
      <c r="E46" s="70">
        <f>Calculation!R90</f>
        <v>0</v>
      </c>
      <c r="F46" s="71">
        <f>Calculation!S90</f>
        <v>0</v>
      </c>
      <c r="G46" s="70">
        <f>Calculation!T90</f>
        <v>0</v>
      </c>
      <c r="H46" s="70">
        <f>Calculation!U90</f>
        <v>0</v>
      </c>
      <c r="I46" s="70">
        <f>Calculation!V90</f>
        <v>286.60000000000002</v>
      </c>
      <c r="J46" s="70">
        <f>Calculation!W90</f>
        <v>0</v>
      </c>
      <c r="K46" s="70">
        <f>Calculation!X90</f>
        <v>50.09</v>
      </c>
      <c r="L46" s="70">
        <f>Calculation!Y90</f>
        <v>0.16</v>
      </c>
      <c r="M46" s="70">
        <f>Calculation!Z90</f>
        <v>3.12</v>
      </c>
      <c r="N46" s="71">
        <f>Calculation!AA90</f>
        <v>339.97</v>
      </c>
      <c r="O46" s="72">
        <f>Calculation!AB90</f>
        <v>339.97</v>
      </c>
    </row>
    <row r="47" spans="1:17">
      <c r="A47" s="96" t="s">
        <v>78</v>
      </c>
      <c r="B47" s="90" t="s">
        <v>153</v>
      </c>
      <c r="C47" s="90" t="s">
        <v>52</v>
      </c>
      <c r="D47" s="70">
        <f>Calculation!Q91</f>
        <v>2873.95</v>
      </c>
      <c r="E47" s="70">
        <f>Calculation!R91</f>
        <v>0</v>
      </c>
      <c r="F47" s="71">
        <f>Calculation!S91</f>
        <v>2873.95</v>
      </c>
      <c r="G47" s="70">
        <f>Calculation!T91</f>
        <v>0</v>
      </c>
      <c r="H47" s="70">
        <f>Calculation!U91</f>
        <v>3.34</v>
      </c>
      <c r="I47" s="70">
        <f>Calculation!V91</f>
        <v>40.299999999999997</v>
      </c>
      <c r="J47" s="70">
        <f>Calculation!W91</f>
        <v>0</v>
      </c>
      <c r="K47" s="70">
        <f>Calculation!X91</f>
        <v>870.69</v>
      </c>
      <c r="L47" s="70">
        <f>Calculation!Y91</f>
        <v>0</v>
      </c>
      <c r="M47" s="70">
        <f>Calculation!Z91</f>
        <v>29.78</v>
      </c>
      <c r="N47" s="71">
        <f>Calculation!AA91</f>
        <v>944.11000000000013</v>
      </c>
      <c r="O47" s="72">
        <f>Calculation!AB91</f>
        <v>3818.0600000000004</v>
      </c>
    </row>
    <row r="48" spans="1:17">
      <c r="A48" s="97" t="s">
        <v>78</v>
      </c>
      <c r="B48" s="90" t="s">
        <v>153</v>
      </c>
      <c r="C48" s="90" t="s">
        <v>69</v>
      </c>
      <c r="D48" s="70">
        <f>Calculation!Q92</f>
        <v>1622.4099999999999</v>
      </c>
      <c r="E48" s="70">
        <f>Calculation!R92</f>
        <v>90.61999999999999</v>
      </c>
      <c r="F48" s="71">
        <f>Calculation!S92</f>
        <v>1713.03</v>
      </c>
      <c r="G48" s="70">
        <f>Calculation!T92</f>
        <v>216.49</v>
      </c>
      <c r="H48" s="70">
        <f>Calculation!U92</f>
        <v>214.79000000000002</v>
      </c>
      <c r="I48" s="70">
        <f>Calculation!V92</f>
        <v>111.00000000000001</v>
      </c>
      <c r="J48" s="70">
        <f>Calculation!W92</f>
        <v>11.58</v>
      </c>
      <c r="K48" s="70">
        <f>Calculation!X92</f>
        <v>22.98</v>
      </c>
      <c r="L48" s="70">
        <f>Calculation!Y92</f>
        <v>68.339999999999989</v>
      </c>
      <c r="M48" s="70">
        <f>Calculation!Z92</f>
        <v>31.17</v>
      </c>
      <c r="N48" s="71">
        <f>Calculation!AA92</f>
        <v>676.34999999999991</v>
      </c>
      <c r="O48" s="72">
        <f>Calculation!AB92</f>
        <v>2389.38</v>
      </c>
    </row>
    <row r="49" spans="1:17">
      <c r="A49" s="98" t="s">
        <v>78</v>
      </c>
      <c r="B49" s="91" t="s">
        <v>153</v>
      </c>
      <c r="C49" s="91" t="s">
        <v>127</v>
      </c>
      <c r="D49" s="73">
        <f>Calculation!Q93</f>
        <v>9517.18</v>
      </c>
      <c r="E49" s="73">
        <f>Calculation!R93</f>
        <v>572.1</v>
      </c>
      <c r="F49" s="74">
        <f>Calculation!S93</f>
        <v>10089.280000000001</v>
      </c>
      <c r="G49" s="73">
        <f>Calculation!T93</f>
        <v>246.28</v>
      </c>
      <c r="H49" s="73">
        <f>Calculation!U93</f>
        <v>1263.1000000000001</v>
      </c>
      <c r="I49" s="73">
        <f>Calculation!V93</f>
        <v>2497.2199999999998</v>
      </c>
      <c r="J49" s="73">
        <f>Calculation!W93</f>
        <v>156.29</v>
      </c>
      <c r="K49" s="73">
        <f>Calculation!X93</f>
        <v>3465.0299999999997</v>
      </c>
      <c r="L49" s="73">
        <f>Calculation!Y93</f>
        <v>68.53</v>
      </c>
      <c r="M49" s="73">
        <f>Calculation!Z93</f>
        <v>600.08000000000004</v>
      </c>
      <c r="N49" s="74">
        <f>Calculation!AA93</f>
        <v>8296.5300000000007</v>
      </c>
      <c r="O49" s="75">
        <f>Calculation!AB93</f>
        <v>18385.810000000001</v>
      </c>
    </row>
    <row r="50" spans="1:17">
      <c r="A50" s="95" t="s">
        <v>94</v>
      </c>
      <c r="B50" s="43"/>
      <c r="C50" s="92" t="s">
        <v>136</v>
      </c>
      <c r="D50" s="52" t="str">
        <f t="shared" ref="D50:O50" si="0">IFERROR(IF(((D28-D6)/D6*100)&gt;100,"+",IF(((D28-D6)/D6*100)&lt;-100,"-",IF(ROUND(((D28-D6)/D6*100),1)=0,"0",IF(((D28-D6)/D6*100)&gt;0,TEXT(((D28-D6)/D6*100),"+0.0 "),TEXT(((D28-D6)/D6*100),"0.0 "))))),"")</f>
        <v/>
      </c>
      <c r="E50" s="52" t="str">
        <f t="shared" si="0"/>
        <v xml:space="preserve">-71.6 </v>
      </c>
      <c r="F50" s="51" t="str">
        <f t="shared" si="0"/>
        <v>+</v>
      </c>
      <c r="G50" s="55" t="str">
        <f t="shared" si="0"/>
        <v/>
      </c>
      <c r="H50" s="55" t="str">
        <f t="shared" si="0"/>
        <v/>
      </c>
      <c r="I50" s="55" t="str">
        <f t="shared" si="0"/>
        <v/>
      </c>
      <c r="J50" s="55" t="str">
        <f t="shared" si="0"/>
        <v/>
      </c>
      <c r="K50" s="55" t="str">
        <f t="shared" si="0"/>
        <v/>
      </c>
      <c r="L50" s="55" t="str">
        <f t="shared" si="0"/>
        <v/>
      </c>
      <c r="M50" s="55" t="str">
        <f t="shared" si="0"/>
        <v/>
      </c>
      <c r="N50" s="51" t="str">
        <f t="shared" si="0"/>
        <v/>
      </c>
      <c r="O50" s="50" t="str">
        <f t="shared" si="0"/>
        <v>+</v>
      </c>
      <c r="Q50" s="110"/>
    </row>
    <row r="51" spans="1:17">
      <c r="A51" s="96" t="s">
        <v>94</v>
      </c>
      <c r="B51" s="44"/>
      <c r="C51" s="93" t="s">
        <v>37</v>
      </c>
      <c r="D51" s="55" t="str">
        <f t="shared" ref="D51:O51" si="1">IFERROR(IF(((D29-D7)/D7*100)&gt;100,"+",IF(((D29-D7)/D7*100)&lt;-100,"-",IF(ROUND(((D29-D7)/D7*100),1)=0,"0",IF(((D29-D7)/D7*100)&gt;0,TEXT(((D29-D7)/D7*100),"+0.0 "),TEXT(((D29-D7)/D7*100),"0.0 "))))),"")</f>
        <v/>
      </c>
      <c r="E51" s="55" t="str">
        <f t="shared" si="1"/>
        <v xml:space="preserve">-63.5 </v>
      </c>
      <c r="F51" s="54" t="str">
        <f t="shared" si="1"/>
        <v xml:space="preserve">-63.5 </v>
      </c>
      <c r="G51" s="55" t="str">
        <f t="shared" si="1"/>
        <v xml:space="preserve">+6.5 </v>
      </c>
      <c r="H51" s="55" t="str">
        <f t="shared" si="1"/>
        <v xml:space="preserve">+33.9 </v>
      </c>
      <c r="I51" s="55" t="str">
        <f t="shared" si="1"/>
        <v xml:space="preserve">-20.6 </v>
      </c>
      <c r="J51" s="55" t="str">
        <f t="shared" si="1"/>
        <v/>
      </c>
      <c r="K51" s="55" t="str">
        <f t="shared" si="1"/>
        <v xml:space="preserve">-13.5 </v>
      </c>
      <c r="L51" s="55" t="str">
        <f t="shared" si="1"/>
        <v xml:space="preserve">-100.0 </v>
      </c>
      <c r="M51" s="55" t="str">
        <f t="shared" si="1"/>
        <v>+</v>
      </c>
      <c r="N51" s="54" t="str">
        <f t="shared" si="1"/>
        <v xml:space="preserve">+1.0 </v>
      </c>
      <c r="O51" s="53" t="str">
        <f t="shared" si="1"/>
        <v xml:space="preserve">-6.3 </v>
      </c>
    </row>
    <row r="52" spans="1:17">
      <c r="A52" s="96" t="s">
        <v>94</v>
      </c>
      <c r="B52" s="44"/>
      <c r="C52" s="93" t="s">
        <v>38</v>
      </c>
      <c r="D52" s="55" t="str">
        <f t="shared" ref="D52:O52" si="2">IFERROR(IF(((D30-D8)/D8*100)&gt;100,"+",IF(((D30-D8)/D8*100)&lt;-100,"-",IF(ROUND(((D30-D8)/D8*100),1)=0,"0",IF(((D30-D8)/D8*100)&gt;0,TEXT(((D30-D8)/D8*100),"+0.0 "),TEXT(((D30-D8)/D8*100),"0.0 "))))),"")</f>
        <v xml:space="preserve">+35.9 </v>
      </c>
      <c r="E52" s="55" t="str">
        <f t="shared" si="2"/>
        <v/>
      </c>
      <c r="F52" s="54" t="str">
        <f t="shared" si="2"/>
        <v xml:space="preserve">+35.9 </v>
      </c>
      <c r="G52" s="55" t="str">
        <f t="shared" si="2"/>
        <v/>
      </c>
      <c r="H52" s="55" t="str">
        <f t="shared" si="2"/>
        <v/>
      </c>
      <c r="I52" s="55" t="str">
        <f t="shared" si="2"/>
        <v/>
      </c>
      <c r="J52" s="55" t="str">
        <f t="shared" si="2"/>
        <v/>
      </c>
      <c r="K52" s="55" t="str">
        <f t="shared" si="2"/>
        <v/>
      </c>
      <c r="L52" s="55" t="str">
        <f t="shared" si="2"/>
        <v/>
      </c>
      <c r="M52" s="55" t="str">
        <f t="shared" si="2"/>
        <v xml:space="preserve">-48.1 </v>
      </c>
      <c r="N52" s="54" t="str">
        <f t="shared" si="2"/>
        <v xml:space="preserve">-48.1 </v>
      </c>
      <c r="O52" s="53" t="str">
        <f t="shared" si="2"/>
        <v xml:space="preserve">+35.8 </v>
      </c>
    </row>
    <row r="53" spans="1:17">
      <c r="A53" s="96" t="s">
        <v>94</v>
      </c>
      <c r="B53" s="44"/>
      <c r="C53" s="93" t="s">
        <v>40</v>
      </c>
      <c r="D53" s="55" t="str">
        <f t="shared" ref="D53:O53" si="3">IFERROR(IF(((D31-D9)/D9*100)&gt;100,"+",IF(((D31-D9)/D9*100)&lt;-100,"-",IF(ROUND(((D31-D9)/D9*100),1)=0,"0",IF(((D31-D9)/D9*100)&gt;0,TEXT(((D31-D9)/D9*100),"+0.0 "),TEXT(((D31-D9)/D9*100),"0.0 "))))),"")</f>
        <v/>
      </c>
      <c r="E53" s="55" t="str">
        <f t="shared" si="3"/>
        <v>+</v>
      </c>
      <c r="F53" s="54" t="str">
        <f t="shared" si="3"/>
        <v>+</v>
      </c>
      <c r="G53" s="55" t="str">
        <f t="shared" si="3"/>
        <v xml:space="preserve">-31.3 </v>
      </c>
      <c r="H53" s="55" t="str">
        <f t="shared" si="3"/>
        <v xml:space="preserve">+84.3 </v>
      </c>
      <c r="I53" s="55" t="str">
        <f t="shared" si="3"/>
        <v/>
      </c>
      <c r="J53" s="55" t="str">
        <f t="shared" si="3"/>
        <v/>
      </c>
      <c r="K53" s="55" t="str">
        <f t="shared" si="3"/>
        <v xml:space="preserve">+49.9 </v>
      </c>
      <c r="L53" s="55" t="str">
        <f t="shared" si="3"/>
        <v/>
      </c>
      <c r="M53" s="55" t="str">
        <f t="shared" si="3"/>
        <v xml:space="preserve">-35.0 </v>
      </c>
      <c r="N53" s="54" t="str">
        <f t="shared" si="3"/>
        <v xml:space="preserve">+71.3 </v>
      </c>
      <c r="O53" s="53" t="str">
        <f t="shared" si="3"/>
        <v xml:space="preserve">+78.2 </v>
      </c>
    </row>
    <row r="54" spans="1:17">
      <c r="A54" s="96" t="s">
        <v>94</v>
      </c>
      <c r="B54" s="44"/>
      <c r="C54" s="93" t="s">
        <v>41</v>
      </c>
      <c r="D54" s="55" t="str">
        <f t="shared" ref="D54:O54" si="4">IFERROR(IF(((D32-D10)/D10*100)&gt;100,"+",IF(((D32-D10)/D10*100)&lt;-100,"-",IF(ROUND(((D32-D10)/D10*100),1)=0,"0",IF(((D32-D10)/D10*100)&gt;0,TEXT(((D32-D10)/D10*100),"+0.0 "),TEXT(((D32-D10)/D10*100),"0.0 "))))),"")</f>
        <v/>
      </c>
      <c r="E54" s="55" t="str">
        <f t="shared" si="4"/>
        <v xml:space="preserve">-36.2 </v>
      </c>
      <c r="F54" s="54" t="str">
        <f t="shared" si="4"/>
        <v xml:space="preserve">-36.2 </v>
      </c>
      <c r="G54" s="55" t="str">
        <f t="shared" si="4"/>
        <v xml:space="preserve">-50.0 </v>
      </c>
      <c r="H54" s="55" t="str">
        <f t="shared" si="4"/>
        <v>+</v>
      </c>
      <c r="I54" s="55" t="str">
        <f t="shared" si="4"/>
        <v/>
      </c>
      <c r="J54" s="55" t="str">
        <f t="shared" si="4"/>
        <v>+</v>
      </c>
      <c r="K54" s="55" t="str">
        <f t="shared" si="4"/>
        <v xml:space="preserve">+21.8 </v>
      </c>
      <c r="L54" s="55" t="str">
        <f t="shared" si="4"/>
        <v/>
      </c>
      <c r="M54" s="55" t="str">
        <f t="shared" si="4"/>
        <v xml:space="preserve">-15.9 </v>
      </c>
      <c r="N54" s="54" t="str">
        <f t="shared" si="4"/>
        <v xml:space="preserve">+20.8 </v>
      </c>
      <c r="O54" s="53" t="str">
        <f t="shared" si="4"/>
        <v xml:space="preserve">+2.4 </v>
      </c>
    </row>
    <row r="55" spans="1:17">
      <c r="A55" s="96" t="s">
        <v>94</v>
      </c>
      <c r="B55" s="44"/>
      <c r="C55" s="93" t="s">
        <v>42</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 xml:space="preserve">-44.9 </v>
      </c>
      <c r="J55" s="55" t="str">
        <f t="shared" si="5"/>
        <v/>
      </c>
      <c r="K55" s="55" t="str">
        <f t="shared" si="5"/>
        <v>+</v>
      </c>
      <c r="L55" s="55" t="str">
        <f>IFERROR(IF(((L33-L11)/L11*100)&gt;100,"+",IF(((L33-L11)/L11*100)&lt;-100,"-",IF(ROUND(((L33-L11)/L11*100),1)=0,"0",IF(((L33-L11)/L11*100)&gt;0,TEXT(((L33-L11)/L11*100),"+0.0 "),TEXT(((L33-L11)/L11*100),"0.0 "))))),"")</f>
        <v xml:space="preserve">-100.0 </v>
      </c>
      <c r="M55" s="55" t="str">
        <f t="shared" si="5"/>
        <v xml:space="preserve">-77.0 </v>
      </c>
      <c r="N55" s="54" t="str">
        <f t="shared" si="5"/>
        <v xml:space="preserve">-19.9 </v>
      </c>
      <c r="O55" s="53" t="str">
        <f t="shared" si="5"/>
        <v xml:space="preserve">-19.9 </v>
      </c>
    </row>
    <row r="56" spans="1:17">
      <c r="A56" s="96" t="s">
        <v>94</v>
      </c>
      <c r="B56" s="44"/>
      <c r="C56" s="93" t="s">
        <v>86</v>
      </c>
      <c r="D56" s="55" t="str">
        <f t="shared" ref="D56:O56" si="6">IFERROR(IF(((D34-D12)/D12*100)&gt;100,"+",IF(((D34-D12)/D12*100)&lt;-100,"-",IF(ROUND(((D34-D12)/D12*100),1)=0,"0",IF(((D34-D12)/D12*100)&gt;0,TEXT(((D34-D12)/D12*100),"+0.0 "),TEXT(((D34-D12)/D12*100),"0.0 "))))),"")</f>
        <v/>
      </c>
      <c r="E56" s="55" t="str">
        <f t="shared" si="6"/>
        <v xml:space="preserve">-31.2 </v>
      </c>
      <c r="F56" s="54" t="str">
        <f t="shared" si="6"/>
        <v xml:space="preserve">-31.2 </v>
      </c>
      <c r="G56" s="55" t="str">
        <f t="shared" si="6"/>
        <v xml:space="preserve">+55.6 </v>
      </c>
      <c r="H56" s="55" t="str">
        <f t="shared" si="6"/>
        <v xml:space="preserve">-68.0 </v>
      </c>
      <c r="I56" s="55" t="str">
        <f t="shared" si="6"/>
        <v/>
      </c>
      <c r="J56" s="55" t="str">
        <f t="shared" si="6"/>
        <v xml:space="preserve">-61.4 </v>
      </c>
      <c r="K56" s="55" t="str">
        <f t="shared" si="6"/>
        <v>+</v>
      </c>
      <c r="L56" s="55" t="str">
        <f t="shared" si="6"/>
        <v xml:space="preserve">-89.3 </v>
      </c>
      <c r="M56" s="55" t="str">
        <f t="shared" si="6"/>
        <v xml:space="preserve">+57.9 </v>
      </c>
      <c r="N56" s="54" t="str">
        <f t="shared" si="6"/>
        <v xml:space="preserve">-40.1 </v>
      </c>
      <c r="O56" s="53" t="str">
        <f t="shared" si="6"/>
        <v xml:space="preserve">-34.5 </v>
      </c>
    </row>
    <row r="57" spans="1:17">
      <c r="A57" s="96" t="s">
        <v>94</v>
      </c>
      <c r="B57" s="44"/>
      <c r="C57" s="93" t="s">
        <v>43</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+28.3 </v>
      </c>
      <c r="J57" s="55" t="str">
        <f t="shared" si="7"/>
        <v xml:space="preserve">-100.0 </v>
      </c>
      <c r="K57" s="55" t="str">
        <f t="shared" si="7"/>
        <v xml:space="preserve">+51.3 </v>
      </c>
      <c r="L57" s="55" t="str">
        <f t="shared" si="7"/>
        <v/>
      </c>
      <c r="M57" s="55" t="str">
        <f t="shared" si="7"/>
        <v/>
      </c>
      <c r="N57" s="54" t="str">
        <f t="shared" si="7"/>
        <v xml:space="preserve">+29.1 </v>
      </c>
      <c r="O57" s="53" t="str">
        <f t="shared" si="7"/>
        <v xml:space="preserve">+28.3 </v>
      </c>
    </row>
    <row r="58" spans="1:17">
      <c r="A58" s="96" t="s">
        <v>94</v>
      </c>
      <c r="B58" s="44"/>
      <c r="C58" s="93" t="s">
        <v>88</v>
      </c>
      <c r="D58" s="55" t="str">
        <f t="shared" ref="D58:O58" si="8">IFERROR(IF(((D36-D14)/D14*100)&gt;100,"+",IF(((D36-D14)/D14*100)&lt;-100,"-",IF(ROUND(((D36-D14)/D14*100),1)=0,"0",IF(((D36-D14)/D14*100)&gt;0,TEXT(((D36-D14)/D14*100),"+0.0 "),TEXT(((D36-D14)/D14*100),"0.0 "))))),"")</f>
        <v xml:space="preserve">+24.7 </v>
      </c>
      <c r="E58" s="55" t="str">
        <f t="shared" si="8"/>
        <v xml:space="preserve">-100.0 </v>
      </c>
      <c r="F58" s="54" t="str">
        <f t="shared" si="8"/>
        <v xml:space="preserve">+19.3 </v>
      </c>
      <c r="G58" s="55" t="str">
        <f t="shared" si="8"/>
        <v/>
      </c>
      <c r="H58" s="55" t="str">
        <f t="shared" si="8"/>
        <v/>
      </c>
      <c r="I58" s="55" t="str">
        <f t="shared" si="8"/>
        <v xml:space="preserve">-100.0 </v>
      </c>
      <c r="J58" s="55" t="str">
        <f t="shared" si="8"/>
        <v/>
      </c>
      <c r="K58" s="55" t="str">
        <f t="shared" si="8"/>
        <v/>
      </c>
      <c r="L58" s="55" t="str">
        <f t="shared" si="8"/>
        <v/>
      </c>
      <c r="M58" s="55" t="str">
        <f t="shared" si="8"/>
        <v/>
      </c>
      <c r="N58" s="54" t="str">
        <f t="shared" si="8"/>
        <v xml:space="preserve">-100.0 </v>
      </c>
      <c r="O58" s="53" t="str">
        <f t="shared" si="8"/>
        <v xml:space="preserve">+16.5 </v>
      </c>
    </row>
    <row r="59" spans="1:17">
      <c r="A59" s="96" t="s">
        <v>94</v>
      </c>
      <c r="B59" s="44"/>
      <c r="C59" s="93" t="s">
        <v>44</v>
      </c>
      <c r="D59" s="55" t="str">
        <f t="shared" ref="D59:O59" si="9">IFERROR(IF(((D37-D15)/D15*100)&gt;100,"+",IF(((D37-D15)/D15*100)&lt;-100,"-",IF(ROUND(((D37-D15)/D15*100),1)=0,"0",IF(((D37-D15)/D15*100)&gt;0,TEXT(((D37-D15)/D15*100),"+0.0 "),TEXT(((D37-D15)/D15*100),"0.0 "))))),"")</f>
        <v xml:space="preserve">-100.0 </v>
      </c>
      <c r="E59" s="55" t="str">
        <f t="shared" si="9"/>
        <v xml:space="preserve">+22.1 </v>
      </c>
      <c r="F59" s="54" t="str">
        <f t="shared" si="9"/>
        <v xml:space="preserve">+21.3 </v>
      </c>
      <c r="G59" s="55" t="str">
        <f t="shared" si="9"/>
        <v>+</v>
      </c>
      <c r="H59" s="55" t="str">
        <f t="shared" si="9"/>
        <v xml:space="preserve">+91.8 </v>
      </c>
      <c r="I59" s="55" t="str">
        <f t="shared" si="9"/>
        <v xml:space="preserve">+6.2 </v>
      </c>
      <c r="J59" s="55" t="str">
        <f t="shared" si="9"/>
        <v xml:space="preserve">-25.9 </v>
      </c>
      <c r="K59" s="55" t="str">
        <f t="shared" si="9"/>
        <v xml:space="preserve">+52.3 </v>
      </c>
      <c r="L59" s="55" t="str">
        <f t="shared" si="9"/>
        <v xml:space="preserve">-100.0 </v>
      </c>
      <c r="M59" s="55" t="str">
        <f t="shared" si="9"/>
        <v xml:space="preserve">-16.2 </v>
      </c>
      <c r="N59" s="54" t="str">
        <f t="shared" si="9"/>
        <v xml:space="preserve">+39.2 </v>
      </c>
      <c r="O59" s="53" t="str">
        <f t="shared" si="9"/>
        <v xml:space="preserve">+37.8 </v>
      </c>
    </row>
    <row r="60" spans="1:17">
      <c r="A60" s="96" t="s">
        <v>94</v>
      </c>
      <c r="B60" s="44"/>
      <c r="C60" s="93" t="s">
        <v>45</v>
      </c>
      <c r="D60" s="55" t="str">
        <f t="shared" ref="D60:O60" si="10">IFERROR(IF(((D38-D16)/D16*100)&gt;100,"+",IF(((D38-D16)/D16*100)&lt;-100,"-",IF(ROUND(((D38-D16)/D16*100),1)=0,"0",IF(((D38-D16)/D16*100)&gt;0,TEXT(((D38-D16)/D16*100),"+0.0 "),TEXT(((D38-D16)/D16*100),"0.0 "))))),"")</f>
        <v xml:space="preserve">-37.7 </v>
      </c>
      <c r="E60" s="55" t="str">
        <f t="shared" si="10"/>
        <v/>
      </c>
      <c r="F60" s="54" t="str">
        <f t="shared" si="10"/>
        <v xml:space="preserve">-37.7 </v>
      </c>
      <c r="G60" s="55" t="str">
        <f t="shared" si="10"/>
        <v/>
      </c>
      <c r="H60" s="55" t="str">
        <f t="shared" si="10"/>
        <v/>
      </c>
      <c r="I60" s="55" t="str">
        <f t="shared" si="10"/>
        <v/>
      </c>
      <c r="J60" s="55" t="str">
        <f t="shared" si="10"/>
        <v/>
      </c>
      <c r="K60" s="55" t="str">
        <f t="shared" si="10"/>
        <v/>
      </c>
      <c r="L60" s="55" t="str">
        <f t="shared" si="10"/>
        <v/>
      </c>
      <c r="M60" s="55" t="str">
        <f t="shared" si="10"/>
        <v/>
      </c>
      <c r="N60" s="54" t="str">
        <f t="shared" si="10"/>
        <v/>
      </c>
      <c r="O60" s="53" t="str">
        <f t="shared" si="10"/>
        <v xml:space="preserve">-23.4 </v>
      </c>
    </row>
    <row r="61" spans="1:17">
      <c r="A61" s="96" t="s">
        <v>94</v>
      </c>
      <c r="B61" s="44"/>
      <c r="C61" s="93" t="s">
        <v>46</v>
      </c>
      <c r="D61" s="55" t="str">
        <f t="shared" ref="D61:O61" si="11">IFERROR(IF(((D39-D17)/D17*100)&gt;100,"+",IF(((D39-D17)/D17*100)&lt;-100,"-",IF(ROUND(((D39-D17)/D17*100),1)=0,"0",IF(((D39-D17)/D17*100)&gt;0,TEXT(((D39-D17)/D17*100),"+0.0 "),TEXT(((D39-D17)/D17*100),"0.0 "))))),"")</f>
        <v xml:space="preserve">-39.4 </v>
      </c>
      <c r="E61" s="55" t="str">
        <f t="shared" si="11"/>
        <v/>
      </c>
      <c r="F61" s="54" t="str">
        <f t="shared" si="11"/>
        <v xml:space="preserve">-39.4 </v>
      </c>
      <c r="G61" s="55" t="str">
        <f t="shared" si="11"/>
        <v xml:space="preserve">-100.0 </v>
      </c>
      <c r="H61" s="55" t="str">
        <f t="shared" si="11"/>
        <v xml:space="preserve">+5.1 </v>
      </c>
      <c r="I61" s="55" t="str">
        <f t="shared" si="11"/>
        <v/>
      </c>
      <c r="J61" s="55" t="str">
        <f t="shared" si="11"/>
        <v/>
      </c>
      <c r="K61" s="55" t="str">
        <f t="shared" si="11"/>
        <v xml:space="preserve">+95.3 </v>
      </c>
      <c r="L61" s="55" t="str">
        <f t="shared" si="11"/>
        <v/>
      </c>
      <c r="M61" s="55" t="str">
        <f t="shared" si="11"/>
        <v xml:space="preserve">-1.9 </v>
      </c>
      <c r="N61" s="54" t="str">
        <f t="shared" si="11"/>
        <v xml:space="preserve">+11.5 </v>
      </c>
      <c r="O61" s="53" t="str">
        <f t="shared" si="11"/>
        <v xml:space="preserve">-35.0 </v>
      </c>
    </row>
    <row r="62" spans="1:17">
      <c r="A62" s="96" t="s">
        <v>94</v>
      </c>
      <c r="B62" s="44"/>
      <c r="C62" s="93" t="s">
        <v>137</v>
      </c>
      <c r="D62" s="55" t="str">
        <f t="shared" ref="D62:O62" si="12">IFERROR(IF(((D40-D18)/D18*100)&gt;100,"+",IF(((D40-D18)/D18*100)&lt;-100,"-",IF(ROUND(((D40-D18)/D18*100),1)=0,"0",IF(((D40-D18)/D18*100)&gt;0,TEXT(((D40-D18)/D18*100),"+0.0 "),TEXT(((D40-D18)/D18*100),"0.0 "))))),"")</f>
        <v xml:space="preserve">-67.0 </v>
      </c>
      <c r="E62" s="55" t="str">
        <f t="shared" si="12"/>
        <v/>
      </c>
      <c r="F62" s="54" t="str">
        <f t="shared" si="12"/>
        <v xml:space="preserve">-67.0 </v>
      </c>
      <c r="G62" s="55" t="str">
        <f t="shared" si="12"/>
        <v/>
      </c>
      <c r="H62" s="55" t="str">
        <f t="shared" si="12"/>
        <v/>
      </c>
      <c r="I62" s="55" t="str">
        <f t="shared" si="12"/>
        <v/>
      </c>
      <c r="J62" s="55" t="str">
        <f t="shared" si="12"/>
        <v/>
      </c>
      <c r="K62" s="55" t="str">
        <f t="shared" si="12"/>
        <v/>
      </c>
      <c r="L62" s="55" t="str">
        <f t="shared" si="12"/>
        <v/>
      </c>
      <c r="M62" s="55" t="str">
        <f t="shared" si="12"/>
        <v/>
      </c>
      <c r="N62" s="54" t="str">
        <f t="shared" si="12"/>
        <v/>
      </c>
      <c r="O62" s="53" t="str">
        <f t="shared" si="12"/>
        <v xml:space="preserve">-67.0 </v>
      </c>
    </row>
    <row r="63" spans="1:17">
      <c r="A63" s="96" t="s">
        <v>94</v>
      </c>
      <c r="B63" s="44"/>
      <c r="C63" s="93" t="s">
        <v>47</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7">
      <c r="A64" s="96" t="s">
        <v>94</v>
      </c>
      <c r="B64" s="44"/>
      <c r="C64" s="93" t="s">
        <v>48</v>
      </c>
      <c r="D64" s="55" t="str">
        <f t="shared" ref="D64:O64" si="14">IFERROR(IF(((D42-D20)/D20*100)&gt;100,"+",IF(((D42-D20)/D20*100)&lt;-100,"-",IF(ROUND(((D42-D20)/D20*100),1)=0,"0",IF(((D42-D20)/D20*100)&gt;0,TEXT(((D42-D20)/D20*100),"+0.0 "),TEXT(((D42-D20)/D20*100),"0.0 "))))),"")</f>
        <v/>
      </c>
      <c r="E64" s="55" t="str">
        <f t="shared" si="14"/>
        <v xml:space="preserve">-70.8 </v>
      </c>
      <c r="F64" s="54" t="str">
        <f t="shared" si="14"/>
        <v xml:space="preserve">-70.8 </v>
      </c>
      <c r="G64" s="55" t="str">
        <f t="shared" si="14"/>
        <v/>
      </c>
      <c r="H64" s="55" t="str">
        <f t="shared" si="14"/>
        <v/>
      </c>
      <c r="I64" s="55" t="str">
        <f t="shared" si="14"/>
        <v xml:space="preserve">-25.6 </v>
      </c>
      <c r="J64" s="55" t="str">
        <f t="shared" si="14"/>
        <v/>
      </c>
      <c r="K64" s="55" t="str">
        <f t="shared" si="14"/>
        <v xml:space="preserve">-35.1 </v>
      </c>
      <c r="L64" s="55" t="str">
        <f t="shared" si="14"/>
        <v/>
      </c>
      <c r="M64" s="55" t="str">
        <f t="shared" si="14"/>
        <v/>
      </c>
      <c r="N64" s="54" t="str">
        <f t="shared" si="14"/>
        <v xml:space="preserve">-29.3 </v>
      </c>
      <c r="O64" s="53" t="str">
        <f t="shared" si="14"/>
        <v xml:space="preserve">-36.1 </v>
      </c>
    </row>
    <row r="65" spans="1:15">
      <c r="A65" s="96" t="s">
        <v>94</v>
      </c>
      <c r="B65" s="44"/>
      <c r="C65" s="93" t="s">
        <v>87</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-56.3 </v>
      </c>
      <c r="I65" s="55" t="str">
        <f t="shared" si="15"/>
        <v xml:space="preserve">+45.0 </v>
      </c>
      <c r="J65" s="55" t="str">
        <f t="shared" si="15"/>
        <v/>
      </c>
      <c r="K65" s="55" t="str">
        <f t="shared" si="15"/>
        <v xml:space="preserve">-51.9 </v>
      </c>
      <c r="L65" s="55" t="str">
        <f t="shared" si="15"/>
        <v/>
      </c>
      <c r="M65" s="55" t="str">
        <f t="shared" si="15"/>
        <v xml:space="preserve">+82.5 </v>
      </c>
      <c r="N65" s="54" t="str">
        <f t="shared" si="15"/>
        <v xml:space="preserve">-7.6 </v>
      </c>
      <c r="O65" s="53" t="str">
        <f t="shared" si="15"/>
        <v xml:space="preserve">-7.6 </v>
      </c>
    </row>
    <row r="66" spans="1:15">
      <c r="A66" s="96" t="s">
        <v>94</v>
      </c>
      <c r="B66" s="44"/>
      <c r="C66" s="93" t="s">
        <v>49</v>
      </c>
      <c r="D66" s="55" t="str">
        <f t="shared" ref="D66:O66" si="16">IFERROR(IF(((D44-D22)/D22*100)&gt;100,"+",IF(((D44-D22)/D22*100)&lt;-100,"-",IF(ROUND(((D44-D22)/D22*100),1)=0,"0",IF(((D44-D22)/D22*100)&gt;0,TEXT(((D44-D22)/D22*100),"+0.0 "),TEXT(((D44-D22)/D22*100),"0.0 "))))),"")</f>
        <v>+</v>
      </c>
      <c r="E66" s="55" t="str">
        <f t="shared" si="16"/>
        <v xml:space="preserve">-76.9 </v>
      </c>
      <c r="F66" s="54" t="str">
        <f t="shared" si="16"/>
        <v xml:space="preserve">-75.9 </v>
      </c>
      <c r="G66" s="55" t="str">
        <f t="shared" si="16"/>
        <v/>
      </c>
      <c r="H66" s="55" t="str">
        <f t="shared" si="16"/>
        <v>+</v>
      </c>
      <c r="I66" s="55" t="str">
        <f t="shared" si="16"/>
        <v xml:space="preserve">-43.7 </v>
      </c>
      <c r="J66" s="55" t="str">
        <f t="shared" si="16"/>
        <v/>
      </c>
      <c r="K66" s="55" t="str">
        <f t="shared" si="16"/>
        <v>+</v>
      </c>
      <c r="L66" s="55" t="str">
        <f t="shared" si="16"/>
        <v/>
      </c>
      <c r="M66" s="55" t="str">
        <f t="shared" si="16"/>
        <v xml:space="preserve">+37.1 </v>
      </c>
      <c r="N66" s="54" t="str">
        <f t="shared" si="16"/>
        <v>+</v>
      </c>
      <c r="O66" s="53" t="str">
        <f t="shared" si="16"/>
        <v xml:space="preserve">+26.7 </v>
      </c>
    </row>
    <row r="67" spans="1:15">
      <c r="A67" s="96" t="s">
        <v>94</v>
      </c>
      <c r="B67" s="44"/>
      <c r="C67" s="93" t="s">
        <v>50</v>
      </c>
      <c r="D67" s="55" t="str">
        <f t="shared" ref="D67:O67" si="17">IFERROR(IF(((D45-D23)/D23*100)&gt;100,"+",IF(((D45-D23)/D23*100)&lt;-100,"-",IF(ROUND(((D45-D23)/D23*100),1)=0,"0",IF(((D45-D23)/D23*100)&gt;0,TEXT(((D45-D23)/D23*100),"+0.0 "),TEXT(((D45-D23)/D23*100),"0.0 "))))),"")</f>
        <v xml:space="preserve">-2.3 </v>
      </c>
      <c r="E67" s="55" t="str">
        <f t="shared" si="17"/>
        <v/>
      </c>
      <c r="F67" s="54" t="str">
        <f t="shared" si="17"/>
        <v xml:space="preserve">-2.3 </v>
      </c>
      <c r="G67" s="55" t="str">
        <f t="shared" si="17"/>
        <v/>
      </c>
      <c r="H67" s="55" t="str">
        <f t="shared" si="17"/>
        <v/>
      </c>
      <c r="I67" s="55" t="str">
        <f t="shared" si="17"/>
        <v xml:space="preserve">-100.0 </v>
      </c>
      <c r="J67" s="55" t="str">
        <f t="shared" si="17"/>
        <v/>
      </c>
      <c r="K67" s="55" t="str">
        <f t="shared" si="17"/>
        <v xml:space="preserve">-100.0 </v>
      </c>
      <c r="L67" s="55" t="str">
        <f t="shared" si="17"/>
        <v/>
      </c>
      <c r="M67" s="55" t="str">
        <f t="shared" si="17"/>
        <v xml:space="preserve">-77.1 </v>
      </c>
      <c r="N67" s="54" t="str">
        <f t="shared" si="17"/>
        <v xml:space="preserve">-91.8 </v>
      </c>
      <c r="O67" s="53" t="str">
        <f t="shared" si="17"/>
        <v xml:space="preserve">-28.8 </v>
      </c>
    </row>
    <row r="68" spans="1:15">
      <c r="A68" s="96" t="s">
        <v>94</v>
      </c>
      <c r="B68" s="44"/>
      <c r="C68" s="93" t="s">
        <v>51</v>
      </c>
      <c r="D68" s="55" t="str">
        <f t="shared" ref="D68:O68" si="18">IFERROR(IF(((D46-D24)/D24*100)&gt;100,"+",IF(((D46-D24)/D24*100)&lt;-100,"-",IF(ROUND(((D46-D24)/D24*100),1)=0,"0",IF(((D46-D24)/D24*100)&gt;0,TEXT(((D46-D24)/D24*100),"+0.0 "),TEXT(((D46-D24)/D24*100),"0.0 "))))),"")</f>
        <v xml:space="preserve">-100.0 </v>
      </c>
      <c r="E68" s="55" t="str">
        <f t="shared" si="18"/>
        <v/>
      </c>
      <c r="F68" s="54" t="str">
        <f t="shared" si="18"/>
        <v xml:space="preserve">-100.0 </v>
      </c>
      <c r="G68" s="55" t="str">
        <f t="shared" si="18"/>
        <v/>
      </c>
      <c r="H68" s="55" t="str">
        <f t="shared" si="18"/>
        <v/>
      </c>
      <c r="I68" s="55" t="str">
        <f t="shared" si="18"/>
        <v xml:space="preserve">+29.4 </v>
      </c>
      <c r="J68" s="55" t="str">
        <f t="shared" si="18"/>
        <v xml:space="preserve">-100.0 </v>
      </c>
      <c r="K68" s="55" t="str">
        <f t="shared" si="18"/>
        <v xml:space="preserve">+18.4 </v>
      </c>
      <c r="L68" s="55" t="str">
        <f t="shared" si="18"/>
        <v xml:space="preserve">-15.8 </v>
      </c>
      <c r="M68" s="55" t="str">
        <f t="shared" si="18"/>
        <v xml:space="preserve">+21.9 </v>
      </c>
      <c r="N68" s="54" t="str">
        <f t="shared" si="18"/>
        <v xml:space="preserve">+20.4 </v>
      </c>
      <c r="O68" s="53" t="str">
        <f t="shared" si="18"/>
        <v xml:space="preserve">-17.5 </v>
      </c>
    </row>
    <row r="69" spans="1:15">
      <c r="A69" s="96" t="s">
        <v>94</v>
      </c>
      <c r="B69" s="44"/>
      <c r="C69" s="93" t="s">
        <v>52</v>
      </c>
      <c r="D69" s="55" t="str">
        <f t="shared" ref="D69:O69" si="19">IFERROR(IF(((D47-D25)/D25*100)&gt;100,"+",IF(((D47-D25)/D25*100)&lt;-100,"-",IF(ROUND(((D47-D25)/D25*100),1)=0,"0",IF(((D47-D25)/D25*100)&gt;0,TEXT(((D47-D25)/D25*100),"+0.0 "),TEXT(((D47-D25)/D25*100),"0.0 "))))),"")</f>
        <v xml:space="preserve">-32.4 </v>
      </c>
      <c r="E69" s="55" t="str">
        <f t="shared" si="19"/>
        <v/>
      </c>
      <c r="F69" s="54" t="str">
        <f t="shared" si="19"/>
        <v xml:space="preserve">-32.4 </v>
      </c>
      <c r="G69" s="55" t="str">
        <f t="shared" si="19"/>
        <v/>
      </c>
      <c r="H69" s="55" t="str">
        <f t="shared" si="19"/>
        <v>+</v>
      </c>
      <c r="I69" s="55" t="str">
        <f t="shared" si="19"/>
        <v xml:space="preserve">-49.3 </v>
      </c>
      <c r="J69" s="55" t="str">
        <f t="shared" si="19"/>
        <v xml:space="preserve">-100.0 </v>
      </c>
      <c r="K69" s="55" t="str">
        <f t="shared" si="19"/>
        <v xml:space="preserve">-23.7 </v>
      </c>
      <c r="L69" s="55" t="str">
        <f t="shared" si="19"/>
        <v/>
      </c>
      <c r="M69" s="55" t="str">
        <f t="shared" si="19"/>
        <v xml:space="preserve">-47.2 </v>
      </c>
      <c r="N69" s="54" t="str">
        <f t="shared" si="19"/>
        <v xml:space="preserve">-27.7 </v>
      </c>
      <c r="O69" s="53" t="str">
        <f t="shared" si="19"/>
        <v xml:space="preserve">-31.3 </v>
      </c>
    </row>
    <row r="70" spans="1:15">
      <c r="A70" s="96" t="s">
        <v>94</v>
      </c>
      <c r="B70" s="44"/>
      <c r="C70" s="93" t="s">
        <v>69</v>
      </c>
      <c r="D70" s="55" t="str">
        <f t="shared" ref="D70:O70" si="20">IFERROR(IF(((D48-D26)/D26*100)&gt;100,"+",IF(((D48-D26)/D26*100)&lt;-100,"-",IF(ROUND(((D48-D26)/D26*100),1)=0,"0",IF(((D48-D26)/D26*100)&gt;0,TEXT(((D48-D26)/D26*100),"+0.0 "),TEXT(((D48-D26)/D26*100),"0.0 "))))),"")</f>
        <v>+</v>
      </c>
      <c r="E70" s="55" t="str">
        <f t="shared" si="20"/>
        <v xml:space="preserve">-7.8 </v>
      </c>
      <c r="F70" s="54" t="str">
        <f t="shared" si="20"/>
        <v>+</v>
      </c>
      <c r="G70" s="55" t="str">
        <f t="shared" si="20"/>
        <v xml:space="preserve">+18.5 </v>
      </c>
      <c r="H70" s="55" t="str">
        <f t="shared" si="20"/>
        <v xml:space="preserve">-5.7 </v>
      </c>
      <c r="I70" s="55" t="str">
        <f t="shared" si="20"/>
        <v xml:space="preserve">-46.4 </v>
      </c>
      <c r="J70" s="55" t="str">
        <f t="shared" si="20"/>
        <v xml:space="preserve">-4.1 </v>
      </c>
      <c r="K70" s="55" t="str">
        <f t="shared" si="20"/>
        <v xml:space="preserve">-78.9 </v>
      </c>
      <c r="L70" s="55" t="str">
        <f t="shared" si="20"/>
        <v/>
      </c>
      <c r="M70" s="55" t="str">
        <f t="shared" si="20"/>
        <v xml:space="preserve">+28.4 </v>
      </c>
      <c r="N70" s="54" t="str">
        <f t="shared" si="20"/>
        <v xml:space="preserve">-11.4 </v>
      </c>
      <c r="O70" s="53" t="str">
        <f t="shared" si="20"/>
        <v xml:space="preserve">+74.8 </v>
      </c>
    </row>
    <row r="71" spans="1:15">
      <c r="A71" s="99" t="s">
        <v>94</v>
      </c>
      <c r="B71" s="45"/>
      <c r="C71" s="94" t="s">
        <v>127</v>
      </c>
      <c r="D71" s="58" t="str">
        <f t="shared" ref="D71:N71" si="21">IFERROR(IF(((D49-D27)/D27*100)&gt;100,"+",IF(((D49-D27)/D27*100)&lt;-100,"-",IF(ROUND(((D49-D27)/D27*100),1)=0,"0",IF(((D49-D27)/D27*100)&gt;0,TEXT(((D49-D27)/D27*100),"+0.0 "),TEXT(((D49-D27)/D27*100),"0.0 "))))),"")</f>
        <v xml:space="preserve">-10.3 </v>
      </c>
      <c r="E71" s="58" t="str">
        <f t="shared" si="21"/>
        <v xml:space="preserve">-45.5 </v>
      </c>
      <c r="F71" s="57" t="str">
        <f>IFERROR(IF(((F49-F27)/F27*100)&gt;100,"+",IF(((F49-F27)/F27*100)&lt;-100,"-",IF(ROUND(((F49-F27)/F27*100),1)=0,"0",IF(((F49-F27)/F27*100)&gt;0,TEXT(((F49-F27)/F27*100),"+0.0 "),TEXT(((F49-F27)/F27*100),"0.0 "))))),"")</f>
        <v xml:space="preserve">-13.5 </v>
      </c>
      <c r="G71" s="58" t="str">
        <f t="shared" si="21"/>
        <v xml:space="preserve">+24.8 </v>
      </c>
      <c r="H71" s="58" t="str">
        <f t="shared" si="21"/>
        <v xml:space="preserve">+20.0 </v>
      </c>
      <c r="I71" s="58" t="str">
        <f t="shared" si="21"/>
        <v xml:space="preserve">-4.1 </v>
      </c>
      <c r="J71" s="58" t="str">
        <f t="shared" si="21"/>
        <v xml:space="preserve">+1.9 </v>
      </c>
      <c r="K71" s="58" t="str">
        <f t="shared" si="21"/>
        <v xml:space="preserve">+8.7 </v>
      </c>
      <c r="L71" s="58" t="str">
        <f t="shared" si="21"/>
        <v xml:space="preserve">+98.9 </v>
      </c>
      <c r="M71" s="58" t="str">
        <f t="shared" si="21"/>
        <v xml:space="preserve">+0.4 </v>
      </c>
      <c r="N71" s="57" t="str">
        <f t="shared" si="21"/>
        <v xml:space="preserve">+6.0 </v>
      </c>
      <c r="O71" s="56" t="str">
        <f>IFERROR(IF(((O49-O27)/O27*100)&gt;100,"+",IF(((O49-O27)/O27*100)&lt;-100,"-",IF(ROUND(((O49-O27)/O27*100),1)=0,"0",IF(((O49-O27)/O27*100)&gt;0,TEXT(((O49-O27)/O27*100),"+0.0 "),TEXT(((O49-O27)/O27*100),"0.0 "))))),"")</f>
        <v xml:space="preserve">-5.7 </v>
      </c>
    </row>
    <row r="72" spans="1:15">
      <c r="A72" s="125"/>
      <c r="B72" s="52"/>
      <c r="C72" s="125"/>
      <c r="D72" s="52"/>
      <c r="E72" s="52"/>
      <c r="F72" s="52"/>
      <c r="G72" s="52"/>
      <c r="H72" s="52"/>
      <c r="I72" s="52"/>
      <c r="J72" s="52"/>
      <c r="K72" s="52"/>
      <c r="L72" s="52"/>
      <c r="M72" s="52"/>
      <c r="N72" s="52"/>
      <c r="O72" s="52"/>
    </row>
    <row r="73" spans="1:15">
      <c r="D73" s="110">
        <f t="shared" ref="D73:N73" si="22">D49-D27</f>
        <v>-1098.0299999999988</v>
      </c>
      <c r="E73" s="110">
        <f t="shared" si="22"/>
        <v>-477.7700000000001</v>
      </c>
      <c r="F73" s="110">
        <f t="shared" si="22"/>
        <v>-1575.7999999999993</v>
      </c>
      <c r="G73" s="110">
        <f t="shared" si="22"/>
        <v>49</v>
      </c>
      <c r="H73" s="110">
        <f t="shared" si="22"/>
        <v>210.56000000000017</v>
      </c>
      <c r="I73" s="110">
        <f t="shared" si="22"/>
        <v>-105.70000000000027</v>
      </c>
      <c r="J73" s="110">
        <f t="shared" si="22"/>
        <v>2.9300000000000068</v>
      </c>
      <c r="K73" s="110">
        <f t="shared" si="22"/>
        <v>275.9399999999996</v>
      </c>
      <c r="L73" s="110">
        <f t="shared" si="22"/>
        <v>34.07</v>
      </c>
      <c r="M73" s="110">
        <f t="shared" si="22"/>
        <v>2.4500000000000455</v>
      </c>
      <c r="N73" s="110">
        <f t="shared" si="22"/>
        <v>469.25000000000091</v>
      </c>
      <c r="O73" s="110">
        <f>O49-O27</f>
        <v>-1106.5499999999993</v>
      </c>
    </row>
    <row r="74" spans="1:15">
      <c r="D74" s="87"/>
      <c r="E74" s="110"/>
      <c r="F74" s="133"/>
      <c r="G74" s="87"/>
      <c r="H74" s="87"/>
      <c r="I74" s="87"/>
      <c r="J74" s="87"/>
      <c r="K74" s="87"/>
      <c r="L74" s="87"/>
      <c r="M74" s="87"/>
      <c r="N74" s="87"/>
      <c r="O74" s="110"/>
    </row>
    <row r="75" spans="1:15">
      <c r="D75" s="110"/>
      <c r="E75" s="110"/>
      <c r="F75" s="110"/>
      <c r="G75" s="110"/>
      <c r="H75" s="110"/>
      <c r="I75" s="110"/>
      <c r="J75" s="110"/>
      <c r="K75" s="110"/>
      <c r="L75" s="110"/>
      <c r="M75" s="110"/>
      <c r="N75" s="110"/>
      <c r="O75" s="110"/>
    </row>
    <row r="76" spans="1:15">
      <c r="F76" s="87">
        <f>F49/F27-1</f>
        <v>-0.13508694325285375</v>
      </c>
    </row>
    <row r="80" spans="1:15">
      <c r="H80" s="110"/>
      <c r="I80" s="88"/>
    </row>
    <row r="81" spans="8:8">
      <c r="H81" s="110"/>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70"/>
  <sheetViews>
    <sheetView showGridLines="0" zoomScaleNormal="100" workbookViewId="0">
      <pane xSplit="2" ySplit="5" topLeftCell="C138" activePane="bottomRight" state="frozen"/>
      <selection pane="topRight" activeCell="C1" sqref="C1"/>
      <selection pane="bottomLeft" activeCell="A6" sqref="A6"/>
      <selection pane="bottomRight" activeCell="A138" sqref="A138"/>
    </sheetView>
  </sheetViews>
  <sheetFormatPr defaultColWidth="9.1796875" defaultRowHeight="15.5"/>
  <cols>
    <col min="1" max="1" width="12.453125" style="1" customWidth="1"/>
    <col min="2" max="2" width="30.54296875" style="1" customWidth="1"/>
    <col min="3" max="13" width="13.54296875" style="1" customWidth="1"/>
    <col min="14" max="14" width="15" style="1" customWidth="1"/>
    <col min="15" max="15" width="12.1796875" style="1" bestFit="1" customWidth="1"/>
    <col min="16" max="16" width="9.1796875" style="1"/>
    <col min="17" max="17" width="13.1796875" style="1" bestFit="1" customWidth="1"/>
    <col min="18" max="16384" width="9.1796875" style="1"/>
  </cols>
  <sheetData>
    <row r="1" spans="1:14" customFormat="1" ht="23.5">
      <c r="A1" s="115" t="s">
        <v>75</v>
      </c>
    </row>
    <row r="2" spans="1:14" customFormat="1">
      <c r="A2" s="19" t="s">
        <v>17</v>
      </c>
    </row>
    <row r="3" spans="1:14" customFormat="1">
      <c r="A3" s="19" t="s">
        <v>32</v>
      </c>
      <c r="E3">
        <f>C41/C49</f>
        <v>8.5581865437759738E-2</v>
      </c>
    </row>
    <row r="4" spans="1:14" customFormat="1">
      <c r="A4" s="19" t="s">
        <v>35</v>
      </c>
    </row>
    <row r="5" spans="1:14" customFormat="1" ht="46.5">
      <c r="A5" s="47" t="s">
        <v>25</v>
      </c>
      <c r="B5" s="104" t="s">
        <v>140</v>
      </c>
      <c r="C5" s="46" t="s">
        <v>68</v>
      </c>
      <c r="D5" s="46" t="s">
        <v>92</v>
      </c>
      <c r="E5" s="46" t="s">
        <v>117</v>
      </c>
      <c r="F5" s="49" t="s">
        <v>85</v>
      </c>
      <c r="G5" s="46" t="s">
        <v>67</v>
      </c>
      <c r="H5" s="46" t="s">
        <v>24</v>
      </c>
      <c r="I5" s="46" t="s">
        <v>73</v>
      </c>
      <c r="J5" s="46" t="s">
        <v>128</v>
      </c>
      <c r="K5" s="46" t="s">
        <v>129</v>
      </c>
      <c r="L5" s="46" t="s">
        <v>93</v>
      </c>
      <c r="M5" s="46" t="s">
        <v>118</v>
      </c>
      <c r="N5" s="49" t="s">
        <v>119</v>
      </c>
    </row>
    <row r="6" spans="1:14">
      <c r="A6" s="95">
        <v>2018</v>
      </c>
      <c r="B6" s="100"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1"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1"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1"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1"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1"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1"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1"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1"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1"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1"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1"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1"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1"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1"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1"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1"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1"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1"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1"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1"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2" t="s">
        <v>127</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0"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1"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1"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1"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1"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1"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1"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1"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1"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1"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1"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1"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1"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1"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1"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1"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1"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1"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1"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1"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1"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2" t="s">
        <v>127</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0"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1"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1"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1"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1"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1"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1"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1"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1"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1"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1"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1"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1"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1"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1"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1"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1"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1"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1"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1"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1"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2" t="s">
        <v>127</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0"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99.74</v>
      </c>
      <c r="I72" s="67">
        <f>SUMIFS(Month!J:J,Month!$C:$C,$B72,Month!$A:$A,$A72)</f>
        <v>38.18</v>
      </c>
      <c r="J72" s="67">
        <f>SUMIFS(Month!K:K,Month!$C:$C,$B72,Month!$A:$A,$A72)</f>
        <v>1296.6399999999999</v>
      </c>
      <c r="K72" s="67">
        <f>SUMIFS(Month!L:L,Month!$C:$C,$B72,Month!$A:$A,$A72)</f>
        <v>253.8</v>
      </c>
      <c r="L72" s="67">
        <f>SUMIFS(Month!M:M,Month!$C:$C,$B72,Month!$A:$A,$A72)</f>
        <v>305.72999999999996</v>
      </c>
      <c r="M72" s="67">
        <f>SUMIFS(Month!N:N,Month!$C:$C,$B72,Month!$A:$A,$A72)</f>
        <v>2345.25</v>
      </c>
      <c r="N72" s="68">
        <f>SUMIFS(Month!O:O,Month!$C:$C,$B72,Month!$A:$A,$A72)</f>
        <v>2580.6799999999994</v>
      </c>
    </row>
    <row r="73" spans="1:14">
      <c r="A73" s="96">
        <v>2021</v>
      </c>
      <c r="B73" s="101"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1"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1"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1"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1"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1"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1"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1"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1"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550.32000000000005</v>
      </c>
      <c r="I81" s="70">
        <f>SUMIFS(Month!J:J,Month!$C:$C,$B81,Month!$A:$A,$A81)</f>
        <v>327.02999999999997</v>
      </c>
      <c r="J81" s="70">
        <f>SUMIFS(Month!K:K,Month!$C:$C,$B81,Month!$A:$A,$A81)</f>
        <v>2278.4700000000003</v>
      </c>
      <c r="K81" s="70">
        <f>SUMIFS(Month!L:L,Month!$C:$C,$B81,Month!$A:$A,$A81)</f>
        <v>164.86</v>
      </c>
      <c r="L81" s="70">
        <f>SUMIFS(Month!M:M,Month!$C:$C,$B81,Month!$A:$A,$A81)</f>
        <v>1519.3799999999999</v>
      </c>
      <c r="M81" s="70">
        <f>SUMIFS(Month!N:N,Month!$C:$C,$B81,Month!$A:$A,$A81)</f>
        <v>5296.18</v>
      </c>
      <c r="N81" s="71">
        <f>SUMIFS(Month!O:O,Month!$C:$C,$B81,Month!$A:$A,$A81)</f>
        <v>5664.8700000000008</v>
      </c>
    </row>
    <row r="82" spans="1:15">
      <c r="A82" s="96">
        <v>2021</v>
      </c>
      <c r="B82" s="101"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1"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77.240000000000009</v>
      </c>
      <c r="I83" s="70">
        <f>SUMIFS(Month!J:J,Month!$C:$C,$B83,Month!$A:$A,$A83)</f>
        <v>0</v>
      </c>
      <c r="J83" s="70">
        <f>SUMIFS(Month!K:K,Month!$C:$C,$B83,Month!$A:$A,$A83)</f>
        <v>502.65999999999997</v>
      </c>
      <c r="K83" s="70">
        <f>SUMIFS(Month!L:L,Month!$C:$C,$B83,Month!$A:$A,$A83)</f>
        <v>11.94</v>
      </c>
      <c r="L83" s="70">
        <f>SUMIFS(Month!M:M,Month!$C:$C,$B83,Month!$A:$A,$A83)</f>
        <v>38.71</v>
      </c>
      <c r="M83" s="70">
        <f>SUMIFS(Month!N:N,Month!$C:$C,$B83,Month!$A:$A,$A83)</f>
        <v>1318.3999999999999</v>
      </c>
      <c r="N83" s="71">
        <f>SUMIFS(Month!O:O,Month!$C:$C,$B83,Month!$A:$A,$A83)</f>
        <v>14599.010000000002</v>
      </c>
    </row>
    <row r="84" spans="1:15">
      <c r="A84" s="96">
        <v>2021</v>
      </c>
      <c r="B84" s="101"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1"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97.66</v>
      </c>
      <c r="L85" s="70">
        <f>SUMIFS(Month!M:M,Month!$C:$C,$B85,Month!$A:$A,$A85)</f>
        <v>165.31</v>
      </c>
      <c r="M85" s="70">
        <f>SUMIFS(Month!N:N,Month!$C:$C,$B85,Month!$A:$A,$A85)</f>
        <v>5391.5699999999988</v>
      </c>
      <c r="N85" s="71">
        <f>SUMIFS(Month!O:O,Month!$C:$C,$B85,Month!$A:$A,$A85)</f>
        <v>8934.42</v>
      </c>
      <c r="O85" s="88"/>
    </row>
    <row r="86" spans="1:15">
      <c r="A86" s="96">
        <v>2021</v>
      </c>
      <c r="B86" s="101"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785.94</v>
      </c>
      <c r="I86" s="70">
        <f>SUMIFS(Month!J:J,Month!$C:$C,$B86,Month!$A:$A,$A86)</f>
        <v>0</v>
      </c>
      <c r="J86" s="70">
        <f>SUMIFS(Month!K:K,Month!$C:$C,$B86,Month!$A:$A,$A86)</f>
        <v>348.97</v>
      </c>
      <c r="K86" s="70">
        <f>SUMIFS(Month!L:L,Month!$C:$C,$B86,Month!$A:$A,$A86)</f>
        <v>124.06</v>
      </c>
      <c r="L86" s="70">
        <f>SUMIFS(Month!M:M,Month!$C:$C,$B86,Month!$A:$A,$A86)</f>
        <v>0</v>
      </c>
      <c r="M86" s="70">
        <f>SUMIFS(Month!N:N,Month!$C:$C,$B86,Month!$A:$A,$A86)</f>
        <v>1258.97</v>
      </c>
      <c r="N86" s="71">
        <f>SUMIFS(Month!O:O,Month!$C:$C,$B86,Month!$A:$A,$A86)</f>
        <v>1337.36</v>
      </c>
    </row>
    <row r="87" spans="1:15">
      <c r="A87" s="96">
        <v>2021</v>
      </c>
      <c r="B87" s="101"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1"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1240.27</v>
      </c>
      <c r="K88" s="70">
        <f>SUMIFS(Month!L:L,Month!$C:$C,$B88,Month!$A:$A,$A88)</f>
        <v>49.19</v>
      </c>
      <c r="L88" s="70">
        <f>SUMIFS(Month!M:M,Month!$C:$C,$B88,Month!$A:$A,$A88)</f>
        <v>52.480000000000004</v>
      </c>
      <c r="M88" s="70">
        <f>SUMIFS(Month!N:N,Month!$C:$C,$B88,Month!$A:$A,$A88)</f>
        <v>1692.7100000000003</v>
      </c>
      <c r="N88" s="71">
        <f>SUMIFS(Month!O:O,Month!$C:$C,$B88,Month!$A:$A,$A88)</f>
        <v>2227.5199999999995</v>
      </c>
    </row>
    <row r="89" spans="1:15">
      <c r="A89" s="96">
        <v>2021</v>
      </c>
      <c r="B89" s="101"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1"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1"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66.91</v>
      </c>
      <c r="J91" s="70">
        <f>SUMIFS(Month!K:K,Month!$C:$C,$B91,Month!$A:$A,$A91)</f>
        <v>610.99</v>
      </c>
      <c r="K91" s="70">
        <f>SUMIFS(Month!L:L,Month!$C:$C,$B91,Month!$A:$A,$A91)</f>
        <v>0</v>
      </c>
      <c r="L91" s="70">
        <f>SUMIFS(Month!M:M,Month!$C:$C,$B91,Month!$A:$A,$A91)</f>
        <v>257.93</v>
      </c>
      <c r="M91" s="70">
        <f>SUMIFS(Month!N:N,Month!$C:$C,$B91,Month!$A:$A,$A91)</f>
        <v>940.59</v>
      </c>
      <c r="N91" s="71">
        <f>SUMIFS(Month!O:O,Month!$C:$C,$B91,Month!$A:$A,$A91)</f>
        <v>11968.41</v>
      </c>
    </row>
    <row r="92" spans="1:15">
      <c r="A92" s="96">
        <v>2021</v>
      </c>
      <c r="B92" s="101"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132.53</v>
      </c>
      <c r="L92" s="70">
        <f>SUMIFS(Month!M:M,Month!$C:$C,$B92,Month!$A:$A,$A92)</f>
        <v>173.76</v>
      </c>
      <c r="M92" s="70">
        <f>SUMIFS(Month!N:N,Month!$C:$C,$B92,Month!$A:$A,$A92)</f>
        <v>2211.06</v>
      </c>
      <c r="N92" s="71">
        <f>SUMIFS(Month!O:O,Month!$C:$C,$B92,Month!$A:$A,$A92)</f>
        <v>7474.6900000000005</v>
      </c>
    </row>
    <row r="93" spans="1:15">
      <c r="A93" s="99">
        <v>2021</v>
      </c>
      <c r="B93" s="102" t="s">
        <v>127</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4435.1000000000004</v>
      </c>
      <c r="I93" s="73">
        <f>SUMIFS(Month!J:J,Month!$C:$C,$B93,Month!$A:$A,$A93)</f>
        <v>776.08999999999992</v>
      </c>
      <c r="J93" s="73">
        <f>SUMIFS(Month!K:K,Month!$C:$C,$B93,Month!$A:$A,$A93)</f>
        <v>12649.129999999997</v>
      </c>
      <c r="K93" s="73">
        <f>SUMIFS(Month!L:L,Month!$C:$C,$B93,Month!$A:$A,$A93)</f>
        <v>988.17</v>
      </c>
      <c r="L93" s="73">
        <f>SUMIFS(Month!M:M,Month!$C:$C,$B93,Month!$A:$A,$A93)</f>
        <v>3076.42</v>
      </c>
      <c r="M93" s="73">
        <f>SUMIFS(Month!N:N,Month!$C:$C,$B93,Month!$A:$A,$A93)</f>
        <v>25220.560000000005</v>
      </c>
      <c r="N93" s="74">
        <f>SUMIFS(Month!O:O,Month!$C:$C,$B93,Month!$A:$A,$A93)</f>
        <v>66952.89</v>
      </c>
    </row>
    <row r="94" spans="1:15">
      <c r="A94" s="95">
        <v>2022</v>
      </c>
      <c r="B94" s="100"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80.81</v>
      </c>
      <c r="I94" s="67">
        <f>SUMIFS(Month!J:J,Month!$C:$C,$B94,Month!$A:$A,$A94)</f>
        <v>0.05</v>
      </c>
      <c r="J94" s="67">
        <f>SUMIFS(Month!K:K,Month!$C:$C,$B94,Month!$A:$A,$A94)</f>
        <v>1977.1599999999999</v>
      </c>
      <c r="K94" s="67">
        <f>SUMIFS(Month!L:L,Month!$C:$C,$B94,Month!$A:$A,$A94)</f>
        <v>87.07</v>
      </c>
      <c r="L94" s="67">
        <f>SUMIFS(Month!M:M,Month!$C:$C,$B94,Month!$A:$A,$A94)</f>
        <v>399.29999999999995</v>
      </c>
      <c r="M94" s="67">
        <f>SUMIFS(Month!N:N,Month!$C:$C,$B94,Month!$A:$A,$A94)</f>
        <v>2804.49</v>
      </c>
      <c r="N94" s="68">
        <f>SUMIFS(Month!O:O,Month!$C:$C,$B94,Month!$A:$A,$A94)</f>
        <v>2977.97</v>
      </c>
    </row>
    <row r="95" spans="1:15">
      <c r="A95" s="96">
        <v>2022</v>
      </c>
      <c r="B95" s="101"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1"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1"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1"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1"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1"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1"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1"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1"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458.90000000000003</v>
      </c>
      <c r="I103" s="70">
        <f>SUMIFS(Month!J:J,Month!$C:$C,$B103,Month!$A:$A,$A103)</f>
        <v>241.31</v>
      </c>
      <c r="J103" s="70">
        <f>SUMIFS(Month!K:K,Month!$C:$C,$B103,Month!$A:$A,$A103)</f>
        <v>2310.9900000000002</v>
      </c>
      <c r="K103" s="70">
        <f>SUMIFS(Month!L:L,Month!$C:$C,$B103,Month!$A:$A,$A103)</f>
        <v>22.07</v>
      </c>
      <c r="L103" s="70">
        <f>SUMIFS(Month!M:M,Month!$C:$C,$B103,Month!$A:$A,$A103)</f>
        <v>1321.7800000000002</v>
      </c>
      <c r="M103" s="70">
        <f>SUMIFS(Month!N:N,Month!$C:$C,$B103,Month!$A:$A,$A103)</f>
        <v>4931.42</v>
      </c>
      <c r="N103" s="71">
        <f>SUMIFS(Month!O:O,Month!$C:$C,$B103,Month!$A:$A,$A103)</f>
        <v>5330.63</v>
      </c>
    </row>
    <row r="104" spans="1:15">
      <c r="A104" s="96">
        <v>2022</v>
      </c>
      <c r="B104" s="101"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1"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17.259999999999998</v>
      </c>
      <c r="K105" s="70">
        <f>SUMIFS(Month!L:L,Month!$C:$C,$B105,Month!$A:$A,$A105)</f>
        <v>0</v>
      </c>
      <c r="L105" s="70">
        <f>SUMIFS(Month!M:M,Month!$C:$C,$B105,Month!$A:$A,$A105)</f>
        <v>134.38</v>
      </c>
      <c r="M105" s="70">
        <f>SUMIFS(Month!N:N,Month!$C:$C,$B105,Month!$A:$A,$A105)</f>
        <v>739.63</v>
      </c>
      <c r="N105" s="71">
        <f>SUMIFS(Month!O:O,Month!$C:$C,$B105,Month!$A:$A,$A105)</f>
        <v>14587.15</v>
      </c>
    </row>
    <row r="106" spans="1:15">
      <c r="A106" s="96">
        <v>2022</v>
      </c>
      <c r="B106" s="101"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1"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1"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1296.4000000000001</v>
      </c>
      <c r="I108" s="70">
        <f>SUMIFS(Month!J:J,Month!$C:$C,$B108,Month!$A:$A,$A108)</f>
        <v>11.03</v>
      </c>
      <c r="J108" s="70">
        <f>SUMIFS(Month!K:K,Month!$C:$C,$B108,Month!$A:$A,$A108)</f>
        <v>655.73</v>
      </c>
      <c r="K108" s="70">
        <f>SUMIFS(Month!L:L,Month!$C:$C,$B108,Month!$A:$A,$A108)</f>
        <v>23.38</v>
      </c>
      <c r="L108" s="70">
        <f>SUMIFS(Month!M:M,Month!$C:$C,$B108,Month!$A:$A,$A108)</f>
        <v>0</v>
      </c>
      <c r="M108" s="70">
        <f>SUMIFS(Month!N:N,Month!$C:$C,$B108,Month!$A:$A,$A108)</f>
        <v>1986.1</v>
      </c>
      <c r="N108" s="71">
        <f>SUMIFS(Month!O:O,Month!$C:$C,$B108,Month!$A:$A,$A108)</f>
        <v>2160.7800000000002</v>
      </c>
    </row>
    <row r="109" spans="1:15">
      <c r="A109" s="96">
        <v>2022</v>
      </c>
      <c r="B109" s="101"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1"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895.15000000000009</v>
      </c>
      <c r="K110" s="70">
        <f>SUMIFS(Month!L:L,Month!$C:$C,$B110,Month!$A:$A,$A110)</f>
        <v>2.48</v>
      </c>
      <c r="L110" s="70">
        <f>SUMIFS(Month!M:M,Month!$C:$C,$B110,Month!$A:$A,$A110)</f>
        <v>123.65</v>
      </c>
      <c r="M110" s="70">
        <f>SUMIFS(Month!N:N,Month!$C:$C,$B110,Month!$A:$A,$A110)</f>
        <v>1471.0500000000002</v>
      </c>
      <c r="N110" s="71">
        <f>SUMIFS(Month!O:O,Month!$C:$C,$B110,Month!$A:$A,$A110)</f>
        <v>2169.9300000000003</v>
      </c>
    </row>
    <row r="111" spans="1:15">
      <c r="A111" s="96">
        <v>2022</v>
      </c>
      <c r="B111" s="101"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1"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1"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79.63</v>
      </c>
      <c r="I113" s="70">
        <f>SUMIFS(Month!J:J,Month!$C:$C,$B113,Month!$A:$A,$A113)</f>
        <v>36.090000000000003</v>
      </c>
      <c r="J113" s="70">
        <f>SUMIFS(Month!K:K,Month!$C:$C,$B113,Month!$A:$A,$A113)</f>
        <v>1619.76</v>
      </c>
      <c r="K113" s="70">
        <f>SUMIFS(Month!L:L,Month!$C:$C,$B113,Month!$A:$A,$A113)</f>
        <v>5.65</v>
      </c>
      <c r="L113" s="70">
        <f>SUMIFS(Month!M:M,Month!$C:$C,$B113,Month!$A:$A,$A113)</f>
        <v>269.02</v>
      </c>
      <c r="M113" s="70">
        <f>SUMIFS(Month!N:N,Month!$C:$C,$B113,Month!$A:$A,$A113)</f>
        <v>2016.52</v>
      </c>
      <c r="N113" s="71">
        <f>SUMIFS(Month!O:O,Month!$C:$C,$B113,Month!$A:$A,$A113)</f>
        <v>17092.75</v>
      </c>
    </row>
    <row r="114" spans="1:14">
      <c r="A114" s="96">
        <v>2022</v>
      </c>
      <c r="B114" s="101"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699.2700000000001</v>
      </c>
      <c r="K114" s="70">
        <f>SUMIFS(Month!L:L,Month!$C:$C,$B114,Month!$A:$A,$A114)</f>
        <v>131.44999999999999</v>
      </c>
      <c r="L114" s="70">
        <f>SUMIFS(Month!M:M,Month!$C:$C,$B114,Month!$A:$A,$A114)</f>
        <v>264.74999999999994</v>
      </c>
      <c r="M114" s="70">
        <f>SUMIFS(Month!N:N,Month!$C:$C,$B114,Month!$A:$A,$A114)</f>
        <v>2989.8</v>
      </c>
      <c r="N114" s="71">
        <f>SUMIFS(Month!O:O,Month!$C:$C,$B114,Month!$A:$A,$A114)</f>
        <v>11239.68</v>
      </c>
    </row>
    <row r="115" spans="1:14">
      <c r="A115" s="99">
        <v>2022</v>
      </c>
      <c r="B115" s="102" t="s">
        <v>127</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7608.1100000000006</v>
      </c>
      <c r="I115" s="73">
        <f>SUMIFS(Month!J:J,Month!$C:$C,$B115,Month!$A:$A,$A115)</f>
        <v>509.35999999999996</v>
      </c>
      <c r="J115" s="73">
        <f>SUMIFS(Month!K:K,Month!$C:$C,$B115,Month!$A:$A,$A115)</f>
        <v>12685.91</v>
      </c>
      <c r="K115" s="73">
        <f>SUMIFS(Month!L:L,Month!$C:$C,$B115,Month!$A:$A,$A115)</f>
        <v>461.96000000000004</v>
      </c>
      <c r="L115" s="73">
        <f>SUMIFS(Month!M:M,Month!$C:$C,$B115,Month!$A:$A,$A115)</f>
        <v>3151.7700000000004</v>
      </c>
      <c r="M115" s="73">
        <f>SUMIFS(Month!N:N,Month!$C:$C,$B115,Month!$A:$A,$A115)</f>
        <v>27823.69</v>
      </c>
      <c r="N115" s="74">
        <f>SUMIFS(Month!O:O,Month!$C:$C,$B115,Month!$A:$A,$A115)</f>
        <v>74421.679999999993</v>
      </c>
    </row>
    <row r="116" spans="1:14">
      <c r="A116" s="95">
        <v>2023</v>
      </c>
      <c r="B116" s="100" t="s">
        <v>136</v>
      </c>
      <c r="C116" s="68">
        <f>SUMIFS(Month!D:D,Month!$C:$C,$B116,Month!$A:$A,$A116)</f>
        <v>2314.91</v>
      </c>
      <c r="D116" s="67">
        <f>SUMIFS(Month!E:E,Month!$C:$C,$B116,Month!$A:$A,$A116)</f>
        <v>456.9</v>
      </c>
      <c r="E116" s="67">
        <f>SUMIFS(Month!F:F,Month!$C:$C,$B116,Month!$A:$A,$A116)</f>
        <v>2771.8100000000004</v>
      </c>
      <c r="F116" s="68">
        <f>SUMIFS(Month!G:G,Month!$C:$C,$B116,Month!$A:$A,$A116)</f>
        <v>0</v>
      </c>
      <c r="G116" s="67">
        <f>SUMIFS(Month!H:H,Month!$C:$C,$B116,Month!$A:$A,$A116)</f>
        <v>0</v>
      </c>
      <c r="H116" s="67">
        <f>SUMIFS(Month!I:I,Month!$C:$C,$B116,Month!$A:$A,$A116)</f>
        <v>0</v>
      </c>
      <c r="I116" s="67">
        <f>SUMIFS(Month!J:J,Month!$C:$C,$B116,Month!$A:$A,$A116)</f>
        <v>0</v>
      </c>
      <c r="J116" s="67">
        <f>SUMIFS(Month!K:K,Month!$C:$C,$B116,Month!$A:$A,$A116)</f>
        <v>0</v>
      </c>
      <c r="K116" s="67">
        <f>SUMIFS(Month!L:L,Month!$C:$C,$B116,Month!$A:$A,$A116)</f>
        <v>0</v>
      </c>
      <c r="L116" s="67">
        <f>SUMIFS(Month!M:M,Month!$C:$C,$B116,Month!$A:$A,$A116)</f>
        <v>0</v>
      </c>
      <c r="M116" s="67">
        <f>SUMIFS(Month!N:N,Month!$C:$C,$B116,Month!$A:$A,$A116)</f>
        <v>0</v>
      </c>
      <c r="N116" s="68">
        <f>SUMIFS(Month!O:O,Month!$C:$C,$B116,Month!$A:$A,$A116)</f>
        <v>2771.8100000000004</v>
      </c>
    </row>
    <row r="117" spans="1:14">
      <c r="A117" s="96">
        <v>2023</v>
      </c>
      <c r="B117" s="101" t="s">
        <v>37</v>
      </c>
      <c r="C117" s="71">
        <f>SUMIFS(Month!D:D,Month!$C:$C,$B117,Month!$A:$A,$A117)</f>
        <v>0</v>
      </c>
      <c r="D117" s="70">
        <f>SUMIFS(Month!E:E,Month!$C:$C,$B117,Month!$A:$A,$A117)</f>
        <v>497.25999999999993</v>
      </c>
      <c r="E117" s="70">
        <f>SUMIFS(Month!F:F,Month!$C:$C,$B117,Month!$A:$A,$A117)</f>
        <v>497.25999999999993</v>
      </c>
      <c r="F117" s="71">
        <f>SUMIFS(Month!G:G,Month!$C:$C,$B117,Month!$A:$A,$A117)</f>
        <v>20.819999999999997</v>
      </c>
      <c r="G117" s="70">
        <f>SUMIFS(Month!H:H,Month!$C:$C,$B117,Month!$A:$A,$A117)</f>
        <v>150.5</v>
      </c>
      <c r="H117" s="70">
        <f>SUMIFS(Month!I:I,Month!$C:$C,$B117,Month!$A:$A,$A117)</f>
        <v>38.950000000000003</v>
      </c>
      <c r="I117" s="70">
        <f>SUMIFS(Month!J:J,Month!$C:$C,$B117,Month!$A:$A,$A117)</f>
        <v>32.69</v>
      </c>
      <c r="J117" s="70">
        <f>SUMIFS(Month!K:K,Month!$C:$C,$B117,Month!$A:$A,$A117)</f>
        <v>1567.3300000000004</v>
      </c>
      <c r="K117" s="70">
        <f>SUMIFS(Month!L:L,Month!$C:$C,$B117,Month!$A:$A,$A117)</f>
        <v>54.57</v>
      </c>
      <c r="L117" s="70">
        <f>SUMIFS(Month!M:M,Month!$C:$C,$B117,Month!$A:$A,$A117)</f>
        <v>394.24000000000007</v>
      </c>
      <c r="M117" s="70">
        <f>SUMIFS(Month!N:N,Month!$C:$C,$B117,Month!$A:$A,$A117)</f>
        <v>2259.1000000000004</v>
      </c>
      <c r="N117" s="71">
        <f>SUMIFS(Month!O:O,Month!$C:$C,$B117,Month!$A:$A,$A117)</f>
        <v>2756.3600000000006</v>
      </c>
    </row>
    <row r="118" spans="1:14">
      <c r="A118" s="96">
        <v>2023</v>
      </c>
      <c r="B118" s="101" t="s">
        <v>38</v>
      </c>
      <c r="C118" s="71">
        <f>SUMIFS(Month!D:D,Month!$C:$C,$B118,Month!$A:$A,$A118)</f>
        <v>1698.27</v>
      </c>
      <c r="D118" s="70">
        <f>SUMIFS(Month!E:E,Month!$C:$C,$B118,Month!$A:$A,$A118)</f>
        <v>88.18</v>
      </c>
      <c r="E118" s="70">
        <f>SUMIFS(Month!F:F,Month!$C:$C,$B118,Month!$A:$A,$A118)</f>
        <v>1786.45</v>
      </c>
      <c r="F118" s="71">
        <f>SUMIFS(Month!G:G,Month!$C:$C,$B118,Month!$A:$A,$A118)</f>
        <v>0</v>
      </c>
      <c r="G118" s="70">
        <f>SUMIFS(Month!H:H,Month!$C:$C,$B118,Month!$A:$A,$A118)</f>
        <v>0</v>
      </c>
      <c r="H118" s="70">
        <f>SUMIFS(Month!I:I,Month!$C:$C,$B118,Month!$A:$A,$A118)</f>
        <v>0</v>
      </c>
      <c r="I118" s="70">
        <f>SUMIFS(Month!J:J,Month!$C:$C,$B118,Month!$A:$A,$A118)</f>
        <v>0</v>
      </c>
      <c r="J118" s="70">
        <f>SUMIFS(Month!K:K,Month!$C:$C,$B118,Month!$A:$A,$A118)</f>
        <v>0.63</v>
      </c>
      <c r="K118" s="70">
        <f>SUMIFS(Month!L:L,Month!$C:$C,$B118,Month!$A:$A,$A118)</f>
        <v>0</v>
      </c>
      <c r="L118" s="70">
        <f>SUMIFS(Month!M:M,Month!$C:$C,$B118,Month!$A:$A,$A118)</f>
        <v>1.3800000000000001</v>
      </c>
      <c r="M118" s="70">
        <f>SUMIFS(Month!N:N,Month!$C:$C,$B118,Month!$A:$A,$A118)</f>
        <v>2.0099999999999998</v>
      </c>
      <c r="N118" s="71">
        <f>SUMIFS(Month!O:O,Month!$C:$C,$B118,Month!$A:$A,$A118)</f>
        <v>1788.46</v>
      </c>
    </row>
    <row r="119" spans="1:14">
      <c r="A119" s="96">
        <v>2023</v>
      </c>
      <c r="B119" s="101"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1"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1"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1"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42.819999999999993</v>
      </c>
      <c r="M122" s="70">
        <f>SUMIFS(Month!N:N,Month!$C:$C,$B122,Month!$A:$A,$A122)</f>
        <v>311.56</v>
      </c>
      <c r="N122" s="71">
        <f>SUMIFS(Month!O:O,Month!$C:$C,$B122,Month!$A:$A,$A122)</f>
        <v>653.59</v>
      </c>
    </row>
    <row r="123" spans="1:14">
      <c r="A123" s="96">
        <v>2023</v>
      </c>
      <c r="B123" s="101"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90.43</v>
      </c>
      <c r="J123" s="70">
        <f>SUMIFS(Month!K:K,Month!$C:$C,$B123,Month!$A:$A,$A123)</f>
        <v>486.01000000000005</v>
      </c>
      <c r="K123" s="70">
        <f>SUMIFS(Month!L:L,Month!$C:$C,$B123,Month!$A:$A,$A123)</f>
        <v>0</v>
      </c>
      <c r="L123" s="70">
        <f>SUMIFS(Month!M:M,Month!$C:$C,$B123,Month!$A:$A,$A123)</f>
        <v>0</v>
      </c>
      <c r="M123" s="70">
        <f>SUMIFS(Month!N:N,Month!$C:$C,$B123,Month!$A:$A,$A123)</f>
        <v>3147.11</v>
      </c>
      <c r="N123" s="71">
        <f>SUMIFS(Month!O:O,Month!$C:$C,$B123,Month!$A:$A,$A123)</f>
        <v>3172.9700000000003</v>
      </c>
    </row>
    <row r="124" spans="1:14">
      <c r="A124" s="96">
        <v>2023</v>
      </c>
      <c r="B124" s="101"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1" t="s">
        <v>44</v>
      </c>
      <c r="C125" s="71">
        <f>SUMIFS(Month!D:D,Month!$C:$C,$B125,Month!$A:$A,$A125)</f>
        <v>56.91</v>
      </c>
      <c r="D125" s="70">
        <f>SUMIFS(Month!E:E,Month!$C:$C,$B125,Month!$A:$A,$A125)</f>
        <v>571.67999999999995</v>
      </c>
      <c r="E125" s="70">
        <f>SUMIFS(Month!F:F,Month!$C:$C,$B125,Month!$A:$A,$A125)</f>
        <v>628.59</v>
      </c>
      <c r="F125" s="71">
        <f>SUMIFS(Month!G:G,Month!$C:$C,$B125,Month!$A:$A,$A125)</f>
        <v>35.14</v>
      </c>
      <c r="G125" s="70">
        <f>SUMIFS(Month!H:H,Month!$C:$C,$B125,Month!$A:$A,$A125)</f>
        <v>725.68000000000006</v>
      </c>
      <c r="H125" s="70">
        <f>SUMIFS(Month!I:I,Month!$C:$C,$B125,Month!$A:$A,$A125)</f>
        <v>917.33999999999992</v>
      </c>
      <c r="I125" s="70">
        <f>SUMIFS(Month!J:J,Month!$C:$C,$B125,Month!$A:$A,$A125)</f>
        <v>210.59</v>
      </c>
      <c r="J125" s="70">
        <f>SUMIFS(Month!K:K,Month!$C:$C,$B125,Month!$A:$A,$A125)</f>
        <v>3179.97</v>
      </c>
      <c r="K125" s="70">
        <f>SUMIFS(Month!L:L,Month!$C:$C,$B125,Month!$A:$A,$A125)</f>
        <v>5</v>
      </c>
      <c r="L125" s="70">
        <f>SUMIFS(Month!M:M,Month!$C:$C,$B125,Month!$A:$A,$A125)</f>
        <v>1254.6499999999999</v>
      </c>
      <c r="M125" s="70">
        <f>SUMIFS(Month!N:N,Month!$C:$C,$B125,Month!$A:$A,$A125)</f>
        <v>6328.369999999999</v>
      </c>
      <c r="N125" s="71">
        <f>SUMIFS(Month!O:O,Month!$C:$C,$B125,Month!$A:$A,$A125)</f>
        <v>6956.96</v>
      </c>
    </row>
    <row r="126" spans="1:14">
      <c r="A126" s="96">
        <v>2023</v>
      </c>
      <c r="B126" s="101"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1" t="s">
        <v>46</v>
      </c>
      <c r="C127" s="71">
        <f>SUMIFS(Month!D:D,Month!$C:$C,$B127,Month!$A:$A,$A127)</f>
        <v>14613.58</v>
      </c>
      <c r="D127" s="70">
        <f>SUMIFS(Month!E:E,Month!$C:$C,$B127,Month!$A:$A,$A127)</f>
        <v>0</v>
      </c>
      <c r="E127" s="70">
        <f>SUMIFS(Month!F:F,Month!$C:$C,$B127,Month!$A:$A,$A127)</f>
        <v>14613.58</v>
      </c>
      <c r="F127" s="71">
        <f>SUMIFS(Month!G:G,Month!$C:$C,$B127,Month!$A:$A,$A127)</f>
        <v>37.54</v>
      </c>
      <c r="G127" s="70">
        <f>SUMIFS(Month!H:H,Month!$C:$C,$B127,Month!$A:$A,$A127)</f>
        <v>755.62999999999988</v>
      </c>
      <c r="H127" s="70">
        <f>SUMIFS(Month!I:I,Month!$C:$C,$B127,Month!$A:$A,$A127)</f>
        <v>44.07</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1114.3200000000002</v>
      </c>
      <c r="N127" s="71">
        <f>SUMIFS(Month!O:O,Month!$C:$C,$B127,Month!$A:$A,$A127)</f>
        <v>15727.9</v>
      </c>
    </row>
    <row r="128" spans="1:14">
      <c r="A128" s="96">
        <v>2023</v>
      </c>
      <c r="B128" s="101" t="s">
        <v>137</v>
      </c>
      <c r="C128" s="71">
        <f>SUMIFS(Month!D:D,Month!$C:$C,$B128,Month!$A:$A,$A128)</f>
        <v>860.81000000000006</v>
      </c>
      <c r="D128" s="70">
        <f>SUMIFS(Month!E:E,Month!$C:$C,$B128,Month!$A:$A,$A128)</f>
        <v>0</v>
      </c>
      <c r="E128" s="70">
        <f>SUMIFS(Month!F:F,Month!$C:$C,$B128,Month!$A:$A,$A128)</f>
        <v>860.81000000000006</v>
      </c>
      <c r="F128" s="71">
        <f>SUMIFS(Month!G:G,Month!$C:$C,$B128,Month!$A:$A,$A128)</f>
        <v>0</v>
      </c>
      <c r="G128" s="70">
        <f>SUMIFS(Month!H:H,Month!$C:$C,$B128,Month!$A:$A,$A128)</f>
        <v>0</v>
      </c>
      <c r="H128" s="70">
        <f>SUMIFS(Month!I:I,Month!$C:$C,$B128,Month!$A:$A,$A128)</f>
        <v>0</v>
      </c>
      <c r="I128" s="70">
        <f>SUMIFS(Month!J:J,Month!$C:$C,$B128,Month!$A:$A,$A128)</f>
        <v>0</v>
      </c>
      <c r="J128" s="70">
        <f>SUMIFS(Month!K:K,Month!$C:$C,$B128,Month!$A:$A,$A128)</f>
        <v>0</v>
      </c>
      <c r="K128" s="70">
        <f>SUMIFS(Month!L:L,Month!$C:$C,$B128,Month!$A:$A,$A128)</f>
        <v>0</v>
      </c>
      <c r="L128" s="70">
        <f>SUMIFS(Month!M:M,Month!$C:$C,$B128,Month!$A:$A,$A128)</f>
        <v>0.02</v>
      </c>
      <c r="M128" s="70">
        <f>SUMIFS(Month!N:N,Month!$C:$C,$B128,Month!$A:$A,$A128)</f>
        <v>0.02</v>
      </c>
      <c r="N128" s="71">
        <f>SUMIFS(Month!O:O,Month!$C:$C,$B128,Month!$A:$A,$A128)</f>
        <v>860.83</v>
      </c>
    </row>
    <row r="129" spans="1:17">
      <c r="A129" s="96">
        <v>2023</v>
      </c>
      <c r="B129" s="101"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7">
      <c r="A130" s="96">
        <v>2023</v>
      </c>
      <c r="B130" s="101" t="s">
        <v>48</v>
      </c>
      <c r="C130" s="71">
        <f>SUMIFS(Month!D:D,Month!$C:$C,$B130,Month!$A:$A,$A130)</f>
        <v>46.19</v>
      </c>
      <c r="D130" s="70">
        <f>SUMIFS(Month!E:E,Month!$C:$C,$B130,Month!$A:$A,$A130)</f>
        <v>288.04999999999995</v>
      </c>
      <c r="E130" s="70">
        <f>SUMIFS(Month!F:F,Month!$C:$C,$B130,Month!$A:$A,$A130)</f>
        <v>334.23999999999995</v>
      </c>
      <c r="F130" s="71">
        <f>SUMIFS(Month!G:G,Month!$C:$C,$B130,Month!$A:$A,$A130)</f>
        <v>0</v>
      </c>
      <c r="G130" s="70">
        <f>SUMIFS(Month!H:H,Month!$C:$C,$B130,Month!$A:$A,$A130)</f>
        <v>0</v>
      </c>
      <c r="H130" s="70">
        <f>SUMIFS(Month!I:I,Month!$C:$C,$B130,Month!$A:$A,$A130)</f>
        <v>1177.08</v>
      </c>
      <c r="I130" s="70">
        <f>SUMIFS(Month!J:J,Month!$C:$C,$B130,Month!$A:$A,$A130)</f>
        <v>0</v>
      </c>
      <c r="J130" s="70">
        <f>SUMIFS(Month!K:K,Month!$C:$C,$B130,Month!$A:$A,$A130)</f>
        <v>1502.07</v>
      </c>
      <c r="K130" s="70">
        <f>SUMIFS(Month!L:L,Month!$C:$C,$B130,Month!$A:$A,$A130)</f>
        <v>9.7100000000000009</v>
      </c>
      <c r="L130" s="70">
        <f>SUMIFS(Month!M:M,Month!$C:$C,$B130,Month!$A:$A,$A130)</f>
        <v>0</v>
      </c>
      <c r="M130" s="70">
        <f>SUMIFS(Month!N:N,Month!$C:$C,$B130,Month!$A:$A,$A130)</f>
        <v>2688.8599999999997</v>
      </c>
      <c r="N130" s="71">
        <f>SUMIFS(Month!O:O,Month!$C:$C,$B130,Month!$A:$A,$A130)</f>
        <v>3023.1</v>
      </c>
    </row>
    <row r="131" spans="1:17">
      <c r="A131" s="96">
        <v>2023</v>
      </c>
      <c r="B131" s="101"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7">
      <c r="A132" s="96">
        <v>2023</v>
      </c>
      <c r="B132" s="101" t="s">
        <v>49</v>
      </c>
      <c r="C132" s="71">
        <f>SUMIFS(Month!D:D,Month!$C:$C,$B132,Month!$A:$A,$A132)</f>
        <v>0.49</v>
      </c>
      <c r="D132" s="70">
        <f>SUMIFS(Month!E:E,Month!$C:$C,$B132,Month!$A:$A,$A132)</f>
        <v>286.74</v>
      </c>
      <c r="E132" s="70">
        <f>SUMIFS(Month!F:F,Month!$C:$C,$B132,Month!$A:$A,$A132)</f>
        <v>287.22999999999996</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304.56</v>
      </c>
      <c r="K132" s="70">
        <f>SUMIFS(Month!L:L,Month!$C:$C,$B132,Month!$A:$A,$A132)</f>
        <v>0</v>
      </c>
      <c r="L132" s="70">
        <f>SUMIFS(Month!M:M,Month!$C:$C,$B132,Month!$A:$A,$A132)</f>
        <v>99.2</v>
      </c>
      <c r="M132" s="70">
        <f>SUMIFS(Month!N:N,Month!$C:$C,$B132,Month!$A:$A,$A132)</f>
        <v>888.18</v>
      </c>
      <c r="N132" s="71">
        <f>SUMIFS(Month!O:O,Month!$C:$C,$B132,Month!$A:$A,$A132)</f>
        <v>1175.4099999999999</v>
      </c>
    </row>
    <row r="133" spans="1:17">
      <c r="A133" s="96">
        <v>2023</v>
      </c>
      <c r="B133" s="101"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7">
      <c r="A134" s="96">
        <v>2023</v>
      </c>
      <c r="B134" s="101"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7">
      <c r="A135" s="96">
        <v>2023</v>
      </c>
      <c r="B135" s="101" t="s">
        <v>52</v>
      </c>
      <c r="C135" s="71">
        <f>SUMIFS(Month!D:D,Month!$C:$C,$B135,Month!$A:$A,$A135)</f>
        <v>13311.900000000001</v>
      </c>
      <c r="D135" s="70">
        <f>SUMIFS(Month!E:E,Month!$C:$C,$B135,Month!$A:$A,$A135)</f>
        <v>15.59</v>
      </c>
      <c r="E135" s="70">
        <f>SUMIFS(Month!F:F,Month!$C:$C,$B135,Month!$A:$A,$A135)</f>
        <v>13327.49</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2783.44</v>
      </c>
      <c r="K135" s="70">
        <f>SUMIFS(Month!L:L,Month!$C:$C,$B135,Month!$A:$A,$A135)</f>
        <v>56.25</v>
      </c>
      <c r="L135" s="70">
        <f>SUMIFS(Month!M:M,Month!$C:$C,$B135,Month!$A:$A,$A135)</f>
        <v>377.23000000000008</v>
      </c>
      <c r="M135" s="70">
        <f>SUMIFS(Month!N:N,Month!$C:$C,$B135,Month!$A:$A,$A135)</f>
        <v>3481.4300000000003</v>
      </c>
      <c r="N135" s="71">
        <f>SUMIFS(Month!O:O,Month!$C:$C,$B135,Month!$A:$A,$A135)</f>
        <v>16808.919999999998</v>
      </c>
    </row>
    <row r="136" spans="1:17">
      <c r="A136" s="96">
        <v>2023</v>
      </c>
      <c r="B136" s="101" t="s">
        <v>69</v>
      </c>
      <c r="C136" s="71">
        <f>SUMIFS(Month!D:D,Month!$C:$C,$B136,Month!$A:$A,$A136)</f>
        <v>2731.81</v>
      </c>
      <c r="D136" s="70">
        <f>SUMIFS(Month!E:E,Month!$C:$C,$B136,Month!$A:$A,$A136)</f>
        <v>790.55999999999983</v>
      </c>
      <c r="E136" s="70">
        <f>SUMIFS(Month!F:F,Month!$C:$C,$B136,Month!$A:$A,$A136)</f>
        <v>3522.37</v>
      </c>
      <c r="F136" s="71">
        <f>SUMIFS(Month!G:G,Month!$C:$C,$B136,Month!$A:$A,$A136)</f>
        <v>388.47</v>
      </c>
      <c r="G136" s="70">
        <f>SUMIFS(Month!H:H,Month!$C:$C,$B136,Month!$A:$A,$A136)</f>
        <v>613.75</v>
      </c>
      <c r="H136" s="70">
        <f>SUMIFS(Month!I:I,Month!$C:$C,$B136,Month!$A:$A,$A136)</f>
        <v>2154.2799999999997</v>
      </c>
      <c r="I136" s="70">
        <f>SUMIFS(Month!J:J,Month!$C:$C,$B136,Month!$A:$A,$A136)</f>
        <v>81.539999999999992</v>
      </c>
      <c r="J136" s="70">
        <f>SUMIFS(Month!K:K,Month!$C:$C,$B136,Month!$A:$A,$A136)</f>
        <v>577.3599999999999</v>
      </c>
      <c r="K136" s="70">
        <f>SUMIFS(Month!L:L,Month!$C:$C,$B136,Month!$A:$A,$A136)</f>
        <v>42.72</v>
      </c>
      <c r="L136" s="70">
        <f>SUMIFS(Month!M:M,Month!$C:$C,$B136,Month!$A:$A,$A136)</f>
        <v>401.36999999999995</v>
      </c>
      <c r="M136" s="70">
        <f>SUMIFS(Month!N:N,Month!$C:$C,$B136,Month!$A:$A,$A136)</f>
        <v>4259.49</v>
      </c>
      <c r="N136" s="71">
        <f>SUMIFS(Month!O:O,Month!$C:$C,$B136,Month!$A:$A,$A136)</f>
        <v>7781.8600000000006</v>
      </c>
    </row>
    <row r="137" spans="1:17">
      <c r="A137" s="99">
        <v>2023</v>
      </c>
      <c r="B137" s="102" t="s">
        <v>127</v>
      </c>
      <c r="C137" s="74">
        <f>SUMIFS(Month!D:D,Month!$C:$C,$B137,Month!$A:$A,$A137)</f>
        <v>41758.400000000001</v>
      </c>
      <c r="D137" s="73">
        <f>SUMIFS(Month!E:E,Month!$C:$C,$B137,Month!$A:$A,$A137)</f>
        <v>3697.81</v>
      </c>
      <c r="E137" s="73">
        <f>SUMIFS(Month!F:F,Month!$C:$C,$B137,Month!$A:$A,$A137)</f>
        <v>45456.209999999992</v>
      </c>
      <c r="F137" s="74">
        <f>SUMIFS(Month!G:G,Month!$C:$C,$B137,Month!$A:$A,$A137)</f>
        <v>488.11</v>
      </c>
      <c r="G137" s="73">
        <f>SUMIFS(Month!H:H,Month!$C:$C,$B137,Month!$A:$A,$A137)</f>
        <v>3211.81</v>
      </c>
      <c r="H137" s="73">
        <f>SUMIFS(Month!I:I,Month!$C:$C,$B137,Month!$A:$A,$A137)</f>
        <v>9808.2800000000007</v>
      </c>
      <c r="I137" s="73">
        <f>SUMIFS(Month!J:J,Month!$C:$C,$B137,Month!$A:$A,$A137)</f>
        <v>454.36</v>
      </c>
      <c r="J137" s="73">
        <f>SUMIFS(Month!K:K,Month!$C:$C,$B137,Month!$A:$A,$A137)</f>
        <v>12603.659999999998</v>
      </c>
      <c r="K137" s="73">
        <f>SUMIFS(Month!L:L,Month!$C:$C,$B137,Month!$A:$A,$A137)</f>
        <v>185.53</v>
      </c>
      <c r="L137" s="73">
        <f>SUMIFS(Month!M:M,Month!$C:$C,$B137,Month!$A:$A,$A137)</f>
        <v>3390.8199999999997</v>
      </c>
      <c r="M137" s="73">
        <f>SUMIFS(Month!N:N,Month!$C:$C,$B137,Month!$A:$A,$A137)</f>
        <v>30142.570000000003</v>
      </c>
      <c r="N137" s="74">
        <f>SUMIFS(Month!O:O,Month!$C:$C,$B137,Month!$A:$A,$A137)</f>
        <v>75598.78</v>
      </c>
    </row>
    <row r="138" spans="1:17">
      <c r="A138" s="95">
        <v>2024</v>
      </c>
      <c r="B138" s="100" t="s">
        <v>136</v>
      </c>
      <c r="C138" s="68">
        <f>SUMIFS(Month!D:D,Month!$C:$C,$B138,Month!$A:$A,$A138)</f>
        <v>1430.9999999999998</v>
      </c>
      <c r="D138" s="67">
        <f>SUMIFS(Month!E:E,Month!$C:$C,$B138,Month!$A:$A,$A138)</f>
        <v>636.32000000000005</v>
      </c>
      <c r="E138" s="67">
        <f>SUMIFS(Month!F:F,Month!$C:$C,$B138,Month!$A:$A,$A138)</f>
        <v>2067.3199999999997</v>
      </c>
      <c r="F138" s="68">
        <f>SUMIFS(Month!G:G,Month!$C:$C,$B138,Month!$A:$A,$A138)</f>
        <v>0</v>
      </c>
      <c r="G138" s="67">
        <f>SUMIFS(Month!H:H,Month!$C:$C,$B138,Month!$A:$A,$A138)</f>
        <v>0</v>
      </c>
      <c r="H138" s="67">
        <f>SUMIFS(Month!I:I,Month!$C:$C,$B138,Month!$A:$A,$A138)</f>
        <v>0</v>
      </c>
      <c r="I138" s="67">
        <f>SUMIFS(Month!J:J,Month!$C:$C,$B138,Month!$A:$A,$A138)</f>
        <v>0</v>
      </c>
      <c r="J138" s="67">
        <f>SUMIFS(Month!K:K,Month!$C:$C,$B138,Month!$A:$A,$A138)</f>
        <v>0</v>
      </c>
      <c r="K138" s="67">
        <f>SUMIFS(Month!L:L,Month!$C:$C,$B138,Month!$A:$A,$A138)</f>
        <v>0</v>
      </c>
      <c r="L138" s="67">
        <f>SUMIFS(Month!M:M,Month!$C:$C,$B138,Month!$A:$A,$A138)</f>
        <v>0</v>
      </c>
      <c r="M138" s="67">
        <f>SUMIFS(Month!N:N,Month!$C:$C,$B138,Month!$A:$A,$A138)</f>
        <v>0</v>
      </c>
      <c r="N138" s="68">
        <f>SUMIFS(Month!O:O,Month!$C:$C,$B138,Month!$A:$A,$A138)</f>
        <v>2067.3199999999997</v>
      </c>
      <c r="Q138" s="88"/>
    </row>
    <row r="139" spans="1:17">
      <c r="A139" s="96">
        <v>2024</v>
      </c>
      <c r="B139" s="101" t="s">
        <v>37</v>
      </c>
      <c r="C139" s="71">
        <f>SUMIFS(Month!D:D,Month!$C:$C,$B139,Month!$A:$A,$A139)</f>
        <v>0</v>
      </c>
      <c r="D139" s="70">
        <f>SUMIFS(Month!E:E,Month!$C:$C,$B139,Month!$A:$A,$A139)</f>
        <v>211.58999999999997</v>
      </c>
      <c r="E139" s="70">
        <f>SUMIFS(Month!F:F,Month!$C:$C,$B139,Month!$A:$A,$A139)</f>
        <v>211.58999999999997</v>
      </c>
      <c r="F139" s="71">
        <f>SUMIFS(Month!G:G,Month!$C:$C,$B139,Month!$A:$A,$A139)</f>
        <v>103.83</v>
      </c>
      <c r="G139" s="70">
        <f>SUMIFS(Month!H:H,Month!$C:$C,$B139,Month!$A:$A,$A139)</f>
        <v>497.57000000000005</v>
      </c>
      <c r="H139" s="70">
        <f>SUMIFS(Month!I:I,Month!$C:$C,$B139,Month!$A:$A,$A139)</f>
        <v>164.53</v>
      </c>
      <c r="I139" s="70">
        <f>SUMIFS(Month!J:J,Month!$C:$C,$B139,Month!$A:$A,$A139)</f>
        <v>38.049999999999997</v>
      </c>
      <c r="J139" s="70">
        <f>SUMIFS(Month!K:K,Month!$C:$C,$B139,Month!$A:$A,$A139)</f>
        <v>2000.15</v>
      </c>
      <c r="K139" s="70">
        <f>SUMIFS(Month!L:L,Month!$C:$C,$B139,Month!$A:$A,$A139)</f>
        <v>58.95</v>
      </c>
      <c r="L139" s="70">
        <f>SUMIFS(Month!M:M,Month!$C:$C,$B139,Month!$A:$A,$A139)</f>
        <v>205.94</v>
      </c>
      <c r="M139" s="70">
        <f>SUMIFS(Month!N:N,Month!$C:$C,$B139,Month!$A:$A,$A139)</f>
        <v>3069.02</v>
      </c>
      <c r="N139" s="71">
        <f>SUMIFS(Month!O:O,Month!$C:$C,$B139,Month!$A:$A,$A139)</f>
        <v>3280.6100000000006</v>
      </c>
      <c r="Q139" s="88"/>
    </row>
    <row r="140" spans="1:17">
      <c r="A140" s="96">
        <v>2024</v>
      </c>
      <c r="B140" s="101" t="s">
        <v>38</v>
      </c>
      <c r="C140" s="71">
        <f>SUMIFS(Month!D:D,Month!$C:$C,$B140,Month!$A:$A,$A140)</f>
        <v>1172.8700000000001</v>
      </c>
      <c r="D140" s="70">
        <f>SUMIFS(Month!E:E,Month!$C:$C,$B140,Month!$A:$A,$A140)</f>
        <v>0</v>
      </c>
      <c r="E140" s="70">
        <f>SUMIFS(Month!F:F,Month!$C:$C,$B140,Month!$A:$A,$A140)</f>
        <v>1172.8700000000001</v>
      </c>
      <c r="F140" s="71">
        <f>SUMIFS(Month!G:G,Month!$C:$C,$B140,Month!$A:$A,$A140)</f>
        <v>0</v>
      </c>
      <c r="G140" s="70">
        <f>SUMIFS(Month!H:H,Month!$C:$C,$B140,Month!$A:$A,$A140)</f>
        <v>0</v>
      </c>
      <c r="H140" s="70">
        <f>SUMIFS(Month!I:I,Month!$C:$C,$B140,Month!$A:$A,$A140)</f>
        <v>0</v>
      </c>
      <c r="I140" s="70">
        <f>SUMIFS(Month!J:J,Month!$C:$C,$B140,Month!$A:$A,$A140)</f>
        <v>0</v>
      </c>
      <c r="J140" s="70">
        <f>SUMIFS(Month!K:K,Month!$C:$C,$B140,Month!$A:$A,$A140)</f>
        <v>36.82</v>
      </c>
      <c r="K140" s="70">
        <f>SUMIFS(Month!L:L,Month!$C:$C,$B140,Month!$A:$A,$A140)</f>
        <v>0</v>
      </c>
      <c r="L140" s="70">
        <f>SUMIFS(Month!M:M,Month!$C:$C,$B140,Month!$A:$A,$A140)</f>
        <v>1.6300000000000003</v>
      </c>
      <c r="M140" s="70">
        <f>SUMIFS(Month!N:N,Month!$C:$C,$B140,Month!$A:$A,$A140)</f>
        <v>38.450000000000003</v>
      </c>
      <c r="N140" s="71">
        <f>SUMIFS(Month!O:O,Month!$C:$C,$B140,Month!$A:$A,$A140)</f>
        <v>1211.3200000000002</v>
      </c>
      <c r="Q140" s="88"/>
    </row>
    <row r="141" spans="1:17">
      <c r="A141" s="96">
        <v>2024</v>
      </c>
      <c r="B141" s="101" t="s">
        <v>40</v>
      </c>
      <c r="C141" s="71">
        <f>SUMIFS(Month!D:D,Month!$C:$C,$B141,Month!$A:$A,$A141)</f>
        <v>0</v>
      </c>
      <c r="D141" s="70">
        <f>SUMIFS(Month!E:E,Month!$C:$C,$B141,Month!$A:$A,$A141)</f>
        <v>114.61</v>
      </c>
      <c r="E141" s="70">
        <f>SUMIFS(Month!F:F,Month!$C:$C,$B141,Month!$A:$A,$A141)</f>
        <v>114.61</v>
      </c>
      <c r="F141" s="71">
        <f>SUMIFS(Month!G:G,Month!$C:$C,$B141,Month!$A:$A,$A141)</f>
        <v>3.04</v>
      </c>
      <c r="G141" s="70">
        <f>SUMIFS(Month!H:H,Month!$C:$C,$B141,Month!$A:$A,$A141)</f>
        <v>23.33</v>
      </c>
      <c r="H141" s="70">
        <f>SUMIFS(Month!I:I,Month!$C:$C,$B141,Month!$A:$A,$A141)</f>
        <v>25.95</v>
      </c>
      <c r="I141" s="70">
        <f>SUMIFS(Month!J:J,Month!$C:$C,$B141,Month!$A:$A,$A141)</f>
        <v>0.02</v>
      </c>
      <c r="J141" s="70">
        <f>SUMIFS(Month!K:K,Month!$C:$C,$B141,Month!$A:$A,$A141)</f>
        <v>105.81</v>
      </c>
      <c r="K141" s="70">
        <f>SUMIFS(Month!L:L,Month!$C:$C,$B141,Month!$A:$A,$A141)</f>
        <v>3.78</v>
      </c>
      <c r="L141" s="70">
        <f>SUMIFS(Month!M:M,Month!$C:$C,$B141,Month!$A:$A,$A141)</f>
        <v>189.60000000000002</v>
      </c>
      <c r="M141" s="70">
        <f>SUMIFS(Month!N:N,Month!$C:$C,$B141,Month!$A:$A,$A141)</f>
        <v>351.53000000000003</v>
      </c>
      <c r="N141" s="71">
        <f>SUMIFS(Month!O:O,Month!$C:$C,$B141,Month!$A:$A,$A141)</f>
        <v>466.14000000000004</v>
      </c>
      <c r="Q141" s="88"/>
    </row>
    <row r="142" spans="1:17">
      <c r="A142" s="96">
        <v>2024</v>
      </c>
      <c r="B142" s="101" t="s">
        <v>41</v>
      </c>
      <c r="C142" s="71">
        <f>SUMIFS(Month!D:D,Month!$C:$C,$B142,Month!$A:$A,$A142)</f>
        <v>0</v>
      </c>
      <c r="D142" s="70">
        <f>SUMIFS(Month!E:E,Month!$C:$C,$B142,Month!$A:$A,$A142)</f>
        <v>136.71</v>
      </c>
      <c r="E142" s="70">
        <f>SUMIFS(Month!F:F,Month!$C:$C,$B142,Month!$A:$A,$A142)</f>
        <v>136.71</v>
      </c>
      <c r="F142" s="71">
        <f>SUMIFS(Month!G:G,Month!$C:$C,$B142,Month!$A:$A,$A142)</f>
        <v>0.12</v>
      </c>
      <c r="G142" s="70">
        <f>SUMIFS(Month!H:H,Month!$C:$C,$B142,Month!$A:$A,$A142)</f>
        <v>3.63</v>
      </c>
      <c r="H142" s="70">
        <f>SUMIFS(Month!I:I,Month!$C:$C,$B142,Month!$A:$A,$A142)</f>
        <v>0</v>
      </c>
      <c r="I142" s="70">
        <f>SUMIFS(Month!J:J,Month!$C:$C,$B142,Month!$A:$A,$A142)</f>
        <v>0.99</v>
      </c>
      <c r="J142" s="70">
        <f>SUMIFS(Month!K:K,Month!$C:$C,$B142,Month!$A:$A,$A142)</f>
        <v>104.93</v>
      </c>
      <c r="K142" s="70">
        <f>SUMIFS(Month!L:L,Month!$C:$C,$B142,Month!$A:$A,$A142)</f>
        <v>1.69</v>
      </c>
      <c r="L142" s="70">
        <f>SUMIFS(Month!M:M,Month!$C:$C,$B142,Month!$A:$A,$A142)</f>
        <v>163.95000000000002</v>
      </c>
      <c r="M142" s="70">
        <f>SUMIFS(Month!N:N,Month!$C:$C,$B142,Month!$A:$A,$A142)</f>
        <v>275.30999999999995</v>
      </c>
      <c r="N142" s="71">
        <f>SUMIFS(Month!O:O,Month!$C:$C,$B142,Month!$A:$A,$A142)</f>
        <v>412.02000000000004</v>
      </c>
      <c r="Q142" s="88"/>
    </row>
    <row r="143" spans="1:17">
      <c r="A143" s="96">
        <v>2024</v>
      </c>
      <c r="B143" s="101" t="s">
        <v>42</v>
      </c>
      <c r="C143" s="71">
        <f>SUMIFS(Month!D:D,Month!$C:$C,$B143,Month!$A:$A,$A143)</f>
        <v>0.31</v>
      </c>
      <c r="D143" s="70">
        <f>SUMIFS(Month!E:E,Month!$C:$C,$B143,Month!$A:$A,$A143)</f>
        <v>0</v>
      </c>
      <c r="E143" s="70">
        <f>SUMIFS(Month!F:F,Month!$C:$C,$B143,Month!$A:$A,$A143)</f>
        <v>0.31</v>
      </c>
      <c r="F143" s="71">
        <f>SUMIFS(Month!G:G,Month!$C:$C,$B143,Month!$A:$A,$A143)</f>
        <v>0.01</v>
      </c>
      <c r="G143" s="70">
        <f>SUMIFS(Month!H:H,Month!$C:$C,$B143,Month!$A:$A,$A143)</f>
        <v>4.95</v>
      </c>
      <c r="H143" s="70">
        <f>SUMIFS(Month!I:I,Month!$C:$C,$B143,Month!$A:$A,$A143)</f>
        <v>1583.2099999999998</v>
      </c>
      <c r="I143" s="70">
        <f>SUMIFS(Month!J:J,Month!$C:$C,$B143,Month!$A:$A,$A143)</f>
        <v>0</v>
      </c>
      <c r="J143" s="70">
        <f>SUMIFS(Month!K:K,Month!$C:$C,$B143,Month!$A:$A,$A143)</f>
        <v>643.47</v>
      </c>
      <c r="K143" s="70">
        <f>SUMIFS(Month!L:L,Month!$C:$C,$B143,Month!$A:$A,$A143)</f>
        <v>58.45</v>
      </c>
      <c r="L143" s="70">
        <f>SUMIFS(Month!M:M,Month!$C:$C,$B143,Month!$A:$A,$A143)</f>
        <v>12.55</v>
      </c>
      <c r="M143" s="70">
        <f>SUMIFS(Month!N:N,Month!$C:$C,$B143,Month!$A:$A,$A143)</f>
        <v>2302.64</v>
      </c>
      <c r="N143" s="71">
        <f>SUMIFS(Month!O:O,Month!$C:$C,$B143,Month!$A:$A,$A143)</f>
        <v>2302.9499999999998</v>
      </c>
      <c r="Q143" s="88"/>
    </row>
    <row r="144" spans="1:17">
      <c r="A144" s="96">
        <v>2024</v>
      </c>
      <c r="B144" s="101" t="s">
        <v>86</v>
      </c>
      <c r="C144" s="71">
        <f>SUMIFS(Month!D:D,Month!$C:$C,$B144,Month!$A:$A,$A144)</f>
        <v>0</v>
      </c>
      <c r="D144" s="70">
        <f>SUMIFS(Month!E:E,Month!$C:$C,$B144,Month!$A:$A,$A144)</f>
        <v>363.94999999999993</v>
      </c>
      <c r="E144" s="70">
        <f>SUMIFS(Month!F:F,Month!$C:$C,$B144,Month!$A:$A,$A144)</f>
        <v>363.94999999999993</v>
      </c>
      <c r="F144" s="71">
        <f>SUMIFS(Month!G:G,Month!$C:$C,$B144,Month!$A:$A,$A144)</f>
        <v>1.6000000000000003</v>
      </c>
      <c r="G144" s="70">
        <f>SUMIFS(Month!H:H,Month!$C:$C,$B144,Month!$A:$A,$A144)</f>
        <v>95.53</v>
      </c>
      <c r="H144" s="70">
        <f>SUMIFS(Month!I:I,Month!$C:$C,$B144,Month!$A:$A,$A144)</f>
        <v>10.99</v>
      </c>
      <c r="I144" s="70">
        <f>SUMIFS(Month!J:J,Month!$C:$C,$B144,Month!$A:$A,$A144)</f>
        <v>61.75</v>
      </c>
      <c r="J144" s="70">
        <f>SUMIFS(Month!K:K,Month!$C:$C,$B144,Month!$A:$A,$A144)</f>
        <v>10.780000000000001</v>
      </c>
      <c r="K144" s="70">
        <f>SUMIFS(Month!L:L,Month!$C:$C,$B144,Month!$A:$A,$A144)</f>
        <v>0.39000000000000012</v>
      </c>
      <c r="L144" s="70">
        <f>SUMIFS(Month!M:M,Month!$C:$C,$B144,Month!$A:$A,$A144)</f>
        <v>51.1</v>
      </c>
      <c r="M144" s="70">
        <f>SUMIFS(Month!N:N,Month!$C:$C,$B144,Month!$A:$A,$A144)</f>
        <v>232.14</v>
      </c>
      <c r="N144" s="71">
        <f>SUMIFS(Month!O:O,Month!$C:$C,$B144,Month!$A:$A,$A144)</f>
        <v>596.09</v>
      </c>
      <c r="Q144" s="88"/>
    </row>
    <row r="145" spans="1:17">
      <c r="A145" s="96">
        <v>2024</v>
      </c>
      <c r="B145" s="101" t="s">
        <v>43</v>
      </c>
      <c r="C145" s="71">
        <f>SUMIFS(Month!D:D,Month!$C:$C,$B145,Month!$A:$A,$A145)</f>
        <v>0</v>
      </c>
      <c r="D145" s="70">
        <f>SUMIFS(Month!E:E,Month!$C:$C,$B145,Month!$A:$A,$A145)</f>
        <v>6.91</v>
      </c>
      <c r="E145" s="70">
        <f>SUMIFS(Month!F:F,Month!$C:$C,$B145,Month!$A:$A,$A145)</f>
        <v>6.91</v>
      </c>
      <c r="F145" s="71">
        <f>SUMIFS(Month!G:G,Month!$C:$C,$B145,Month!$A:$A,$A145)</f>
        <v>0</v>
      </c>
      <c r="G145" s="70">
        <f>SUMIFS(Month!H:H,Month!$C:$C,$B145,Month!$A:$A,$A145)</f>
        <v>0</v>
      </c>
      <c r="H145" s="70">
        <f>SUMIFS(Month!I:I,Month!$C:$C,$B145,Month!$A:$A,$A145)</f>
        <v>4075.2499999999991</v>
      </c>
      <c r="I145" s="70">
        <f>SUMIFS(Month!J:J,Month!$C:$C,$B145,Month!$A:$A,$A145)</f>
        <v>32.68</v>
      </c>
      <c r="J145" s="70">
        <f>SUMIFS(Month!K:K,Month!$C:$C,$B145,Month!$A:$A,$A145)</f>
        <v>336.46</v>
      </c>
      <c r="K145" s="70">
        <f>SUMIFS(Month!L:L,Month!$C:$C,$B145,Month!$A:$A,$A145)</f>
        <v>0</v>
      </c>
      <c r="L145" s="70">
        <f>SUMIFS(Month!M:M,Month!$C:$C,$B145,Month!$A:$A,$A145)</f>
        <v>0</v>
      </c>
      <c r="M145" s="70">
        <f>SUMIFS(Month!N:N,Month!$C:$C,$B145,Month!$A:$A,$A145)</f>
        <v>4444.3900000000003</v>
      </c>
      <c r="N145" s="71">
        <f>SUMIFS(Month!O:O,Month!$C:$C,$B145,Month!$A:$A,$A145)</f>
        <v>4451.3</v>
      </c>
      <c r="Q145" s="88"/>
    </row>
    <row r="146" spans="1:17">
      <c r="A146" s="96">
        <v>2024</v>
      </c>
      <c r="B146" s="101" t="s">
        <v>88</v>
      </c>
      <c r="C146" s="71">
        <f>SUMIFS(Month!D:D,Month!$C:$C,$B146,Month!$A:$A,$A146)</f>
        <v>4040.4199999999996</v>
      </c>
      <c r="D146" s="70">
        <f>SUMIFS(Month!E:E,Month!$C:$C,$B146,Month!$A:$A,$A146)</f>
        <v>44.2</v>
      </c>
      <c r="E146" s="70">
        <f>SUMIFS(Month!F:F,Month!$C:$C,$B146,Month!$A:$A,$A146)</f>
        <v>4084.62</v>
      </c>
      <c r="F146" s="71">
        <f>SUMIFS(Month!G:G,Month!$C:$C,$B146,Month!$A:$A,$A146)</f>
        <v>0</v>
      </c>
      <c r="G146" s="70">
        <f>SUMIFS(Month!H:H,Month!$C:$C,$B146,Month!$A:$A,$A146)</f>
        <v>0</v>
      </c>
      <c r="H146" s="70">
        <f>SUMIFS(Month!I:I,Month!$C:$C,$B146,Month!$A:$A,$A146)</f>
        <v>50.68</v>
      </c>
      <c r="I146" s="70">
        <f>SUMIFS(Month!J:J,Month!$C:$C,$B146,Month!$A:$A,$A146)</f>
        <v>0</v>
      </c>
      <c r="J146" s="70">
        <f>SUMIFS(Month!K:K,Month!$C:$C,$B146,Month!$A:$A,$A146)</f>
        <v>0</v>
      </c>
      <c r="K146" s="70">
        <f>SUMIFS(Month!L:L,Month!$C:$C,$B146,Month!$A:$A,$A146)</f>
        <v>0</v>
      </c>
      <c r="L146" s="70">
        <f>SUMIFS(Month!M:M,Month!$C:$C,$B146,Month!$A:$A,$A146)</f>
        <v>0</v>
      </c>
      <c r="M146" s="70">
        <f>SUMIFS(Month!N:N,Month!$C:$C,$B146,Month!$A:$A,$A146)</f>
        <v>50.68</v>
      </c>
      <c r="N146" s="71">
        <f>SUMIFS(Month!O:O,Month!$C:$C,$B146,Month!$A:$A,$A146)</f>
        <v>4135.2999999999993</v>
      </c>
      <c r="Q146" s="88"/>
    </row>
    <row r="147" spans="1:17">
      <c r="A147" s="96">
        <v>2024</v>
      </c>
      <c r="B147" s="101" t="s">
        <v>44</v>
      </c>
      <c r="C147" s="71">
        <f>SUMIFS(Month!D:D,Month!$C:$C,$B147,Month!$A:$A,$A147)</f>
        <v>1.8300000000000003</v>
      </c>
      <c r="D147" s="70">
        <f>SUMIFS(Month!E:E,Month!$C:$C,$B147,Month!$A:$A,$A147)</f>
        <v>766.55</v>
      </c>
      <c r="E147" s="70">
        <f>SUMIFS(Month!F:F,Month!$C:$C,$B147,Month!$A:$A,$A147)</f>
        <v>768.37999999999988</v>
      </c>
      <c r="F147" s="71">
        <f>SUMIFS(Month!G:G,Month!$C:$C,$B147,Month!$A:$A,$A147)</f>
        <v>76.8</v>
      </c>
      <c r="G147" s="70">
        <f>SUMIFS(Month!H:H,Month!$C:$C,$B147,Month!$A:$A,$A147)</f>
        <v>1441.22</v>
      </c>
      <c r="H147" s="70">
        <f>SUMIFS(Month!I:I,Month!$C:$C,$B147,Month!$A:$A,$A147)</f>
        <v>549.69000000000005</v>
      </c>
      <c r="I147" s="70">
        <f>SUMIFS(Month!J:J,Month!$C:$C,$B147,Month!$A:$A,$A147)</f>
        <v>225.67999999999998</v>
      </c>
      <c r="J147" s="70">
        <f>SUMIFS(Month!K:K,Month!$C:$C,$B147,Month!$A:$A,$A147)</f>
        <v>2657.8299999999995</v>
      </c>
      <c r="K147" s="70">
        <f>SUMIFS(Month!L:L,Month!$C:$C,$B147,Month!$A:$A,$A147)</f>
        <v>47.239999999999995</v>
      </c>
      <c r="L147" s="70">
        <f>SUMIFS(Month!M:M,Month!$C:$C,$B147,Month!$A:$A,$A147)</f>
        <v>1283.4899999999998</v>
      </c>
      <c r="M147" s="70">
        <f>SUMIFS(Month!N:N,Month!$C:$C,$B147,Month!$A:$A,$A147)</f>
        <v>6281.95</v>
      </c>
      <c r="N147" s="71">
        <f>SUMIFS(Month!O:O,Month!$C:$C,$B147,Month!$A:$A,$A147)</f>
        <v>7050.33</v>
      </c>
      <c r="Q147" s="88"/>
    </row>
    <row r="148" spans="1:17">
      <c r="A148" s="96">
        <v>2024</v>
      </c>
      <c r="B148" s="101" t="s">
        <v>45</v>
      </c>
      <c r="C148" s="71">
        <f>SUMIFS(Month!D:D,Month!$C:$C,$B148,Month!$A:$A,$A148)</f>
        <v>2493.12</v>
      </c>
      <c r="D148" s="70">
        <f>SUMIFS(Month!E:E,Month!$C:$C,$B148,Month!$A:$A,$A148)</f>
        <v>0</v>
      </c>
      <c r="E148" s="70">
        <f>SUMIFS(Month!F:F,Month!$C:$C,$B148,Month!$A:$A,$A148)</f>
        <v>2493.12</v>
      </c>
      <c r="F148" s="71">
        <f>SUMIFS(Month!G:G,Month!$C:$C,$B148,Month!$A:$A,$A148)</f>
        <v>0</v>
      </c>
      <c r="G148" s="70">
        <f>SUMIFS(Month!H:H,Month!$C:$C,$B148,Month!$A:$A,$A148)</f>
        <v>0</v>
      </c>
      <c r="H148" s="70">
        <f>SUMIFS(Month!I:I,Month!$C:$C,$B148,Month!$A:$A,$A148)</f>
        <v>42</v>
      </c>
      <c r="I148" s="70">
        <f>SUMIFS(Month!J:J,Month!$C:$C,$B148,Month!$A:$A,$A148)</f>
        <v>0</v>
      </c>
      <c r="J148" s="70">
        <f>SUMIFS(Month!K:K,Month!$C:$C,$B148,Month!$A:$A,$A148)</f>
        <v>66.25</v>
      </c>
      <c r="K148" s="70">
        <f>SUMIFS(Month!L:L,Month!$C:$C,$B148,Month!$A:$A,$A148)</f>
        <v>0</v>
      </c>
      <c r="L148" s="70">
        <f>SUMIFS(Month!M:M,Month!$C:$C,$B148,Month!$A:$A,$A148)</f>
        <v>0</v>
      </c>
      <c r="M148" s="70">
        <f>SUMIFS(Month!N:N,Month!$C:$C,$B148,Month!$A:$A,$A148)</f>
        <v>108.25</v>
      </c>
      <c r="N148" s="71">
        <f>SUMIFS(Month!O:O,Month!$C:$C,$B148,Month!$A:$A,$A148)</f>
        <v>2601.37</v>
      </c>
      <c r="Q148" s="88"/>
    </row>
    <row r="149" spans="1:17">
      <c r="A149" s="96">
        <v>2024</v>
      </c>
      <c r="B149" s="101" t="s">
        <v>46</v>
      </c>
      <c r="C149" s="71">
        <f>SUMIFS(Month!D:D,Month!$C:$C,$B149,Month!$A:$A,$A149)</f>
        <v>13496.44</v>
      </c>
      <c r="D149" s="70">
        <f>SUMIFS(Month!E:E,Month!$C:$C,$B149,Month!$A:$A,$A149)</f>
        <v>0</v>
      </c>
      <c r="E149" s="70">
        <f>SUMIFS(Month!F:F,Month!$C:$C,$B149,Month!$A:$A,$A149)</f>
        <v>13496.44</v>
      </c>
      <c r="F149" s="71">
        <f>SUMIFS(Month!G:G,Month!$C:$C,$B149,Month!$A:$A,$A149)</f>
        <v>21.64</v>
      </c>
      <c r="G149" s="70">
        <f>SUMIFS(Month!H:H,Month!$C:$C,$B149,Month!$A:$A,$A149)</f>
        <v>714.44999999999993</v>
      </c>
      <c r="H149" s="70">
        <f>SUMIFS(Month!I:I,Month!$C:$C,$B149,Month!$A:$A,$A149)</f>
        <v>0</v>
      </c>
      <c r="I149" s="70">
        <f>SUMIFS(Month!J:J,Month!$C:$C,$B149,Month!$A:$A,$A149)</f>
        <v>0</v>
      </c>
      <c r="J149" s="70">
        <f>SUMIFS(Month!K:K,Month!$C:$C,$B149,Month!$A:$A,$A149)</f>
        <v>32.909999999999997</v>
      </c>
      <c r="K149" s="70">
        <f>SUMIFS(Month!L:L,Month!$C:$C,$B149,Month!$A:$A,$A149)</f>
        <v>0</v>
      </c>
      <c r="L149" s="70">
        <f>SUMIFS(Month!M:M,Month!$C:$C,$B149,Month!$A:$A,$A149)</f>
        <v>163.17000000000002</v>
      </c>
      <c r="M149" s="70">
        <f>SUMIFS(Month!N:N,Month!$C:$C,$B149,Month!$A:$A,$A149)</f>
        <v>932.17000000000007</v>
      </c>
      <c r="N149" s="71">
        <f>SUMIFS(Month!O:O,Month!$C:$C,$B149,Month!$A:$A,$A149)</f>
        <v>14428.61</v>
      </c>
      <c r="Q149" s="88"/>
    </row>
    <row r="150" spans="1:17">
      <c r="A150" s="96">
        <v>2024</v>
      </c>
      <c r="B150" s="101" t="s">
        <v>137</v>
      </c>
      <c r="C150" s="71">
        <f>SUMIFS(Month!D:D,Month!$C:$C,$B150,Month!$A:$A,$A150)</f>
        <v>1459.91</v>
      </c>
      <c r="D150" s="70">
        <f>SUMIFS(Month!E:E,Month!$C:$C,$B150,Month!$A:$A,$A150)</f>
        <v>0</v>
      </c>
      <c r="E150" s="70">
        <f>SUMIFS(Month!F:F,Month!$C:$C,$B150,Month!$A:$A,$A150)</f>
        <v>1459.91</v>
      </c>
      <c r="F150" s="71">
        <f>SUMIFS(Month!G:G,Month!$C:$C,$B150,Month!$A:$A,$A150)</f>
        <v>0</v>
      </c>
      <c r="G150" s="70">
        <f>SUMIFS(Month!H:H,Month!$C:$C,$B150,Month!$A:$A,$A150)</f>
        <v>0</v>
      </c>
      <c r="H150" s="70">
        <f>SUMIFS(Month!I:I,Month!$C:$C,$B150,Month!$A:$A,$A150)</f>
        <v>0</v>
      </c>
      <c r="I150" s="70">
        <f>SUMIFS(Month!J:J,Month!$C:$C,$B150,Month!$A:$A,$A150)</f>
        <v>0</v>
      </c>
      <c r="J150" s="70">
        <f>SUMIFS(Month!K:K,Month!$C:$C,$B150,Month!$A:$A,$A150)</f>
        <v>0</v>
      </c>
      <c r="K150" s="70">
        <f>SUMIFS(Month!L:L,Month!$C:$C,$B150,Month!$A:$A,$A150)</f>
        <v>0</v>
      </c>
      <c r="L150" s="70">
        <f>SUMIFS(Month!M:M,Month!$C:$C,$B150,Month!$A:$A,$A150)</f>
        <v>0.01</v>
      </c>
      <c r="M150" s="70">
        <f>SUMIFS(Month!N:N,Month!$C:$C,$B150,Month!$A:$A,$A150)</f>
        <v>0.01</v>
      </c>
      <c r="N150" s="71">
        <f>SUMIFS(Month!O:O,Month!$C:$C,$B150,Month!$A:$A,$A150)</f>
        <v>1459.92</v>
      </c>
      <c r="Q150" s="88"/>
    </row>
    <row r="151" spans="1:17">
      <c r="A151" s="96">
        <v>2024</v>
      </c>
      <c r="B151" s="101" t="s">
        <v>47</v>
      </c>
      <c r="C151" s="71">
        <f>SUMIFS(Month!D:D,Month!$C:$C,$B151,Month!$A:$A,$A151)</f>
        <v>0</v>
      </c>
      <c r="D151" s="70">
        <f>SUMIFS(Month!E:E,Month!$C:$C,$B151,Month!$A:$A,$A151)</f>
        <v>0</v>
      </c>
      <c r="E151" s="70">
        <f>SUMIFS(Month!F:F,Month!$C:$C,$B151,Month!$A:$A,$A151)</f>
        <v>0</v>
      </c>
      <c r="F151" s="71">
        <f>SUMIFS(Month!G:G,Month!$C:$C,$B151,Month!$A:$A,$A151)</f>
        <v>0</v>
      </c>
      <c r="G151" s="70">
        <f>SUMIFS(Month!H:H,Month!$C:$C,$B151,Month!$A:$A,$A151)</f>
        <v>0</v>
      </c>
      <c r="H151" s="70">
        <f>SUMIFS(Month!I:I,Month!$C:$C,$B151,Month!$A:$A,$A151)</f>
        <v>0</v>
      </c>
      <c r="I151" s="70">
        <f>SUMIFS(Month!J:J,Month!$C:$C,$B151,Month!$A:$A,$A151)</f>
        <v>0</v>
      </c>
      <c r="J151" s="70">
        <f>SUMIFS(Month!K:K,Month!$C:$C,$B151,Month!$A:$A,$A151)</f>
        <v>0</v>
      </c>
      <c r="K151" s="70">
        <f>SUMIFS(Month!L:L,Month!$C:$C,$B151,Month!$A:$A,$A151)</f>
        <v>0</v>
      </c>
      <c r="L151" s="70">
        <f>SUMIFS(Month!M:M,Month!$C:$C,$B151,Month!$A:$A,$A151)</f>
        <v>0</v>
      </c>
      <c r="M151" s="70">
        <f>SUMIFS(Month!N:N,Month!$C:$C,$B151,Month!$A:$A,$A151)</f>
        <v>0</v>
      </c>
      <c r="N151" s="71">
        <f>SUMIFS(Month!O:O,Month!$C:$C,$B151,Month!$A:$A,$A151)</f>
        <v>0</v>
      </c>
      <c r="Q151" s="88"/>
    </row>
    <row r="152" spans="1:17">
      <c r="A152" s="96">
        <v>2024</v>
      </c>
      <c r="B152" s="101" t="s">
        <v>48</v>
      </c>
      <c r="C152" s="71">
        <f>SUMIFS(Month!D:D,Month!$C:$C,$B152,Month!$A:$A,$A152)</f>
        <v>0</v>
      </c>
      <c r="D152" s="70">
        <f>SUMIFS(Month!E:E,Month!$C:$C,$B152,Month!$A:$A,$A152)</f>
        <v>370.01000000000005</v>
      </c>
      <c r="E152" s="70">
        <f>SUMIFS(Month!F:F,Month!$C:$C,$B152,Month!$A:$A,$A152)</f>
        <v>370.01000000000005</v>
      </c>
      <c r="F152" s="71">
        <f>SUMIFS(Month!G:G,Month!$C:$C,$B152,Month!$A:$A,$A152)</f>
        <v>0</v>
      </c>
      <c r="G152" s="70">
        <f>SUMIFS(Month!H:H,Month!$C:$C,$B152,Month!$A:$A,$A152)</f>
        <v>0</v>
      </c>
      <c r="H152" s="70">
        <f>SUMIFS(Month!I:I,Month!$C:$C,$B152,Month!$A:$A,$A152)</f>
        <v>1198.95</v>
      </c>
      <c r="I152" s="70">
        <f>SUMIFS(Month!J:J,Month!$C:$C,$B152,Month!$A:$A,$A152)</f>
        <v>0</v>
      </c>
      <c r="J152" s="70">
        <f>SUMIFS(Month!K:K,Month!$C:$C,$B152,Month!$A:$A,$A152)</f>
        <v>436.54</v>
      </c>
      <c r="K152" s="70">
        <f>SUMIFS(Month!L:L,Month!$C:$C,$B152,Month!$A:$A,$A152)</f>
        <v>0</v>
      </c>
      <c r="L152" s="70">
        <f>SUMIFS(Month!M:M,Month!$C:$C,$B152,Month!$A:$A,$A152)</f>
        <v>8.8199999999999985</v>
      </c>
      <c r="M152" s="70">
        <f>SUMIFS(Month!N:N,Month!$C:$C,$B152,Month!$A:$A,$A152)</f>
        <v>1644.31</v>
      </c>
      <c r="N152" s="71">
        <f>SUMIFS(Month!O:O,Month!$C:$C,$B152,Month!$A:$A,$A152)</f>
        <v>2014.3200000000002</v>
      </c>
      <c r="Q152" s="88"/>
    </row>
    <row r="153" spans="1:17">
      <c r="A153" s="96">
        <v>2024</v>
      </c>
      <c r="B153" s="101" t="s">
        <v>87</v>
      </c>
      <c r="C153" s="71">
        <f>SUMIFS(Month!D:D,Month!$C:$C,$B153,Month!$A:$A,$A153)</f>
        <v>0</v>
      </c>
      <c r="D153" s="70">
        <f>SUMIFS(Month!E:E,Month!$C:$C,$B153,Month!$A:$A,$A153)</f>
        <v>0</v>
      </c>
      <c r="E153" s="70">
        <f>SUMIFS(Month!F:F,Month!$C:$C,$B153,Month!$A:$A,$A153)</f>
        <v>0</v>
      </c>
      <c r="F153" s="71">
        <f>SUMIFS(Month!G:G,Month!$C:$C,$B153,Month!$A:$A,$A153)</f>
        <v>0</v>
      </c>
      <c r="G153" s="70">
        <f>SUMIFS(Month!H:H,Month!$C:$C,$B153,Month!$A:$A,$A153)</f>
        <v>538.93000000000006</v>
      </c>
      <c r="H153" s="70">
        <f>SUMIFS(Month!I:I,Month!$C:$C,$B153,Month!$A:$A,$A153)</f>
        <v>12.57</v>
      </c>
      <c r="I153" s="70">
        <f>SUMIFS(Month!J:J,Month!$C:$C,$B153,Month!$A:$A,$A153)</f>
        <v>0</v>
      </c>
      <c r="J153" s="70">
        <f>SUMIFS(Month!K:K,Month!$C:$C,$B153,Month!$A:$A,$A153)</f>
        <v>76.88</v>
      </c>
      <c r="K153" s="70">
        <f>SUMIFS(Month!L:L,Month!$C:$C,$B153,Month!$A:$A,$A153)</f>
        <v>3.91</v>
      </c>
      <c r="L153" s="70">
        <f>SUMIFS(Month!M:M,Month!$C:$C,$B153,Month!$A:$A,$A153)</f>
        <v>185.64999999999998</v>
      </c>
      <c r="M153" s="70">
        <f>SUMIFS(Month!N:N,Month!$C:$C,$B153,Month!$A:$A,$A153)</f>
        <v>817.94</v>
      </c>
      <c r="N153" s="71">
        <f>SUMIFS(Month!O:O,Month!$C:$C,$B153,Month!$A:$A,$A153)</f>
        <v>817.94</v>
      </c>
      <c r="Q153" s="88"/>
    </row>
    <row r="154" spans="1:17">
      <c r="A154" s="96">
        <v>2024</v>
      </c>
      <c r="B154" s="101" t="s">
        <v>49</v>
      </c>
      <c r="C154" s="71">
        <f>SUMIFS(Month!D:D,Month!$C:$C,$B154,Month!$A:$A,$A154)</f>
        <v>0.6</v>
      </c>
      <c r="D154" s="70">
        <f>SUMIFS(Month!E:E,Month!$C:$C,$B154,Month!$A:$A,$A154)</f>
        <v>427.7700000000001</v>
      </c>
      <c r="E154" s="70">
        <f>SUMIFS(Month!F:F,Month!$C:$C,$B154,Month!$A:$A,$A154)</f>
        <v>428.37</v>
      </c>
      <c r="F154" s="71">
        <f>SUMIFS(Month!G:G,Month!$C:$C,$B154,Month!$A:$A,$A154)</f>
        <v>0</v>
      </c>
      <c r="G154" s="70">
        <f>SUMIFS(Month!H:H,Month!$C:$C,$B154,Month!$A:$A,$A154)</f>
        <v>157.08000000000001</v>
      </c>
      <c r="H154" s="70">
        <f>SUMIFS(Month!I:I,Month!$C:$C,$B154,Month!$A:$A,$A154)</f>
        <v>164.2</v>
      </c>
      <c r="I154" s="70">
        <f>SUMIFS(Month!J:J,Month!$C:$C,$B154,Month!$A:$A,$A154)</f>
        <v>0</v>
      </c>
      <c r="J154" s="70">
        <f>SUMIFS(Month!K:K,Month!$C:$C,$B154,Month!$A:$A,$A154)</f>
        <v>479.0200000000001</v>
      </c>
      <c r="K154" s="70">
        <f>SUMIFS(Month!L:L,Month!$C:$C,$B154,Month!$A:$A,$A154)</f>
        <v>0</v>
      </c>
      <c r="L154" s="70">
        <f>SUMIFS(Month!M:M,Month!$C:$C,$B154,Month!$A:$A,$A154)</f>
        <v>89.5</v>
      </c>
      <c r="M154" s="70">
        <f>SUMIFS(Month!N:N,Month!$C:$C,$B154,Month!$A:$A,$A154)</f>
        <v>889.80000000000007</v>
      </c>
      <c r="N154" s="71">
        <f>SUMIFS(Month!O:O,Month!$C:$C,$B154,Month!$A:$A,$A154)</f>
        <v>1318.17</v>
      </c>
      <c r="Q154" s="88"/>
    </row>
    <row r="155" spans="1:17">
      <c r="A155" s="96">
        <v>2024</v>
      </c>
      <c r="B155" s="101" t="s">
        <v>50</v>
      </c>
      <c r="C155" s="71">
        <f>SUMIFS(Month!D:D,Month!$C:$C,$B155,Month!$A:$A,$A155)</f>
        <v>936.99000000000012</v>
      </c>
      <c r="D155" s="70">
        <f>SUMIFS(Month!E:E,Month!$C:$C,$B155,Month!$A:$A,$A155)</f>
        <v>0</v>
      </c>
      <c r="E155" s="70">
        <f>SUMIFS(Month!F:F,Month!$C:$C,$B155,Month!$A:$A,$A155)</f>
        <v>936.99000000000012</v>
      </c>
      <c r="F155" s="71">
        <f>SUMIFS(Month!G:G,Month!$C:$C,$B155,Month!$A:$A,$A155)</f>
        <v>0</v>
      </c>
      <c r="G155" s="70">
        <f>SUMIFS(Month!H:H,Month!$C:$C,$B155,Month!$A:$A,$A155)</f>
        <v>0</v>
      </c>
      <c r="H155" s="70">
        <f>SUMIFS(Month!I:I,Month!$C:$C,$B155,Month!$A:$A,$A155)</f>
        <v>32.51</v>
      </c>
      <c r="I155" s="70">
        <f>SUMIFS(Month!J:J,Month!$C:$C,$B155,Month!$A:$A,$A155)</f>
        <v>0</v>
      </c>
      <c r="J155" s="70">
        <f>SUMIFS(Month!K:K,Month!$C:$C,$B155,Month!$A:$A,$A155)</f>
        <v>19.18</v>
      </c>
      <c r="K155" s="70">
        <f>SUMIFS(Month!L:L,Month!$C:$C,$B155,Month!$A:$A,$A155)</f>
        <v>0</v>
      </c>
      <c r="L155" s="70">
        <f>SUMIFS(Month!M:M,Month!$C:$C,$B155,Month!$A:$A,$A155)</f>
        <v>103.53999999999999</v>
      </c>
      <c r="M155" s="70">
        <f>SUMIFS(Month!N:N,Month!$C:$C,$B155,Month!$A:$A,$A155)</f>
        <v>155.22999999999999</v>
      </c>
      <c r="N155" s="71">
        <f>SUMIFS(Month!O:O,Month!$C:$C,$B155,Month!$A:$A,$A155)</f>
        <v>1092.22</v>
      </c>
      <c r="Q155" s="88"/>
    </row>
    <row r="156" spans="1:17">
      <c r="A156" s="96">
        <v>2024</v>
      </c>
      <c r="B156" s="101" t="s">
        <v>51</v>
      </c>
      <c r="C156" s="71">
        <f>SUMIFS(Month!D:D,Month!$C:$C,$B156,Month!$A:$A,$A156)</f>
        <v>387.91</v>
      </c>
      <c r="D156" s="70">
        <f>SUMIFS(Month!E:E,Month!$C:$C,$B156,Month!$A:$A,$A156)</f>
        <v>0</v>
      </c>
      <c r="E156" s="70">
        <f>SUMIFS(Month!F:F,Month!$C:$C,$B156,Month!$A:$A,$A156)</f>
        <v>387.91</v>
      </c>
      <c r="F156" s="71">
        <f>SUMIFS(Month!G:G,Month!$C:$C,$B156,Month!$A:$A,$A156)</f>
        <v>0</v>
      </c>
      <c r="G156" s="70">
        <f>SUMIFS(Month!H:H,Month!$C:$C,$B156,Month!$A:$A,$A156)</f>
        <v>0</v>
      </c>
      <c r="H156" s="70">
        <f>SUMIFS(Month!I:I,Month!$C:$C,$B156,Month!$A:$A,$A156)</f>
        <v>1284.6199999999999</v>
      </c>
      <c r="I156" s="70">
        <f>SUMIFS(Month!J:J,Month!$C:$C,$B156,Month!$A:$A,$A156)</f>
        <v>16.010000000000002</v>
      </c>
      <c r="J156" s="70">
        <f>SUMIFS(Month!K:K,Month!$C:$C,$B156,Month!$A:$A,$A156)</f>
        <v>379.28</v>
      </c>
      <c r="K156" s="70">
        <f>SUMIFS(Month!L:L,Month!$C:$C,$B156,Month!$A:$A,$A156)</f>
        <v>16.2</v>
      </c>
      <c r="L156" s="70">
        <f>SUMIFS(Month!M:M,Month!$C:$C,$B156,Month!$A:$A,$A156)</f>
        <v>9.9399999999999977</v>
      </c>
      <c r="M156" s="70">
        <f>SUMIFS(Month!N:N,Month!$C:$C,$B156,Month!$A:$A,$A156)</f>
        <v>1706.05</v>
      </c>
      <c r="N156" s="71">
        <f>SUMIFS(Month!O:O,Month!$C:$C,$B156,Month!$A:$A,$A156)</f>
        <v>2093.9599999999996</v>
      </c>
      <c r="Q156" s="88"/>
    </row>
    <row r="157" spans="1:17">
      <c r="A157" s="96">
        <v>2024</v>
      </c>
      <c r="B157" s="101" t="s">
        <v>52</v>
      </c>
      <c r="C157" s="71">
        <f>SUMIFS(Month!D:D,Month!$C:$C,$B157,Month!$A:$A,$A157)</f>
        <v>16222.609999999999</v>
      </c>
      <c r="D157" s="70">
        <f>SUMIFS(Month!E:E,Month!$C:$C,$B157,Month!$A:$A,$A157)</f>
        <v>0</v>
      </c>
      <c r="E157" s="70">
        <f>SUMIFS(Month!F:F,Month!$C:$C,$B157,Month!$A:$A,$A157)</f>
        <v>16222.609999999999</v>
      </c>
      <c r="F157" s="71">
        <f>SUMIFS(Month!G:G,Month!$C:$C,$B157,Month!$A:$A,$A157)</f>
        <v>0</v>
      </c>
      <c r="G157" s="70">
        <f>SUMIFS(Month!H:H,Month!$C:$C,$B157,Month!$A:$A,$A157)</f>
        <v>43.78</v>
      </c>
      <c r="H157" s="70">
        <f>SUMIFS(Month!I:I,Month!$C:$C,$B157,Month!$A:$A,$A157)</f>
        <v>411.40999999999997</v>
      </c>
      <c r="I157" s="70">
        <f>SUMIFS(Month!J:J,Month!$C:$C,$B157,Month!$A:$A,$A157)</f>
        <v>51.17</v>
      </c>
      <c r="J157" s="70">
        <f>SUMIFS(Month!K:K,Month!$C:$C,$B157,Month!$A:$A,$A157)</f>
        <v>4470.7199999999993</v>
      </c>
      <c r="K157" s="70">
        <f>SUMIFS(Month!L:L,Month!$C:$C,$B157,Month!$A:$A,$A157)</f>
        <v>3.55</v>
      </c>
      <c r="L157" s="70">
        <f>SUMIFS(Month!M:M,Month!$C:$C,$B157,Month!$A:$A,$A157)</f>
        <v>238.79999999999998</v>
      </c>
      <c r="M157" s="70">
        <f>SUMIFS(Month!N:N,Month!$C:$C,$B157,Month!$A:$A,$A157)</f>
        <v>5219.43</v>
      </c>
      <c r="N157" s="71">
        <f>SUMIFS(Month!O:O,Month!$C:$C,$B157,Month!$A:$A,$A157)</f>
        <v>21442.04</v>
      </c>
      <c r="Q157" s="88"/>
    </row>
    <row r="158" spans="1:17">
      <c r="A158" s="96">
        <v>2024</v>
      </c>
      <c r="B158" s="101" t="s">
        <v>69</v>
      </c>
      <c r="C158" s="71">
        <f>SUMIFS(Month!D:D,Month!$C:$C,$B158,Month!$A:$A,$A158)</f>
        <v>2929.3900000000003</v>
      </c>
      <c r="D158" s="70">
        <f>SUMIFS(Month!E:E,Month!$C:$C,$B158,Month!$A:$A,$A158)</f>
        <v>305.75999999999993</v>
      </c>
      <c r="E158" s="70">
        <f>SUMIFS(Month!F:F,Month!$C:$C,$B158,Month!$A:$A,$A158)</f>
        <v>3235.1500000000005</v>
      </c>
      <c r="F158" s="71">
        <f>SUMIFS(Month!G:G,Month!$C:$C,$B158,Month!$A:$A,$A158)</f>
        <v>559.09999999999991</v>
      </c>
      <c r="G158" s="70">
        <f>SUMIFS(Month!H:H,Month!$C:$C,$B158,Month!$A:$A,$A158)</f>
        <v>686.81999999999994</v>
      </c>
      <c r="H158" s="70">
        <f>SUMIFS(Month!I:I,Month!$C:$C,$B158,Month!$A:$A,$A158)</f>
        <v>1131.6600000000001</v>
      </c>
      <c r="I158" s="70">
        <f>SUMIFS(Month!J:J,Month!$C:$C,$B158,Month!$A:$A,$A158)</f>
        <v>126.02999999999999</v>
      </c>
      <c r="J158" s="70">
        <f>SUMIFS(Month!K:K,Month!$C:$C,$B158,Month!$A:$A,$A158)</f>
        <v>748.84999999999991</v>
      </c>
      <c r="K158" s="70">
        <f>SUMIFS(Month!L:L,Month!$C:$C,$B158,Month!$A:$A,$A158)</f>
        <v>17.100000000000001</v>
      </c>
      <c r="L158" s="70">
        <f>SUMIFS(Month!M:M,Month!$C:$C,$B158,Month!$A:$A,$A158)</f>
        <v>188.55</v>
      </c>
      <c r="M158" s="70">
        <f>SUMIFS(Month!N:N,Month!$C:$C,$B158,Month!$A:$A,$A158)</f>
        <v>3458.1099999999997</v>
      </c>
      <c r="N158" s="71">
        <f>SUMIFS(Month!O:O,Month!$C:$C,$B158,Month!$A:$A,$A158)</f>
        <v>6693.26</v>
      </c>
      <c r="Q158" s="88"/>
    </row>
    <row r="159" spans="1:17">
      <c r="A159" s="99">
        <v>2024</v>
      </c>
      <c r="B159" s="102" t="s">
        <v>127</v>
      </c>
      <c r="C159" s="74">
        <f>SUMIFS(Month!D:D,Month!$C:$C,$B159,Month!$A:$A,$A159)</f>
        <v>44573.4</v>
      </c>
      <c r="D159" s="73">
        <f>SUMIFS(Month!E:E,Month!$C:$C,$B159,Month!$A:$A,$A159)</f>
        <v>3384.38</v>
      </c>
      <c r="E159" s="73">
        <f>SUMIFS(Month!F:F,Month!$C:$C,$B159,Month!$A:$A,$A159)</f>
        <v>47957.78</v>
      </c>
      <c r="F159" s="74">
        <f>SUMIFS(Month!G:G,Month!$C:$C,$B159,Month!$A:$A,$A159)</f>
        <v>766.14</v>
      </c>
      <c r="G159" s="73">
        <f>SUMIFS(Month!H:H,Month!$C:$C,$B159,Month!$A:$A,$A159)</f>
        <v>4207.2899999999991</v>
      </c>
      <c r="H159" s="73">
        <f>SUMIFS(Month!I:I,Month!$C:$C,$B159,Month!$A:$A,$A159)</f>
        <v>10738.22</v>
      </c>
      <c r="I159" s="73">
        <f>SUMIFS(Month!J:J,Month!$C:$C,$B159,Month!$A:$A,$A159)</f>
        <v>552.38</v>
      </c>
      <c r="J159" s="73">
        <f>SUMIFS(Month!K:K,Month!$C:$C,$B159,Month!$A:$A,$A159)</f>
        <v>12605.880000000001</v>
      </c>
      <c r="K159" s="73">
        <f>SUMIFS(Month!L:L,Month!$C:$C,$B159,Month!$A:$A,$A159)</f>
        <v>211.26000000000002</v>
      </c>
      <c r="L159" s="73">
        <f>SUMIFS(Month!M:M,Month!$C:$C,$B159,Month!$A:$A,$A159)</f>
        <v>2896.2400000000002</v>
      </c>
      <c r="M159" s="73">
        <f>SUMIFS(Month!N:N,Month!$C:$C,$B159,Month!$A:$A,$A159)</f>
        <v>31977.410000000003</v>
      </c>
      <c r="N159" s="74">
        <f>SUMIFS(Month!O:O,Month!$C:$C,$B159,Month!$A:$A,$A159)</f>
        <v>79935.189999999988</v>
      </c>
      <c r="Q159" s="88"/>
    </row>
    <row r="161" spans="3:14">
      <c r="C161" s="87"/>
      <c r="D161" s="87"/>
      <c r="E161" s="87"/>
      <c r="F161" s="87"/>
      <c r="G161" s="87"/>
      <c r="H161" s="87"/>
      <c r="I161" s="87"/>
      <c r="J161" s="87"/>
      <c r="K161" s="87"/>
      <c r="L161" s="87"/>
      <c r="M161" s="87"/>
      <c r="N161" s="87"/>
    </row>
    <row r="162" spans="3:14">
      <c r="C162" s="87"/>
      <c r="D162" s="87"/>
      <c r="E162" s="87"/>
      <c r="F162" s="87"/>
      <c r="G162" s="87"/>
      <c r="H162" s="87"/>
      <c r="I162" s="87"/>
      <c r="J162" s="87"/>
      <c r="K162" s="87"/>
      <c r="L162" s="87"/>
      <c r="M162" s="87"/>
      <c r="N162" s="87"/>
    </row>
    <row r="163" spans="3:14">
      <c r="C163" s="133"/>
      <c r="D163" s="133"/>
      <c r="E163" s="133"/>
      <c r="F163" s="133"/>
      <c r="G163" s="133"/>
      <c r="H163" s="133"/>
      <c r="I163" s="133"/>
      <c r="J163" s="133"/>
      <c r="K163" s="133"/>
      <c r="L163" s="133"/>
      <c r="M163" s="133"/>
      <c r="N163" s="133"/>
    </row>
    <row r="164" spans="3:14">
      <c r="C164" s="141"/>
      <c r="D164" s="141"/>
      <c r="E164" s="141"/>
      <c r="F164" s="141"/>
      <c r="G164" s="141"/>
      <c r="H164" s="141"/>
      <c r="I164" s="141"/>
      <c r="J164" s="141"/>
      <c r="K164" s="141"/>
      <c r="L164" s="141"/>
      <c r="M164" s="141"/>
      <c r="N164" s="141"/>
    </row>
    <row r="168" spans="3:14">
      <c r="J168" s="110"/>
    </row>
    <row r="169" spans="3:14">
      <c r="J169" s="110"/>
    </row>
    <row r="170" spans="3:14">
      <c r="J170" s="88" t="e">
        <f>J169/J168-1</f>
        <v>#DIV/0!</v>
      </c>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643"/>
  <sheetViews>
    <sheetView showGridLines="0" workbookViewId="0">
      <pane ySplit="5" topLeftCell="A622" activePane="bottomLeft" state="frozen"/>
      <selection pane="bottomLeft" activeCell="A622" sqref="A622"/>
    </sheetView>
  </sheetViews>
  <sheetFormatPr defaultColWidth="9.1796875" defaultRowHeight="15.5"/>
  <cols>
    <col min="1" max="1" width="9.1796875" style="55" customWidth="1"/>
    <col min="2" max="2" width="10.453125" style="55" customWidth="1"/>
    <col min="3" max="3" width="27.54296875" style="55"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81640625" style="55" customWidth="1"/>
    <col min="16" max="16" width="9.1796875" style="55"/>
    <col min="17" max="17" width="12.1796875" style="55" bestFit="1" customWidth="1"/>
    <col min="18" max="16384" width="9.1796875" style="55"/>
  </cols>
  <sheetData>
    <row r="1" spans="1:15" customFormat="1" ht="23.5">
      <c r="A1" s="115" t="s">
        <v>74</v>
      </c>
      <c r="B1" s="18"/>
      <c r="C1" s="16"/>
    </row>
    <row r="2" spans="1:15" customFormat="1">
      <c r="A2" s="19" t="s">
        <v>17</v>
      </c>
      <c r="B2" s="18"/>
      <c r="C2" s="16"/>
    </row>
    <row r="3" spans="1:15" customFormat="1">
      <c r="A3" s="19" t="s">
        <v>32</v>
      </c>
      <c r="B3" s="18"/>
      <c r="C3" s="16"/>
    </row>
    <row r="4" spans="1:15" customFormat="1">
      <c r="A4" s="19" t="s">
        <v>35</v>
      </c>
      <c r="B4" s="18"/>
      <c r="C4" s="16"/>
    </row>
    <row r="5" spans="1:15" customFormat="1" ht="46.5">
      <c r="A5" s="47" t="s">
        <v>25</v>
      </c>
      <c r="B5" s="48" t="s">
        <v>26</v>
      </c>
      <c r="C5" s="104" t="s">
        <v>140</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106">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c r="A7" s="96">
        <v>2018</v>
      </c>
      <c r="B7" s="107">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c r="A8" s="96">
        <v>2018</v>
      </c>
      <c r="B8" s="107">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c r="A9" s="96">
        <v>2018</v>
      </c>
      <c r="B9" s="107">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c r="A10" s="96">
        <v>2018</v>
      </c>
      <c r="B10" s="107">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c r="A11" s="96">
        <v>2018</v>
      </c>
      <c r="B11" s="107">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c r="A12" s="96">
        <v>2018</v>
      </c>
      <c r="B12" s="107">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c r="A13" s="96">
        <v>2018</v>
      </c>
      <c r="B13" s="107">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c r="A14" s="96">
        <v>2018</v>
      </c>
      <c r="B14" s="107">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c r="A15" s="96">
        <v>2018</v>
      </c>
      <c r="B15" s="107">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c r="A16" s="96">
        <v>2018</v>
      </c>
      <c r="B16" s="107">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c r="A17" s="96">
        <v>2018</v>
      </c>
      <c r="B17" s="107">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c r="A18" s="96">
        <v>2018</v>
      </c>
      <c r="B18" s="107">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c r="A19" s="96">
        <v>2018</v>
      </c>
      <c r="B19" s="107">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c r="A20" s="96">
        <v>2018</v>
      </c>
      <c r="B20" s="107">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c r="A21" s="96">
        <v>2018</v>
      </c>
      <c r="B21" s="107">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c r="A22" s="96">
        <v>2018</v>
      </c>
      <c r="B22" s="107">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c r="A23" s="96">
        <v>2018</v>
      </c>
      <c r="B23" s="107">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c r="A24" s="96">
        <v>2018</v>
      </c>
      <c r="B24" s="107">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c r="A25" s="96">
        <v>2018</v>
      </c>
      <c r="B25" s="107">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c r="A26" s="96">
        <v>2018</v>
      </c>
      <c r="B26" s="107">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c r="A27" s="99">
        <v>2018</v>
      </c>
      <c r="B27" s="108">
        <v>1</v>
      </c>
      <c r="C27" s="94" t="s">
        <v>127</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c r="A28" s="95">
        <v>2018</v>
      </c>
      <c r="B28" s="106">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c r="A29" s="96">
        <v>2018</v>
      </c>
      <c r="B29" s="107">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c r="A30" s="96">
        <v>2018</v>
      </c>
      <c r="B30" s="107">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c r="A31" s="96">
        <v>2018</v>
      </c>
      <c r="B31" s="107">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c r="A32" s="96">
        <v>2018</v>
      </c>
      <c r="B32" s="107">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c r="A33" s="96">
        <v>2018</v>
      </c>
      <c r="B33" s="107">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c r="A34" s="96">
        <v>2018</v>
      </c>
      <c r="B34" s="107">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c r="A35" s="96">
        <v>2018</v>
      </c>
      <c r="B35" s="107">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c r="A36" s="96">
        <v>2018</v>
      </c>
      <c r="B36" s="107">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c r="A37" s="96">
        <v>2018</v>
      </c>
      <c r="B37" s="107">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c r="A38" s="96">
        <v>2018</v>
      </c>
      <c r="B38" s="107">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c r="A39" s="96">
        <v>2018</v>
      </c>
      <c r="B39" s="107">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c r="A40" s="96">
        <v>2018</v>
      </c>
      <c r="B40" s="107">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c r="A41" s="96">
        <v>2018</v>
      </c>
      <c r="B41" s="107">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c r="A42" s="96">
        <v>2018</v>
      </c>
      <c r="B42" s="107">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c r="A43" s="96">
        <v>2018</v>
      </c>
      <c r="B43" s="107">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c r="A44" s="96">
        <v>2018</v>
      </c>
      <c r="B44" s="107">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c r="A45" s="96">
        <v>2018</v>
      </c>
      <c r="B45" s="107">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c r="A46" s="96">
        <v>2018</v>
      </c>
      <c r="B46" s="107">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c r="A47" s="96">
        <v>2018</v>
      </c>
      <c r="B47" s="107">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c r="A48" s="96">
        <v>2018</v>
      </c>
      <c r="B48" s="107">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c r="A49" s="99">
        <v>2018</v>
      </c>
      <c r="B49" s="108">
        <v>2</v>
      </c>
      <c r="C49" s="94" t="s">
        <v>127</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c r="A50" s="95">
        <v>2018</v>
      </c>
      <c r="B50" s="106">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c r="A51" s="96">
        <v>2018</v>
      </c>
      <c r="B51" s="107">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c r="A52" s="96">
        <v>2018</v>
      </c>
      <c r="B52" s="107">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c r="A53" s="96">
        <v>2018</v>
      </c>
      <c r="B53" s="107">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c r="A54" s="96">
        <v>2018</v>
      </c>
      <c r="B54" s="107">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c r="A55" s="96">
        <v>2018</v>
      </c>
      <c r="B55" s="107">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c r="A56" s="96">
        <v>2018</v>
      </c>
      <c r="B56" s="107">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c r="A57" s="96">
        <v>2018</v>
      </c>
      <c r="B57" s="107">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c r="A58" s="96">
        <v>2018</v>
      </c>
      <c r="B58" s="107">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c r="A59" s="96">
        <v>2018</v>
      </c>
      <c r="B59" s="107">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c r="A60" s="96">
        <v>2018</v>
      </c>
      <c r="B60" s="107">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c r="A61" s="96">
        <v>2018</v>
      </c>
      <c r="B61" s="107">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c r="A62" s="96">
        <v>2018</v>
      </c>
      <c r="B62" s="107">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c r="A63" s="96">
        <v>2018</v>
      </c>
      <c r="B63" s="107">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c r="A64" s="96">
        <v>2018</v>
      </c>
      <c r="B64" s="107">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c r="A65" s="96">
        <v>2018</v>
      </c>
      <c r="B65" s="107">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c r="A66" s="96">
        <v>2018</v>
      </c>
      <c r="B66" s="107">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c r="A67" s="96">
        <v>2018</v>
      </c>
      <c r="B67" s="107">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c r="A68" s="96">
        <v>2018</v>
      </c>
      <c r="B68" s="107">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c r="A69" s="96">
        <v>2018</v>
      </c>
      <c r="B69" s="107">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c r="A70" s="96">
        <v>2018</v>
      </c>
      <c r="B70" s="107">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c r="A71" s="99">
        <v>2018</v>
      </c>
      <c r="B71" s="108">
        <v>3</v>
      </c>
      <c r="C71" s="94" t="s">
        <v>127</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c r="A72" s="95">
        <v>2018</v>
      </c>
      <c r="B72" s="106">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c r="A73" s="96">
        <v>2018</v>
      </c>
      <c r="B73" s="107">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c r="A74" s="96">
        <v>2018</v>
      </c>
      <c r="B74" s="107">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c r="A75" s="96">
        <v>2018</v>
      </c>
      <c r="B75" s="107">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c r="A76" s="96">
        <v>2018</v>
      </c>
      <c r="B76" s="107">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c r="A77" s="96">
        <v>2018</v>
      </c>
      <c r="B77" s="107">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c r="A78" s="96">
        <v>2018</v>
      </c>
      <c r="B78" s="107">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c r="A79" s="96">
        <v>2018</v>
      </c>
      <c r="B79" s="107">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c r="A80" s="96">
        <v>2018</v>
      </c>
      <c r="B80" s="107">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c r="A81" s="96">
        <v>2018</v>
      </c>
      <c r="B81" s="107">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c r="A82" s="96">
        <v>2018</v>
      </c>
      <c r="B82" s="107">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c r="A83" s="96">
        <v>2018</v>
      </c>
      <c r="B83" s="107">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c r="A84" s="96">
        <v>2018</v>
      </c>
      <c r="B84" s="107">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c r="A85" s="96">
        <v>2018</v>
      </c>
      <c r="B85" s="107">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c r="A86" s="96">
        <v>2018</v>
      </c>
      <c r="B86" s="107">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c r="A87" s="96">
        <v>2018</v>
      </c>
      <c r="B87" s="107">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c r="A88" s="96">
        <v>2018</v>
      </c>
      <c r="B88" s="107">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c r="A89" s="96">
        <v>2018</v>
      </c>
      <c r="B89" s="107">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c r="A90" s="96">
        <v>2018</v>
      </c>
      <c r="B90" s="107">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c r="A91" s="96">
        <v>2018</v>
      </c>
      <c r="B91" s="107">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c r="A92" s="96">
        <v>2018</v>
      </c>
      <c r="B92" s="107">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c r="A93" s="99">
        <v>2018</v>
      </c>
      <c r="B93" s="108">
        <v>4</v>
      </c>
      <c r="C93" s="94" t="s">
        <v>127</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c r="A94" s="95">
        <v>2019</v>
      </c>
      <c r="B94" s="106">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c r="A95" s="96">
        <v>2019</v>
      </c>
      <c r="B95" s="107">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c r="A96" s="96">
        <v>2019</v>
      </c>
      <c r="B96" s="107">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c r="A97" s="96">
        <v>2019</v>
      </c>
      <c r="B97" s="107">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c r="A98" s="96">
        <v>2019</v>
      </c>
      <c r="B98" s="107">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c r="A99" s="96">
        <v>2019</v>
      </c>
      <c r="B99" s="107">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c r="A100" s="96">
        <v>2019</v>
      </c>
      <c r="B100" s="107">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c r="A101" s="96">
        <v>2019</v>
      </c>
      <c r="B101" s="107">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c r="A102" s="96">
        <v>2019</v>
      </c>
      <c r="B102" s="107">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c r="A103" s="96">
        <v>2019</v>
      </c>
      <c r="B103" s="107">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c r="A104" s="96">
        <v>2019</v>
      </c>
      <c r="B104" s="107">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c r="A105" s="96">
        <v>2019</v>
      </c>
      <c r="B105" s="107">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c r="A106" s="96">
        <v>2019</v>
      </c>
      <c r="B106" s="107">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c r="A107" s="96">
        <v>2019</v>
      </c>
      <c r="B107" s="107">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c r="A108" s="96">
        <v>2019</v>
      </c>
      <c r="B108" s="107">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c r="A109" s="96">
        <v>2019</v>
      </c>
      <c r="B109" s="107">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c r="A110" s="96">
        <v>2019</v>
      </c>
      <c r="B110" s="107">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c r="A111" s="96">
        <v>2019</v>
      </c>
      <c r="B111" s="107">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c r="A112" s="96">
        <v>2019</v>
      </c>
      <c r="B112" s="107">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c r="A113" s="96">
        <v>2019</v>
      </c>
      <c r="B113" s="107">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c r="A114" s="96">
        <v>2019</v>
      </c>
      <c r="B114" s="107">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c r="A115" s="99">
        <v>2019</v>
      </c>
      <c r="B115" s="108">
        <v>1</v>
      </c>
      <c r="C115" s="94" t="s">
        <v>127</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c r="A116" s="95">
        <v>2019</v>
      </c>
      <c r="B116" s="106">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c r="A117" s="96">
        <v>2019</v>
      </c>
      <c r="B117" s="107">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c r="A118" s="96">
        <v>2019</v>
      </c>
      <c r="B118" s="107">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c r="A119" s="96">
        <v>2019</v>
      </c>
      <c r="B119" s="107">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c r="A120" s="96">
        <v>2019</v>
      </c>
      <c r="B120" s="107">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c r="A121" s="96">
        <v>2019</v>
      </c>
      <c r="B121" s="107">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c r="A122" s="96">
        <v>2019</v>
      </c>
      <c r="B122" s="107">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c r="A123" s="96">
        <v>2019</v>
      </c>
      <c r="B123" s="107">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c r="A124" s="96">
        <v>2019</v>
      </c>
      <c r="B124" s="107">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c r="A125" s="96">
        <v>2019</v>
      </c>
      <c r="B125" s="107">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c r="A126" s="96">
        <v>2019</v>
      </c>
      <c r="B126" s="107">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c r="A127" s="96">
        <v>2019</v>
      </c>
      <c r="B127" s="107">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c r="A128" s="96">
        <v>2019</v>
      </c>
      <c r="B128" s="107">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c r="A129" s="96">
        <v>2019</v>
      </c>
      <c r="B129" s="107">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c r="A130" s="96">
        <v>2019</v>
      </c>
      <c r="B130" s="107">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c r="A131" s="96">
        <v>2019</v>
      </c>
      <c r="B131" s="107">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c r="A132" s="96">
        <v>2019</v>
      </c>
      <c r="B132" s="107">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c r="A133" s="96">
        <v>2019</v>
      </c>
      <c r="B133" s="107">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c r="A134" s="96">
        <v>2019</v>
      </c>
      <c r="B134" s="107">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c r="A135" s="96">
        <v>2019</v>
      </c>
      <c r="B135" s="107">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c r="A136" s="96">
        <v>2019</v>
      </c>
      <c r="B136" s="107">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c r="A137" s="99">
        <v>2019</v>
      </c>
      <c r="B137" s="108">
        <v>2</v>
      </c>
      <c r="C137" s="94" t="s">
        <v>127</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c r="A138" s="95">
        <v>2019</v>
      </c>
      <c r="B138" s="106">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c r="A139" s="96">
        <v>2019</v>
      </c>
      <c r="B139" s="107">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c r="A140" s="96">
        <v>2019</v>
      </c>
      <c r="B140" s="107">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c r="A141" s="96">
        <v>2019</v>
      </c>
      <c r="B141" s="107">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c r="A142" s="96">
        <v>2019</v>
      </c>
      <c r="B142" s="107">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c r="A143" s="96">
        <v>2019</v>
      </c>
      <c r="B143" s="107">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c r="A144" s="96">
        <v>2019</v>
      </c>
      <c r="B144" s="107">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c r="A145" s="96">
        <v>2019</v>
      </c>
      <c r="B145" s="107">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c r="A146" s="96">
        <v>2019</v>
      </c>
      <c r="B146" s="107">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c r="A147" s="96">
        <v>2019</v>
      </c>
      <c r="B147" s="107">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c r="A148" s="96">
        <v>2019</v>
      </c>
      <c r="B148" s="107">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c r="A149" s="96">
        <v>2019</v>
      </c>
      <c r="B149" s="107">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c r="A150" s="96">
        <v>2019</v>
      </c>
      <c r="B150" s="107">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c r="A151" s="96">
        <v>2019</v>
      </c>
      <c r="B151" s="107">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c r="A152" s="96">
        <v>2019</v>
      </c>
      <c r="B152" s="107">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c r="A153" s="96">
        <v>2019</v>
      </c>
      <c r="B153" s="107">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c r="A154" s="96">
        <v>2019</v>
      </c>
      <c r="B154" s="107">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c r="A155" s="96">
        <v>2019</v>
      </c>
      <c r="B155" s="107">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c r="A156" s="96">
        <v>2019</v>
      </c>
      <c r="B156" s="107">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c r="A157" s="96">
        <v>2019</v>
      </c>
      <c r="B157" s="107">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c r="A158" s="96">
        <v>2019</v>
      </c>
      <c r="B158" s="107">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c r="A159" s="99">
        <v>2019</v>
      </c>
      <c r="B159" s="108">
        <v>3</v>
      </c>
      <c r="C159" s="94" t="s">
        <v>127</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c r="A160" s="95">
        <v>2019</v>
      </c>
      <c r="B160" s="106">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c r="A161" s="96">
        <v>2019</v>
      </c>
      <c r="B161" s="107">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c r="A162" s="96">
        <v>2019</v>
      </c>
      <c r="B162" s="107">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c r="A163" s="96">
        <v>2019</v>
      </c>
      <c r="B163" s="107">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c r="A164" s="96">
        <v>2019</v>
      </c>
      <c r="B164" s="107">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c r="A165" s="96">
        <v>2019</v>
      </c>
      <c r="B165" s="107">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c r="A166" s="96">
        <v>2019</v>
      </c>
      <c r="B166" s="107">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c r="A167" s="96">
        <v>2019</v>
      </c>
      <c r="B167" s="107">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c r="A168" s="96">
        <v>2019</v>
      </c>
      <c r="B168" s="107">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c r="A169" s="96">
        <v>2019</v>
      </c>
      <c r="B169" s="107">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c r="A170" s="96">
        <v>2019</v>
      </c>
      <c r="B170" s="107">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c r="A171" s="96">
        <v>2019</v>
      </c>
      <c r="B171" s="107">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c r="A172" s="96">
        <v>2019</v>
      </c>
      <c r="B172" s="107">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c r="A173" s="96">
        <v>2019</v>
      </c>
      <c r="B173" s="107">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c r="A174" s="96">
        <v>2019</v>
      </c>
      <c r="B174" s="107">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c r="A175" s="96">
        <v>2019</v>
      </c>
      <c r="B175" s="107">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c r="A176" s="96">
        <v>2019</v>
      </c>
      <c r="B176" s="107">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c r="A177" s="96">
        <v>2019</v>
      </c>
      <c r="B177" s="107">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c r="A178" s="96">
        <v>2019</v>
      </c>
      <c r="B178" s="107">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c r="A179" s="96">
        <v>2019</v>
      </c>
      <c r="B179" s="107">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c r="A180" s="96">
        <v>2019</v>
      </c>
      <c r="B180" s="107">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c r="A181" s="99">
        <v>2019</v>
      </c>
      <c r="B181" s="108">
        <v>4</v>
      </c>
      <c r="C181" s="94" t="s">
        <v>127</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c r="A182" s="95">
        <v>2020</v>
      </c>
      <c r="B182" s="106">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c r="A183" s="96">
        <v>2020</v>
      </c>
      <c r="B183" s="107">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c r="A184" s="96">
        <v>2020</v>
      </c>
      <c r="B184" s="107">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c r="A185" s="96">
        <v>2020</v>
      </c>
      <c r="B185" s="107">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c r="A186" s="96">
        <v>2020</v>
      </c>
      <c r="B186" s="107">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c r="A187" s="96">
        <v>2020</v>
      </c>
      <c r="B187" s="107">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c r="A188" s="96">
        <v>2020</v>
      </c>
      <c r="B188" s="107">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c r="A189" s="96">
        <v>2020</v>
      </c>
      <c r="B189" s="107">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c r="A190" s="96">
        <v>2020</v>
      </c>
      <c r="B190" s="107">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c r="A191" s="96">
        <v>2020</v>
      </c>
      <c r="B191" s="107">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c r="A192" s="96">
        <v>2020</v>
      </c>
      <c r="B192" s="107">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c r="A193" s="96">
        <v>2020</v>
      </c>
      <c r="B193" s="107">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c r="A194" s="96">
        <v>2020</v>
      </c>
      <c r="B194" s="107">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c r="A195" s="96">
        <v>2020</v>
      </c>
      <c r="B195" s="107">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c r="A196" s="96">
        <v>2020</v>
      </c>
      <c r="B196" s="107">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c r="A197" s="96">
        <v>2020</v>
      </c>
      <c r="B197" s="107">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c r="A198" s="96">
        <v>2020</v>
      </c>
      <c r="B198" s="107">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c r="A199" s="96">
        <v>2020</v>
      </c>
      <c r="B199" s="107">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c r="A200" s="96">
        <v>2020</v>
      </c>
      <c r="B200" s="107">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c r="A201" s="96">
        <v>2020</v>
      </c>
      <c r="B201" s="107">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c r="A202" s="96">
        <v>2020</v>
      </c>
      <c r="B202" s="107">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c r="A203" s="99">
        <v>2020</v>
      </c>
      <c r="B203" s="108">
        <v>1</v>
      </c>
      <c r="C203" s="94" t="s">
        <v>127</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c r="A204" s="95">
        <v>2020</v>
      </c>
      <c r="B204" s="106">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c r="A205" s="96">
        <v>2020</v>
      </c>
      <c r="B205" s="107">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c r="A206" s="96">
        <v>2020</v>
      </c>
      <c r="B206" s="107">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c r="A207" s="96">
        <v>2020</v>
      </c>
      <c r="B207" s="107">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c r="A208" s="96">
        <v>2020</v>
      </c>
      <c r="B208" s="107">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c r="A209" s="96">
        <v>2020</v>
      </c>
      <c r="B209" s="107">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c r="A210" s="96">
        <v>2020</v>
      </c>
      <c r="B210" s="107">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c r="A211" s="96">
        <v>2020</v>
      </c>
      <c r="B211" s="107">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c r="A212" s="96">
        <v>2020</v>
      </c>
      <c r="B212" s="107">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c r="A213" s="96">
        <v>2020</v>
      </c>
      <c r="B213" s="107">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c r="A214" s="96">
        <v>2020</v>
      </c>
      <c r="B214" s="107">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c r="A215" s="96">
        <v>2020</v>
      </c>
      <c r="B215" s="107">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c r="A216" s="96">
        <v>2020</v>
      </c>
      <c r="B216" s="107">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c r="A217" s="96">
        <v>2020</v>
      </c>
      <c r="B217" s="107">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c r="A218" s="96">
        <v>2020</v>
      </c>
      <c r="B218" s="107">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c r="A219" s="96">
        <v>2020</v>
      </c>
      <c r="B219" s="107">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c r="A220" s="96">
        <v>2020</v>
      </c>
      <c r="B220" s="107">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c r="A221" s="96">
        <v>2020</v>
      </c>
      <c r="B221" s="107">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c r="A222" s="96">
        <v>2020</v>
      </c>
      <c r="B222" s="107">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c r="A223" s="96">
        <v>2020</v>
      </c>
      <c r="B223" s="107">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c r="A224" s="96">
        <v>2020</v>
      </c>
      <c r="B224" s="107">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c r="A225" s="99">
        <v>2020</v>
      </c>
      <c r="B225" s="108">
        <v>2</v>
      </c>
      <c r="C225" s="94" t="s">
        <v>127</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c r="A226" s="95">
        <v>2020</v>
      </c>
      <c r="B226" s="106">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c r="A227" s="96">
        <v>2020</v>
      </c>
      <c r="B227" s="107">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c r="A228" s="96">
        <v>2020</v>
      </c>
      <c r="B228" s="107">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c r="A229" s="96">
        <v>2020</v>
      </c>
      <c r="B229" s="107">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c r="A230" s="96">
        <v>2020</v>
      </c>
      <c r="B230" s="107">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c r="A231" s="96">
        <v>2020</v>
      </c>
      <c r="B231" s="107">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c r="A232" s="96">
        <v>2020</v>
      </c>
      <c r="B232" s="107">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c r="A233" s="96">
        <v>2020</v>
      </c>
      <c r="B233" s="107">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c r="A234" s="96">
        <v>2020</v>
      </c>
      <c r="B234" s="107">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c r="A235" s="96">
        <v>2020</v>
      </c>
      <c r="B235" s="107">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c r="A236" s="96">
        <v>2020</v>
      </c>
      <c r="B236" s="107">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c r="A237" s="96">
        <v>2020</v>
      </c>
      <c r="B237" s="107">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c r="A238" s="96">
        <v>2020</v>
      </c>
      <c r="B238" s="107">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c r="A239" s="96">
        <v>2020</v>
      </c>
      <c r="B239" s="107">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c r="A240" s="96">
        <v>2020</v>
      </c>
      <c r="B240" s="107">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c r="A241" s="96">
        <v>2020</v>
      </c>
      <c r="B241" s="107">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c r="A242" s="96">
        <v>2020</v>
      </c>
      <c r="B242" s="107">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c r="A243" s="96">
        <v>2020</v>
      </c>
      <c r="B243" s="107">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c r="A244" s="96">
        <v>2020</v>
      </c>
      <c r="B244" s="107">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c r="A245" s="96">
        <v>2020</v>
      </c>
      <c r="B245" s="107">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c r="A246" s="96">
        <v>2020</v>
      </c>
      <c r="B246" s="107">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c r="A247" s="99">
        <v>2020</v>
      </c>
      <c r="B247" s="108">
        <v>3</v>
      </c>
      <c r="C247" s="94" t="s">
        <v>127</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c r="A248" s="95">
        <v>2020</v>
      </c>
      <c r="B248" s="106">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c r="A249" s="96">
        <v>2020</v>
      </c>
      <c r="B249" s="107">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c r="A250" s="96">
        <v>2020</v>
      </c>
      <c r="B250" s="107">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c r="A251" s="96">
        <v>2020</v>
      </c>
      <c r="B251" s="107">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c r="A252" s="96">
        <v>2020</v>
      </c>
      <c r="B252" s="107">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c r="A253" s="96">
        <v>2020</v>
      </c>
      <c r="B253" s="107">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c r="A254" s="96">
        <v>2020</v>
      </c>
      <c r="B254" s="107">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c r="A255" s="96">
        <v>2020</v>
      </c>
      <c r="B255" s="107">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c r="A256" s="96">
        <v>2020</v>
      </c>
      <c r="B256" s="107">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c r="A257" s="96">
        <v>2020</v>
      </c>
      <c r="B257" s="107">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c r="A258" s="96">
        <v>2020</v>
      </c>
      <c r="B258" s="107">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c r="A259" s="96">
        <v>2020</v>
      </c>
      <c r="B259" s="107">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c r="A260" s="96">
        <v>2020</v>
      </c>
      <c r="B260" s="107">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c r="A261" s="96">
        <v>2020</v>
      </c>
      <c r="B261" s="107">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c r="A262" s="96">
        <v>2020</v>
      </c>
      <c r="B262" s="107">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c r="A263" s="96">
        <v>2020</v>
      </c>
      <c r="B263" s="107">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c r="A264" s="96">
        <v>2020</v>
      </c>
      <c r="B264" s="107">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c r="A265" s="96">
        <v>2020</v>
      </c>
      <c r="B265" s="107">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c r="A266" s="96">
        <v>2020</v>
      </c>
      <c r="B266" s="107">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c r="A267" s="96">
        <v>2020</v>
      </c>
      <c r="B267" s="107">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c r="A268" s="96">
        <v>2020</v>
      </c>
      <c r="B268" s="107">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c r="A269" s="99">
        <v>2020</v>
      </c>
      <c r="B269" s="108">
        <v>4</v>
      </c>
      <c r="C269" s="94" t="s">
        <v>127</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c r="A270" s="95">
        <v>2021</v>
      </c>
      <c r="B270" s="106">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12.47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297.15999999999997</v>
      </c>
      <c r="O270" s="68">
        <f>SUMIFS(CALCULATION_quarterly_data!O:O,CALCULATION_quarterly_data!$A:$A,Quarter!$A270,CALCULATION_quarterly_data!$P:$P,Quarter!$B270,CALCULATION_quarterly_data!$C:$C,Quarter!$C270)</f>
        <v>401.24999999999994</v>
      </c>
    </row>
    <row r="271" spans="1:15">
      <c r="A271" s="96">
        <v>2021</v>
      </c>
      <c r="B271" s="107">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c r="A272" s="96">
        <v>2021</v>
      </c>
      <c r="B272" s="107">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c r="A273" s="96">
        <v>2021</v>
      </c>
      <c r="B273" s="107">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c r="A274" s="96">
        <v>2021</v>
      </c>
      <c r="B274" s="107">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c r="A275" s="96">
        <v>2021</v>
      </c>
      <c r="B275" s="107">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c r="A276" s="96">
        <v>2021</v>
      </c>
      <c r="B276" s="107">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c r="A277" s="96">
        <v>2021</v>
      </c>
      <c r="B277" s="107">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c r="A278" s="96">
        <v>2021</v>
      </c>
      <c r="B278" s="107">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c r="A279" s="96">
        <v>2021</v>
      </c>
      <c r="B279" s="107">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c r="A280" s="96">
        <v>2021</v>
      </c>
      <c r="B280" s="107">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c r="A281" s="96">
        <v>2021</v>
      </c>
      <c r="B281" s="107">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c r="A282" s="96">
        <v>2021</v>
      </c>
      <c r="B282" s="107">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c r="A283" s="96">
        <v>2021</v>
      </c>
      <c r="B283" s="107">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23.72</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c r="A284" s="96">
        <v>2021</v>
      </c>
      <c r="B284" s="107">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c r="A285" s="96">
        <v>2021</v>
      </c>
      <c r="B285" s="107">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c r="A286" s="96">
        <v>2021</v>
      </c>
      <c r="B286" s="107">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c r="A287" s="96">
        <v>2021</v>
      </c>
      <c r="B287" s="107">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c r="A288" s="96">
        <v>2021</v>
      </c>
      <c r="B288" s="107">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c r="A289" s="96">
        <v>2021</v>
      </c>
      <c r="B289" s="107">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c r="A290" s="96">
        <v>2021</v>
      </c>
      <c r="B290" s="107">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15.49</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492.4</v>
      </c>
      <c r="O290" s="71">
        <f>SUMIFS(CALCULATION_quarterly_data!O:O,CALCULATION_quarterly_data!$A:$A,Quarter!$A290,CALCULATION_quarterly_data!$P:$P,Quarter!$B290,CALCULATION_quarterly_data!$C:$C,Quarter!$C290)</f>
        <v>1112.0899999999999</v>
      </c>
    </row>
    <row r="291" spans="1:15">
      <c r="A291" s="99">
        <v>2021</v>
      </c>
      <c r="B291" s="108">
        <v>1</v>
      </c>
      <c r="C291" s="94" t="s">
        <v>127</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62.69</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5289.49</v>
      </c>
      <c r="O291" s="74">
        <f>SUMIFS(CALCULATION_quarterly_data!O:O,CALCULATION_quarterly_data!$A:$A,Quarter!$A291,CALCULATION_quarterly_data!$P:$P,Quarter!$B291,CALCULATION_quarterly_data!$C:$C,Quarter!$C291)</f>
        <v>12611.8</v>
      </c>
    </row>
    <row r="292" spans="1:15">
      <c r="A292" s="95">
        <v>2021</v>
      </c>
      <c r="B292" s="106">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350.80999999999995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105.91</v>
      </c>
      <c r="N292" s="68">
        <f>SUMIFS(CALCULATION_quarterly_data!N:N,CALCULATION_quarterly_data!$A:$A,Quarter!$A292,CALCULATION_quarterly_data!$P:$P,Quarter!$B292,CALCULATION_quarterly_data!$C:$C,Quarter!$C292)</f>
        <v>568.99</v>
      </c>
      <c r="O292" s="68">
        <f>SUMIFS(CALCULATION_quarterly_data!O:O,CALCULATION_quarterly_data!$A:$A,Quarter!$A292,CALCULATION_quarterly_data!$P:$P,Quarter!$B292,CALCULATION_quarterly_data!$C:$C,Quarter!$C292)</f>
        <v>619.45000000000005</v>
      </c>
    </row>
    <row r="293" spans="1:15">
      <c r="A293" s="96">
        <v>2021</v>
      </c>
      <c r="B293" s="107">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c r="A294" s="96">
        <v>2021</v>
      </c>
      <c r="B294" s="107">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c r="A295" s="96">
        <v>2021</v>
      </c>
      <c r="B295" s="107">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c r="A296" s="96">
        <v>2021</v>
      </c>
      <c r="B296" s="107">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c r="A297" s="96">
        <v>2021</v>
      </c>
      <c r="B297" s="107">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c r="A298" s="96">
        <v>2021</v>
      </c>
      <c r="B298" s="107">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c r="A299" s="96">
        <v>2021</v>
      </c>
      <c r="B299" s="107">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c r="A300" s="96">
        <v>2021</v>
      </c>
      <c r="B300" s="107">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c r="A301" s="96">
        <v>2021</v>
      </c>
      <c r="B301" s="107">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531.13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479.39</v>
      </c>
      <c r="N301" s="71">
        <f>SUMIFS(CALCULATION_quarterly_data!N:N,CALCULATION_quarterly_data!$A:$A,Quarter!$A301,CALCULATION_quarterly_data!$P:$P,Quarter!$B301,CALCULATION_quarterly_data!$C:$C,Quarter!$C301)</f>
        <v>1270.3900000000001</v>
      </c>
      <c r="O301" s="71">
        <f>SUMIFS(CALCULATION_quarterly_data!O:O,CALCULATION_quarterly_data!$A:$A,Quarter!$A301,CALCULATION_quarterly_data!$P:$P,Quarter!$B301,CALCULATION_quarterly_data!$C:$C,Quarter!$C301)</f>
        <v>1446.58</v>
      </c>
    </row>
    <row r="302" spans="1:15">
      <c r="A302" s="96">
        <v>2021</v>
      </c>
      <c r="B302" s="107">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c r="A303" s="96">
        <v>2021</v>
      </c>
      <c r="B303" s="107">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253.26</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423.93</v>
      </c>
      <c r="O303" s="71">
        <f>SUMIFS(CALCULATION_quarterly_data!O:O,CALCULATION_quarterly_data!$A:$A,Quarter!$A303,CALCULATION_quarterly_data!$P:$P,Quarter!$B303,CALCULATION_quarterly_data!$C:$C,Quarter!$C303)</f>
        <v>3577.6099999999997</v>
      </c>
    </row>
    <row r="304" spans="1:15">
      <c r="A304" s="96">
        <v>2021</v>
      </c>
      <c r="B304" s="107">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c r="A305" s="96">
        <v>2021</v>
      </c>
      <c r="B305" s="107">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c r="A306" s="96">
        <v>2021</v>
      </c>
      <c r="B306" s="107">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c r="A307" s="96">
        <v>2021</v>
      </c>
      <c r="B307" s="107">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c r="A308" s="96">
        <v>2021</v>
      </c>
      <c r="B308" s="107">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212.78</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311.38</v>
      </c>
      <c r="O308" s="71">
        <f>SUMIFS(CALCULATION_quarterly_data!O:O,CALCULATION_quarterly_data!$A:$A,Quarter!$A308,CALCULATION_quarterly_data!$P:$P,Quarter!$B308,CALCULATION_quarterly_data!$C:$C,Quarter!$C308)</f>
        <v>471.5</v>
      </c>
    </row>
    <row r="309" spans="1:15">
      <c r="A309" s="96">
        <v>2021</v>
      </c>
      <c r="B309" s="107">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c r="A310" s="96">
        <v>2021</v>
      </c>
      <c r="B310" s="107">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c r="A311" s="96">
        <v>2021</v>
      </c>
      <c r="B311" s="107">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157.85000000000002</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260.02</v>
      </c>
      <c r="O311" s="71">
        <f>SUMIFS(CALCULATION_quarterly_data!O:O,CALCULATION_quarterly_data!$A:$A,Quarter!$A311,CALCULATION_quarterly_data!$P:$P,Quarter!$B311,CALCULATION_quarterly_data!$C:$C,Quarter!$C311)</f>
        <v>3183.37</v>
      </c>
    </row>
    <row r="312" spans="1:15">
      <c r="A312" s="96">
        <v>2021</v>
      </c>
      <c r="B312" s="107">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c r="A313" s="99">
        <v>2021</v>
      </c>
      <c r="B313" s="108">
        <v>2</v>
      </c>
      <c r="C313" s="94" t="s">
        <v>127</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3143.1399999999994</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928</v>
      </c>
      <c r="N313" s="74">
        <f>SUMIFS(CALCULATION_quarterly_data!N:N,CALCULATION_quarterly_data!$A:$A,Quarter!$A313,CALCULATION_quarterly_data!$P:$P,Quarter!$B313,CALCULATION_quarterly_data!$C:$C,Quarter!$C313)</f>
        <v>6049.49</v>
      </c>
      <c r="O313" s="74">
        <f>SUMIFS(CALCULATION_quarterly_data!O:O,CALCULATION_quarterly_data!$A:$A,Quarter!$A313,CALCULATION_quarterly_data!$P:$P,Quarter!$B313,CALCULATION_quarterly_data!$C:$C,Quarter!$C313)</f>
        <v>16872.2</v>
      </c>
    </row>
    <row r="314" spans="1:15">
      <c r="A314" s="95">
        <v>2021</v>
      </c>
      <c r="B314" s="106">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389</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541.27</v>
      </c>
      <c r="O314" s="68">
        <f>SUMIFS(CALCULATION_quarterly_data!O:O,CALCULATION_quarterly_data!$A:$A,Quarter!$A314,CALCULATION_quarterly_data!$P:$P,Quarter!$B314,CALCULATION_quarterly_data!$C:$C,Quarter!$C314)</f>
        <v>622.15</v>
      </c>
    </row>
    <row r="315" spans="1:15">
      <c r="A315" s="96">
        <v>2021</v>
      </c>
      <c r="B315" s="107">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c r="A316" s="96">
        <v>2021</v>
      </c>
      <c r="B316" s="107">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c r="A317" s="96">
        <v>2021</v>
      </c>
      <c r="B317" s="107">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c r="A318" s="96">
        <v>2021</v>
      </c>
      <c r="B318" s="107">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c r="A319" s="96">
        <v>2021</v>
      </c>
      <c r="B319" s="107">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c r="A320" s="96">
        <v>2021</v>
      </c>
      <c r="B320" s="107">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c r="A321" s="96">
        <v>2021</v>
      </c>
      <c r="B321" s="107">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c r="A322" s="96">
        <v>2021</v>
      </c>
      <c r="B322" s="107">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c r="A323" s="96">
        <v>2021</v>
      </c>
      <c r="B323" s="107">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626.4</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1372.8100000000002</v>
      </c>
      <c r="O323" s="71">
        <f>SUMIFS(CALCULATION_quarterly_data!O:O,CALCULATION_quarterly_data!$A:$A,Quarter!$A323,CALCULATION_quarterly_data!$P:$P,Quarter!$B323,CALCULATION_quarterly_data!$C:$C,Quarter!$C323)</f>
        <v>1439.11</v>
      </c>
    </row>
    <row r="324" spans="1:17">
      <c r="A324" s="96">
        <v>2021</v>
      </c>
      <c r="B324" s="107">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c r="A325" s="96">
        <v>2021</v>
      </c>
      <c r="B325" s="107">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c r="A326" s="96">
        <v>2021</v>
      </c>
      <c r="B326" s="107">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c r="A327" s="96">
        <v>2021</v>
      </c>
      <c r="B327" s="107">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c r="A328" s="96">
        <v>2021</v>
      </c>
      <c r="B328" s="107">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151.47</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333.87</v>
      </c>
      <c r="O328" s="71">
        <f>SUMIFS(CALCULATION_quarterly_data!O:O,CALCULATION_quarterly_data!$A:$A,Quarter!$A328,CALCULATION_quarterly_data!$P:$P,Quarter!$B328,CALCULATION_quarterly_data!$C:$C,Quarter!$C328)</f>
        <v>333.87</v>
      </c>
    </row>
    <row r="329" spans="1:17">
      <c r="A329" s="96">
        <v>2021</v>
      </c>
      <c r="B329" s="107">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c r="A330" s="96">
        <v>2021</v>
      </c>
      <c r="B330" s="107">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383.84000000000003</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497.93</v>
      </c>
      <c r="O330" s="71">
        <f>SUMIFS(CALCULATION_quarterly_data!O:O,CALCULATION_quarterly_data!$A:$A,Quarter!$A330,CALCULATION_quarterly_data!$P:$P,Quarter!$B330,CALCULATION_quarterly_data!$C:$C,Quarter!$C330)</f>
        <v>641.04999999999995</v>
      </c>
    </row>
    <row r="331" spans="1:17">
      <c r="A331" s="96">
        <v>2021</v>
      </c>
      <c r="B331" s="107">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c r="A332" s="96">
        <v>2021</v>
      </c>
      <c r="B332" s="107">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c r="A333" s="96">
        <v>2021</v>
      </c>
      <c r="B333" s="107">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c r="A334" s="96">
        <v>2021</v>
      </c>
      <c r="B334" s="107">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c r="A335" s="99">
        <v>2021</v>
      </c>
      <c r="B335" s="108">
        <v>3</v>
      </c>
      <c r="C335" s="94" t="s">
        <v>127</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3437.9</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6334.42</v>
      </c>
      <c r="O335" s="74">
        <f>SUMIFS(CALCULATION_quarterly_data!O:O,CALCULATION_quarterly_data!$A:$A,Quarter!$A335,CALCULATION_quarterly_data!$P:$P,Quarter!$B335,CALCULATION_quarterly_data!$C:$C,Quarter!$C335)</f>
        <v>17623.55</v>
      </c>
    </row>
    <row r="336" spans="1:17">
      <c r="A336" s="95">
        <v>2021</v>
      </c>
      <c r="B336" s="106">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56.55</v>
      </c>
      <c r="J336" s="67">
        <f>SUMIFS(CALCULATION_quarterly_data!J:J,CALCULATION_quarterly_data!$A:$A,Quarter!$A336,CALCULATION_quarterly_data!$P:$P,Quarter!$B336,CALCULATION_quarterly_data!$C:$C,Quarter!$C336)</f>
        <v>25.47</v>
      </c>
      <c r="K336" s="67">
        <f>SUMIFS(CALCULATION_quarterly_data!K:K,CALCULATION_quarterly_data!$A:$A,Quarter!$A336,CALCULATION_quarterly_data!$P:$P,Quarter!$B336,CALCULATION_quarterly_data!$C:$C,Quarter!$C336)</f>
        <v>396.24</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937.82999999999993</v>
      </c>
      <c r="O336" s="68">
        <f>SUMIFS(CALCULATION_quarterly_data!O:O,CALCULATION_quarterly_data!$A:$A,Quarter!$A336,CALCULATION_quarterly_data!$P:$P,Quarter!$B336,CALCULATION_quarterly_data!$C:$C,Quarter!$C336)</f>
        <v>937.82999999999993</v>
      </c>
    </row>
    <row r="337" spans="1:15">
      <c r="A337" s="96">
        <v>2021</v>
      </c>
      <c r="B337" s="107">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c r="A338" s="96">
        <v>2021</v>
      </c>
      <c r="B338" s="107">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c r="A339" s="96">
        <v>2021</v>
      </c>
      <c r="B339" s="107">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c r="A340" s="96">
        <v>2021</v>
      </c>
      <c r="B340" s="107">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c r="A341" s="96">
        <v>2021</v>
      </c>
      <c r="B341" s="107">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c r="A342" s="96">
        <v>2021</v>
      </c>
      <c r="B342" s="107">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c r="A343" s="96">
        <v>2021</v>
      </c>
      <c r="B343" s="107">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c r="A344" s="96">
        <v>2021</v>
      </c>
      <c r="B344" s="107">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c r="A345" s="96">
        <v>2021</v>
      </c>
      <c r="B345" s="107">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202.47</v>
      </c>
      <c r="J345" s="70">
        <f>SUMIFS(CALCULATION_quarterly_data!J:J,CALCULATION_quarterly_data!$A:$A,Quarter!$A345,CALCULATION_quarterly_data!$P:$P,Quarter!$B345,CALCULATION_quarterly_data!$C:$C,Quarter!$C345)</f>
        <v>111.5</v>
      </c>
      <c r="K345" s="70">
        <f>SUMIFS(CALCULATION_quarterly_data!K:K,CALCULATION_quarterly_data!$A:$A,Quarter!$A345,CALCULATION_quarterly_data!$P:$P,Quarter!$B345,CALCULATION_quarterly_data!$C:$C,Quarter!$C345)</f>
        <v>950.28</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1826.08</v>
      </c>
      <c r="O345" s="71">
        <f>SUMIFS(CALCULATION_quarterly_data!O:O,CALCULATION_quarterly_data!$A:$A,Quarter!$A345,CALCULATION_quarterly_data!$P:$P,Quarter!$B345,CALCULATION_quarterly_data!$C:$C,Quarter!$C345)</f>
        <v>1917.01</v>
      </c>
    </row>
    <row r="346" spans="1:15">
      <c r="A346" s="96">
        <v>2021</v>
      </c>
      <c r="B346" s="107">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c r="A347" s="96">
        <v>2021</v>
      </c>
      <c r="B347" s="107">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17.39</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73.680000000000007</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272.8</v>
      </c>
      <c r="O347" s="71">
        <f>SUMIFS(CALCULATION_quarterly_data!O:O,CALCULATION_quarterly_data!$A:$A,Quarter!$A347,CALCULATION_quarterly_data!$P:$P,Quarter!$B347,CALCULATION_quarterly_data!$C:$C,Quarter!$C347)</f>
        <v>3863.89</v>
      </c>
    </row>
    <row r="348" spans="1:15">
      <c r="A348" s="96">
        <v>2021</v>
      </c>
      <c r="B348" s="107">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c r="A349" s="96">
        <v>2021</v>
      </c>
      <c r="B349" s="107">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c r="A350" s="96">
        <v>2021</v>
      </c>
      <c r="B350" s="107">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77.47</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178.22</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255.69</v>
      </c>
      <c r="O350" s="71">
        <f>SUMIFS(CALCULATION_quarterly_data!O:O,CALCULATION_quarterly_data!$A:$A,Quarter!$A350,CALCULATION_quarterly_data!$P:$P,Quarter!$B350,CALCULATION_quarterly_data!$C:$C,Quarter!$C350)</f>
        <v>255.69</v>
      </c>
    </row>
    <row r="351" spans="1:15">
      <c r="A351" s="96">
        <v>2021</v>
      </c>
      <c r="B351" s="107">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c r="A352" s="96">
        <v>2021</v>
      </c>
      <c r="B352" s="107">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336.14</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575.61999999999989</v>
      </c>
      <c r="O352" s="71">
        <f>SUMIFS(CALCULATION_quarterly_data!O:O,CALCULATION_quarterly_data!$A:$A,Quarter!$A352,CALCULATION_quarterly_data!$P:$P,Quarter!$B352,CALCULATION_quarterly_data!$C:$C,Quarter!$C352)</f>
        <v>676.17</v>
      </c>
    </row>
    <row r="353" spans="1:15">
      <c r="A353" s="96">
        <v>2021</v>
      </c>
      <c r="B353" s="107">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c r="A354" s="96">
        <v>2021</v>
      </c>
      <c r="B354" s="107">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c r="A355" s="96">
        <v>2021</v>
      </c>
      <c r="B355" s="107">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66.91</v>
      </c>
      <c r="K355" s="70">
        <f>SUMIFS(CALCULATION_quarterly_data!K:K,CALCULATION_quarterly_data!$A:$A,Quarter!$A355,CALCULATION_quarterly_data!$P:$P,Quarter!$B355,CALCULATION_quarterly_data!$C:$C,Quarter!$C355)</f>
        <v>102.19999999999999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213.73</v>
      </c>
      <c r="O355" s="71">
        <f>SUMIFS(CALCULATION_quarterly_data!O:O,CALCULATION_quarterly_data!$A:$A,Quarter!$A355,CALCULATION_quarterly_data!$P:$P,Quarter!$B355,CALCULATION_quarterly_data!$C:$C,Quarter!$C355)</f>
        <v>3545.7599999999998</v>
      </c>
    </row>
    <row r="356" spans="1:15">
      <c r="A356" s="96">
        <v>2021</v>
      </c>
      <c r="B356" s="107">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c r="A357" s="99">
        <v>2021</v>
      </c>
      <c r="B357" s="108">
        <v>4</v>
      </c>
      <c r="C357" s="94" t="s">
        <v>127</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1436.94</v>
      </c>
      <c r="J357" s="73">
        <f>SUMIFS(CALCULATION_quarterly_data!J:J,CALCULATION_quarterly_data!$A:$A,Quarter!$A357,CALCULATION_quarterly_data!$P:$P,Quarter!$B357,CALCULATION_quarterly_data!$C:$C,Quarter!$C357)</f>
        <v>315.57</v>
      </c>
      <c r="K357" s="73">
        <f>SUMIFS(CALCULATION_quarterly_data!K:K,CALCULATION_quarterly_data!$A:$A,Quarter!$A357,CALCULATION_quarterly_data!$P:$P,Quarter!$B357,CALCULATION_quarterly_data!$C:$C,Quarter!$C357)</f>
        <v>3539.58</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7547.16</v>
      </c>
      <c r="O357" s="74">
        <f>SUMIFS(CALCULATION_quarterly_data!O:O,CALCULATION_quarterly_data!$A:$A,Quarter!$A357,CALCULATION_quarterly_data!$P:$P,Quarter!$B357,CALCULATION_quarterly_data!$C:$C,Quarter!$C357)</f>
        <v>19845.34</v>
      </c>
    </row>
    <row r="358" spans="1:15">
      <c r="A358" s="95">
        <v>2022</v>
      </c>
      <c r="B358" s="106">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269.76</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84.36</v>
      </c>
      <c r="N358" s="68">
        <f>SUMIFS(CALCULATION_quarterly_data!N:N,CALCULATION_quarterly_data!$A:$A,Quarter!$A358,CALCULATION_quarterly_data!$P:$P,Quarter!$B358,CALCULATION_quarterly_data!$C:$C,Quarter!$C358)</f>
        <v>437.19000000000005</v>
      </c>
      <c r="O358" s="68">
        <f>SUMIFS(CALCULATION_quarterly_data!O:O,CALCULATION_quarterly_data!$A:$A,Quarter!$A358,CALCULATION_quarterly_data!$P:$P,Quarter!$B358,CALCULATION_quarterly_data!$C:$C,Quarter!$C358)</f>
        <v>459.84000000000003</v>
      </c>
    </row>
    <row r="359" spans="1:15">
      <c r="A359" s="96">
        <v>2022</v>
      </c>
      <c r="B359" s="107">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c r="A360" s="96">
        <v>2022</v>
      </c>
      <c r="B360" s="107">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c r="A361" s="96">
        <v>2022</v>
      </c>
      <c r="B361" s="107">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c r="A362" s="96">
        <v>2022</v>
      </c>
      <c r="B362" s="107">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c r="A363" s="96">
        <v>2022</v>
      </c>
      <c r="B363" s="107">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c r="A364" s="96">
        <v>2022</v>
      </c>
      <c r="B364" s="107">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c r="A365" s="96">
        <v>2022</v>
      </c>
      <c r="B365" s="107">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c r="A366" s="96">
        <v>2022</v>
      </c>
      <c r="B366" s="107">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c r="A367" s="96">
        <v>2022</v>
      </c>
      <c r="B367" s="107">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43.71</v>
      </c>
      <c r="K367" s="70">
        <f>SUMIFS(CALCULATION_quarterly_data!K:K,CALCULATION_quarterly_data!$A:$A,Quarter!$A367,CALCULATION_quarterly_data!$P:$P,Quarter!$B367,CALCULATION_quarterly_data!$C:$C,Quarter!$C367)</f>
        <v>260.90000000000003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285.94</v>
      </c>
      <c r="N367" s="71">
        <f>SUMIFS(CALCULATION_quarterly_data!N:N,CALCULATION_quarterly_data!$A:$A,Quarter!$A367,CALCULATION_quarterly_data!$P:$P,Quarter!$B367,CALCULATION_quarterly_data!$C:$C,Quarter!$C367)</f>
        <v>670.53</v>
      </c>
      <c r="O367" s="71">
        <f>SUMIFS(CALCULATION_quarterly_data!O:O,CALCULATION_quarterly_data!$A:$A,Quarter!$A367,CALCULATION_quarterly_data!$P:$P,Quarter!$B367,CALCULATION_quarterly_data!$C:$C,Quarter!$C367)</f>
        <v>739.13</v>
      </c>
    </row>
    <row r="368" spans="1:15">
      <c r="A368" s="96">
        <v>2022</v>
      </c>
      <c r="B368" s="107">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c r="A369" s="96">
        <v>2022</v>
      </c>
      <c r="B369" s="107">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38.340000000000003</v>
      </c>
      <c r="N369" s="71">
        <f>SUMIFS(CALCULATION_quarterly_data!N:N,CALCULATION_quarterly_data!$A:$A,Quarter!$A369,CALCULATION_quarterly_data!$P:$P,Quarter!$B369,CALCULATION_quarterly_data!$C:$C,Quarter!$C369)</f>
        <v>170.49</v>
      </c>
      <c r="O369" s="71">
        <f>SUMIFS(CALCULATION_quarterly_data!O:O,CALCULATION_quarterly_data!$A:$A,Quarter!$A369,CALCULATION_quarterly_data!$P:$P,Quarter!$B369,CALCULATION_quarterly_data!$C:$C,Quarter!$C369)</f>
        <v>3714.85</v>
      </c>
    </row>
    <row r="370" spans="1:15">
      <c r="A370" s="96">
        <v>2022</v>
      </c>
      <c r="B370" s="107">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c r="A371" s="96">
        <v>2022</v>
      </c>
      <c r="B371" s="107">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c r="A372" s="96">
        <v>2022</v>
      </c>
      <c r="B372" s="107">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0</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177.86</v>
      </c>
      <c r="O372" s="71">
        <f>SUMIFS(CALCULATION_quarterly_data!O:O,CALCULATION_quarterly_data!$A:$A,Quarter!$A372,CALCULATION_quarterly_data!$P:$P,Quarter!$B372,CALCULATION_quarterly_data!$C:$C,Quarter!$C372)</f>
        <v>177.86</v>
      </c>
    </row>
    <row r="373" spans="1:15">
      <c r="A373" s="96">
        <v>2022</v>
      </c>
      <c r="B373" s="107">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c r="A374" s="96">
        <v>2022</v>
      </c>
      <c r="B374" s="107">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307.5</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474.21</v>
      </c>
      <c r="O374" s="71">
        <f>SUMIFS(CALCULATION_quarterly_data!O:O,CALCULATION_quarterly_data!$A:$A,Quarter!$A374,CALCULATION_quarterly_data!$P:$P,Quarter!$B374,CALCULATION_quarterly_data!$C:$C,Quarter!$C374)</f>
        <v>650.6400000000001</v>
      </c>
    </row>
    <row r="375" spans="1:15">
      <c r="A375" s="96">
        <v>2022</v>
      </c>
      <c r="B375" s="107">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c r="A376" s="96">
        <v>2022</v>
      </c>
      <c r="B376" s="107">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c r="A377" s="96">
        <v>2022</v>
      </c>
      <c r="B377" s="107">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22.82</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v>
      </c>
      <c r="O377" s="71">
        <f>SUMIFS(CALCULATION_quarterly_data!O:O,CALCULATION_quarterly_data!$A:$A,Quarter!$A377,CALCULATION_quarterly_data!$P:$P,Quarter!$B377,CALCULATION_quarterly_data!$C:$C,Quarter!$C377)</f>
        <v>3252.1899999999996</v>
      </c>
    </row>
    <row r="378" spans="1:15">
      <c r="A378" s="96">
        <v>2022</v>
      </c>
      <c r="B378" s="107">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24.37</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73.72</v>
      </c>
      <c r="N378" s="71">
        <f>SUMIFS(CALCULATION_quarterly_data!N:N,CALCULATION_quarterly_data!$A:$A,Quarter!$A378,CALCULATION_quarterly_data!$P:$P,Quarter!$B378,CALCULATION_quarterly_data!$C:$C,Quarter!$C378)</f>
        <v>525.14</v>
      </c>
      <c r="O378" s="71">
        <f>SUMIFS(CALCULATION_quarterly_data!O:O,CALCULATION_quarterly_data!$A:$A,Quarter!$A378,CALCULATION_quarterly_data!$P:$P,Quarter!$B378,CALCULATION_quarterly_data!$C:$C,Quarter!$C378)</f>
        <v>2486.0300000000002</v>
      </c>
    </row>
    <row r="379" spans="1:15">
      <c r="A379" s="99">
        <v>2022</v>
      </c>
      <c r="B379" s="108">
        <v>1</v>
      </c>
      <c r="C379" s="94" t="s">
        <v>127</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143.54</v>
      </c>
      <c r="K379" s="73">
        <f>SUMIFS(CALCULATION_quarterly_data!K:K,CALCULATION_quarterly_data!$A:$A,Quarter!$A379,CALCULATION_quarterly_data!$P:$P,Quarter!$B379,CALCULATION_quarterly_data!$C:$C,Quarter!$C379)</f>
        <v>2717.16</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673.6</v>
      </c>
      <c r="N379" s="74">
        <f>SUMIFS(CALCULATION_quarterly_data!N:N,CALCULATION_quarterly_data!$A:$A,Quarter!$A379,CALCULATION_quarterly_data!$P:$P,Quarter!$B379,CALCULATION_quarterly_data!$C:$C,Quarter!$C379)</f>
        <v>5650.63</v>
      </c>
      <c r="O379" s="74">
        <f>SUMIFS(CALCULATION_quarterly_data!O:O,CALCULATION_quarterly_data!$A:$A,Quarter!$A379,CALCULATION_quarterly_data!$P:$P,Quarter!$B379,CALCULATION_quarterly_data!$C:$C,Quarter!$C379)</f>
        <v>17542.599999999999</v>
      </c>
    </row>
    <row r="380" spans="1:15">
      <c r="A380" s="95">
        <v>2022</v>
      </c>
      <c r="B380" s="106">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38.519999999999996</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584.88</v>
      </c>
      <c r="L380" s="67">
        <f>SUMIFS(CALCULATION_quarterly_data!L:L,CALCULATION_quarterly_data!$A:$A,Quarter!$A380,CALCULATION_quarterly_data!$P:$P,Quarter!$B380,CALCULATION_quarterly_data!$C:$C,Quarter!$C380)</f>
        <v>22.42</v>
      </c>
      <c r="M380" s="67">
        <f>SUMIFS(CALCULATION_quarterly_data!M:M,CALCULATION_quarterly_data!$A:$A,Quarter!$A380,CALCULATION_quarterly_data!$P:$P,Quarter!$B380,CALCULATION_quarterly_data!$C:$C,Quarter!$C380)</f>
        <v>73.88</v>
      </c>
      <c r="N380" s="68">
        <f>SUMIFS(CALCULATION_quarterly_data!N:N,CALCULATION_quarterly_data!$A:$A,Quarter!$A380,CALCULATION_quarterly_data!$P:$P,Quarter!$B380,CALCULATION_quarterly_data!$C:$C,Quarter!$C380)</f>
        <v>788.3</v>
      </c>
      <c r="O380" s="68">
        <f>SUMIFS(CALCULATION_quarterly_data!O:O,CALCULATION_quarterly_data!$A:$A,Quarter!$A380,CALCULATION_quarterly_data!$P:$P,Quarter!$B380,CALCULATION_quarterly_data!$C:$C,Quarter!$C380)</f>
        <v>824.07999999999993</v>
      </c>
    </row>
    <row r="381" spans="1:15">
      <c r="A381" s="96">
        <v>2022</v>
      </c>
      <c r="B381" s="107">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c r="A382" s="96">
        <v>2022</v>
      </c>
      <c r="B382" s="107">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c r="A383" s="96">
        <v>2022</v>
      </c>
      <c r="B383" s="107">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c r="A384" s="96">
        <v>2022</v>
      </c>
      <c r="B384" s="107">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c r="A385" s="96">
        <v>2022</v>
      </c>
      <c r="B385" s="107">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c r="A386" s="96">
        <v>2022</v>
      </c>
      <c r="B386" s="107">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c r="A387" s="96">
        <v>2022</v>
      </c>
      <c r="B387" s="107">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c r="A388" s="96">
        <v>2022</v>
      </c>
      <c r="B388" s="107">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c r="A389" s="96">
        <v>2022</v>
      </c>
      <c r="B389" s="107">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125.41</v>
      </c>
      <c r="J389" s="70">
        <f>SUMIFS(CALCULATION_quarterly_data!J:J,CALCULATION_quarterly_data!$A:$A,Quarter!$A389,CALCULATION_quarterly_data!$P:$P,Quarter!$B389,CALCULATION_quarterly_data!$C:$C,Quarter!$C389)</f>
        <v>12.61</v>
      </c>
      <c r="K389" s="70">
        <f>SUMIFS(CALCULATION_quarterly_data!K:K,CALCULATION_quarterly_data!$A:$A,Quarter!$A389,CALCULATION_quarterly_data!$P:$P,Quarter!$B389,CALCULATION_quarterly_data!$C:$C,Quarter!$C389)</f>
        <v>425.51</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422.84000000000003</v>
      </c>
      <c r="N389" s="71">
        <f>SUMIFS(CALCULATION_quarterly_data!N:N,CALCULATION_quarterly_data!$A:$A,Quarter!$A389,CALCULATION_quarterly_data!$P:$P,Quarter!$B389,CALCULATION_quarterly_data!$C:$C,Quarter!$C389)</f>
        <v>1151.95</v>
      </c>
      <c r="O389" s="71">
        <f>SUMIFS(CALCULATION_quarterly_data!O:O,CALCULATION_quarterly_data!$A:$A,Quarter!$A389,CALCULATION_quarterly_data!$P:$P,Quarter!$B389,CALCULATION_quarterly_data!$C:$C,Quarter!$C389)</f>
        <v>1208.42</v>
      </c>
    </row>
    <row r="390" spans="1:15">
      <c r="A390" s="96">
        <v>2022</v>
      </c>
      <c r="B390" s="107">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c r="A391" s="96">
        <v>2022</v>
      </c>
      <c r="B391" s="107">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12.61</v>
      </c>
      <c r="N391" s="71">
        <f>SUMIFS(CALCULATION_quarterly_data!N:N,CALCULATION_quarterly_data!$A:$A,Quarter!$A391,CALCULATION_quarterly_data!$P:$P,Quarter!$B391,CALCULATION_quarterly_data!$C:$C,Quarter!$C391)</f>
        <v>156.02000000000001</v>
      </c>
      <c r="O391" s="71">
        <f>SUMIFS(CALCULATION_quarterly_data!O:O,CALCULATION_quarterly_data!$A:$A,Quarter!$A391,CALCULATION_quarterly_data!$P:$P,Quarter!$B391,CALCULATION_quarterly_data!$C:$C,Quarter!$C391)</f>
        <v>3379.02</v>
      </c>
    </row>
    <row r="392" spans="1:15">
      <c r="A392" s="96">
        <v>2022</v>
      </c>
      <c r="B392" s="107">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c r="A393" s="96">
        <v>2022</v>
      </c>
      <c r="B393" s="107">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c r="A394" s="96">
        <v>2022</v>
      </c>
      <c r="B394" s="107">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491.54999999999995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303.86</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825.16</v>
      </c>
      <c r="O394" s="71">
        <f>SUMIFS(CALCULATION_quarterly_data!O:O,CALCULATION_quarterly_data!$A:$A,Quarter!$A394,CALCULATION_quarterly_data!$P:$P,Quarter!$B394,CALCULATION_quarterly_data!$C:$C,Quarter!$C394)</f>
        <v>825.16</v>
      </c>
    </row>
    <row r="395" spans="1:15">
      <c r="A395" s="96">
        <v>2022</v>
      </c>
      <c r="B395" s="107">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c r="A396" s="96">
        <v>2022</v>
      </c>
      <c r="B396" s="107">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190.26999999999998</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342.35</v>
      </c>
      <c r="O396" s="71">
        <f>SUMIFS(CALCULATION_quarterly_data!O:O,CALCULATION_quarterly_data!$A:$A,Quarter!$A396,CALCULATION_quarterly_data!$P:$P,Quarter!$B396,CALCULATION_quarterly_data!$C:$C,Quarter!$C396)</f>
        <v>461.36</v>
      </c>
    </row>
    <row r="397" spans="1:15">
      <c r="A397" s="96">
        <v>2022</v>
      </c>
      <c r="B397" s="107">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c r="A398" s="96">
        <v>2022</v>
      </c>
      <c r="B398" s="107">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c r="A399" s="96">
        <v>2022</v>
      </c>
      <c r="B399" s="107">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208.42</v>
      </c>
      <c r="L399" s="70">
        <f>SUMIFS(CALCULATION_quarterly_data!L:L,CALCULATION_quarterly_data!$A:$A,Quarter!$A399,CALCULATION_quarterly_data!$P:$P,Quarter!$B399,CALCULATION_quarterly_data!$C:$C,Quarter!$C399)</f>
        <v>1.62</v>
      </c>
      <c r="M399" s="70">
        <f>SUMIFS(CALCULATION_quarterly_data!M:M,CALCULATION_quarterly_data!$A:$A,Quarter!$A399,CALCULATION_quarterly_data!$P:$P,Quarter!$B399,CALCULATION_quarterly_data!$C:$C,Quarter!$C399)</f>
        <v>68.61</v>
      </c>
      <c r="N399" s="71">
        <f>SUMIFS(CALCULATION_quarterly_data!N:N,CALCULATION_quarterly_data!$A:$A,Quarter!$A399,CALCULATION_quarterly_data!$P:$P,Quarter!$B399,CALCULATION_quarterly_data!$C:$C,Quarter!$C399)</f>
        <v>278.77999999999997</v>
      </c>
      <c r="O399" s="71">
        <f>SUMIFS(CALCULATION_quarterly_data!O:O,CALCULATION_quarterly_data!$A:$A,Quarter!$A399,CALCULATION_quarterly_data!$P:$P,Quarter!$B399,CALCULATION_quarterly_data!$C:$C,Quarter!$C399)</f>
        <v>3710.17</v>
      </c>
    </row>
    <row r="400" spans="1:15">
      <c r="A400" s="96">
        <v>2022</v>
      </c>
      <c r="B400" s="107">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107.88</v>
      </c>
      <c r="N400" s="71">
        <f>SUMIFS(CALCULATION_quarterly_data!N:N,CALCULATION_quarterly_data!$A:$A,Quarter!$A400,CALCULATION_quarterly_data!$P:$P,Quarter!$B400,CALCULATION_quarterly_data!$C:$C,Quarter!$C400)</f>
        <v>841.36</v>
      </c>
      <c r="O400" s="71">
        <f>SUMIFS(CALCULATION_quarterly_data!O:O,CALCULATION_quarterly_data!$A:$A,Quarter!$A400,CALCULATION_quarterly_data!$P:$P,Quarter!$B400,CALCULATION_quarterly_data!$C:$C,Quarter!$C400)</f>
        <v>2977.87</v>
      </c>
    </row>
    <row r="401" spans="1:17">
      <c r="A401" s="99">
        <v>2022</v>
      </c>
      <c r="B401" s="108">
        <v>2</v>
      </c>
      <c r="C401" s="94" t="s">
        <v>127</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1906.38</v>
      </c>
      <c r="J401" s="73">
        <f>SUMIFS(CALCULATION_quarterly_data!J:J,CALCULATION_quarterly_data!$A:$A,Quarter!$A401,CALCULATION_quarterly_data!$P:$P,Quarter!$B401,CALCULATION_quarterly_data!$C:$C,Quarter!$C401)</f>
        <v>63.779999999999994</v>
      </c>
      <c r="K401" s="73">
        <f>SUMIFS(CALCULATION_quarterly_data!K:K,CALCULATION_quarterly_data!$A:$A,Quarter!$A401,CALCULATION_quarterly_data!$P:$P,Quarter!$B401,CALCULATION_quarterly_data!$C:$C,Quarter!$C401)</f>
        <v>3222.4700000000003</v>
      </c>
      <c r="L401" s="73">
        <f>SUMIFS(CALCULATION_quarterly_data!L:L,CALCULATION_quarterly_data!$A:$A,Quarter!$A401,CALCULATION_quarterly_data!$P:$P,Quarter!$B401,CALCULATION_quarterly_data!$C:$C,Quarter!$C401)</f>
        <v>98.13</v>
      </c>
      <c r="M401" s="73">
        <f>SUMIFS(CALCULATION_quarterly_data!M:M,CALCULATION_quarterly_data!$A:$A,Quarter!$A401,CALCULATION_quarterly_data!$P:$P,Quarter!$B401,CALCULATION_quarterly_data!$C:$C,Quarter!$C401)</f>
        <v>876.39</v>
      </c>
      <c r="N401" s="74">
        <f>SUMIFS(CALCULATION_quarterly_data!N:N,CALCULATION_quarterly_data!$A:$A,Quarter!$A401,CALCULATION_quarterly_data!$P:$P,Quarter!$B401,CALCULATION_quarterly_data!$C:$C,Quarter!$C401)</f>
        <v>7039.99</v>
      </c>
      <c r="O401" s="74">
        <f>SUMIFS(CALCULATION_quarterly_data!O:O,CALCULATION_quarterly_data!$A:$A,Quarter!$A401,CALCULATION_quarterly_data!$P:$P,Quarter!$B401,CALCULATION_quarterly_data!$C:$C,Quarter!$C401)</f>
        <v>18249.04</v>
      </c>
    </row>
    <row r="402" spans="1:17">
      <c r="A402" s="95">
        <v>2022</v>
      </c>
      <c r="B402" s="106">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599.04</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928.84999999999991</v>
      </c>
      <c r="O402" s="68">
        <f>SUMIFS(CALCULATION_quarterly_data!O:O,CALCULATION_quarterly_data!$A:$A,Quarter!$A402,CALCULATION_quarterly_data!$P:$P,Quarter!$B402,CALCULATION_quarterly_data!$C:$C,Quarter!$C402)</f>
        <v>947</v>
      </c>
    </row>
    <row r="403" spans="1:17">
      <c r="A403" s="96">
        <v>2022</v>
      </c>
      <c r="B403" s="107">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c r="A404" s="96">
        <v>2022</v>
      </c>
      <c r="B404" s="107">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c r="A405" s="96">
        <v>2022</v>
      </c>
      <c r="B405" s="107">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c r="A406" s="96">
        <v>2022</v>
      </c>
      <c r="B406" s="107">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c r="A407" s="96">
        <v>2022</v>
      </c>
      <c r="B407" s="107">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c r="A408" s="96">
        <v>2022</v>
      </c>
      <c r="B408" s="107">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c r="A409" s="96">
        <v>2022</v>
      </c>
      <c r="B409" s="107">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c r="A410" s="96">
        <v>2022</v>
      </c>
      <c r="B410" s="107">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c r="A411" s="96">
        <v>2022</v>
      </c>
      <c r="B411" s="107">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845.79</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372.39</v>
      </c>
      <c r="N411" s="71">
        <f>SUMIFS(CALCULATION_quarterly_data!N:N,CALCULATION_quarterly_data!$A:$A,Quarter!$A411,CALCULATION_quarterly_data!$P:$P,Quarter!$B411,CALCULATION_quarterly_data!$C:$C,Quarter!$C411)</f>
        <v>1539.32</v>
      </c>
      <c r="O411" s="71">
        <f>SUMIFS(CALCULATION_quarterly_data!O:O,CALCULATION_quarterly_data!$A:$A,Quarter!$A411,CALCULATION_quarterly_data!$P:$P,Quarter!$B411,CALCULATION_quarterly_data!$C:$C,Quarter!$C411)</f>
        <v>1658.63</v>
      </c>
    </row>
    <row r="412" spans="1:17">
      <c r="A412" s="96">
        <v>2022</v>
      </c>
      <c r="B412" s="107">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c r="A413" s="96">
        <v>2022</v>
      </c>
      <c r="B413" s="107">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17.259999999999998</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188.24</v>
      </c>
      <c r="O413" s="71">
        <f>SUMIFS(CALCULATION_quarterly_data!O:O,CALCULATION_quarterly_data!$A:$A,Quarter!$A413,CALCULATION_quarterly_data!$P:$P,Quarter!$B413,CALCULATION_quarterly_data!$C:$C,Quarter!$C413)</f>
        <v>3772.8399999999997</v>
      </c>
      <c r="Q413" s="59"/>
    </row>
    <row r="414" spans="1:17">
      <c r="A414" s="96">
        <v>2022</v>
      </c>
      <c r="B414" s="107">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c r="A415" s="96">
        <v>2022</v>
      </c>
      <c r="B415" s="107">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c r="A416" s="96">
        <v>2022</v>
      </c>
      <c r="B416" s="107">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148.83000000000001</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488.94000000000005</v>
      </c>
      <c r="O416" s="71">
        <f>SUMIFS(CALCULATION_quarterly_data!O:O,CALCULATION_quarterly_data!$A:$A,Quarter!$A416,CALCULATION_quarterly_data!$P:$P,Quarter!$B416,CALCULATION_quarterly_data!$C:$C,Quarter!$C416)</f>
        <v>544.23</v>
      </c>
    </row>
    <row r="417" spans="1:17">
      <c r="A417" s="96">
        <v>2022</v>
      </c>
      <c r="B417" s="107">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c r="A418" s="96">
        <v>2022</v>
      </c>
      <c r="B418" s="107">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c r="A419" s="96">
        <v>2022</v>
      </c>
      <c r="B419" s="107">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c r="A420" s="96">
        <v>2022</v>
      </c>
      <c r="B420" s="107">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c r="A421" s="96">
        <v>2022</v>
      </c>
      <c r="B421" s="107">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577.23</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63.92</v>
      </c>
      <c r="N421" s="71">
        <f>SUMIFS(CALCULATION_quarterly_data!N:N,CALCULATION_quarterly_data!$A:$A,Quarter!$A421,CALCULATION_quarterly_data!$P:$P,Quarter!$B421,CALCULATION_quarterly_data!$C:$C,Quarter!$C421)</f>
        <v>683.04</v>
      </c>
      <c r="O421" s="71">
        <f>SUMIFS(CALCULATION_quarterly_data!O:O,CALCULATION_quarterly_data!$A:$A,Quarter!$A421,CALCULATION_quarterly_data!$P:$P,Quarter!$B421,CALCULATION_quarterly_data!$C:$C,Quarter!$C421)</f>
        <v>5016.28</v>
      </c>
      <c r="Q421" s="59"/>
    </row>
    <row r="422" spans="1:17">
      <c r="A422" s="96">
        <v>2022</v>
      </c>
      <c r="B422" s="107">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c r="A423" s="99">
        <v>2022</v>
      </c>
      <c r="B423" s="108">
        <v>3</v>
      </c>
      <c r="C423" s="94" t="s">
        <v>127</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3447.98</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864.29</v>
      </c>
      <c r="N423" s="74">
        <f>SUMIFS(CALCULATION_quarterly_data!N:N,CALCULATION_quarterly_data!$A:$A,Quarter!$A423,CALCULATION_quarterly_data!$P:$P,Quarter!$B423,CALCULATION_quarterly_data!$C:$C,Quarter!$C423)</f>
        <v>7736.45</v>
      </c>
      <c r="O423" s="74">
        <f>SUMIFS(CALCULATION_quarterly_data!O:O,CALCULATION_quarterly_data!$A:$A,Quarter!$A423,CALCULATION_quarterly_data!$P:$P,Quarter!$B423,CALCULATION_quarterly_data!$C:$C,Quarter!$C423)</f>
        <v>19698.400000000001</v>
      </c>
    </row>
    <row r="424" spans="1:17">
      <c r="A424" s="95">
        <v>2022</v>
      </c>
      <c r="B424" s="106">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0.04</v>
      </c>
      <c r="K424" s="67">
        <f>SUMIFS(CALCULATION_quarterly_data!K:K,CALCULATION_quarterly_data!$A:$A,Quarter!$A424,CALCULATION_quarterly_data!$P:$P,Quarter!$B424,CALCULATION_quarterly_data!$C:$C,Quarter!$C424)</f>
        <v>523.48</v>
      </c>
      <c r="L424" s="67">
        <f>SUMIFS(CALCULATION_quarterly_data!L:L,CALCULATION_quarterly_data!$A:$A,Quarter!$A424,CALCULATION_quarterly_data!$P:$P,Quarter!$B424,CALCULATION_quarterly_data!$C:$C,Quarter!$C424)</f>
        <v>11.43</v>
      </c>
      <c r="M424" s="67">
        <f>SUMIFS(CALCULATION_quarterly_data!M:M,CALCULATION_quarterly_data!$A:$A,Quarter!$A424,CALCULATION_quarterly_data!$P:$P,Quarter!$B424,CALCULATION_quarterly_data!$C:$C,Quarter!$C424)</f>
        <v>75.14</v>
      </c>
      <c r="N424" s="68">
        <f>SUMIFS(CALCULATION_quarterly_data!N:N,CALCULATION_quarterly_data!$A:$A,Quarter!$A424,CALCULATION_quarterly_data!$P:$P,Quarter!$B424,CALCULATION_quarterly_data!$C:$C,Quarter!$C424)</f>
        <v>650.15000000000009</v>
      </c>
      <c r="O424" s="68">
        <f>SUMIFS(CALCULATION_quarterly_data!O:O,CALCULATION_quarterly_data!$A:$A,Quarter!$A424,CALCULATION_quarterly_data!$P:$P,Quarter!$B424,CALCULATION_quarterly_data!$C:$C,Quarter!$C424)</f>
        <v>747.05</v>
      </c>
    </row>
    <row r="425" spans="1:17">
      <c r="A425" s="96">
        <v>2022</v>
      </c>
      <c r="B425" s="107">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c r="A426" s="96">
        <v>2022</v>
      </c>
      <c r="B426" s="107">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c r="A427" s="96">
        <v>2022</v>
      </c>
      <c r="B427" s="107">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c r="A428" s="96">
        <v>2022</v>
      </c>
      <c r="B428" s="107">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c r="A429" s="96">
        <v>2022</v>
      </c>
      <c r="B429" s="107">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c r="A430" s="96">
        <v>2022</v>
      </c>
      <c r="B430" s="107">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c r="A431" s="96">
        <v>2022</v>
      </c>
      <c r="B431" s="107">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c r="A432" s="96">
        <v>2022</v>
      </c>
      <c r="B432" s="107">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c r="A433" s="96">
        <v>2022</v>
      </c>
      <c r="B433" s="107">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187.07000000000002</v>
      </c>
      <c r="J433" s="70">
        <f>SUMIFS(CALCULATION_quarterly_data!J:J,CALCULATION_quarterly_data!$A:$A,Quarter!$A433,CALCULATION_quarterly_data!$P:$P,Quarter!$B433,CALCULATION_quarterly_data!$C:$C,Quarter!$C433)</f>
        <v>169.99</v>
      </c>
      <c r="K433" s="70">
        <f>SUMIFS(CALCULATION_quarterly_data!K:K,CALCULATION_quarterly_data!$A:$A,Quarter!$A433,CALCULATION_quarterly_data!$P:$P,Quarter!$B433,CALCULATION_quarterly_data!$C:$C,Quarter!$C433)</f>
        <v>778.79</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1569.62</v>
      </c>
      <c r="O433" s="71">
        <f>SUMIFS(CALCULATION_quarterly_data!O:O,CALCULATION_quarterly_data!$A:$A,Quarter!$A433,CALCULATION_quarterly_data!$P:$P,Quarter!$B433,CALCULATION_quarterly_data!$C:$C,Quarter!$C433)</f>
        <v>1724.45</v>
      </c>
    </row>
    <row r="434" spans="1:15">
      <c r="A434" s="96">
        <v>2022</v>
      </c>
      <c r="B434" s="107">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c r="A435" s="96">
        <v>2022</v>
      </c>
      <c r="B435" s="107">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c r="A436" s="96">
        <v>2022</v>
      </c>
      <c r="B436" s="107">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c r="A437" s="96">
        <v>2022</v>
      </c>
      <c r="B437" s="107">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c r="A438" s="96">
        <v>2022</v>
      </c>
      <c r="B438" s="107">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310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179.48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494.14</v>
      </c>
      <c r="O438" s="71">
        <f>SUMIFS(CALCULATION_quarterly_data!O:O,CALCULATION_quarterly_data!$A:$A,Quarter!$A438,CALCULATION_quarterly_data!$P:$P,Quarter!$B438,CALCULATION_quarterly_data!$C:$C,Quarter!$C438)</f>
        <v>613.53</v>
      </c>
    </row>
    <row r="439" spans="1:15">
      <c r="A439" s="96">
        <v>2022</v>
      </c>
      <c r="B439" s="107">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c r="A440" s="96">
        <v>2022</v>
      </c>
      <c r="B440" s="107">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194.84</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297.28000000000003</v>
      </c>
      <c r="O440" s="71">
        <f>SUMIFS(CALCULATION_quarterly_data!O:O,CALCULATION_quarterly_data!$A:$A,Quarter!$A440,CALCULATION_quarterly_data!$P:$P,Quarter!$B440,CALCULATION_quarterly_data!$C:$C,Quarter!$C440)</f>
        <v>528.23</v>
      </c>
    </row>
    <row r="441" spans="1:15">
      <c r="A441" s="96">
        <v>2022</v>
      </c>
      <c r="B441" s="107">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c r="A442" s="96">
        <v>2022</v>
      </c>
      <c r="B442" s="107">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c r="A443" s="96">
        <v>2022</v>
      </c>
      <c r="B443" s="107">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41.17</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811.29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125.6</v>
      </c>
      <c r="N443" s="71">
        <f>SUMIFS(CALCULATION_quarterly_data!N:N,CALCULATION_quarterly_data!$A:$A,Quarter!$A443,CALCULATION_quarterly_data!$P:$P,Quarter!$B443,CALCULATION_quarterly_data!$C:$C,Quarter!$C443)</f>
        <v>1016.94</v>
      </c>
      <c r="O443" s="71">
        <f>SUMIFS(CALCULATION_quarterly_data!O:O,CALCULATION_quarterly_data!$A:$A,Quarter!$A443,CALCULATION_quarterly_data!$P:$P,Quarter!$B443,CALCULATION_quarterly_data!$C:$C,Quarter!$C443)</f>
        <v>5114.1100000000006</v>
      </c>
    </row>
    <row r="444" spans="1:15">
      <c r="A444" s="96">
        <v>2022</v>
      </c>
      <c r="B444" s="107">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c r="A445" s="99">
        <v>2022</v>
      </c>
      <c r="B445" s="108">
        <v>4</v>
      </c>
      <c r="C445" s="94" t="s">
        <v>127</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2153.58</v>
      </c>
      <c r="J445" s="73">
        <f>SUMIFS(CALCULATION_quarterly_data!J:J,CALCULATION_quarterly_data!$A:$A,Quarter!$A445,CALCULATION_quarterly_data!$P:$P,Quarter!$B445,CALCULATION_quarterly_data!$C:$C,Quarter!$C445)</f>
        <v>241.04</v>
      </c>
      <c r="K445" s="73">
        <f>SUMIFS(CALCULATION_quarterly_data!K:K,CALCULATION_quarterly_data!$A:$A,Quarter!$A445,CALCULATION_quarterly_data!$P:$P,Quarter!$B445,CALCULATION_quarterly_data!$C:$C,Quarter!$C445)</f>
        <v>3298.3</v>
      </c>
      <c r="L445" s="73">
        <f>SUMIFS(CALCULATION_quarterly_data!L:L,CALCULATION_quarterly_data!$A:$A,Quarter!$A445,CALCULATION_quarterly_data!$P:$P,Quarter!$B445,CALCULATION_quarterly_data!$C:$C,Quarter!$C445)</f>
        <v>111.33</v>
      </c>
      <c r="M445" s="73">
        <f>SUMIFS(CALCULATION_quarterly_data!M:M,CALCULATION_quarterly_data!$A:$A,Quarter!$A445,CALCULATION_quarterly_data!$P:$P,Quarter!$B445,CALCULATION_quarterly_data!$C:$C,Quarter!$C445)</f>
        <v>737.49</v>
      </c>
      <c r="N445" s="74">
        <f>SUMIFS(CALCULATION_quarterly_data!N:N,CALCULATION_quarterly_data!$A:$A,Quarter!$A445,CALCULATION_quarterly_data!$P:$P,Quarter!$B445,CALCULATION_quarterly_data!$C:$C,Quarter!$C445)</f>
        <v>7396.6200000000008</v>
      </c>
      <c r="O445" s="74">
        <f>SUMIFS(CALCULATION_quarterly_data!O:O,CALCULATION_quarterly_data!$A:$A,Quarter!$A445,CALCULATION_quarterly_data!$P:$P,Quarter!$B445,CALCULATION_quarterly_data!$C:$C,Quarter!$C445)</f>
        <v>18931.64</v>
      </c>
    </row>
    <row r="446" spans="1:15">
      <c r="A446" s="95">
        <v>2023</v>
      </c>
      <c r="B446" s="106">
        <v>1</v>
      </c>
      <c r="C446" s="92" t="s">
        <v>136</v>
      </c>
      <c r="D446" s="67">
        <f>SUMIFS(CALCULATION_quarterly_data!D:D,CALCULATION_quarterly_data!$A:$A,Quarter!$A446,CALCULATION_quarterly_data!$P:$P,Quarter!$B446,CALCULATION_quarterly_data!$C:$C,Quarter!$C446)</f>
        <v>763.37</v>
      </c>
      <c r="E446" s="67">
        <f>SUMIFS(CALCULATION_quarterly_data!E:E,CALCULATION_quarterly_data!$A:$A,Quarter!$A446,CALCULATION_quarterly_data!$P:$P,Quarter!$B446,CALCULATION_quarterly_data!$C:$C,Quarter!$C446)</f>
        <v>151.14000000000001</v>
      </c>
      <c r="F446" s="68">
        <f>SUMIFS(CALCULATION_quarterly_data!F:F,CALCULATION_quarterly_data!$A:$A,Quarter!$A446,CALCULATION_quarterly_data!$P:$P,Quarter!$B446,CALCULATION_quarterly_data!$C:$C,Quarter!$C446)</f>
        <v>914.51</v>
      </c>
      <c r="G446" s="67">
        <f>SUMIFS(CALCULATION_quarterly_data!G:G,CALCULATION_quarterly_data!$A:$A,Quarter!$A446,CALCULATION_quarterly_data!$P:$P,Quarter!$B446,CALCULATION_quarterly_data!$C:$C,Quarter!$C446)</f>
        <v>0</v>
      </c>
      <c r="H446" s="67">
        <f>SUMIFS(CALCULATION_quarterly_data!H:H,CALCULATION_quarterly_data!$A:$A,Quarter!$A446,CALCULATION_quarterly_data!$P:$P,Quarter!$B446,CALCULATION_quarterly_data!$C:$C,Quarter!$C446)</f>
        <v>0</v>
      </c>
      <c r="I446" s="67">
        <f>SUMIFS(CALCULATION_quarterly_data!I:I,CALCULATION_quarterly_data!$A:$A,Quarter!$A446,CALCULATION_quarterly_data!$P:$P,Quarter!$B446,CALCULATION_quarterly_data!$C:$C,Quarter!$C446)</f>
        <v>0</v>
      </c>
      <c r="J446" s="67">
        <f>SUMIFS(CALCULATION_quarterly_data!J:J,CALCULATION_quarterly_data!$A:$A,Quarter!$A446,CALCULATION_quarterly_data!$P:$P,Quarter!$B446,CALCULATION_quarterly_data!$C:$C,Quarter!$C446)</f>
        <v>0</v>
      </c>
      <c r="K446" s="67">
        <f>SUMIFS(CALCULATION_quarterly_data!K:K,CALCULATION_quarterly_data!$A:$A,Quarter!$A446,CALCULATION_quarterly_data!$P:$P,Quarter!$B446,CALCULATION_quarterly_data!$C:$C,Quarter!$C446)</f>
        <v>0</v>
      </c>
      <c r="L446" s="67">
        <f>SUMIFS(CALCULATION_quarterly_data!L:L,CALCULATION_quarterly_data!$A:$A,Quarter!$A446,CALCULATION_quarterly_data!$P:$P,Quarter!$B446,CALCULATION_quarterly_data!$C:$C,Quarter!$C446)</f>
        <v>0</v>
      </c>
      <c r="M446" s="67">
        <f>SUMIFS(CALCULATION_quarterly_data!M:M,CALCULATION_quarterly_data!$A:$A,Quarter!$A446,CALCULATION_quarterly_data!$P:$P,Quarter!$B446,CALCULATION_quarterly_data!$C:$C,Quarter!$C446)</f>
        <v>0</v>
      </c>
      <c r="N446" s="68">
        <f>SUMIFS(CALCULATION_quarterly_data!N:N,CALCULATION_quarterly_data!$A:$A,Quarter!$A446,CALCULATION_quarterly_data!$P:$P,Quarter!$B446,CALCULATION_quarterly_data!$C:$C,Quarter!$C446)</f>
        <v>0</v>
      </c>
      <c r="O446" s="68">
        <f>SUMIFS(CALCULATION_quarterly_data!O:O,CALCULATION_quarterly_data!$A:$A,Quarter!$A446,CALCULATION_quarterly_data!$P:$P,Quarter!$B446,CALCULATION_quarterly_data!$C:$C,Quarter!$C446)</f>
        <v>914.51</v>
      </c>
    </row>
    <row r="447" spans="1:15">
      <c r="A447" s="96">
        <v>2023</v>
      </c>
      <c r="B447" s="107">
        <v>1</v>
      </c>
      <c r="C447" s="93" t="s">
        <v>37</v>
      </c>
      <c r="D447" s="70">
        <f>SUMIFS(CALCULATION_quarterly_data!D:D,CALCULATION_quarterly_data!$A:$A,Quarter!$A447,CALCULATION_quarterly_data!$P:$P,Quarter!$B447,CALCULATION_quarterly_data!$C:$C,Quarter!$C447)</f>
        <v>0</v>
      </c>
      <c r="E447" s="70">
        <f>SUMIFS(CALCULATION_quarterly_data!E:E,CALCULATION_quarterly_data!$A:$A,Quarter!$A447,CALCULATION_quarterly_data!$P:$P,Quarter!$B447,CALCULATION_quarterly_data!$C:$C,Quarter!$C447)</f>
        <v>113.89999999999999</v>
      </c>
      <c r="F447" s="71">
        <f>SUMIFS(CALCULATION_quarterly_data!F:F,CALCULATION_quarterly_data!$A:$A,Quarter!$A447,CALCULATION_quarterly_data!$P:$P,Quarter!$B447,CALCULATION_quarterly_data!$C:$C,Quarter!$C447)</f>
        <v>113.89999999999999</v>
      </c>
      <c r="G447" s="70">
        <f>SUMIFS(CALCULATION_quarterly_data!G:G,CALCULATION_quarterly_data!$A:$A,Quarter!$A447,CALCULATION_quarterly_data!$P:$P,Quarter!$B447,CALCULATION_quarterly_data!$C:$C,Quarter!$C447)</f>
        <v>6.92</v>
      </c>
      <c r="H447" s="70">
        <f>SUMIFS(CALCULATION_quarterly_data!H:H,CALCULATION_quarterly_data!$A:$A,Quarter!$A447,CALCULATION_quarterly_data!$P:$P,Quarter!$B447,CALCULATION_quarterly_data!$C:$C,Quarter!$C447)</f>
        <v>10.48</v>
      </c>
      <c r="I447" s="70">
        <f>SUMIFS(CALCULATION_quarterly_data!I:I,CALCULATION_quarterly_data!$A:$A,Quarter!$A447,CALCULATION_quarterly_data!$P:$P,Quarter!$B447,CALCULATION_quarterly_data!$C:$C,Quarter!$C447)</f>
        <v>4.9000000000000004</v>
      </c>
      <c r="J447" s="70">
        <f>SUMIFS(CALCULATION_quarterly_data!J:J,CALCULATION_quarterly_data!$A:$A,Quarter!$A447,CALCULATION_quarterly_data!$P:$P,Quarter!$B447,CALCULATION_quarterly_data!$C:$C,Quarter!$C447)</f>
        <v>0.02</v>
      </c>
      <c r="K447" s="70">
        <f>SUMIFS(CALCULATION_quarterly_data!K:K,CALCULATION_quarterly_data!$A:$A,Quarter!$A447,CALCULATION_quarterly_data!$P:$P,Quarter!$B447,CALCULATION_quarterly_data!$C:$C,Quarter!$C447)</f>
        <v>301.47000000000003</v>
      </c>
      <c r="L447" s="70">
        <f>SUMIFS(CALCULATION_quarterly_data!L:L,CALCULATION_quarterly_data!$A:$A,Quarter!$A447,CALCULATION_quarterly_data!$P:$P,Quarter!$B447,CALCULATION_quarterly_data!$C:$C,Quarter!$C447)</f>
        <v>14.75</v>
      </c>
      <c r="M447" s="70">
        <f>SUMIFS(CALCULATION_quarterly_data!M:M,CALCULATION_quarterly_data!$A:$A,Quarter!$A447,CALCULATION_quarterly_data!$P:$P,Quarter!$B447,CALCULATION_quarterly_data!$C:$C,Quarter!$C447)</f>
        <v>132.25</v>
      </c>
      <c r="N447" s="71">
        <f>SUMIFS(CALCULATION_quarterly_data!N:N,CALCULATION_quarterly_data!$A:$A,Quarter!$A447,CALCULATION_quarterly_data!$P:$P,Quarter!$B447,CALCULATION_quarterly_data!$C:$C,Quarter!$C447)</f>
        <v>470.79</v>
      </c>
      <c r="O447" s="71">
        <f>SUMIFS(CALCULATION_quarterly_data!O:O,CALCULATION_quarterly_data!$A:$A,Quarter!$A447,CALCULATION_quarterly_data!$P:$P,Quarter!$B447,CALCULATION_quarterly_data!$C:$C,Quarter!$C447)</f>
        <v>584.69000000000005</v>
      </c>
    </row>
    <row r="448" spans="1:15">
      <c r="A448" s="96">
        <v>2023</v>
      </c>
      <c r="B448" s="107">
        <v>1</v>
      </c>
      <c r="C448" s="93" t="s">
        <v>38</v>
      </c>
      <c r="D448" s="70">
        <f>SUMIFS(CALCULATION_quarterly_data!D:D,CALCULATION_quarterly_data!$A:$A,Quarter!$A448,CALCULATION_quarterly_data!$P:$P,Quarter!$B448,CALCULATION_quarterly_data!$C:$C,Quarter!$C448)</f>
        <v>437.70000000000005</v>
      </c>
      <c r="E448" s="70">
        <f>SUMIFS(CALCULATION_quarterly_data!E:E,CALCULATION_quarterly_data!$A:$A,Quarter!$A448,CALCULATION_quarterly_data!$P:$P,Quarter!$B448,CALCULATION_quarterly_data!$C:$C,Quarter!$C448)</f>
        <v>0</v>
      </c>
      <c r="F448" s="71">
        <f>SUMIFS(CALCULATION_quarterly_data!F:F,CALCULATION_quarterly_data!$A:$A,Quarter!$A448,CALCULATION_quarterly_data!$P:$P,Quarter!$B448,CALCULATION_quarterly_data!$C:$C,Quarter!$C448)</f>
        <v>437.70000000000005</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0</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0.28999999999999998</v>
      </c>
      <c r="N448" s="71">
        <f>SUMIFS(CALCULATION_quarterly_data!N:N,CALCULATION_quarterly_data!$A:$A,Quarter!$A448,CALCULATION_quarterly_data!$P:$P,Quarter!$B448,CALCULATION_quarterly_data!$C:$C,Quarter!$C448)</f>
        <v>0.28999999999999998</v>
      </c>
      <c r="O448" s="71">
        <f>SUMIFS(CALCULATION_quarterly_data!O:O,CALCULATION_quarterly_data!$A:$A,Quarter!$A448,CALCULATION_quarterly_data!$P:$P,Quarter!$B448,CALCULATION_quarterly_data!$C:$C,Quarter!$C448)</f>
        <v>437.99</v>
      </c>
    </row>
    <row r="449" spans="1:15">
      <c r="A449" s="96">
        <v>2023</v>
      </c>
      <c r="B449" s="107">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c r="A450" s="96">
        <v>2023</v>
      </c>
      <c r="B450" s="107">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c r="A451" s="96">
        <v>2023</v>
      </c>
      <c r="B451" s="107">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c r="A452" s="96">
        <v>2023</v>
      </c>
      <c r="B452" s="107">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c r="A453" s="96">
        <v>2023</v>
      </c>
      <c r="B453" s="107">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c r="A454" s="96">
        <v>2023</v>
      </c>
      <c r="B454" s="107">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c r="A455" s="96">
        <v>2023</v>
      </c>
      <c r="B455" s="107">
        <v>1</v>
      </c>
      <c r="C455" s="93" t="s">
        <v>44</v>
      </c>
      <c r="D455" s="70">
        <f>SUMIFS(CALCULATION_quarterly_data!D:D,CALCULATION_quarterly_data!$A:$A,Quarter!$A455,CALCULATION_quarterly_data!$P:$P,Quarter!$B455,CALCULATION_quarterly_data!$C:$C,Quarter!$C455)</f>
        <v>56.91</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153.66000000000003</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170.16</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814.91</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284.73</v>
      </c>
      <c r="N455" s="71">
        <f>SUMIFS(CALCULATION_quarterly_data!N:N,CALCULATION_quarterly_data!$A:$A,Quarter!$A455,CALCULATION_quarterly_data!$P:$P,Quarter!$B455,CALCULATION_quarterly_data!$C:$C,Quarter!$C455)</f>
        <v>1469.88</v>
      </c>
      <c r="O455" s="71">
        <f>SUMIFS(CALCULATION_quarterly_data!O:O,CALCULATION_quarterly_data!$A:$A,Quarter!$A455,CALCULATION_quarterly_data!$P:$P,Quarter!$B455,CALCULATION_quarterly_data!$C:$C,Quarter!$C455)</f>
        <v>1623.54</v>
      </c>
    </row>
    <row r="456" spans="1:15">
      <c r="A456" s="96">
        <v>2023</v>
      </c>
      <c r="B456" s="107">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c r="A457" s="96">
        <v>2023</v>
      </c>
      <c r="B457" s="107">
        <v>1</v>
      </c>
      <c r="C457" s="93" t="s">
        <v>46</v>
      </c>
      <c r="D457" s="70">
        <f>SUMIFS(CALCULATION_quarterly_data!D:D,CALCULATION_quarterly_data!$A:$A,Quarter!$A457,CALCULATION_quarterly_data!$P:$P,Quarter!$B457,CALCULATION_quarterly_data!$C:$C,Quarter!$C457)</f>
        <v>3713.57</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3713.57</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31.36</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423.25000000000006</v>
      </c>
      <c r="O457" s="71">
        <f>SUMIFS(CALCULATION_quarterly_data!O:O,CALCULATION_quarterly_data!$A:$A,Quarter!$A457,CALCULATION_quarterly_data!$P:$P,Quarter!$B457,CALCULATION_quarterly_data!$C:$C,Quarter!$C457)</f>
        <v>4136.82</v>
      </c>
    </row>
    <row r="458" spans="1:15">
      <c r="A458" s="96">
        <v>2023</v>
      </c>
      <c r="B458" s="107">
        <v>1</v>
      </c>
      <c r="C458" s="93" t="s">
        <v>137</v>
      </c>
      <c r="D458" s="70">
        <f>SUMIFS(CALCULATION_quarterly_data!D:D,CALCULATION_quarterly_data!$A:$A,Quarter!$A458,CALCULATION_quarterly_data!$P:$P,Quarter!$B458,CALCULATION_quarterly_data!$C:$C,Quarter!$C458)</f>
        <v>444.1</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444.1</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0</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0</v>
      </c>
      <c r="O458" s="71">
        <f>SUMIFS(CALCULATION_quarterly_data!O:O,CALCULATION_quarterly_data!$A:$A,Quarter!$A458,CALCULATION_quarterly_data!$P:$P,Quarter!$B458,CALCULATION_quarterly_data!$C:$C,Quarter!$C458)</f>
        <v>444.1</v>
      </c>
    </row>
    <row r="459" spans="1:15">
      <c r="A459" s="96">
        <v>2023</v>
      </c>
      <c r="B459" s="107">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c r="A460" s="96">
        <v>2023</v>
      </c>
      <c r="B460" s="107">
        <v>1</v>
      </c>
      <c r="C460" s="93" t="s">
        <v>48</v>
      </c>
      <c r="D460" s="70">
        <f>SUMIFS(CALCULATION_quarterly_data!D:D,CALCULATION_quarterly_data!$A:$A,Quarter!$A460,CALCULATION_quarterly_data!$P:$P,Quarter!$B460,CALCULATION_quarterly_data!$C:$C,Quarter!$C460)</f>
        <v>46.19</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72.010000000000005</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303.59999999999997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329.22</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632.81999999999994</v>
      </c>
      <c r="O460" s="71">
        <f>SUMIFS(CALCULATION_quarterly_data!O:O,CALCULATION_quarterly_data!$A:$A,Quarter!$A460,CALCULATION_quarterly_data!$P:$P,Quarter!$B460,CALCULATION_quarterly_data!$C:$C,Quarter!$C460)</f>
        <v>704.83</v>
      </c>
    </row>
    <row r="461" spans="1:15">
      <c r="A461" s="96">
        <v>2023</v>
      </c>
      <c r="B461" s="107">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c r="A462" s="96">
        <v>2023</v>
      </c>
      <c r="B462" s="107">
        <v>1</v>
      </c>
      <c r="C462" s="93" t="s">
        <v>49</v>
      </c>
      <c r="D462" s="70">
        <f>SUMIFS(CALCULATION_quarterly_data!D:D,CALCULATION_quarterly_data!$A:$A,Quarter!$A462,CALCULATION_quarterly_data!$P:$P,Quarter!$B462,CALCULATION_quarterly_data!$C:$C,Quarter!$C462)</f>
        <v>0.04</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78.599999999999994</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215.76</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414.17</v>
      </c>
      <c r="O462" s="71">
        <f>SUMIFS(CALCULATION_quarterly_data!O:O,CALCULATION_quarterly_data!$A:$A,Quarter!$A462,CALCULATION_quarterly_data!$P:$P,Quarter!$B462,CALCULATION_quarterly_data!$C:$C,Quarter!$C462)</f>
        <v>492.77000000000004</v>
      </c>
    </row>
    <row r="463" spans="1:15">
      <c r="A463" s="96">
        <v>2023</v>
      </c>
      <c r="B463" s="107">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c r="A464" s="96">
        <v>2023</v>
      </c>
      <c r="B464" s="107">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c r="A465" s="96">
        <v>2023</v>
      </c>
      <c r="B465" s="107">
        <v>1</v>
      </c>
      <c r="C465" s="93" t="s">
        <v>52</v>
      </c>
      <c r="D465" s="70">
        <f>SUMIFS(CALCULATION_quarterly_data!D:D,CALCULATION_quarterly_data!$A:$A,Quarter!$A465,CALCULATION_quarterly_data!$P:$P,Quarter!$B465,CALCULATION_quarterly_data!$C:$C,Quarter!$C465)</f>
        <v>3646.96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3662.5499999999997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453.64</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512.18000000000006</v>
      </c>
      <c r="O465" s="71">
        <f>SUMIFS(CALCULATION_quarterly_data!O:O,CALCULATION_quarterly_data!$A:$A,Quarter!$A465,CALCULATION_quarterly_data!$P:$P,Quarter!$B465,CALCULATION_quarterly_data!$C:$C,Quarter!$C465)</f>
        <v>4174.7299999999996</v>
      </c>
    </row>
    <row r="466" spans="1:15">
      <c r="A466" s="96">
        <v>2023</v>
      </c>
      <c r="B466" s="107">
        <v>1</v>
      </c>
      <c r="C466" s="93" t="s">
        <v>69</v>
      </c>
      <c r="D466" s="70">
        <f>SUMIFS(CALCULATION_quarterly_data!D:D,CALCULATION_quarterly_data!$A:$A,Quarter!$A466,CALCULATION_quarterly_data!$P:$P,Quarter!$B466,CALCULATION_quarterly_data!$C:$C,Quarter!$C466)</f>
        <v>778.52</v>
      </c>
      <c r="E466" s="70">
        <f>SUMIFS(CALCULATION_quarterly_data!E:E,CALCULATION_quarterly_data!$A:$A,Quarter!$A466,CALCULATION_quarterly_data!$P:$P,Quarter!$B466,CALCULATION_quarterly_data!$C:$C,Quarter!$C466)</f>
        <v>229.89999999999998</v>
      </c>
      <c r="F466" s="71">
        <f>SUMIFS(CALCULATION_quarterly_data!F:F,CALCULATION_quarterly_data!$A:$A,Quarter!$A466,CALCULATION_quarterly_data!$P:$P,Quarter!$B466,CALCULATION_quarterly_data!$C:$C,Quarter!$C466)</f>
        <v>1008.4200000000001</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189.85</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234.22</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98.419999999999987</v>
      </c>
      <c r="N466" s="71">
        <f>SUMIFS(CALCULATION_quarterly_data!N:N,CALCULATION_quarterly_data!$A:$A,Quarter!$A466,CALCULATION_quarterly_data!$P:$P,Quarter!$B466,CALCULATION_quarterly_data!$C:$C,Quarter!$C466)</f>
        <v>1280.0899999999999</v>
      </c>
      <c r="O466" s="71">
        <f>SUMIFS(CALCULATION_quarterly_data!O:O,CALCULATION_quarterly_data!$A:$A,Quarter!$A466,CALCULATION_quarterly_data!$P:$P,Quarter!$B466,CALCULATION_quarterly_data!$C:$C,Quarter!$C466)</f>
        <v>2288.5099999999998</v>
      </c>
    </row>
    <row r="467" spans="1:15">
      <c r="A467" s="99">
        <v>2023</v>
      </c>
      <c r="B467" s="108">
        <v>1</v>
      </c>
      <c r="C467" s="94" t="s">
        <v>127</v>
      </c>
      <c r="D467" s="73">
        <f>SUMIFS(CALCULATION_quarterly_data!D:D,CALCULATION_quarterly_data!$A:$A,Quarter!$A467,CALCULATION_quarterly_data!$P:$P,Quarter!$B467,CALCULATION_quarterly_data!$C:$C,Quarter!$C467)</f>
        <v>10793.8</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11721.849999999999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2125.0300000000002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2837.64</v>
      </c>
      <c r="L467" s="73">
        <f>SUMIFS(CALCULATION_quarterly_data!L:L,CALCULATION_quarterly_data!$A:$A,Quarter!$A467,CALCULATION_quarterly_data!$P:$P,Quarter!$B467,CALCULATION_quarterly_data!$C:$C,Quarter!$C467)</f>
        <v>61.429999999999993</v>
      </c>
      <c r="M467" s="73">
        <f>SUMIFS(CALCULATION_quarterly_data!M:M,CALCULATION_quarterly_data!$A:$A,Quarter!$A467,CALCULATION_quarterly_data!$P:$P,Quarter!$B467,CALCULATION_quarterly_data!$C:$C,Quarter!$C467)</f>
        <v>794.21</v>
      </c>
      <c r="N467" s="74">
        <f>SUMIFS(CALCULATION_quarterly_data!N:N,CALCULATION_quarterly_data!$A:$A,Quarter!$A467,CALCULATION_quarterly_data!$P:$P,Quarter!$B467,CALCULATION_quarterly_data!$C:$C,Quarter!$C467)</f>
        <v>6985.02</v>
      </c>
      <c r="O467" s="74">
        <f>SUMIFS(CALCULATION_quarterly_data!O:O,CALCULATION_quarterly_data!$A:$A,Quarter!$A467,CALCULATION_quarterly_data!$P:$P,Quarter!$B467,CALCULATION_quarterly_data!$C:$C,Quarter!$C467)</f>
        <v>18706.87</v>
      </c>
    </row>
    <row r="468" spans="1:15">
      <c r="A468" s="95">
        <v>2023</v>
      </c>
      <c r="B468" s="106">
        <v>2</v>
      </c>
      <c r="C468" s="92" t="s">
        <v>136</v>
      </c>
      <c r="D468" s="67">
        <f>SUMIFS(CALCULATION_quarterly_data!D:D,CALCULATION_quarterly_data!$A:$A,Quarter!$A468,CALCULATION_quarterly_data!$P:$P,Quarter!$B468,CALCULATION_quarterly_data!$C:$C,Quarter!$C468)</f>
        <v>427.70000000000005</v>
      </c>
      <c r="E468" s="67">
        <f>SUMIFS(CALCULATION_quarterly_data!E:E,CALCULATION_quarterly_data!$A:$A,Quarter!$A468,CALCULATION_quarterly_data!$P:$P,Quarter!$B468,CALCULATION_quarterly_data!$C:$C,Quarter!$C468)</f>
        <v>0</v>
      </c>
      <c r="F468" s="68">
        <f>SUMIFS(CALCULATION_quarterly_data!F:F,CALCULATION_quarterly_data!$A:$A,Quarter!$A468,CALCULATION_quarterly_data!$P:$P,Quarter!$B468,CALCULATION_quarterly_data!$C:$C,Quarter!$C468)</f>
        <v>427.70000000000005</v>
      </c>
      <c r="G468" s="67">
        <f>SUMIFS(CALCULATION_quarterly_data!G:G,CALCULATION_quarterly_data!$A:$A,Quarter!$A468,CALCULATION_quarterly_data!$P:$P,Quarter!$B468,CALCULATION_quarterly_data!$C:$C,Quarter!$C468)</f>
        <v>0</v>
      </c>
      <c r="H468" s="67">
        <f>SUMIFS(CALCULATION_quarterly_data!H:H,CALCULATION_quarterly_data!$A:$A,Quarter!$A468,CALCULATION_quarterly_data!$P:$P,Quarter!$B468,CALCULATION_quarterly_data!$C:$C,Quarter!$C468)</f>
        <v>0</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0</v>
      </c>
      <c r="K468" s="67">
        <f>SUMIFS(CALCULATION_quarterly_data!K:K,CALCULATION_quarterly_data!$A:$A,Quarter!$A468,CALCULATION_quarterly_data!$P:$P,Quarter!$B468,CALCULATION_quarterly_data!$C:$C,Quarter!$C468)</f>
        <v>0</v>
      </c>
      <c r="L468" s="67">
        <f>SUMIFS(CALCULATION_quarterly_data!L:L,CALCULATION_quarterly_data!$A:$A,Quarter!$A468,CALCULATION_quarterly_data!$P:$P,Quarter!$B468,CALCULATION_quarterly_data!$C:$C,Quarter!$C468)</f>
        <v>0</v>
      </c>
      <c r="M468" s="67">
        <f>SUMIFS(CALCULATION_quarterly_data!M:M,CALCULATION_quarterly_data!$A:$A,Quarter!$A468,CALCULATION_quarterly_data!$P:$P,Quarter!$B468,CALCULATION_quarterly_data!$C:$C,Quarter!$C468)</f>
        <v>0</v>
      </c>
      <c r="N468" s="68">
        <f>SUMIFS(CALCULATION_quarterly_data!N:N,CALCULATION_quarterly_data!$A:$A,Quarter!$A468,CALCULATION_quarterly_data!$P:$P,Quarter!$B468,CALCULATION_quarterly_data!$C:$C,Quarter!$C468)</f>
        <v>0</v>
      </c>
      <c r="O468" s="68">
        <f>SUMIFS(CALCULATION_quarterly_data!O:O,CALCULATION_quarterly_data!$A:$A,Quarter!$A468,CALCULATION_quarterly_data!$P:$P,Quarter!$B468,CALCULATION_quarterly_data!$C:$C,Quarter!$C468)</f>
        <v>427.70000000000005</v>
      </c>
    </row>
    <row r="469" spans="1:15">
      <c r="A469" s="96">
        <v>2023</v>
      </c>
      <c r="B469" s="107">
        <v>2</v>
      </c>
      <c r="C469" s="93" t="s">
        <v>37</v>
      </c>
      <c r="D469" s="70">
        <f>SUMIFS(CALCULATION_quarterly_data!D:D,CALCULATION_quarterly_data!$A:$A,Quarter!$A469,CALCULATION_quarterly_data!$P:$P,Quarter!$B469,CALCULATION_quarterly_data!$C:$C,Quarter!$C469)</f>
        <v>0</v>
      </c>
      <c r="E469" s="70">
        <f>SUMIFS(CALCULATION_quarterly_data!E:E,CALCULATION_quarterly_data!$A:$A,Quarter!$A469,CALCULATION_quarterly_data!$P:$P,Quarter!$B469,CALCULATION_quarterly_data!$C:$C,Quarter!$C469)</f>
        <v>62.629999999999995</v>
      </c>
      <c r="F469" s="71">
        <f>SUMIFS(CALCULATION_quarterly_data!F:F,CALCULATION_quarterly_data!$A:$A,Quarter!$A469,CALCULATION_quarterly_data!$P:$P,Quarter!$B469,CALCULATION_quarterly_data!$C:$C,Quarter!$C469)</f>
        <v>62.629999999999995</v>
      </c>
      <c r="G469" s="70">
        <f>SUMIFS(CALCULATION_quarterly_data!G:G,CALCULATION_quarterly_data!$A:$A,Quarter!$A469,CALCULATION_quarterly_data!$P:$P,Quarter!$B469,CALCULATION_quarterly_data!$C:$C,Quarter!$C469)</f>
        <v>2.39</v>
      </c>
      <c r="H469" s="70">
        <f>SUMIFS(CALCULATION_quarterly_data!H:H,CALCULATION_quarterly_data!$A:$A,Quarter!$A469,CALCULATION_quarterly_data!$P:$P,Quarter!$B469,CALCULATION_quarterly_data!$C:$C,Quarter!$C469)</f>
        <v>52.97</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1.96</v>
      </c>
      <c r="K469" s="70">
        <f>SUMIFS(CALCULATION_quarterly_data!K:K,CALCULATION_quarterly_data!$A:$A,Quarter!$A469,CALCULATION_quarterly_data!$P:$P,Quarter!$B469,CALCULATION_quarterly_data!$C:$C,Quarter!$C469)</f>
        <v>327.25</v>
      </c>
      <c r="L469" s="70">
        <f>SUMIFS(CALCULATION_quarterly_data!L:L,CALCULATION_quarterly_data!$A:$A,Quarter!$A469,CALCULATION_quarterly_data!$P:$P,Quarter!$B469,CALCULATION_quarterly_data!$C:$C,Quarter!$C469)</f>
        <v>4.88</v>
      </c>
      <c r="M469" s="70">
        <f>SUMIFS(CALCULATION_quarterly_data!M:M,CALCULATION_quarterly_data!$A:$A,Quarter!$A469,CALCULATION_quarterly_data!$P:$P,Quarter!$B469,CALCULATION_quarterly_data!$C:$C,Quarter!$C469)</f>
        <v>130.84</v>
      </c>
      <c r="N469" s="71">
        <f>SUMIFS(CALCULATION_quarterly_data!N:N,CALCULATION_quarterly_data!$A:$A,Quarter!$A469,CALCULATION_quarterly_data!$P:$P,Quarter!$B469,CALCULATION_quarterly_data!$C:$C,Quarter!$C469)</f>
        <v>520.29</v>
      </c>
      <c r="O469" s="71">
        <f>SUMIFS(CALCULATION_quarterly_data!O:O,CALCULATION_quarterly_data!$A:$A,Quarter!$A469,CALCULATION_quarterly_data!$P:$P,Quarter!$B469,CALCULATION_quarterly_data!$C:$C,Quarter!$C469)</f>
        <v>582.91999999999996</v>
      </c>
    </row>
    <row r="470" spans="1:15">
      <c r="A470" s="96">
        <v>2023</v>
      </c>
      <c r="B470" s="107">
        <v>2</v>
      </c>
      <c r="C470" s="93" t="s">
        <v>38</v>
      </c>
      <c r="D470" s="70">
        <f>SUMIFS(CALCULATION_quarterly_data!D:D,CALCULATION_quarterly_data!$A:$A,Quarter!$A470,CALCULATION_quarterly_data!$P:$P,Quarter!$B470,CALCULATION_quarterly_data!$C:$C,Quarter!$C470)</f>
        <v>415.14</v>
      </c>
      <c r="E470" s="70">
        <f>SUMIFS(CALCULATION_quarterly_data!E:E,CALCULATION_quarterly_data!$A:$A,Quarter!$A470,CALCULATION_quarterly_data!$P:$P,Quarter!$B470,CALCULATION_quarterly_data!$C:$C,Quarter!$C470)</f>
        <v>0</v>
      </c>
      <c r="F470" s="71">
        <f>SUMIFS(CALCULATION_quarterly_data!F:F,CALCULATION_quarterly_data!$A:$A,Quarter!$A470,CALCULATION_quarterly_data!$P:$P,Quarter!$B470,CALCULATION_quarterly_data!$C:$C,Quarter!$C470)</f>
        <v>415.14</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0</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0</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0.27</v>
      </c>
      <c r="N470" s="71">
        <f>SUMIFS(CALCULATION_quarterly_data!N:N,CALCULATION_quarterly_data!$A:$A,Quarter!$A470,CALCULATION_quarterly_data!$P:$P,Quarter!$B470,CALCULATION_quarterly_data!$C:$C,Quarter!$C470)</f>
        <v>0.27</v>
      </c>
      <c r="O470" s="71">
        <f>SUMIFS(CALCULATION_quarterly_data!O:O,CALCULATION_quarterly_data!$A:$A,Quarter!$A470,CALCULATION_quarterly_data!$P:$P,Quarter!$B470,CALCULATION_quarterly_data!$C:$C,Quarter!$C470)</f>
        <v>415.40999999999997</v>
      </c>
    </row>
    <row r="471" spans="1:15">
      <c r="A471" s="96">
        <v>2023</v>
      </c>
      <c r="B471" s="107">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c r="A472" s="96">
        <v>2023</v>
      </c>
      <c r="B472" s="107">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c r="A473" s="96">
        <v>2023</v>
      </c>
      <c r="B473" s="107">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c r="A474" s="96">
        <v>2023</v>
      </c>
      <c r="B474" s="107">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c r="A475" s="96">
        <v>2023</v>
      </c>
      <c r="B475" s="107">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c r="A476" s="96">
        <v>2023</v>
      </c>
      <c r="B476" s="107">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c r="A477" s="96">
        <v>2023</v>
      </c>
      <c r="B477" s="107">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20.43</v>
      </c>
      <c r="K477" s="70">
        <f>SUMIFS(CALCULATION_quarterly_data!K:K,CALCULATION_quarterly_data!$A:$A,Quarter!$A477,CALCULATION_quarterly_data!$P:$P,Quarter!$B477,CALCULATION_quarterly_data!$C:$C,Quarter!$C477)</f>
        <v>603.07999999999993</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327.77</v>
      </c>
      <c r="N477" s="71">
        <f>SUMIFS(CALCULATION_quarterly_data!N:N,CALCULATION_quarterly_data!$A:$A,Quarter!$A477,CALCULATION_quarterly_data!$P:$P,Quarter!$B477,CALCULATION_quarterly_data!$C:$C,Quarter!$C477)</f>
        <v>1522.1399999999999</v>
      </c>
      <c r="O477" s="71">
        <f>SUMIFS(CALCULATION_quarterly_data!O:O,CALCULATION_quarterly_data!$A:$A,Quarter!$A477,CALCULATION_quarterly_data!$P:$P,Quarter!$B477,CALCULATION_quarterly_data!$C:$C,Quarter!$C477)</f>
        <v>1593.33</v>
      </c>
    </row>
    <row r="478" spans="1:15">
      <c r="A478" s="96">
        <v>2023</v>
      </c>
      <c r="B478" s="107">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c r="A479" s="96">
        <v>2023</v>
      </c>
      <c r="B479" s="107">
        <v>2</v>
      </c>
      <c r="C479" s="93" t="s">
        <v>46</v>
      </c>
      <c r="D479" s="70">
        <f>SUMIFS(CALCULATION_quarterly_data!D:D,CALCULATION_quarterly_data!$A:$A,Quarter!$A479,CALCULATION_quarterly_data!$P:$P,Quarter!$B479,CALCULATION_quarterly_data!$C:$C,Quarter!$C479)</f>
        <v>3251.2400000000002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3251.2400000000002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3421.83</v>
      </c>
    </row>
    <row r="480" spans="1:15">
      <c r="A480" s="96">
        <v>2023</v>
      </c>
      <c r="B480" s="107">
        <v>2</v>
      </c>
      <c r="C480" s="93" t="s">
        <v>137</v>
      </c>
      <c r="D480" s="70">
        <f>SUMIFS(CALCULATION_quarterly_data!D:D,CALCULATION_quarterly_data!$A:$A,Quarter!$A480,CALCULATION_quarterly_data!$P:$P,Quarter!$B480,CALCULATION_quarterly_data!$C:$C,Quarter!$C480)</f>
        <v>203.75</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203.75</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0</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0</v>
      </c>
      <c r="O480" s="71">
        <f>SUMIFS(CALCULATION_quarterly_data!O:O,CALCULATION_quarterly_data!$A:$A,Quarter!$A480,CALCULATION_quarterly_data!$P:$P,Quarter!$B480,CALCULATION_quarterly_data!$C:$C,Quarter!$C480)</f>
        <v>203.75</v>
      </c>
    </row>
    <row r="481" spans="1:15">
      <c r="A481" s="96">
        <v>2023</v>
      </c>
      <c r="B481" s="107">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c r="A482" s="96">
        <v>2023</v>
      </c>
      <c r="B482" s="107">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786.03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1024.94</v>
      </c>
      <c r="O482" s="71">
        <f>SUMIFS(CALCULATION_quarterly_data!O:O,CALCULATION_quarterly_data!$A:$A,Quarter!$A482,CALCULATION_quarterly_data!$P:$P,Quarter!$B482,CALCULATION_quarterly_data!$C:$C,Quarter!$C482)</f>
        <v>1160.32</v>
      </c>
    </row>
    <row r="483" spans="1:15">
      <c r="A483" s="96">
        <v>2023</v>
      </c>
      <c r="B483" s="107">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c r="A484" s="96">
        <v>2023</v>
      </c>
      <c r="B484" s="107">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c r="A485" s="96">
        <v>2023</v>
      </c>
      <c r="B485" s="107">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c r="A486" s="96">
        <v>2023</v>
      </c>
      <c r="B486" s="107">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c r="A487" s="96">
        <v>2023</v>
      </c>
      <c r="B487" s="107">
        <v>2</v>
      </c>
      <c r="C487" s="93" t="s">
        <v>52</v>
      </c>
      <c r="D487" s="70">
        <f>SUMIFS(CALCULATION_quarterly_data!D:D,CALCULATION_quarterly_data!$A:$A,Quarter!$A487,CALCULATION_quarterly_data!$P:$P,Quarter!$B487,CALCULATION_quarterly_data!$C:$C,Quarter!$C487)</f>
        <v>3661.82</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3661.82</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335.27</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513.03</v>
      </c>
      <c r="O487" s="71">
        <f>SUMIFS(CALCULATION_quarterly_data!O:O,CALCULATION_quarterly_data!$A:$A,Quarter!$A487,CALCULATION_quarterly_data!$P:$P,Quarter!$B487,CALCULATION_quarterly_data!$C:$C,Quarter!$C487)</f>
        <v>4174.8500000000004</v>
      </c>
    </row>
    <row r="488" spans="1:15">
      <c r="A488" s="96">
        <v>2023</v>
      </c>
      <c r="B488" s="107">
        <v>2</v>
      </c>
      <c r="C488" s="93" t="s">
        <v>69</v>
      </c>
      <c r="D488" s="70">
        <f>SUMIFS(CALCULATION_quarterly_data!D:D,CALCULATION_quarterly_data!$A:$A,Quarter!$A488,CALCULATION_quarterly_data!$P:$P,Quarter!$B488,CALCULATION_quarterly_data!$C:$C,Quarter!$C488)</f>
        <v>575.14</v>
      </c>
      <c r="E488" s="70">
        <f>SUMIFS(CALCULATION_quarterly_data!E:E,CALCULATION_quarterly_data!$A:$A,Quarter!$A488,CALCULATION_quarterly_data!$P:$P,Quarter!$B488,CALCULATION_quarterly_data!$C:$C,Quarter!$C488)</f>
        <v>172.87</v>
      </c>
      <c r="F488" s="71">
        <f>SUMIFS(CALCULATION_quarterly_data!F:F,CALCULATION_quarterly_data!$A:$A,Quarter!$A488,CALCULATION_quarterly_data!$P:$P,Quarter!$B488,CALCULATION_quarterly_data!$C:$C,Quarter!$C488)</f>
        <v>748.01</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175.96</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77.58</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87.53</v>
      </c>
      <c r="N488" s="71">
        <f>SUMIFS(CALCULATION_quarterly_data!N:N,CALCULATION_quarterly_data!$A:$A,Quarter!$A488,CALCULATION_quarterly_data!$P:$P,Quarter!$B488,CALCULATION_quarterly_data!$C:$C,Quarter!$C488)</f>
        <v>1120.72</v>
      </c>
      <c r="O488" s="71">
        <f>SUMIFS(CALCULATION_quarterly_data!O:O,CALCULATION_quarterly_data!$A:$A,Quarter!$A488,CALCULATION_quarterly_data!$P:$P,Quarter!$B488,CALCULATION_quarterly_data!$C:$C,Quarter!$C488)</f>
        <v>1868.73</v>
      </c>
    </row>
    <row r="489" spans="1:15">
      <c r="A489" s="99">
        <v>2023</v>
      </c>
      <c r="B489" s="108">
        <v>2</v>
      </c>
      <c r="C489" s="94" t="s">
        <v>127</v>
      </c>
      <c r="D489" s="73">
        <f>SUMIFS(CALCULATION_quarterly_data!D:D,CALCULATION_quarterly_data!$A:$A,Quarter!$A489,CALCULATION_quarterly_data!$P:$P,Quarter!$B489,CALCULATION_quarterly_data!$C:$C,Quarter!$C489)</f>
        <v>10311.549999999999</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10937.470000000001</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45.77</v>
      </c>
      <c r="K489" s="73">
        <f>SUMIFS(CALCULATION_quarterly_data!K:K,CALCULATION_quarterly_data!$A:$A,Quarter!$A489,CALCULATION_quarterly_data!$P:$P,Quarter!$B489,CALCULATION_quarterly_data!$C:$C,Quarter!$C489)</f>
        <v>3182.39</v>
      </c>
      <c r="L489" s="73">
        <f>SUMIFS(CALCULATION_quarterly_data!L:L,CALCULATION_quarterly_data!$A:$A,Quarter!$A489,CALCULATION_quarterly_data!$P:$P,Quarter!$B489,CALCULATION_quarterly_data!$C:$C,Quarter!$C489)</f>
        <v>32.659999999999997</v>
      </c>
      <c r="M489" s="73">
        <f>SUMIFS(CALCULATION_quarterly_data!M:M,CALCULATION_quarterly_data!$A:$A,Quarter!$A489,CALCULATION_quarterly_data!$P:$P,Quarter!$B489,CALCULATION_quarterly_data!$C:$C,Quarter!$C489)</f>
        <v>936.96</v>
      </c>
      <c r="N489" s="74">
        <f>SUMIFS(CALCULATION_quarterly_data!N:N,CALCULATION_quarterly_data!$A:$A,Quarter!$A489,CALCULATION_quarterly_data!$P:$P,Quarter!$B489,CALCULATION_quarterly_data!$C:$C,Quarter!$C489)</f>
        <v>7292.5599999999995</v>
      </c>
      <c r="O489" s="74">
        <f>SUMIFS(CALCULATION_quarterly_data!O:O,CALCULATION_quarterly_data!$A:$A,Quarter!$A489,CALCULATION_quarterly_data!$P:$P,Quarter!$B489,CALCULATION_quarterly_data!$C:$C,Quarter!$C489)</f>
        <v>18230.03</v>
      </c>
    </row>
    <row r="490" spans="1:15">
      <c r="A490" s="95">
        <v>2023</v>
      </c>
      <c r="B490" s="106">
        <v>3</v>
      </c>
      <c r="C490" s="92" t="s">
        <v>136</v>
      </c>
      <c r="D490" s="67">
        <f>SUMIFS(CALCULATION_quarterly_data!D:D,CALCULATION_quarterly_data!$A:$A,Quarter!$A490,CALCULATION_quarterly_data!$P:$P,Quarter!$B490,CALCULATION_quarterly_data!$C:$C,Quarter!$C490)</f>
        <v>682.23</v>
      </c>
      <c r="E490" s="67">
        <f>SUMIFS(CALCULATION_quarterly_data!E:E,CALCULATION_quarterly_data!$A:$A,Quarter!$A490,CALCULATION_quarterly_data!$P:$P,Quarter!$B490,CALCULATION_quarterly_data!$C:$C,Quarter!$C490)</f>
        <v>242.73</v>
      </c>
      <c r="F490" s="68">
        <f>SUMIFS(CALCULATION_quarterly_data!F:F,CALCULATION_quarterly_data!$A:$A,Quarter!$A490,CALCULATION_quarterly_data!$P:$P,Quarter!$B490,CALCULATION_quarterly_data!$C:$C,Quarter!$C490)</f>
        <v>924.96</v>
      </c>
      <c r="G490" s="67">
        <f>SUMIFS(CALCULATION_quarterly_data!G:G,CALCULATION_quarterly_data!$A:$A,Quarter!$A490,CALCULATION_quarterly_data!$P:$P,Quarter!$B490,CALCULATION_quarterly_data!$C:$C,Quarter!$C490)</f>
        <v>0</v>
      </c>
      <c r="H490" s="67">
        <f>SUMIFS(CALCULATION_quarterly_data!H:H,CALCULATION_quarterly_data!$A:$A,Quarter!$A490,CALCULATION_quarterly_data!$P:$P,Quarter!$B490,CALCULATION_quarterly_data!$C:$C,Quarter!$C490)</f>
        <v>0</v>
      </c>
      <c r="I490" s="67">
        <f>SUMIFS(CALCULATION_quarterly_data!I:I,CALCULATION_quarterly_data!$A:$A,Quarter!$A490,CALCULATION_quarterly_data!$P:$P,Quarter!$B490,CALCULATION_quarterly_data!$C:$C,Quarter!$C490)</f>
        <v>0</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0</v>
      </c>
      <c r="L490" s="67">
        <f>SUMIFS(CALCULATION_quarterly_data!L:L,CALCULATION_quarterly_data!$A:$A,Quarter!$A490,CALCULATION_quarterly_data!$P:$P,Quarter!$B490,CALCULATION_quarterly_data!$C:$C,Quarter!$C490)</f>
        <v>0</v>
      </c>
      <c r="M490" s="67">
        <f>SUMIFS(CALCULATION_quarterly_data!M:M,CALCULATION_quarterly_data!$A:$A,Quarter!$A490,CALCULATION_quarterly_data!$P:$P,Quarter!$B490,CALCULATION_quarterly_data!$C:$C,Quarter!$C490)</f>
        <v>0</v>
      </c>
      <c r="N490" s="68">
        <f>SUMIFS(CALCULATION_quarterly_data!N:N,CALCULATION_quarterly_data!$A:$A,Quarter!$A490,CALCULATION_quarterly_data!$P:$P,Quarter!$B490,CALCULATION_quarterly_data!$C:$C,Quarter!$C490)</f>
        <v>0</v>
      </c>
      <c r="O490" s="68">
        <f>SUMIFS(CALCULATION_quarterly_data!O:O,CALCULATION_quarterly_data!$A:$A,Quarter!$A490,CALCULATION_quarterly_data!$P:$P,Quarter!$B490,CALCULATION_quarterly_data!$C:$C,Quarter!$C490)</f>
        <v>924.96</v>
      </c>
    </row>
    <row r="491" spans="1:15">
      <c r="A491" s="96">
        <v>2023</v>
      </c>
      <c r="B491" s="107">
        <v>3</v>
      </c>
      <c r="C491" s="93" t="s">
        <v>37</v>
      </c>
      <c r="D491" s="70">
        <f>SUMIFS(CALCULATION_quarterly_data!D:D,CALCULATION_quarterly_data!$A:$A,Quarter!$A491,CALCULATION_quarterly_data!$P:$P,Quarter!$B491,CALCULATION_quarterly_data!$C:$C,Quarter!$C491)</f>
        <v>0</v>
      </c>
      <c r="E491" s="70">
        <f>SUMIFS(CALCULATION_quarterly_data!E:E,CALCULATION_quarterly_data!$A:$A,Quarter!$A491,CALCULATION_quarterly_data!$P:$P,Quarter!$B491,CALCULATION_quarterly_data!$C:$C,Quarter!$C491)</f>
        <v>141.9</v>
      </c>
      <c r="F491" s="71">
        <f>SUMIFS(CALCULATION_quarterly_data!F:F,CALCULATION_quarterly_data!$A:$A,Quarter!$A491,CALCULATION_quarterly_data!$P:$P,Quarter!$B491,CALCULATION_quarterly_data!$C:$C,Quarter!$C491)</f>
        <v>141.9</v>
      </c>
      <c r="G491" s="70">
        <f>SUMIFS(CALCULATION_quarterly_data!G:G,CALCULATION_quarterly_data!$A:$A,Quarter!$A491,CALCULATION_quarterly_data!$P:$P,Quarter!$B491,CALCULATION_quarterly_data!$C:$C,Quarter!$C491)</f>
        <v>1.46</v>
      </c>
      <c r="H491" s="70">
        <f>SUMIFS(CALCULATION_quarterly_data!H:H,CALCULATION_quarterly_data!$A:$A,Quarter!$A491,CALCULATION_quarterly_data!$P:$P,Quarter!$B491,CALCULATION_quarterly_data!$C:$C,Quarter!$C491)</f>
        <v>81.59</v>
      </c>
      <c r="I491" s="70">
        <f>SUMIFS(CALCULATION_quarterly_data!I:I,CALCULATION_quarterly_data!$A:$A,Quarter!$A491,CALCULATION_quarterly_data!$P:$P,Quarter!$B491,CALCULATION_quarterly_data!$C:$C,Quarter!$C491)</f>
        <v>34.049999999999997</v>
      </c>
      <c r="J491" s="70">
        <f>SUMIFS(CALCULATION_quarterly_data!J:J,CALCULATION_quarterly_data!$A:$A,Quarter!$A491,CALCULATION_quarterly_data!$P:$P,Quarter!$B491,CALCULATION_quarterly_data!$C:$C,Quarter!$C491)</f>
        <v>11.01</v>
      </c>
      <c r="K491" s="70">
        <f>SUMIFS(CALCULATION_quarterly_data!K:K,CALCULATION_quarterly_data!$A:$A,Quarter!$A491,CALCULATION_quarterly_data!$P:$P,Quarter!$B491,CALCULATION_quarterly_data!$C:$C,Quarter!$C491)</f>
        <v>451.83000000000004</v>
      </c>
      <c r="L491" s="70">
        <f>SUMIFS(CALCULATION_quarterly_data!L:L,CALCULATION_quarterly_data!$A:$A,Quarter!$A491,CALCULATION_quarterly_data!$P:$P,Quarter!$B491,CALCULATION_quarterly_data!$C:$C,Quarter!$C491)</f>
        <v>11.5</v>
      </c>
      <c r="M491" s="70">
        <f>SUMIFS(CALCULATION_quarterly_data!M:M,CALCULATION_quarterly_data!$A:$A,Quarter!$A491,CALCULATION_quarterly_data!$P:$P,Quarter!$B491,CALCULATION_quarterly_data!$C:$C,Quarter!$C491)</f>
        <v>91.49</v>
      </c>
      <c r="N491" s="71">
        <f>SUMIFS(CALCULATION_quarterly_data!N:N,CALCULATION_quarterly_data!$A:$A,Quarter!$A491,CALCULATION_quarterly_data!$P:$P,Quarter!$B491,CALCULATION_quarterly_data!$C:$C,Quarter!$C491)</f>
        <v>682.93000000000006</v>
      </c>
      <c r="O491" s="71">
        <f>SUMIFS(CALCULATION_quarterly_data!O:O,CALCULATION_quarterly_data!$A:$A,Quarter!$A491,CALCULATION_quarterly_data!$P:$P,Quarter!$B491,CALCULATION_quarterly_data!$C:$C,Quarter!$C491)</f>
        <v>824.82999999999993</v>
      </c>
    </row>
    <row r="492" spans="1:15">
      <c r="A492" s="96">
        <v>2023</v>
      </c>
      <c r="B492" s="107">
        <v>3</v>
      </c>
      <c r="C492" s="93" t="s">
        <v>38</v>
      </c>
      <c r="D492" s="70">
        <f>SUMIFS(CALCULATION_quarterly_data!D:D,CALCULATION_quarterly_data!$A:$A,Quarter!$A492,CALCULATION_quarterly_data!$P:$P,Quarter!$B492,CALCULATION_quarterly_data!$C:$C,Quarter!$C492)</f>
        <v>370.43</v>
      </c>
      <c r="E492" s="70">
        <f>SUMIFS(CALCULATION_quarterly_data!E:E,CALCULATION_quarterly_data!$A:$A,Quarter!$A492,CALCULATION_quarterly_data!$P:$P,Quarter!$B492,CALCULATION_quarterly_data!$C:$C,Quarter!$C492)</f>
        <v>88.18</v>
      </c>
      <c r="F492" s="71">
        <f>SUMIFS(CALCULATION_quarterly_data!F:F,CALCULATION_quarterly_data!$A:$A,Quarter!$A492,CALCULATION_quarterly_data!$P:$P,Quarter!$B492,CALCULATION_quarterly_data!$C:$C,Quarter!$C492)</f>
        <v>458.61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0.63</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0.44999999999999996</v>
      </c>
      <c r="N492" s="71">
        <f>SUMIFS(CALCULATION_quarterly_data!N:N,CALCULATION_quarterly_data!$A:$A,Quarter!$A492,CALCULATION_quarterly_data!$P:$P,Quarter!$B492,CALCULATION_quarterly_data!$C:$C,Quarter!$C492)</f>
        <v>1.08</v>
      </c>
      <c r="O492" s="71">
        <f>SUMIFS(CALCULATION_quarterly_data!O:O,CALCULATION_quarterly_data!$A:$A,Quarter!$A492,CALCULATION_quarterly_data!$P:$P,Quarter!$B492,CALCULATION_quarterly_data!$C:$C,Quarter!$C492)</f>
        <v>459.69</v>
      </c>
    </row>
    <row r="493" spans="1:15">
      <c r="A493" s="96">
        <v>2023</v>
      </c>
      <c r="B493" s="107">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c r="A494" s="96">
        <v>2023</v>
      </c>
      <c r="B494" s="107">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c r="A495" s="96">
        <v>2023</v>
      </c>
      <c r="B495" s="107">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c r="A496" s="96">
        <v>2023</v>
      </c>
      <c r="B496" s="107">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c r="A497" s="96">
        <v>2023</v>
      </c>
      <c r="B497" s="107">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8.01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1015.8499999999999</v>
      </c>
      <c r="O497" s="71">
        <f>SUMIFS(CALCULATION_quarterly_data!O:O,CALCULATION_quarterly_data!$A:$A,Quarter!$A497,CALCULATION_quarterly_data!$P:$P,Quarter!$B497,CALCULATION_quarterly_data!$C:$C,Quarter!$C497)</f>
        <v>1022.45</v>
      </c>
    </row>
    <row r="498" spans="1:15">
      <c r="A498" s="96">
        <v>2023</v>
      </c>
      <c r="B498" s="107">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c r="A499" s="96">
        <v>2023</v>
      </c>
      <c r="B499" s="107">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180.8</v>
      </c>
      <c r="J499" s="70">
        <f>SUMIFS(CALCULATION_quarterly_data!J:J,CALCULATION_quarterly_data!$A:$A,Quarter!$A499,CALCULATION_quarterly_data!$P:$P,Quarter!$B499,CALCULATION_quarterly_data!$C:$C,Quarter!$C499)</f>
        <v>4.0199999999999996</v>
      </c>
      <c r="K499" s="70">
        <f>SUMIFS(CALCULATION_quarterly_data!K:K,CALCULATION_quarterly_data!$A:$A,Quarter!$A499,CALCULATION_quarterly_data!$P:$P,Quarter!$B499,CALCULATION_quarterly_data!$C:$C,Quarter!$C499)</f>
        <v>891.75</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307.83000000000004</v>
      </c>
      <c r="N499" s="71">
        <f>SUMIFS(CALCULATION_quarterly_data!N:N,CALCULATION_quarterly_data!$A:$A,Quarter!$A499,CALCULATION_quarterly_data!$P:$P,Quarter!$B499,CALCULATION_quarterly_data!$C:$C,Quarter!$C499)</f>
        <v>1572.23</v>
      </c>
      <c r="O499" s="71">
        <f>SUMIFS(CALCULATION_quarterly_data!O:O,CALCULATION_quarterly_data!$A:$A,Quarter!$A499,CALCULATION_quarterly_data!$P:$P,Quarter!$B499,CALCULATION_quarterly_data!$C:$C,Quarter!$C499)</f>
        <v>1883.59</v>
      </c>
    </row>
    <row r="500" spans="1:15">
      <c r="A500" s="96">
        <v>2023</v>
      </c>
      <c r="B500" s="107">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c r="A501" s="96">
        <v>2023</v>
      </c>
      <c r="B501" s="107">
        <v>3</v>
      </c>
      <c r="C501" s="93" t="s">
        <v>46</v>
      </c>
      <c r="D501" s="70">
        <f>SUMIFS(CALCULATION_quarterly_data!D:D,CALCULATION_quarterly_data!$A:$A,Quarter!$A501,CALCULATION_quarterly_data!$P:$P,Quarter!$B501,CALCULATION_quarterly_data!$C:$C,Quarter!$C501)</f>
        <v>4370.2900000000009</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4370.2900000000009</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4625.5600000000004</v>
      </c>
    </row>
    <row r="502" spans="1:15">
      <c r="A502" s="96">
        <v>2023</v>
      </c>
      <c r="B502" s="107">
        <v>3</v>
      </c>
      <c r="C502" s="93" t="s">
        <v>137</v>
      </c>
      <c r="D502" s="70">
        <f>SUMIFS(CALCULATION_quarterly_data!D:D,CALCULATION_quarterly_data!$A:$A,Quarter!$A502,CALCULATION_quarterly_data!$P:$P,Quarter!$B502,CALCULATION_quarterly_data!$C:$C,Quarter!$C502)</f>
        <v>212.96</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212.96</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0</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0.02</v>
      </c>
      <c r="N502" s="71">
        <f>SUMIFS(CALCULATION_quarterly_data!N:N,CALCULATION_quarterly_data!$A:$A,Quarter!$A502,CALCULATION_quarterly_data!$P:$P,Quarter!$B502,CALCULATION_quarterly_data!$C:$C,Quarter!$C502)</f>
        <v>0.02</v>
      </c>
      <c r="O502" s="71">
        <f>SUMIFS(CALCULATION_quarterly_data!O:O,CALCULATION_quarterly_data!$A:$A,Quarter!$A502,CALCULATION_quarterly_data!$P:$P,Quarter!$B502,CALCULATION_quarterly_data!$C:$C,Quarter!$C502)</f>
        <v>212.98</v>
      </c>
    </row>
    <row r="503" spans="1:15">
      <c r="A503" s="96">
        <v>2023</v>
      </c>
      <c r="B503" s="107">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c r="A504" s="96">
        <v>2023</v>
      </c>
      <c r="B504" s="107">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332.2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122.51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454.71000000000004</v>
      </c>
      <c r="O504" s="71">
        <f>SUMIFS(CALCULATION_quarterly_data!O:O,CALCULATION_quarterly_data!$A:$A,Quarter!$A504,CALCULATION_quarterly_data!$P:$P,Quarter!$B504,CALCULATION_quarterly_data!$C:$C,Quarter!$C504)</f>
        <v>499.90999999999997</v>
      </c>
    </row>
    <row r="505" spans="1:15">
      <c r="A505" s="96">
        <v>2023</v>
      </c>
      <c r="B505" s="107">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c r="A506" s="96">
        <v>2023</v>
      </c>
      <c r="B506" s="107">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11.03</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161.38</v>
      </c>
      <c r="O506" s="71">
        <f>SUMIFS(CALCULATION_quarterly_data!O:O,CALCULATION_quarterly_data!$A:$A,Quarter!$A506,CALCULATION_quarterly_data!$P:$P,Quarter!$B506,CALCULATION_quarterly_data!$C:$C,Quarter!$C506)</f>
        <v>208.04000000000002</v>
      </c>
    </row>
    <row r="507" spans="1:15">
      <c r="A507" s="96">
        <v>2023</v>
      </c>
      <c r="B507" s="107">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c r="A508" s="96">
        <v>2023</v>
      </c>
      <c r="B508" s="107">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c r="A509" s="96">
        <v>2023</v>
      </c>
      <c r="B509" s="107">
        <v>3</v>
      </c>
      <c r="C509" s="93" t="s">
        <v>52</v>
      </c>
      <c r="D509" s="70">
        <f>SUMIFS(CALCULATION_quarterly_data!D:D,CALCULATION_quarterly_data!$A:$A,Quarter!$A509,CALCULATION_quarterly_data!$P:$P,Quarter!$B509,CALCULATION_quarterly_data!$C:$C,Quarter!$C509)</f>
        <v>2751.26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2751.26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1114.1699999999998</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1390.55</v>
      </c>
      <c r="O509" s="71">
        <f>SUMIFS(CALCULATION_quarterly_data!O:O,CALCULATION_quarterly_data!$A:$A,Quarter!$A509,CALCULATION_quarterly_data!$P:$P,Quarter!$B509,CALCULATION_quarterly_data!$C:$C,Quarter!$C509)</f>
        <v>4141.8099999999995</v>
      </c>
    </row>
    <row r="510" spans="1:15">
      <c r="A510" s="96">
        <v>2023</v>
      </c>
      <c r="B510" s="107">
        <v>3</v>
      </c>
      <c r="C510" s="93" t="s">
        <v>69</v>
      </c>
      <c r="D510" s="70">
        <f>SUMIFS(CALCULATION_quarterly_data!D:D,CALCULATION_quarterly_data!$A:$A,Quarter!$A510,CALCULATION_quarterly_data!$P:$P,Quarter!$B510,CALCULATION_quarterly_data!$C:$C,Quarter!$C510)</f>
        <v>788.21</v>
      </c>
      <c r="E510" s="70">
        <f>SUMIFS(CALCULATION_quarterly_data!E:E,CALCULATION_quarterly_data!$A:$A,Quarter!$A510,CALCULATION_quarterly_data!$P:$P,Quarter!$B510,CALCULATION_quarterly_data!$C:$C,Quarter!$C510)</f>
        <v>129.19</v>
      </c>
      <c r="F510" s="71">
        <f>SUMIFS(CALCULATION_quarterly_data!F:F,CALCULATION_quarterly_data!$A:$A,Quarter!$A510,CALCULATION_quarterly_data!$P:$P,Quarter!$B510,CALCULATION_quarterly_data!$C:$C,Quarter!$C510)</f>
        <v>917.40000000000009</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24.63</v>
      </c>
      <c r="K510" s="70">
        <f>SUMIFS(CALCULATION_quarterly_data!K:K,CALCULATION_quarterly_data!$A:$A,Quarter!$A510,CALCULATION_quarterly_data!$P:$P,Quarter!$B510,CALCULATION_quarterly_data!$C:$C,Quarter!$C510)</f>
        <v>110.27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143.12</v>
      </c>
      <c r="N510" s="71">
        <f>SUMIFS(CALCULATION_quarterly_data!N:N,CALCULATION_quarterly_data!$A:$A,Quarter!$A510,CALCULATION_quarterly_data!$P:$P,Quarter!$B510,CALCULATION_quarterly_data!$C:$C,Quarter!$C510)</f>
        <v>729.27</v>
      </c>
      <c r="O510" s="71">
        <f>SUMIFS(CALCULATION_quarterly_data!O:O,CALCULATION_quarterly_data!$A:$A,Quarter!$A510,CALCULATION_quarterly_data!$P:$P,Quarter!$B510,CALCULATION_quarterly_data!$C:$C,Quarter!$C510)</f>
        <v>1646.67</v>
      </c>
    </row>
    <row r="511" spans="1:15">
      <c r="A511" s="99">
        <v>2023</v>
      </c>
      <c r="B511" s="108">
        <v>3</v>
      </c>
      <c r="C511" s="94" t="s">
        <v>127</v>
      </c>
      <c r="D511" s="73">
        <f>SUMIFS(CALCULATION_quarterly_data!D:D,CALCULATION_quarterly_data!$A:$A,Quarter!$A511,CALCULATION_quarterly_data!$P:$P,Quarter!$B511,CALCULATION_quarterly_data!$C:$C,Quarter!$C511)</f>
        <v>10794.82</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12020.74</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2870.0299999999997</v>
      </c>
      <c r="J511" s="73">
        <f>SUMIFS(CALCULATION_quarterly_data!J:J,CALCULATION_quarterly_data!$A:$A,Quarter!$A511,CALCULATION_quarterly_data!$P:$P,Quarter!$B511,CALCULATION_quarterly_data!$C:$C,Quarter!$C511)</f>
        <v>72.2</v>
      </c>
      <c r="K511" s="73">
        <f>SUMIFS(CALCULATION_quarterly_data!K:K,CALCULATION_quarterly_data!$A:$A,Quarter!$A511,CALCULATION_quarterly_data!$P:$P,Quarter!$B511,CALCULATION_quarterly_data!$C:$C,Quarter!$C511)</f>
        <v>3177.9399999999996</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906.63000000000011</v>
      </c>
      <c r="N511" s="74">
        <f>SUMIFS(CALCULATION_quarterly_data!N:N,CALCULATION_quarterly_data!$A:$A,Quarter!$A511,CALCULATION_quarterly_data!$P:$P,Quarter!$B511,CALCULATION_quarterly_data!$C:$C,Quarter!$C511)</f>
        <v>7896.57</v>
      </c>
      <c r="O511" s="74">
        <f>SUMIFS(CALCULATION_quarterly_data!O:O,CALCULATION_quarterly_data!$A:$A,Quarter!$A511,CALCULATION_quarterly_data!$P:$P,Quarter!$B511,CALCULATION_quarterly_data!$C:$C,Quarter!$C511)</f>
        <v>19917.309999999998</v>
      </c>
    </row>
    <row r="512" spans="1:15">
      <c r="A512" s="95">
        <v>2023</v>
      </c>
      <c r="B512" s="106">
        <v>4</v>
      </c>
      <c r="C512" s="92" t="s">
        <v>136</v>
      </c>
      <c r="D512" s="67">
        <f>SUMIFS(CALCULATION_quarterly_data!D:D,CALCULATION_quarterly_data!$A:$A,Quarter!$A512,CALCULATION_quarterly_data!$P:$P,Quarter!$B512,CALCULATION_quarterly_data!$C:$C,Quarter!$C512)</f>
        <v>441.61</v>
      </c>
      <c r="E512" s="67">
        <f>SUMIFS(CALCULATION_quarterly_data!E:E,CALCULATION_quarterly_data!$A:$A,Quarter!$A512,CALCULATION_quarterly_data!$P:$P,Quarter!$B512,CALCULATION_quarterly_data!$C:$C,Quarter!$C512)</f>
        <v>63.03</v>
      </c>
      <c r="F512" s="68">
        <f>SUMIFS(CALCULATION_quarterly_data!F:F,CALCULATION_quarterly_data!$A:$A,Quarter!$A512,CALCULATION_quarterly_data!$P:$P,Quarter!$B512,CALCULATION_quarterly_data!$C:$C,Quarter!$C512)</f>
        <v>504.64</v>
      </c>
      <c r="G512" s="67">
        <f>SUMIFS(CALCULATION_quarterly_data!G:G,CALCULATION_quarterly_data!$A:$A,Quarter!$A512,CALCULATION_quarterly_data!$P:$P,Quarter!$B512,CALCULATION_quarterly_data!$C:$C,Quarter!$C512)</f>
        <v>0</v>
      </c>
      <c r="H512" s="67">
        <f>SUMIFS(CALCULATION_quarterly_data!H:H,CALCULATION_quarterly_data!$A:$A,Quarter!$A512,CALCULATION_quarterly_data!$P:$P,Quarter!$B512,CALCULATION_quarterly_data!$C:$C,Quarter!$C512)</f>
        <v>0</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0</v>
      </c>
      <c r="K512" s="67">
        <f>SUMIFS(CALCULATION_quarterly_data!K:K,CALCULATION_quarterly_data!$A:$A,Quarter!$A512,CALCULATION_quarterly_data!$P:$P,Quarter!$B512,CALCULATION_quarterly_data!$C:$C,Quarter!$C512)</f>
        <v>0</v>
      </c>
      <c r="L512" s="67">
        <f>SUMIFS(CALCULATION_quarterly_data!L:L,CALCULATION_quarterly_data!$A:$A,Quarter!$A512,CALCULATION_quarterly_data!$P:$P,Quarter!$B512,CALCULATION_quarterly_data!$C:$C,Quarter!$C512)</f>
        <v>0</v>
      </c>
      <c r="M512" s="67">
        <f>SUMIFS(CALCULATION_quarterly_data!M:M,CALCULATION_quarterly_data!$A:$A,Quarter!$A512,CALCULATION_quarterly_data!$P:$P,Quarter!$B512,CALCULATION_quarterly_data!$C:$C,Quarter!$C512)</f>
        <v>0</v>
      </c>
      <c r="N512" s="68">
        <f>SUMIFS(CALCULATION_quarterly_data!N:N,CALCULATION_quarterly_data!$A:$A,Quarter!$A512,CALCULATION_quarterly_data!$P:$P,Quarter!$B512,CALCULATION_quarterly_data!$C:$C,Quarter!$C512)</f>
        <v>0</v>
      </c>
      <c r="O512" s="68">
        <f>SUMIFS(CALCULATION_quarterly_data!O:O,CALCULATION_quarterly_data!$A:$A,Quarter!$A512,CALCULATION_quarterly_data!$P:$P,Quarter!$B512,CALCULATION_quarterly_data!$C:$C,Quarter!$C512)</f>
        <v>504.64</v>
      </c>
    </row>
    <row r="513" spans="1:15">
      <c r="A513" s="96">
        <v>2023</v>
      </c>
      <c r="B513" s="107">
        <v>4</v>
      </c>
      <c r="C513" s="93" t="s">
        <v>37</v>
      </c>
      <c r="D513" s="70">
        <f>SUMIFS(CALCULATION_quarterly_data!D:D,CALCULATION_quarterly_data!$A:$A,Quarter!$A513,CALCULATION_quarterly_data!$P:$P,Quarter!$B513,CALCULATION_quarterly_data!$C:$C,Quarter!$C513)</f>
        <v>0</v>
      </c>
      <c r="E513" s="70">
        <f>SUMIFS(CALCULATION_quarterly_data!E:E,CALCULATION_quarterly_data!$A:$A,Quarter!$A513,CALCULATION_quarterly_data!$P:$P,Quarter!$B513,CALCULATION_quarterly_data!$C:$C,Quarter!$C513)</f>
        <v>178.83</v>
      </c>
      <c r="F513" s="71">
        <f>SUMIFS(CALCULATION_quarterly_data!F:F,CALCULATION_quarterly_data!$A:$A,Quarter!$A513,CALCULATION_quarterly_data!$P:$P,Quarter!$B513,CALCULATION_quarterly_data!$C:$C,Quarter!$C513)</f>
        <v>178.83</v>
      </c>
      <c r="G513" s="70">
        <f>SUMIFS(CALCULATION_quarterly_data!G:G,CALCULATION_quarterly_data!$A:$A,Quarter!$A513,CALCULATION_quarterly_data!$P:$P,Quarter!$B513,CALCULATION_quarterly_data!$C:$C,Quarter!$C513)</f>
        <v>10.049999999999999</v>
      </c>
      <c r="H513" s="70">
        <f>SUMIFS(CALCULATION_quarterly_data!H:H,CALCULATION_quarterly_data!$A:$A,Quarter!$A513,CALCULATION_quarterly_data!$P:$P,Quarter!$B513,CALCULATION_quarterly_data!$C:$C,Quarter!$C513)</f>
        <v>5.46</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19.7</v>
      </c>
      <c r="K513" s="70">
        <f>SUMIFS(CALCULATION_quarterly_data!K:K,CALCULATION_quarterly_data!$A:$A,Quarter!$A513,CALCULATION_quarterly_data!$P:$P,Quarter!$B513,CALCULATION_quarterly_data!$C:$C,Quarter!$C513)</f>
        <v>486.78</v>
      </c>
      <c r="L513" s="70">
        <f>SUMIFS(CALCULATION_quarterly_data!L:L,CALCULATION_quarterly_data!$A:$A,Quarter!$A513,CALCULATION_quarterly_data!$P:$P,Quarter!$B513,CALCULATION_quarterly_data!$C:$C,Quarter!$C513)</f>
        <v>23.439999999999998</v>
      </c>
      <c r="M513" s="70">
        <f>SUMIFS(CALCULATION_quarterly_data!M:M,CALCULATION_quarterly_data!$A:$A,Quarter!$A513,CALCULATION_quarterly_data!$P:$P,Quarter!$B513,CALCULATION_quarterly_data!$C:$C,Quarter!$C513)</f>
        <v>39.660000000000004</v>
      </c>
      <c r="N513" s="71">
        <f>SUMIFS(CALCULATION_quarterly_data!N:N,CALCULATION_quarterly_data!$A:$A,Quarter!$A513,CALCULATION_quarterly_data!$P:$P,Quarter!$B513,CALCULATION_quarterly_data!$C:$C,Quarter!$C513)</f>
        <v>585.08999999999992</v>
      </c>
      <c r="O513" s="71">
        <f>SUMIFS(CALCULATION_quarterly_data!O:O,CALCULATION_quarterly_data!$A:$A,Quarter!$A513,CALCULATION_quarterly_data!$P:$P,Quarter!$B513,CALCULATION_quarterly_data!$C:$C,Quarter!$C513)</f>
        <v>763.92</v>
      </c>
    </row>
    <row r="514" spans="1:15">
      <c r="A514" s="96">
        <v>2023</v>
      </c>
      <c r="B514" s="107">
        <v>4</v>
      </c>
      <c r="C514" s="93" t="s">
        <v>38</v>
      </c>
      <c r="D514" s="70">
        <f>SUMIFS(CALCULATION_quarterly_data!D:D,CALCULATION_quarterly_data!$A:$A,Quarter!$A514,CALCULATION_quarterly_data!$P:$P,Quarter!$B514,CALCULATION_quarterly_data!$C:$C,Quarter!$C514)</f>
        <v>475</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475</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0</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0</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0.37</v>
      </c>
      <c r="N514" s="71">
        <f>SUMIFS(CALCULATION_quarterly_data!N:N,CALCULATION_quarterly_data!$A:$A,Quarter!$A514,CALCULATION_quarterly_data!$P:$P,Quarter!$B514,CALCULATION_quarterly_data!$C:$C,Quarter!$C514)</f>
        <v>0.37</v>
      </c>
      <c r="O514" s="71">
        <f>SUMIFS(CALCULATION_quarterly_data!O:O,CALCULATION_quarterly_data!$A:$A,Quarter!$A514,CALCULATION_quarterly_data!$P:$P,Quarter!$B514,CALCULATION_quarterly_data!$C:$C,Quarter!$C514)</f>
        <v>475.37</v>
      </c>
    </row>
    <row r="515" spans="1:15">
      <c r="A515" s="96">
        <v>2023</v>
      </c>
      <c r="B515" s="107">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c r="A516" s="96">
        <v>2023</v>
      </c>
      <c r="B516" s="107">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c r="A517" s="96">
        <v>2023</v>
      </c>
      <c r="B517" s="107">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c r="A518" s="96">
        <v>2023</v>
      </c>
      <c r="B518" s="107">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16.32</v>
      </c>
      <c r="N518" s="71">
        <f>SUMIFS(CALCULATION_quarterly_data!N:N,CALCULATION_quarterly_data!$A:$A,Quarter!$A518,CALCULATION_quarterly_data!$P:$P,Quarter!$B518,CALCULATION_quarterly_data!$C:$C,Quarter!$C518)</f>
        <v>50.98</v>
      </c>
      <c r="O518" s="71">
        <f>SUMIFS(CALCULATION_quarterly_data!O:O,CALCULATION_quarterly_data!$A:$A,Quarter!$A518,CALCULATION_quarterly_data!$P:$P,Quarter!$B518,CALCULATION_quarterly_data!$C:$C,Quarter!$C518)</f>
        <v>142.19</v>
      </c>
    </row>
    <row r="519" spans="1:15">
      <c r="A519" s="96">
        <v>2023</v>
      </c>
      <c r="B519" s="107">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c r="A520" s="96">
        <v>2023</v>
      </c>
      <c r="B520" s="107">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c r="A521" s="96">
        <v>2023</v>
      </c>
      <c r="B521" s="107">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870.23</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334.32</v>
      </c>
      <c r="N521" s="71">
        <f>SUMIFS(CALCULATION_quarterly_data!N:N,CALCULATION_quarterly_data!$A:$A,Quarter!$A521,CALCULATION_quarterly_data!$P:$P,Quarter!$B521,CALCULATION_quarterly_data!$C:$C,Quarter!$C521)</f>
        <v>1764.12</v>
      </c>
      <c r="O521" s="71">
        <f>SUMIFS(CALCULATION_quarterly_data!O:O,CALCULATION_quarterly_data!$A:$A,Quarter!$A521,CALCULATION_quarterly_data!$P:$P,Quarter!$B521,CALCULATION_quarterly_data!$C:$C,Quarter!$C521)</f>
        <v>1856.4999999999998</v>
      </c>
    </row>
    <row r="522" spans="1:15">
      <c r="A522" s="96">
        <v>2023</v>
      </c>
      <c r="B522" s="107">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c r="A523" s="96">
        <v>2023</v>
      </c>
      <c r="B523" s="107">
        <v>4</v>
      </c>
      <c r="C523" s="93" t="s">
        <v>46</v>
      </c>
      <c r="D523" s="70">
        <f>SUMIFS(CALCULATION_quarterly_data!D:D,CALCULATION_quarterly_data!$A:$A,Quarter!$A523,CALCULATION_quarterly_data!$P:$P,Quarter!$B523,CALCULATION_quarterly_data!$C:$C,Quarter!$C523)</f>
        <v>3278.4800000000005</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3278.4800000000005</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3543.69</v>
      </c>
    </row>
    <row r="524" spans="1:15">
      <c r="A524" s="96">
        <v>2023</v>
      </c>
      <c r="B524" s="107">
        <v>4</v>
      </c>
      <c r="C524" s="93" t="s">
        <v>137</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0</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0</v>
      </c>
      <c r="O524" s="71">
        <f>SUMIFS(CALCULATION_quarterly_data!O:O,CALCULATION_quarterly_data!$A:$A,Quarter!$A524,CALCULATION_quarterly_data!$P:$P,Quarter!$B524,CALCULATION_quarterly_data!$C:$C,Quarter!$C524)</f>
        <v>0</v>
      </c>
    </row>
    <row r="525" spans="1:15">
      <c r="A525" s="96">
        <v>2023</v>
      </c>
      <c r="B525" s="107">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c r="A526" s="96">
        <v>2023</v>
      </c>
      <c r="B526" s="107">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264.31</v>
      </c>
      <c r="L526" s="70">
        <f>SUMIFS(CALCULATION_quarterly_data!L:L,CALCULATION_quarterly_data!$A:$A,Quarter!$A526,CALCULATION_quarterly_data!$P:$P,Quarter!$B526,CALCULATION_quarterly_data!$C:$C,Quarter!$C526)</f>
        <v>9.7100000000000009</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576.39</v>
      </c>
      <c r="O526" s="71">
        <f>SUMIFS(CALCULATION_quarterly_data!O:O,CALCULATION_quarterly_data!$A:$A,Quarter!$A526,CALCULATION_quarterly_data!$P:$P,Quarter!$B526,CALCULATION_quarterly_data!$C:$C,Quarter!$C526)</f>
        <v>658.04</v>
      </c>
    </row>
    <row r="527" spans="1:15">
      <c r="A527" s="96">
        <v>2023</v>
      </c>
      <c r="B527" s="107">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c r="A528" s="96">
        <v>2023</v>
      </c>
      <c r="B528" s="107">
        <v>4</v>
      </c>
      <c r="C528" s="93" t="s">
        <v>49</v>
      </c>
      <c r="D528" s="70">
        <f>SUMIFS(CALCULATION_quarterly_data!D:D,CALCULATION_quarterly_data!$A:$A,Quarter!$A528,CALCULATION_quarterly_data!$P:$P,Quarter!$B528,CALCULATION_quarterly_data!$C:$C,Quarter!$C528)</f>
        <v>0.21000000000000002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230.31</v>
      </c>
    </row>
    <row r="529" spans="1:15">
      <c r="A529" s="96">
        <v>2023</v>
      </c>
      <c r="B529" s="107">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c r="A530" s="96">
        <v>2023</v>
      </c>
      <c r="B530" s="107">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c r="A531" s="96">
        <v>2023</v>
      </c>
      <c r="B531" s="107">
        <v>4</v>
      </c>
      <c r="C531" s="93" t="s">
        <v>52</v>
      </c>
      <c r="D531" s="70">
        <f>SUMIFS(CALCULATION_quarterly_data!D:D,CALCULATION_quarterly_data!$A:$A,Quarter!$A531,CALCULATION_quarterly_data!$P:$P,Quarter!$B531,CALCULATION_quarterly_data!$C:$C,Quarter!$C531)</f>
        <v>3251.86</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3251.86</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880.3599999999999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63.690000000000005</v>
      </c>
      <c r="N531" s="71">
        <f>SUMIFS(CALCULATION_quarterly_data!N:N,CALCULATION_quarterly_data!$A:$A,Quarter!$A531,CALCULATION_quarterly_data!$P:$P,Quarter!$B531,CALCULATION_quarterly_data!$C:$C,Quarter!$C531)</f>
        <v>1065.67</v>
      </c>
      <c r="O531" s="71">
        <f>SUMIFS(CALCULATION_quarterly_data!O:O,CALCULATION_quarterly_data!$A:$A,Quarter!$A531,CALCULATION_quarterly_data!$P:$P,Quarter!$B531,CALCULATION_quarterly_data!$C:$C,Quarter!$C531)</f>
        <v>4317.53</v>
      </c>
    </row>
    <row r="532" spans="1:15">
      <c r="A532" s="96">
        <v>2023</v>
      </c>
      <c r="B532" s="107">
        <v>4</v>
      </c>
      <c r="C532" s="93" t="s">
        <v>69</v>
      </c>
      <c r="D532" s="70">
        <f>SUMIFS(CALCULATION_quarterly_data!D:D,CALCULATION_quarterly_data!$A:$A,Quarter!$A532,CALCULATION_quarterly_data!$P:$P,Quarter!$B532,CALCULATION_quarterly_data!$C:$C,Quarter!$C532)</f>
        <v>589.93999999999994</v>
      </c>
      <c r="E532" s="70">
        <f>SUMIFS(CALCULATION_quarterly_data!E:E,CALCULATION_quarterly_data!$A:$A,Quarter!$A532,CALCULATION_quarterly_data!$P:$P,Quarter!$B532,CALCULATION_quarterly_data!$C:$C,Quarter!$C532)</f>
        <v>258.59999999999997</v>
      </c>
      <c r="F532" s="71">
        <f>SUMIFS(CALCULATION_quarterly_data!F:F,CALCULATION_quarterly_data!$A:$A,Quarter!$A532,CALCULATION_quarterly_data!$P:$P,Quarter!$B532,CALCULATION_quarterly_data!$C:$C,Quarter!$C532)</f>
        <v>848.54</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166.76</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155.29</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72.300000000000011</v>
      </c>
      <c r="N532" s="71">
        <f>SUMIFS(CALCULATION_quarterly_data!N:N,CALCULATION_quarterly_data!$A:$A,Quarter!$A532,CALCULATION_quarterly_data!$P:$P,Quarter!$B532,CALCULATION_quarterly_data!$C:$C,Quarter!$C532)</f>
        <v>1129.4099999999999</v>
      </c>
      <c r="O532" s="71">
        <f>SUMIFS(CALCULATION_quarterly_data!O:O,CALCULATION_quarterly_data!$A:$A,Quarter!$A532,CALCULATION_quarterly_data!$P:$P,Quarter!$B532,CALCULATION_quarterly_data!$C:$C,Quarter!$C532)</f>
        <v>1977.95</v>
      </c>
    </row>
    <row r="533" spans="1:15">
      <c r="A533" s="99">
        <v>2023</v>
      </c>
      <c r="B533" s="108">
        <v>4</v>
      </c>
      <c r="C533" s="94" t="s">
        <v>127</v>
      </c>
      <c r="D533" s="73">
        <f>SUMIFS(CALCULATION_quarterly_data!D:D,CALCULATION_quarterly_data!$A:$A,Quarter!$A533,CALCULATION_quarterly_data!$P:$P,Quarter!$B533,CALCULATION_quarterly_data!$C:$C,Quarter!$C533)</f>
        <v>9858.23</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10776.150000000001</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3405.6900000000005</v>
      </c>
      <c r="L533" s="73">
        <f>SUMIFS(CALCULATION_quarterly_data!L:L,CALCULATION_quarterly_data!$A:$A,Quarter!$A533,CALCULATION_quarterly_data!$P:$P,Quarter!$B533,CALCULATION_quarterly_data!$C:$C,Quarter!$C533)</f>
        <v>46.82</v>
      </c>
      <c r="M533" s="73">
        <f>SUMIFS(CALCULATION_quarterly_data!M:M,CALCULATION_quarterly_data!$A:$A,Quarter!$A533,CALCULATION_quarterly_data!$P:$P,Quarter!$B533,CALCULATION_quarterly_data!$C:$C,Quarter!$C533)</f>
        <v>753.02</v>
      </c>
      <c r="N533" s="74">
        <f>SUMIFS(CALCULATION_quarterly_data!N:N,CALCULATION_quarterly_data!$A:$A,Quarter!$A533,CALCULATION_quarterly_data!$P:$P,Quarter!$B533,CALCULATION_quarterly_data!$C:$C,Quarter!$C533)</f>
        <v>7968.42</v>
      </c>
      <c r="O533" s="74">
        <f>SUMIFS(CALCULATION_quarterly_data!O:O,CALCULATION_quarterly_data!$A:$A,Quarter!$A533,CALCULATION_quarterly_data!$P:$P,Quarter!$B533,CALCULATION_quarterly_data!$C:$C,Quarter!$C533)</f>
        <v>18744.57</v>
      </c>
    </row>
    <row r="534" spans="1:15">
      <c r="A534" s="95">
        <v>2024</v>
      </c>
      <c r="B534" s="106">
        <v>1</v>
      </c>
      <c r="C534" s="92" t="s">
        <v>136</v>
      </c>
      <c r="D534" s="67">
        <f>SUMIFS(CALCULATION_quarterly_data!D:D,CALCULATION_quarterly_data!$A:$A,Quarter!$A534,CALCULATION_quarterly_data!$P:$P,Quarter!$B534,CALCULATION_quarterly_data!$C:$C,Quarter!$C534)</f>
        <v>211.29</v>
      </c>
      <c r="E534" s="67">
        <f>SUMIFS(CALCULATION_quarterly_data!E:E,CALCULATION_quarterly_data!$A:$A,Quarter!$A534,CALCULATION_quarterly_data!$P:$P,Quarter!$B534,CALCULATION_quarterly_data!$C:$C,Quarter!$C534)</f>
        <v>201.09</v>
      </c>
      <c r="F534" s="68">
        <f>SUMIFS(CALCULATION_quarterly_data!F:F,CALCULATION_quarterly_data!$A:$A,Quarter!$A534,CALCULATION_quarterly_data!$P:$P,Quarter!$B534,CALCULATION_quarterly_data!$C:$C,Quarter!$C534)</f>
        <v>412.38</v>
      </c>
      <c r="G534" s="67">
        <f>SUMIFS(CALCULATION_quarterly_data!G:G,CALCULATION_quarterly_data!$A:$A,Quarter!$A534,CALCULATION_quarterly_data!$P:$P,Quarter!$B534,CALCULATION_quarterly_data!$C:$C,Quarter!$C534)</f>
        <v>0</v>
      </c>
      <c r="H534" s="67">
        <f>SUMIFS(CALCULATION_quarterly_data!H:H,CALCULATION_quarterly_data!$A:$A,Quarter!$A534,CALCULATION_quarterly_data!$P:$P,Quarter!$B534,CALCULATION_quarterly_data!$C:$C,Quarter!$C534)</f>
        <v>0</v>
      </c>
      <c r="I534" s="67">
        <f>SUMIFS(CALCULATION_quarterly_data!I:I,CALCULATION_quarterly_data!$A:$A,Quarter!$A534,CALCULATION_quarterly_data!$P:$P,Quarter!$B534,CALCULATION_quarterly_data!$C:$C,Quarter!$C534)</f>
        <v>0</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0</v>
      </c>
      <c r="L534" s="67">
        <f>SUMIFS(CALCULATION_quarterly_data!L:L,CALCULATION_quarterly_data!$A:$A,Quarter!$A534,CALCULATION_quarterly_data!$P:$P,Quarter!$B534,CALCULATION_quarterly_data!$C:$C,Quarter!$C534)</f>
        <v>0</v>
      </c>
      <c r="M534" s="67">
        <f>SUMIFS(CALCULATION_quarterly_data!M:M,CALCULATION_quarterly_data!$A:$A,Quarter!$A534,CALCULATION_quarterly_data!$P:$P,Quarter!$B534,CALCULATION_quarterly_data!$C:$C,Quarter!$C534)</f>
        <v>0</v>
      </c>
      <c r="N534" s="68">
        <f>SUMIFS(CALCULATION_quarterly_data!N:N,CALCULATION_quarterly_data!$A:$A,Quarter!$A534,CALCULATION_quarterly_data!$P:$P,Quarter!$B534,CALCULATION_quarterly_data!$C:$C,Quarter!$C534)</f>
        <v>0</v>
      </c>
      <c r="O534" s="68">
        <f>SUMIFS(CALCULATION_quarterly_data!O:O,CALCULATION_quarterly_data!$A:$A,Quarter!$A534,CALCULATION_quarterly_data!$P:$P,Quarter!$B534,CALCULATION_quarterly_data!$C:$C,Quarter!$C534)</f>
        <v>412.38</v>
      </c>
    </row>
    <row r="535" spans="1:15">
      <c r="A535" s="96">
        <v>2024</v>
      </c>
      <c r="B535" s="107">
        <v>1</v>
      </c>
      <c r="C535" s="93" t="s">
        <v>37</v>
      </c>
      <c r="D535" s="70">
        <f>SUMIFS(CALCULATION_quarterly_data!D:D,CALCULATION_quarterly_data!$A:$A,Quarter!$A535,CALCULATION_quarterly_data!$P:$P,Quarter!$B535,CALCULATION_quarterly_data!$C:$C,Quarter!$C535)</f>
        <v>0</v>
      </c>
      <c r="E535" s="70">
        <f>SUMIFS(CALCULATION_quarterly_data!E:E,CALCULATION_quarterly_data!$A:$A,Quarter!$A535,CALCULATION_quarterly_data!$P:$P,Quarter!$B535,CALCULATION_quarterly_data!$C:$C,Quarter!$C535)</f>
        <v>36.86</v>
      </c>
      <c r="F535" s="71">
        <f>SUMIFS(CALCULATION_quarterly_data!F:F,CALCULATION_quarterly_data!$A:$A,Quarter!$A535,CALCULATION_quarterly_data!$P:$P,Quarter!$B535,CALCULATION_quarterly_data!$C:$C,Quarter!$C535)</f>
        <v>36.86</v>
      </c>
      <c r="G535" s="70">
        <f>SUMIFS(CALCULATION_quarterly_data!G:G,CALCULATION_quarterly_data!$A:$A,Quarter!$A535,CALCULATION_quarterly_data!$P:$P,Quarter!$B535,CALCULATION_quarterly_data!$C:$C,Quarter!$C535)</f>
        <v>30.4</v>
      </c>
      <c r="H535" s="70">
        <f>SUMIFS(CALCULATION_quarterly_data!H:H,CALCULATION_quarterly_data!$A:$A,Quarter!$A535,CALCULATION_quarterly_data!$P:$P,Quarter!$B535,CALCULATION_quarterly_data!$C:$C,Quarter!$C535)</f>
        <v>14.709999999999999</v>
      </c>
      <c r="I535" s="70">
        <f>SUMIFS(CALCULATION_quarterly_data!I:I,CALCULATION_quarterly_data!$A:$A,Quarter!$A535,CALCULATION_quarterly_data!$P:$P,Quarter!$B535,CALCULATION_quarterly_data!$C:$C,Quarter!$C535)</f>
        <v>47.53</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288.63</v>
      </c>
      <c r="L535" s="70">
        <f>SUMIFS(CALCULATION_quarterly_data!L:L,CALCULATION_quarterly_data!$A:$A,Quarter!$A535,CALCULATION_quarterly_data!$P:$P,Quarter!$B535,CALCULATION_quarterly_data!$C:$C,Quarter!$C535)</f>
        <v>15.59</v>
      </c>
      <c r="M535" s="70">
        <f>SUMIFS(CALCULATION_quarterly_data!M:M,CALCULATION_quarterly_data!$A:$A,Quarter!$A535,CALCULATION_quarterly_data!$P:$P,Quarter!$B535,CALCULATION_quarterly_data!$C:$C,Quarter!$C535)</f>
        <v>53.23</v>
      </c>
      <c r="N535" s="71">
        <f>SUMIFS(CALCULATION_quarterly_data!N:N,CALCULATION_quarterly_data!$A:$A,Quarter!$A535,CALCULATION_quarterly_data!$P:$P,Quarter!$B535,CALCULATION_quarterly_data!$C:$C,Quarter!$C535)</f>
        <v>450.09000000000003</v>
      </c>
      <c r="O535" s="71">
        <f>SUMIFS(CALCULATION_quarterly_data!O:O,CALCULATION_quarterly_data!$A:$A,Quarter!$A535,CALCULATION_quarterly_data!$P:$P,Quarter!$B535,CALCULATION_quarterly_data!$C:$C,Quarter!$C535)</f>
        <v>486.95</v>
      </c>
    </row>
    <row r="536" spans="1:15">
      <c r="A536" s="96">
        <v>2024</v>
      </c>
      <c r="B536" s="107">
        <v>1</v>
      </c>
      <c r="C536" s="93" t="s">
        <v>38</v>
      </c>
      <c r="D536" s="70">
        <f>SUMIFS(CALCULATION_quarterly_data!D:D,CALCULATION_quarterly_data!$A:$A,Quarter!$A536,CALCULATION_quarterly_data!$P:$P,Quarter!$B536,CALCULATION_quarterly_data!$C:$C,Quarter!$C536)</f>
        <v>340.46</v>
      </c>
      <c r="E536" s="70">
        <f>SUMIFS(CALCULATION_quarterly_data!E:E,CALCULATION_quarterly_data!$A:$A,Quarter!$A536,CALCULATION_quarterly_data!$P:$P,Quarter!$B536,CALCULATION_quarterly_data!$C:$C,Quarter!$C536)</f>
        <v>0</v>
      </c>
      <c r="F536" s="71">
        <f>SUMIFS(CALCULATION_quarterly_data!F:F,CALCULATION_quarterly_data!$A:$A,Quarter!$A536,CALCULATION_quarterly_data!$P:$P,Quarter!$B536,CALCULATION_quarterly_data!$C:$C,Quarter!$C536)</f>
        <v>340.46</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0</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0</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0.59</v>
      </c>
      <c r="N536" s="71">
        <f>SUMIFS(CALCULATION_quarterly_data!N:N,CALCULATION_quarterly_data!$A:$A,Quarter!$A536,CALCULATION_quarterly_data!$P:$P,Quarter!$B536,CALCULATION_quarterly_data!$C:$C,Quarter!$C536)</f>
        <v>0.59</v>
      </c>
      <c r="O536" s="71">
        <f>SUMIFS(CALCULATION_quarterly_data!O:O,CALCULATION_quarterly_data!$A:$A,Quarter!$A536,CALCULATION_quarterly_data!$P:$P,Quarter!$B536,CALCULATION_quarterly_data!$C:$C,Quarter!$C536)</f>
        <v>341.05</v>
      </c>
    </row>
    <row r="537" spans="1:15">
      <c r="A537" s="96">
        <v>2024</v>
      </c>
      <c r="B537" s="107">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c r="A538" s="96">
        <v>2024</v>
      </c>
      <c r="B538" s="107">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c r="A539" s="96">
        <v>2024</v>
      </c>
      <c r="B539" s="107">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c r="A540" s="96">
        <v>2024</v>
      </c>
      <c r="B540" s="107">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c r="A541" s="96">
        <v>2024</v>
      </c>
      <c r="B541" s="107">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c r="A542" s="96">
        <v>2024</v>
      </c>
      <c r="B542" s="107">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c r="A543" s="96">
        <v>2024</v>
      </c>
      <c r="B543" s="107">
        <v>1</v>
      </c>
      <c r="C543" s="93" t="s">
        <v>44</v>
      </c>
      <c r="D543" s="70">
        <f>SUMIFS(CALCULATION_quarterly_data!D:D,CALCULATION_quarterly_data!$A:$A,Quarter!$A543,CALCULATION_quarterly_data!$P:$P,Quarter!$B543,CALCULATION_quarterly_data!$C:$C,Quarter!$C543)</f>
        <v>0.64</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66.89</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99.419999999999987</v>
      </c>
      <c r="K543" s="70">
        <f>SUMIFS(CALCULATION_quarterly_data!K:K,CALCULATION_quarterly_data!$A:$A,Quarter!$A543,CALCULATION_quarterly_data!$P:$P,Quarter!$B543,CALCULATION_quarterly_data!$C:$C,Quarter!$C543)</f>
        <v>821.01</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1645.4900000000002</v>
      </c>
      <c r="O543" s="71">
        <f>SUMIFS(CALCULATION_quarterly_data!O:O,CALCULATION_quarterly_data!$A:$A,Quarter!$A543,CALCULATION_quarterly_data!$P:$P,Quarter!$B543,CALCULATION_quarterly_data!$C:$C,Quarter!$C543)</f>
        <v>1712.38</v>
      </c>
    </row>
    <row r="544" spans="1:15">
      <c r="A544" s="96">
        <v>2024</v>
      </c>
      <c r="B544" s="107">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c r="A545" s="96">
        <v>2024</v>
      </c>
      <c r="B545" s="107">
        <v>1</v>
      </c>
      <c r="C545" s="93" t="s">
        <v>46</v>
      </c>
      <c r="D545" s="70">
        <f>SUMIFS(CALCULATION_quarterly_data!D:D,CALCULATION_quarterly_data!$A:$A,Quarter!$A545,CALCULATION_quarterly_data!$P:$P,Quarter!$B545,CALCULATION_quarterly_data!$C:$C,Quarter!$C545)</f>
        <v>3117.8</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3117.8</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3407.01</v>
      </c>
    </row>
    <row r="546" spans="1:15">
      <c r="A546" s="96">
        <v>2024</v>
      </c>
      <c r="B546" s="107">
        <v>1</v>
      </c>
      <c r="C546" s="93" t="s">
        <v>137</v>
      </c>
      <c r="D546" s="70">
        <f>SUMIFS(CALCULATION_quarterly_data!D:D,CALCULATION_quarterly_data!$A:$A,Quarter!$A546,CALCULATION_quarterly_data!$P:$P,Quarter!$B546,CALCULATION_quarterly_data!$C:$C,Quarter!$C546)</f>
        <v>352.3</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352.3</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0</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0.01</v>
      </c>
      <c r="N546" s="71">
        <f>SUMIFS(CALCULATION_quarterly_data!N:N,CALCULATION_quarterly_data!$A:$A,Quarter!$A546,CALCULATION_quarterly_data!$P:$P,Quarter!$B546,CALCULATION_quarterly_data!$C:$C,Quarter!$C546)</f>
        <v>0.01</v>
      </c>
      <c r="O546" s="71">
        <f>SUMIFS(CALCULATION_quarterly_data!O:O,CALCULATION_quarterly_data!$A:$A,Quarter!$A546,CALCULATION_quarterly_data!$P:$P,Quarter!$B546,CALCULATION_quarterly_data!$C:$C,Quarter!$C546)</f>
        <v>352.31</v>
      </c>
    </row>
    <row r="547" spans="1:15">
      <c r="A547" s="96">
        <v>2024</v>
      </c>
      <c r="B547" s="107">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c r="A548" s="96">
        <v>2024</v>
      </c>
      <c r="B548" s="107">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95.38000000000001</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352.62</v>
      </c>
      <c r="O548" s="71">
        <f>SUMIFS(CALCULATION_quarterly_data!O:O,CALCULATION_quarterly_data!$A:$A,Quarter!$A548,CALCULATION_quarterly_data!$P:$P,Quarter!$B548,CALCULATION_quarterly_data!$C:$C,Quarter!$C548)</f>
        <v>462.29999999999995</v>
      </c>
    </row>
    <row r="549" spans="1:15">
      <c r="A549" s="96">
        <v>2024</v>
      </c>
      <c r="B549" s="107">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c r="A550" s="96">
        <v>2024</v>
      </c>
      <c r="B550" s="107">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226.66000000000003</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294.39</v>
      </c>
      <c r="O550" s="71">
        <f>SUMIFS(CALCULATION_quarterly_data!O:O,CALCULATION_quarterly_data!$A:$A,Quarter!$A550,CALCULATION_quarterly_data!$P:$P,Quarter!$B550,CALCULATION_quarterly_data!$C:$C,Quarter!$C550)</f>
        <v>484.25</v>
      </c>
    </row>
    <row r="551" spans="1:15">
      <c r="A551" s="96">
        <v>2024</v>
      </c>
      <c r="B551" s="107">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c r="A552" s="96">
        <v>2024</v>
      </c>
      <c r="B552" s="107">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c r="A553" s="96">
        <v>2024</v>
      </c>
      <c r="B553" s="107">
        <v>1</v>
      </c>
      <c r="C553" s="93" t="s">
        <v>52</v>
      </c>
      <c r="D553" s="70">
        <f>SUMIFS(CALCULATION_quarterly_data!D:D,CALCULATION_quarterly_data!$A:$A,Quarter!$A553,CALCULATION_quarterly_data!$P:$P,Quarter!$B553,CALCULATION_quarterly_data!$C:$C,Quarter!$C553)</f>
        <v>4244.67</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4244.67</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951.41</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1170</v>
      </c>
      <c r="O553" s="71">
        <f>SUMIFS(CALCULATION_quarterly_data!O:O,CALCULATION_quarterly_data!$A:$A,Quarter!$A553,CALCULATION_quarterly_data!$P:$P,Quarter!$B553,CALCULATION_quarterly_data!$C:$C,Quarter!$C553)</f>
        <v>5414.67</v>
      </c>
    </row>
    <row r="554" spans="1:15">
      <c r="A554" s="96">
        <v>2024</v>
      </c>
      <c r="B554" s="107">
        <v>1</v>
      </c>
      <c r="C554" s="93" t="s">
        <v>69</v>
      </c>
      <c r="D554" s="70">
        <f>SUMIFS(CALCULATION_quarterly_data!D:D,CALCULATION_quarterly_data!$A:$A,Quarter!$A554,CALCULATION_quarterly_data!$P:$P,Quarter!$B554,CALCULATION_quarterly_data!$C:$C,Quarter!$C554)</f>
        <v>558.11</v>
      </c>
      <c r="E554" s="70">
        <f>SUMIFS(CALCULATION_quarterly_data!E:E,CALCULATION_quarterly_data!$A:$A,Quarter!$A554,CALCULATION_quarterly_data!$P:$P,Quarter!$B554,CALCULATION_quarterly_data!$C:$C,Quarter!$C554)</f>
        <v>96.06</v>
      </c>
      <c r="F554" s="71">
        <f>SUMIFS(CALCULATION_quarterly_data!F:F,CALCULATION_quarterly_data!$A:$A,Quarter!$A554,CALCULATION_quarterly_data!$P:$P,Quarter!$B554,CALCULATION_quarterly_data!$C:$C,Quarter!$C554)</f>
        <v>654.17000000000007</v>
      </c>
      <c r="G554" s="70">
        <f>SUMIFS(CALCULATION_quarterly_data!G:G,CALCULATION_quarterly_data!$A:$A,Quarter!$A554,CALCULATION_quarterly_data!$P:$P,Quarter!$B554,CALCULATION_quarterly_data!$C:$C,Quarter!$C554)</f>
        <v>172.63</v>
      </c>
      <c r="H554" s="70">
        <f>SUMIFS(CALCULATION_quarterly_data!H:H,CALCULATION_quarterly_data!$A:$A,Quarter!$A554,CALCULATION_quarterly_data!$P:$P,Quarter!$B554,CALCULATION_quarterly_data!$C:$C,Quarter!$C554)</f>
        <v>184.58</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189.76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28.189999999999998</v>
      </c>
      <c r="N554" s="71">
        <f>SUMIFS(CALCULATION_quarterly_data!N:N,CALCULATION_quarterly_data!$A:$A,Quarter!$A554,CALCULATION_quarterly_data!$P:$P,Quarter!$B554,CALCULATION_quarterly_data!$C:$C,Quarter!$C554)</f>
        <v>870.29</v>
      </c>
      <c r="O554" s="71">
        <f>SUMIFS(CALCULATION_quarterly_data!O:O,CALCULATION_quarterly_data!$A:$A,Quarter!$A554,CALCULATION_quarterly_data!$P:$P,Quarter!$B554,CALCULATION_quarterly_data!$C:$C,Quarter!$C554)</f>
        <v>1524.46</v>
      </c>
    </row>
    <row r="555" spans="1:15">
      <c r="A555" s="99">
        <v>2024</v>
      </c>
      <c r="B555" s="108">
        <v>1</v>
      </c>
      <c r="C555" s="94" t="s">
        <v>127</v>
      </c>
      <c r="D555" s="73">
        <f>SUMIFS(CALCULATION_quarterly_data!D:D,CALCULATION_quarterly_data!$A:$A,Quarter!$A555,CALCULATION_quarterly_data!$P:$P,Quarter!$B555,CALCULATION_quarterly_data!$C:$C,Quarter!$C555)</f>
        <v>10067.02</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11011.76</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190.38</v>
      </c>
      <c r="K555" s="73">
        <f>SUMIFS(CALCULATION_quarterly_data!K:K,CALCULATION_quarterly_data!$A:$A,Quarter!$A555,CALCULATION_quarterly_data!$P:$P,Quarter!$B555,CALCULATION_quarterly_data!$C:$C,Quarter!$C555)</f>
        <v>3067.4500000000003</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7524.09</v>
      </c>
      <c r="O555" s="74">
        <f>SUMIFS(CALCULATION_quarterly_data!O:O,CALCULATION_quarterly_data!$A:$A,Quarter!$A555,CALCULATION_quarterly_data!$P:$P,Quarter!$B555,CALCULATION_quarterly_data!$C:$C,Quarter!$C555)</f>
        <v>18535.849999999999</v>
      </c>
    </row>
    <row r="556" spans="1:15">
      <c r="A556" s="95">
        <v>2024</v>
      </c>
      <c r="B556" s="106">
        <v>2</v>
      </c>
      <c r="C556" s="92" t="s">
        <v>136</v>
      </c>
      <c r="D556" s="67">
        <f>SUMIFS(CALCULATION_quarterly_data!D:D,CALCULATION_quarterly_data!$A:$A,Quarter!$A556,CALCULATION_quarterly_data!$P:$P,Quarter!$B556,CALCULATION_quarterly_data!$C:$C,Quarter!$C556)</f>
        <v>499.85</v>
      </c>
      <c r="E556" s="67">
        <f>SUMIFS(CALCULATION_quarterly_data!E:E,CALCULATION_quarterly_data!$A:$A,Quarter!$A556,CALCULATION_quarterly_data!$P:$P,Quarter!$B556,CALCULATION_quarterly_data!$C:$C,Quarter!$C556)</f>
        <v>142.16</v>
      </c>
      <c r="F556" s="68">
        <f>SUMIFS(CALCULATION_quarterly_data!F:F,CALCULATION_quarterly_data!$A:$A,Quarter!$A556,CALCULATION_quarterly_data!$P:$P,Quarter!$B556,CALCULATION_quarterly_data!$C:$C,Quarter!$C556)</f>
        <v>642.01</v>
      </c>
      <c r="G556" s="67">
        <f>SUMIFS(CALCULATION_quarterly_data!G:G,CALCULATION_quarterly_data!$A:$A,Quarter!$A556,CALCULATION_quarterly_data!$P:$P,Quarter!$B556,CALCULATION_quarterly_data!$C:$C,Quarter!$C556)</f>
        <v>0</v>
      </c>
      <c r="H556" s="67">
        <f>SUMIFS(CALCULATION_quarterly_data!H:H,CALCULATION_quarterly_data!$A:$A,Quarter!$A556,CALCULATION_quarterly_data!$P:$P,Quarter!$B556,CALCULATION_quarterly_data!$C:$C,Quarter!$C556)</f>
        <v>0</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0</v>
      </c>
      <c r="L556" s="67">
        <f>SUMIFS(CALCULATION_quarterly_data!L:L,CALCULATION_quarterly_data!$A:$A,Quarter!$A556,CALCULATION_quarterly_data!$P:$P,Quarter!$B556,CALCULATION_quarterly_data!$C:$C,Quarter!$C556)</f>
        <v>0</v>
      </c>
      <c r="M556" s="67">
        <f>SUMIFS(CALCULATION_quarterly_data!M:M,CALCULATION_quarterly_data!$A:$A,Quarter!$A556,CALCULATION_quarterly_data!$P:$P,Quarter!$B556,CALCULATION_quarterly_data!$C:$C,Quarter!$C556)</f>
        <v>0</v>
      </c>
      <c r="N556" s="68">
        <f>SUMIFS(CALCULATION_quarterly_data!N:N,CALCULATION_quarterly_data!$A:$A,Quarter!$A556,CALCULATION_quarterly_data!$P:$P,Quarter!$B556,CALCULATION_quarterly_data!$C:$C,Quarter!$C556)</f>
        <v>0</v>
      </c>
      <c r="O556" s="68">
        <f>SUMIFS(CALCULATION_quarterly_data!O:O,CALCULATION_quarterly_data!$A:$A,Quarter!$A556,CALCULATION_quarterly_data!$P:$P,Quarter!$B556,CALCULATION_quarterly_data!$C:$C,Quarter!$C556)</f>
        <v>642.01</v>
      </c>
    </row>
    <row r="557" spans="1:15">
      <c r="A557" s="96">
        <v>2024</v>
      </c>
      <c r="B557" s="107">
        <v>2</v>
      </c>
      <c r="C557" s="93" t="s">
        <v>37</v>
      </c>
      <c r="D557" s="70">
        <f>SUMIFS(CALCULATION_quarterly_data!D:D,CALCULATION_quarterly_data!$A:$A,Quarter!$A557,CALCULATION_quarterly_data!$P:$P,Quarter!$B557,CALCULATION_quarterly_data!$C:$C,Quarter!$C557)</f>
        <v>0</v>
      </c>
      <c r="E557" s="70">
        <f>SUMIFS(CALCULATION_quarterly_data!E:E,CALCULATION_quarterly_data!$A:$A,Quarter!$A557,CALCULATION_quarterly_data!$P:$P,Quarter!$B557,CALCULATION_quarterly_data!$C:$C,Quarter!$C557)</f>
        <v>50.83</v>
      </c>
      <c r="F557" s="71">
        <f>SUMIFS(CALCULATION_quarterly_data!F:F,CALCULATION_quarterly_data!$A:$A,Quarter!$A557,CALCULATION_quarterly_data!$P:$P,Quarter!$B557,CALCULATION_quarterly_data!$C:$C,Quarter!$C557)</f>
        <v>50.83</v>
      </c>
      <c r="G557" s="70">
        <f>SUMIFS(CALCULATION_quarterly_data!G:G,CALCULATION_quarterly_data!$A:$A,Quarter!$A557,CALCULATION_quarterly_data!$P:$P,Quarter!$B557,CALCULATION_quarterly_data!$C:$C,Quarter!$C557)</f>
        <v>3.83</v>
      </c>
      <c r="H557" s="70">
        <f>SUMIFS(CALCULATION_quarterly_data!H:H,CALCULATION_quarterly_data!$A:$A,Quarter!$A557,CALCULATION_quarterly_data!$P:$P,Quarter!$B557,CALCULATION_quarterly_data!$C:$C,Quarter!$C557)</f>
        <v>359.64</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692.15</v>
      </c>
      <c r="L557" s="70">
        <f>SUMIFS(CALCULATION_quarterly_data!L:L,CALCULATION_quarterly_data!$A:$A,Quarter!$A557,CALCULATION_quarterly_data!$P:$P,Quarter!$B557,CALCULATION_quarterly_data!$C:$C,Quarter!$C557)</f>
        <v>6</v>
      </c>
      <c r="M557" s="70">
        <f>SUMIFS(CALCULATION_quarterly_data!M:M,CALCULATION_quarterly_data!$A:$A,Quarter!$A557,CALCULATION_quarterly_data!$P:$P,Quarter!$B557,CALCULATION_quarterly_data!$C:$C,Quarter!$C557)</f>
        <v>46.72</v>
      </c>
      <c r="N557" s="71">
        <f>SUMIFS(CALCULATION_quarterly_data!N:N,CALCULATION_quarterly_data!$A:$A,Quarter!$A557,CALCULATION_quarterly_data!$P:$P,Quarter!$B557,CALCULATION_quarterly_data!$C:$C,Quarter!$C557)</f>
        <v>1108.3400000000001</v>
      </c>
      <c r="O557" s="71">
        <f>SUMIFS(CALCULATION_quarterly_data!O:O,CALCULATION_quarterly_data!$A:$A,Quarter!$A557,CALCULATION_quarterly_data!$P:$P,Quarter!$B557,CALCULATION_quarterly_data!$C:$C,Quarter!$C557)</f>
        <v>1159.17</v>
      </c>
    </row>
    <row r="558" spans="1:15">
      <c r="A558" s="96">
        <v>2024</v>
      </c>
      <c r="B558" s="107">
        <v>2</v>
      </c>
      <c r="C558" s="93" t="s">
        <v>38</v>
      </c>
      <c r="D558" s="70">
        <f>SUMIFS(CALCULATION_quarterly_data!D:D,CALCULATION_quarterly_data!$A:$A,Quarter!$A558,CALCULATION_quarterly_data!$P:$P,Quarter!$B558,CALCULATION_quarterly_data!$C:$C,Quarter!$C558)</f>
        <v>235.12</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235.12</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0</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0.55000000000000004</v>
      </c>
      <c r="N558" s="71">
        <f>SUMIFS(CALCULATION_quarterly_data!N:N,CALCULATION_quarterly_data!$A:$A,Quarter!$A558,CALCULATION_quarterly_data!$P:$P,Quarter!$B558,CALCULATION_quarterly_data!$C:$C,Quarter!$C558)</f>
        <v>0.55000000000000004</v>
      </c>
      <c r="O558" s="71">
        <f>SUMIFS(CALCULATION_quarterly_data!O:O,CALCULATION_quarterly_data!$A:$A,Quarter!$A558,CALCULATION_quarterly_data!$P:$P,Quarter!$B558,CALCULATION_quarterly_data!$C:$C,Quarter!$C558)</f>
        <v>235.67</v>
      </c>
    </row>
    <row r="559" spans="1:15">
      <c r="A559" s="96">
        <v>2024</v>
      </c>
      <c r="B559" s="107">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c r="A560" s="96">
        <v>2024</v>
      </c>
      <c r="B560" s="107">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c r="A561" s="96">
        <v>2024</v>
      </c>
      <c r="B561" s="107">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c r="A562" s="96">
        <v>2024</v>
      </c>
      <c r="B562" s="107">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c r="A563" s="96">
        <v>2024</v>
      </c>
      <c r="B563" s="107">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c r="A564" s="96">
        <v>2024</v>
      </c>
      <c r="B564" s="107">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c r="A565" s="96">
        <v>2024</v>
      </c>
      <c r="B565" s="107">
        <v>2</v>
      </c>
      <c r="C565" s="93" t="s">
        <v>44</v>
      </c>
      <c r="D565" s="70">
        <f>SUMIFS(CALCULATION_quarterly_data!D:D,CALCULATION_quarterly_data!$A:$A,Quarter!$A565,CALCULATION_quarterly_data!$P:$P,Quarter!$B565,CALCULATION_quarterly_data!$C:$C,Quarter!$C565)</f>
        <v>0.27</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304.03999999999996</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605.27</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228.45</v>
      </c>
      <c r="N565" s="71">
        <f>SUMIFS(CALCULATION_quarterly_data!N:N,CALCULATION_quarterly_data!$A:$A,Quarter!$A565,CALCULATION_quarterly_data!$P:$P,Quarter!$B565,CALCULATION_quarterly_data!$C:$C,Quarter!$C565)</f>
        <v>1337.65</v>
      </c>
      <c r="O565" s="71">
        <f>SUMIFS(CALCULATION_quarterly_data!O:O,CALCULATION_quarterly_data!$A:$A,Quarter!$A565,CALCULATION_quarterly_data!$P:$P,Quarter!$B565,CALCULATION_quarterly_data!$C:$C,Quarter!$C565)</f>
        <v>1641.69</v>
      </c>
    </row>
    <row r="566" spans="1:15">
      <c r="A566" s="96">
        <v>2024</v>
      </c>
      <c r="B566" s="107">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c r="A567" s="96">
        <v>2024</v>
      </c>
      <c r="B567" s="107">
        <v>2</v>
      </c>
      <c r="C567" s="93" t="s">
        <v>46</v>
      </c>
      <c r="D567" s="70">
        <f>SUMIFS(CALCULATION_quarterly_data!D:D,CALCULATION_quarterly_data!$A:$A,Quarter!$A567,CALCULATION_quarterly_data!$P:$P,Quarter!$B567,CALCULATION_quarterly_data!$C:$C,Quarter!$C567)</f>
        <v>3238.3500000000004</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3238.3500000000004</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193.38</v>
      </c>
      <c r="O567" s="71">
        <f>SUMIFS(CALCULATION_quarterly_data!O:O,CALCULATION_quarterly_data!$A:$A,Quarter!$A567,CALCULATION_quarterly_data!$P:$P,Quarter!$B567,CALCULATION_quarterly_data!$C:$C,Quarter!$C567)</f>
        <v>3431.7300000000005</v>
      </c>
    </row>
    <row r="568" spans="1:15">
      <c r="A568" s="96">
        <v>2024</v>
      </c>
      <c r="B568" s="107">
        <v>2</v>
      </c>
      <c r="C568" s="93" t="s">
        <v>137</v>
      </c>
      <c r="D568" s="70">
        <f>SUMIFS(CALCULATION_quarterly_data!D:D,CALCULATION_quarterly_data!$A:$A,Quarter!$A568,CALCULATION_quarterly_data!$P:$P,Quarter!$B568,CALCULATION_quarterly_data!$C:$C,Quarter!$C568)</f>
        <v>386.32</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386.32</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0</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0</v>
      </c>
      <c r="O568" s="71">
        <f>SUMIFS(CALCULATION_quarterly_data!O:O,CALCULATION_quarterly_data!$A:$A,Quarter!$A568,CALCULATION_quarterly_data!$P:$P,Quarter!$B568,CALCULATION_quarterly_data!$C:$C,Quarter!$C568)</f>
        <v>386.32</v>
      </c>
    </row>
    <row r="569" spans="1:15">
      <c r="A569" s="96">
        <v>2024</v>
      </c>
      <c r="B569" s="107">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c r="A570" s="96">
        <v>2024</v>
      </c>
      <c r="B570" s="107">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257.11</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432.78</v>
      </c>
      <c r="O570" s="71">
        <f>SUMIFS(CALCULATION_quarterly_data!O:O,CALCULATION_quarterly_data!$A:$A,Quarter!$A570,CALCULATION_quarterly_data!$P:$P,Quarter!$B570,CALCULATION_quarterly_data!$C:$C,Quarter!$C570)</f>
        <v>528.85</v>
      </c>
    </row>
    <row r="571" spans="1:15">
      <c r="A571" s="96">
        <v>2024</v>
      </c>
      <c r="B571" s="107">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c r="A572" s="96">
        <v>2024</v>
      </c>
      <c r="B572" s="107">
        <v>2</v>
      </c>
      <c r="C572" s="93" t="s">
        <v>49</v>
      </c>
      <c r="D572" s="70">
        <f>SUMIFS(CALCULATION_quarterly_data!D:D,CALCULATION_quarterly_data!$A:$A,Quarter!$A572,CALCULATION_quarterly_data!$P:$P,Quarter!$B572,CALCULATION_quarterly_data!$C:$C,Quarter!$C572)</f>
        <v>0.19</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98.09</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70.59</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161.85</v>
      </c>
      <c r="O572" s="71">
        <f>SUMIFS(CALCULATION_quarterly_data!O:O,CALCULATION_quarterly_data!$A:$A,Quarter!$A572,CALCULATION_quarterly_data!$P:$P,Quarter!$B572,CALCULATION_quarterly_data!$C:$C,Quarter!$C572)</f>
        <v>259.94</v>
      </c>
    </row>
    <row r="573" spans="1:15">
      <c r="A573" s="96">
        <v>2024</v>
      </c>
      <c r="B573" s="107">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c r="A574" s="96">
        <v>2024</v>
      </c>
      <c r="B574" s="107">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c r="A575" s="96">
        <v>2024</v>
      </c>
      <c r="B575" s="107">
        <v>2</v>
      </c>
      <c r="C575" s="93" t="s">
        <v>52</v>
      </c>
      <c r="D575" s="70">
        <f>SUMIFS(CALCULATION_quarterly_data!D:D,CALCULATION_quarterly_data!$A:$A,Quarter!$A575,CALCULATION_quarterly_data!$P:$P,Quarter!$B575,CALCULATION_quarterly_data!$C:$C,Quarter!$C575)</f>
        <v>4289.37</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4289.37</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1275.0999999999999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123.50999999999999</v>
      </c>
      <c r="N575" s="71">
        <f>SUMIFS(CALCULATION_quarterly_data!N:N,CALCULATION_quarterly_data!$A:$A,Quarter!$A575,CALCULATION_quarterly_data!$P:$P,Quarter!$B575,CALCULATION_quarterly_data!$C:$C,Quarter!$C575)</f>
        <v>1484.25</v>
      </c>
      <c r="O575" s="71">
        <f>SUMIFS(CALCULATION_quarterly_data!O:O,CALCULATION_quarterly_data!$A:$A,Quarter!$A575,CALCULATION_quarterly_data!$P:$P,Quarter!$B575,CALCULATION_quarterly_data!$C:$C,Quarter!$C575)</f>
        <v>5773.62</v>
      </c>
    </row>
    <row r="576" spans="1:15">
      <c r="A576" s="96">
        <v>2024</v>
      </c>
      <c r="B576" s="107">
        <v>2</v>
      </c>
      <c r="C576" s="93" t="s">
        <v>69</v>
      </c>
      <c r="D576" s="70">
        <f>SUMIFS(CALCULATION_quarterly_data!D:D,CALCULATION_quarterly_data!$A:$A,Quarter!$A576,CALCULATION_quarterly_data!$P:$P,Quarter!$B576,CALCULATION_quarterly_data!$C:$C,Quarter!$C576)</f>
        <v>679.09</v>
      </c>
      <c r="E576" s="70">
        <f>SUMIFS(CALCULATION_quarterly_data!E:E,CALCULATION_quarterly_data!$A:$A,Quarter!$A576,CALCULATION_quarterly_data!$P:$P,Quarter!$B576,CALCULATION_quarterly_data!$C:$C,Quarter!$C576)</f>
        <v>112.4</v>
      </c>
      <c r="F576" s="71">
        <f>SUMIFS(CALCULATION_quarterly_data!F:F,CALCULATION_quarterly_data!$A:$A,Quarter!$A576,CALCULATION_quarterly_data!$P:$P,Quarter!$B576,CALCULATION_quarterly_data!$C:$C,Quarter!$C576)</f>
        <v>791.49</v>
      </c>
      <c r="G576" s="70">
        <f>SUMIFS(CALCULATION_quarterly_data!G:G,CALCULATION_quarterly_data!$A:$A,Quarter!$A576,CALCULATION_quarterly_data!$P:$P,Quarter!$B576,CALCULATION_quarterly_data!$C:$C,Quarter!$C576)</f>
        <v>114.65</v>
      </c>
      <c r="H576" s="70">
        <f>SUMIFS(CALCULATION_quarterly_data!H:H,CALCULATION_quarterly_data!$A:$A,Quarter!$A576,CALCULATION_quarterly_data!$P:$P,Quarter!$B576,CALCULATION_quarterly_data!$C:$C,Quarter!$C576)</f>
        <v>206.04999999999998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75.55</v>
      </c>
      <c r="K576" s="70">
        <f>SUMIFS(CALCULATION_quarterly_data!K:K,CALCULATION_quarterly_data!$A:$A,Quarter!$A576,CALCULATION_quarterly_data!$P:$P,Quarter!$B576,CALCULATION_quarterly_data!$C:$C,Quarter!$C576)</f>
        <v>196.25</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46.199999999999996</v>
      </c>
      <c r="N576" s="71">
        <f>SUMIFS(CALCULATION_quarterly_data!N:N,CALCULATION_quarterly_data!$A:$A,Quarter!$A576,CALCULATION_quarterly_data!$P:$P,Quarter!$B576,CALCULATION_quarterly_data!$C:$C,Quarter!$C576)</f>
        <v>851.15</v>
      </c>
      <c r="O576" s="71">
        <f>SUMIFS(CALCULATION_quarterly_data!O:O,CALCULATION_quarterly_data!$A:$A,Quarter!$A576,CALCULATION_quarterly_data!$P:$P,Quarter!$B576,CALCULATION_quarterly_data!$C:$C,Quarter!$C576)</f>
        <v>1642.6399999999999</v>
      </c>
    </row>
    <row r="577" spans="1:15">
      <c r="A577" s="99">
        <v>2024</v>
      </c>
      <c r="B577" s="108">
        <v>2</v>
      </c>
      <c r="C577" s="94" t="s">
        <v>127</v>
      </c>
      <c r="D577" s="73">
        <f>SUMIFS(CALCULATION_quarterly_data!D:D,CALCULATION_quarterly_data!$A:$A,Quarter!$A577,CALCULATION_quarterly_data!$P:$P,Quarter!$B577,CALCULATION_quarterly_data!$C:$C,Quarter!$C577)</f>
        <v>11518.68</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12466.03</v>
      </c>
      <c r="G577" s="73">
        <f>SUMIFS(CALCULATION_quarterly_data!G:G,CALCULATION_quarterly_data!$A:$A,Quarter!$A577,CALCULATION_quarterly_data!$P:$P,Quarter!$B577,CALCULATION_quarterly_data!$C:$C,Quarter!$C577)</f>
        <v>122.47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131.66000000000003</v>
      </c>
      <c r="K577" s="73">
        <f>SUMIFS(CALCULATION_quarterly_data!K:K,CALCULATION_quarterly_data!$A:$A,Quarter!$A577,CALCULATION_quarterly_data!$P:$P,Quarter!$B577,CALCULATION_quarterly_data!$C:$C,Quarter!$C577)</f>
        <v>3490.7200000000003</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684.7</v>
      </c>
      <c r="N577" s="74">
        <f>SUMIFS(CALCULATION_quarterly_data!N:N,CALCULATION_quarterly_data!$A:$A,Quarter!$A577,CALCULATION_quarterly_data!$P:$P,Quarter!$B577,CALCULATION_quarterly_data!$C:$C,Quarter!$C577)</f>
        <v>8328.07</v>
      </c>
      <c r="O577" s="74">
        <f>SUMIFS(CALCULATION_quarterly_data!O:O,CALCULATION_quarterly_data!$A:$A,Quarter!$A577,CALCULATION_quarterly_data!$P:$P,Quarter!$B577,CALCULATION_quarterly_data!$C:$C,Quarter!$C577)</f>
        <v>20794.099999999999</v>
      </c>
    </row>
    <row r="578" spans="1:15">
      <c r="A578" s="95">
        <v>2024</v>
      </c>
      <c r="B578" s="106">
        <v>3</v>
      </c>
      <c r="C578" s="92" t="s">
        <v>136</v>
      </c>
      <c r="D578" s="67">
        <f>SUMIFS(CALCULATION_quarterly_data!D:D,CALCULATION_quarterly_data!$A:$A,Quarter!$A578,CALCULATION_quarterly_data!$P:$P,Quarter!$B578,CALCULATION_quarterly_data!$C:$C,Quarter!$C578)</f>
        <v>579.78</v>
      </c>
      <c r="E578" s="67">
        <f>SUMIFS(CALCULATION_quarterly_data!E:E,CALCULATION_quarterly_data!$A:$A,Quarter!$A578,CALCULATION_quarterly_data!$P:$P,Quarter!$B578,CALCULATION_quarterly_data!$C:$C,Quarter!$C578)</f>
        <v>142.18</v>
      </c>
      <c r="F578" s="68">
        <f>SUMIFS(CALCULATION_quarterly_data!F:F,CALCULATION_quarterly_data!$A:$A,Quarter!$A578,CALCULATION_quarterly_data!$P:$P,Quarter!$B578,CALCULATION_quarterly_data!$C:$C,Quarter!$C578)</f>
        <v>721.96</v>
      </c>
      <c r="G578" s="67">
        <f>SUMIFS(CALCULATION_quarterly_data!G:G,CALCULATION_quarterly_data!$A:$A,Quarter!$A578,CALCULATION_quarterly_data!$P:$P,Quarter!$B578,CALCULATION_quarterly_data!$C:$C,Quarter!$C578)</f>
        <v>0</v>
      </c>
      <c r="H578" s="67">
        <f>SUMIFS(CALCULATION_quarterly_data!H:H,CALCULATION_quarterly_data!$A:$A,Quarter!$A578,CALCULATION_quarterly_data!$P:$P,Quarter!$B578,CALCULATION_quarterly_data!$C:$C,Quarter!$C578)</f>
        <v>0</v>
      </c>
      <c r="I578" s="67">
        <f>SUMIFS(CALCULATION_quarterly_data!I:I,CALCULATION_quarterly_data!$A:$A,Quarter!$A578,CALCULATION_quarterly_data!$P:$P,Quarter!$B578,CALCULATION_quarterly_data!$C:$C,Quarter!$C578)</f>
        <v>0</v>
      </c>
      <c r="J578" s="67">
        <f>SUMIFS(CALCULATION_quarterly_data!J:J,CALCULATION_quarterly_data!$A:$A,Quarter!$A578,CALCULATION_quarterly_data!$P:$P,Quarter!$B578,CALCULATION_quarterly_data!$C:$C,Quarter!$C578)</f>
        <v>0</v>
      </c>
      <c r="K578" s="67">
        <f>SUMIFS(CALCULATION_quarterly_data!K:K,CALCULATION_quarterly_data!$A:$A,Quarter!$A578,CALCULATION_quarterly_data!$P:$P,Quarter!$B578,CALCULATION_quarterly_data!$C:$C,Quarter!$C578)</f>
        <v>0</v>
      </c>
      <c r="L578" s="67">
        <f>SUMIFS(CALCULATION_quarterly_data!L:L,CALCULATION_quarterly_data!$A:$A,Quarter!$A578,CALCULATION_quarterly_data!$P:$P,Quarter!$B578,CALCULATION_quarterly_data!$C:$C,Quarter!$C578)</f>
        <v>0</v>
      </c>
      <c r="M578" s="67">
        <f>SUMIFS(CALCULATION_quarterly_data!M:M,CALCULATION_quarterly_data!$A:$A,Quarter!$A578,CALCULATION_quarterly_data!$P:$P,Quarter!$B578,CALCULATION_quarterly_data!$C:$C,Quarter!$C578)</f>
        <v>0</v>
      </c>
      <c r="N578" s="68">
        <f>SUMIFS(CALCULATION_quarterly_data!N:N,CALCULATION_quarterly_data!$A:$A,Quarter!$A578,CALCULATION_quarterly_data!$P:$P,Quarter!$B578,CALCULATION_quarterly_data!$C:$C,Quarter!$C578)</f>
        <v>0</v>
      </c>
      <c r="O578" s="68">
        <f>SUMIFS(CALCULATION_quarterly_data!O:O,CALCULATION_quarterly_data!$A:$A,Quarter!$A578,CALCULATION_quarterly_data!$P:$P,Quarter!$B578,CALCULATION_quarterly_data!$C:$C,Quarter!$C578)</f>
        <v>721.96</v>
      </c>
    </row>
    <row r="579" spans="1:15">
      <c r="A579" s="96">
        <v>2024</v>
      </c>
      <c r="B579" s="107">
        <v>3</v>
      </c>
      <c r="C579" s="93" t="s">
        <v>37</v>
      </c>
      <c r="D579" s="70">
        <f>SUMIFS(CALCULATION_quarterly_data!D:D,CALCULATION_quarterly_data!$A:$A,Quarter!$A579,CALCULATION_quarterly_data!$P:$P,Quarter!$B579,CALCULATION_quarterly_data!$C:$C,Quarter!$C579)</f>
        <v>0</v>
      </c>
      <c r="E579" s="70">
        <f>SUMIFS(CALCULATION_quarterly_data!E:E,CALCULATION_quarterly_data!$A:$A,Quarter!$A579,CALCULATION_quarterly_data!$P:$P,Quarter!$B579,CALCULATION_quarterly_data!$C:$C,Quarter!$C579)</f>
        <v>43.459999999999994</v>
      </c>
      <c r="F579" s="71">
        <f>SUMIFS(CALCULATION_quarterly_data!F:F,CALCULATION_quarterly_data!$A:$A,Quarter!$A579,CALCULATION_quarterly_data!$P:$P,Quarter!$B579,CALCULATION_quarterly_data!$C:$C,Quarter!$C579)</f>
        <v>43.459999999999994</v>
      </c>
      <c r="G579" s="70">
        <f>SUMIFS(CALCULATION_quarterly_data!G:G,CALCULATION_quarterly_data!$A:$A,Quarter!$A579,CALCULATION_quarterly_data!$P:$P,Quarter!$B579,CALCULATION_quarterly_data!$C:$C,Quarter!$C579)</f>
        <v>50.62</v>
      </c>
      <c r="H579" s="70">
        <f>SUMIFS(CALCULATION_quarterly_data!H:H,CALCULATION_quarterly_data!$A:$A,Quarter!$A579,CALCULATION_quarterly_data!$P:$P,Quarter!$B579,CALCULATION_quarterly_data!$C:$C,Quarter!$C579)</f>
        <v>54.67</v>
      </c>
      <c r="I579" s="70">
        <f>SUMIFS(CALCULATION_quarterly_data!I:I,CALCULATION_quarterly_data!$A:$A,Quarter!$A579,CALCULATION_quarterly_data!$P:$P,Quarter!$B579,CALCULATION_quarterly_data!$C:$C,Quarter!$C579)</f>
        <v>83.19</v>
      </c>
      <c r="J579" s="70">
        <f>SUMIFS(CALCULATION_quarterly_data!J:J,CALCULATION_quarterly_data!$A:$A,Quarter!$A579,CALCULATION_quarterly_data!$P:$P,Quarter!$B579,CALCULATION_quarterly_data!$C:$C,Quarter!$C579)</f>
        <v>12.85</v>
      </c>
      <c r="K579" s="70">
        <f>SUMIFS(CALCULATION_quarterly_data!K:K,CALCULATION_quarterly_data!$A:$A,Quarter!$A579,CALCULATION_quarterly_data!$P:$P,Quarter!$B579,CALCULATION_quarterly_data!$C:$C,Quarter!$C579)</f>
        <v>453.6</v>
      </c>
      <c r="L579" s="70">
        <f>SUMIFS(CALCULATION_quarterly_data!L:L,CALCULATION_quarterly_data!$A:$A,Quarter!$A579,CALCULATION_quarterly_data!$P:$P,Quarter!$B579,CALCULATION_quarterly_data!$C:$C,Quarter!$C579)</f>
        <v>27.89</v>
      </c>
      <c r="M579" s="70">
        <f>SUMIFS(CALCULATION_quarterly_data!M:M,CALCULATION_quarterly_data!$A:$A,Quarter!$A579,CALCULATION_quarterly_data!$P:$P,Quarter!$B579,CALCULATION_quarterly_data!$C:$C,Quarter!$C579)</f>
        <v>63.059999999999995</v>
      </c>
      <c r="N579" s="71">
        <f>SUMIFS(CALCULATION_quarterly_data!N:N,CALCULATION_quarterly_data!$A:$A,Quarter!$A579,CALCULATION_quarterly_data!$P:$P,Quarter!$B579,CALCULATION_quarterly_data!$C:$C,Quarter!$C579)</f>
        <v>745.88</v>
      </c>
      <c r="O579" s="71">
        <f>SUMIFS(CALCULATION_quarterly_data!O:O,CALCULATION_quarterly_data!$A:$A,Quarter!$A579,CALCULATION_quarterly_data!$P:$P,Quarter!$B579,CALCULATION_quarterly_data!$C:$C,Quarter!$C579)</f>
        <v>789.33999999999992</v>
      </c>
    </row>
    <row r="580" spans="1:15">
      <c r="A580" s="96">
        <v>2024</v>
      </c>
      <c r="B580" s="107">
        <v>3</v>
      </c>
      <c r="C580" s="93" t="s">
        <v>38</v>
      </c>
      <c r="D580" s="70">
        <f>SUMIFS(CALCULATION_quarterly_data!D:D,CALCULATION_quarterly_data!$A:$A,Quarter!$A580,CALCULATION_quarterly_data!$P:$P,Quarter!$B580,CALCULATION_quarterly_data!$C:$C,Quarter!$C580)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93.38</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0</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36.82</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0.11000000000000001</v>
      </c>
      <c r="N580" s="71">
        <f>SUMIFS(CALCULATION_quarterly_data!N:N,CALCULATION_quarterly_data!$A:$A,Quarter!$A580,CALCULATION_quarterly_data!$P:$P,Quarter!$B580,CALCULATION_quarterly_data!$C:$C,Quarter!$C580)</f>
        <v>36.93</v>
      </c>
      <c r="O580" s="71">
        <f>SUMIFS(CALCULATION_quarterly_data!O:O,CALCULATION_quarterly_data!$A:$A,Quarter!$A580,CALCULATION_quarterly_data!$P:$P,Quarter!$B580,CALCULATION_quarterly_data!$C:$C,Quarter!$C580)</f>
        <v>130.31</v>
      </c>
    </row>
    <row r="581" spans="1:15">
      <c r="A581" s="96">
        <v>2024</v>
      </c>
      <c r="B581" s="107">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31.08</v>
      </c>
      <c r="F581" s="71">
        <f>SUMIFS(CALCULATION_quarterly_data!F:F,CALCULATION_quarterly_data!$A:$A,Quarter!$A581,CALCULATION_quarterly_data!$P:$P,Quarter!$B581,CALCULATION_quarterly_data!$C:$C,Quarter!$C581)</f>
        <v>31.08</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171.17000000000002</v>
      </c>
    </row>
    <row r="582" spans="1:15">
      <c r="A582" s="96">
        <v>2024</v>
      </c>
      <c r="B582" s="107">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32.700000000000003</v>
      </c>
      <c r="F582" s="71">
        <f>SUMIFS(CALCULATION_quarterly_data!F:F,CALCULATION_quarterly_data!$A:$A,Quarter!$A582,CALCULATION_quarterly_data!$P:$P,Quarter!$B582,CALCULATION_quarterly_data!$C:$C,Quarter!$C582)</f>
        <v>32.700000000000003</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67.91</v>
      </c>
    </row>
    <row r="583" spans="1:15">
      <c r="A583" s="96">
        <v>2024</v>
      </c>
      <c r="B583" s="107">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c r="A584" s="96">
        <v>2024</v>
      </c>
      <c r="B584" s="107">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84.57</v>
      </c>
      <c r="F584" s="71">
        <f>SUMIFS(CALCULATION_quarterly_data!F:F,CALCULATION_quarterly_data!$A:$A,Quarter!$A584,CALCULATION_quarterly_data!$P:$P,Quarter!$B584,CALCULATION_quarterly_data!$C:$C,Quarter!$C584)</f>
        <v>84.57</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133.62</v>
      </c>
    </row>
    <row r="585" spans="1:15">
      <c r="A585" s="96">
        <v>2024</v>
      </c>
      <c r="B585" s="107">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c r="A586" s="96">
        <v>2024</v>
      </c>
      <c r="B586" s="107">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c r="A587" s="96">
        <v>2024</v>
      </c>
      <c r="B587" s="107">
        <v>3</v>
      </c>
      <c r="C587" s="93" t="s">
        <v>44</v>
      </c>
      <c r="D587" s="70">
        <f>SUMIFS(CALCULATION_quarterly_data!D:D,CALCULATION_quarterly_data!$A:$A,Quarter!$A587,CALCULATION_quarterly_data!$P:$P,Quarter!$B587,CALCULATION_quarterly_data!$C:$C,Quarter!$C587)</f>
        <v>0.23</v>
      </c>
      <c r="E587" s="70">
        <f>SUMIFS(CALCULATION_quarterly_data!E:E,CALCULATION_quarterly_data!$A:$A,Quarter!$A587,CALCULATION_quarterly_data!$P:$P,Quarter!$B587,CALCULATION_quarterly_data!$C:$C,Quarter!$C587)</f>
        <v>179.76</v>
      </c>
      <c r="F587" s="71">
        <f>SUMIFS(CALCULATION_quarterly_data!F:F,CALCULATION_quarterly_data!$A:$A,Quarter!$A587,CALCULATION_quarterly_data!$P:$P,Quarter!$B587,CALCULATION_quarterly_data!$C:$C,Quarter!$C587)</f>
        <v>179.99</v>
      </c>
      <c r="G587" s="70">
        <f>SUMIFS(CALCULATION_quarterly_data!G:G,CALCULATION_quarterly_data!$A:$A,Quarter!$A587,CALCULATION_quarterly_data!$P:$P,Quarter!$B587,CALCULATION_quarterly_data!$C:$C,Quarter!$C587)</f>
        <v>38.99</v>
      </c>
      <c r="H587" s="70">
        <f>SUMIFS(CALCULATION_quarterly_data!H:H,CALCULATION_quarterly_data!$A:$A,Quarter!$A587,CALCULATION_quarterly_data!$P:$P,Quarter!$B587,CALCULATION_quarterly_data!$C:$C,Quarter!$C587)</f>
        <v>591.16</v>
      </c>
      <c r="I587" s="70">
        <f>SUMIFS(CALCULATION_quarterly_data!I:I,CALCULATION_quarterly_data!$A:$A,Quarter!$A587,CALCULATION_quarterly_data!$P:$P,Quarter!$B587,CALCULATION_quarterly_data!$C:$C,Quarter!$C587)</f>
        <v>166.3</v>
      </c>
      <c r="J587" s="70">
        <f>SUMIFS(CALCULATION_quarterly_data!J:J,CALCULATION_quarterly_data!$A:$A,Quarter!$A587,CALCULATION_quarterly_data!$P:$P,Quarter!$B587,CALCULATION_quarterly_data!$C:$C,Quarter!$C587)</f>
        <v>29.61</v>
      </c>
      <c r="K587" s="70">
        <f>SUMIFS(CALCULATION_quarterly_data!K:K,CALCULATION_quarterly_data!$A:$A,Quarter!$A587,CALCULATION_quarterly_data!$P:$P,Quarter!$B587,CALCULATION_quarterly_data!$C:$C,Quarter!$C587)</f>
        <v>765.21</v>
      </c>
      <c r="L587" s="70">
        <f>SUMIFS(CALCULATION_quarterly_data!L:L,CALCULATION_quarterly_data!$A:$A,Quarter!$A587,CALCULATION_quarterly_data!$P:$P,Quarter!$B587,CALCULATION_quarterly_data!$C:$C,Quarter!$C587)</f>
        <v>5.9700000000000006</v>
      </c>
      <c r="M587" s="70">
        <f>SUMIFS(CALCULATION_quarterly_data!M:M,CALCULATION_quarterly_data!$A:$A,Quarter!$A587,CALCULATION_quarterly_data!$P:$P,Quarter!$B587,CALCULATION_quarterly_data!$C:$C,Quarter!$C587)</f>
        <v>401.19</v>
      </c>
      <c r="N587" s="71">
        <f>SUMIFS(CALCULATION_quarterly_data!N:N,CALCULATION_quarterly_data!$A:$A,Quarter!$A587,CALCULATION_quarterly_data!$P:$P,Quarter!$B587,CALCULATION_quarterly_data!$C:$C,Quarter!$C587)</f>
        <v>1998.43</v>
      </c>
      <c r="O587" s="71">
        <f>SUMIFS(CALCULATION_quarterly_data!O:O,CALCULATION_quarterly_data!$A:$A,Quarter!$A587,CALCULATION_quarterly_data!$P:$P,Quarter!$B587,CALCULATION_quarterly_data!$C:$C,Quarter!$C587)</f>
        <v>2178.42</v>
      </c>
    </row>
    <row r="588" spans="1:15">
      <c r="A588" s="96">
        <v>2024</v>
      </c>
      <c r="B588" s="107">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c r="A589" s="96">
        <v>2024</v>
      </c>
      <c r="B589" s="107">
        <v>3</v>
      </c>
      <c r="C589" s="93" t="s">
        <v>46</v>
      </c>
      <c r="D589" s="70">
        <f>SUMIFS(CALCULATION_quarterly_data!D:D,CALCULATION_quarterly_data!$A:$A,Quarter!$A589,CALCULATION_quarterly_data!$P:$P,Quarter!$B589,CALCULATION_quarterly_data!$C:$C,Quarter!$C589)</f>
        <v>3191.47</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3191.47</v>
      </c>
      <c r="G589" s="70">
        <f>SUMIFS(CALCULATION_quarterly_data!G:G,CALCULATION_quarterly_data!$A:$A,Quarter!$A589,CALCULATION_quarterly_data!$P:$P,Quarter!$B589,CALCULATION_quarterly_data!$C:$C,Quarter!$C589)</f>
        <v>0</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209.96</v>
      </c>
      <c r="O589" s="71">
        <f>SUMIFS(CALCULATION_quarterly_data!O:O,CALCULATION_quarterly_data!$A:$A,Quarter!$A589,CALCULATION_quarterly_data!$P:$P,Quarter!$B589,CALCULATION_quarterly_data!$C:$C,Quarter!$C589)</f>
        <v>3401.43</v>
      </c>
    </row>
    <row r="590" spans="1:15">
      <c r="A590" s="96">
        <v>2024</v>
      </c>
      <c r="B590" s="107">
        <v>3</v>
      </c>
      <c r="C590" s="93" t="s">
        <v>137</v>
      </c>
      <c r="D590" s="70">
        <f>SUMIFS(CALCULATION_quarterly_data!D:D,CALCULATION_quarterly_data!$A:$A,Quarter!$A590,CALCULATION_quarterly_data!$P:$P,Quarter!$B590,CALCULATION_quarterly_data!$C:$C,Quarter!$C590)</f>
        <v>187.57</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187.57</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0</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0</v>
      </c>
      <c r="O590" s="71">
        <f>SUMIFS(CALCULATION_quarterly_data!O:O,CALCULATION_quarterly_data!$A:$A,Quarter!$A590,CALCULATION_quarterly_data!$P:$P,Quarter!$B590,CALCULATION_quarterly_data!$C:$C,Quarter!$C590)</f>
        <v>187.57</v>
      </c>
    </row>
    <row r="591" spans="1:15">
      <c r="A591" s="96">
        <v>2024</v>
      </c>
      <c r="B591" s="107">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c r="A592" s="96">
        <v>2024</v>
      </c>
      <c r="B592" s="107">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133.97</v>
      </c>
      <c r="F592" s="71">
        <f>SUMIFS(CALCULATION_quarterly_data!F:F,CALCULATION_quarterly_data!$A:$A,Quarter!$A592,CALCULATION_quarterly_data!$P:$P,Quarter!$B592,CALCULATION_quarterly_data!$C:$C,Quarter!$C592)</f>
        <v>133.97</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185.05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35.799999999999997</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221.13</v>
      </c>
      <c r="O592" s="71">
        <f>SUMIFS(CALCULATION_quarterly_data!O:O,CALCULATION_quarterly_data!$A:$A,Quarter!$A592,CALCULATION_quarterly_data!$P:$P,Quarter!$B592,CALCULATION_quarterly_data!$C:$C,Quarter!$C592)</f>
        <v>355.1</v>
      </c>
    </row>
    <row r="593" spans="1:15">
      <c r="A593" s="96">
        <v>2024</v>
      </c>
      <c r="B593" s="107">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0</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113.62</v>
      </c>
      <c r="O593" s="71">
        <f>SUMIFS(CALCULATION_quarterly_data!O:O,CALCULATION_quarterly_data!$A:$A,Quarter!$A593,CALCULATION_quarterly_data!$P:$P,Quarter!$B593,CALCULATION_quarterly_data!$C:$C,Quarter!$C593)</f>
        <v>113.62</v>
      </c>
    </row>
    <row r="594" spans="1:15">
      <c r="A594" s="96">
        <v>2024</v>
      </c>
      <c r="B594" s="107">
        <v>3</v>
      </c>
      <c r="C594" s="93" t="s">
        <v>49</v>
      </c>
      <c r="D594" s="70">
        <f>SUMIFS(CALCULATION_quarterly_data!D:D,CALCULATION_quarterly_data!$A:$A,Quarter!$A594,CALCULATION_quarterly_data!$P:$P,Quarter!$B594,CALCULATION_quarterly_data!$C:$C,Quarter!$C594)</f>
        <v>0.08</v>
      </c>
      <c r="E594" s="70">
        <f>SUMIFS(CALCULATION_quarterly_data!E:E,CALCULATION_quarterly_data!$A:$A,Quarter!$A594,CALCULATION_quarterly_data!$P:$P,Quarter!$B594,CALCULATION_quarterly_data!$C:$C,Quarter!$C594)</f>
        <v>126.77000000000001</v>
      </c>
      <c r="F594" s="71">
        <f>SUMIFS(CALCULATION_quarterly_data!F:F,CALCULATION_quarterly_data!$A:$A,Quarter!$A594,CALCULATION_quarterly_data!$P:$P,Quarter!$B594,CALCULATION_quarterly_data!$C:$C,Quarter!$C594)</f>
        <v>126.85</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71.759999999999991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31.65</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200.69</v>
      </c>
      <c r="O594" s="71">
        <f>SUMIFS(CALCULATION_quarterly_data!O:O,CALCULATION_quarterly_data!$A:$A,Quarter!$A594,CALCULATION_quarterly_data!$P:$P,Quarter!$B594,CALCULATION_quarterly_data!$C:$C,Quarter!$C594)</f>
        <v>327.53999999999996</v>
      </c>
    </row>
    <row r="595" spans="1:15">
      <c r="A595" s="96">
        <v>2024</v>
      </c>
      <c r="B595" s="107">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c r="A596" s="96">
        <v>2024</v>
      </c>
      <c r="B596" s="107">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c r="A597" s="96">
        <v>2024</v>
      </c>
      <c r="B597" s="107">
        <v>3</v>
      </c>
      <c r="C597" s="93" t="s">
        <v>52</v>
      </c>
      <c r="D597" s="70">
        <f>SUMIFS(CALCULATION_quarterly_data!D:D,CALCULATION_quarterly_data!$A:$A,Quarter!$A597,CALCULATION_quarterly_data!$P:$P,Quarter!$B597,CALCULATION_quarterly_data!$C:$C,Quarter!$C597)</f>
        <v>3561.7199999999993</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3561.7199999999993</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9.42</v>
      </c>
      <c r="I597" s="70">
        <f>SUMIFS(CALCULATION_quarterly_data!I:I,CALCULATION_quarterly_data!$A:$A,Quarter!$A597,CALCULATION_quarterly_data!$P:$P,Quarter!$B597,CALCULATION_quarterly_data!$C:$C,Quarter!$C597)</f>
        <v>79.22</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1311.31</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55.25</v>
      </c>
      <c r="N597" s="71">
        <f>SUMIFS(CALCULATION_quarterly_data!N:N,CALCULATION_quarterly_data!$A:$A,Quarter!$A597,CALCULATION_quarterly_data!$P:$P,Quarter!$B597,CALCULATION_quarterly_data!$C:$C,Quarter!$C597)</f>
        <v>1455.2</v>
      </c>
      <c r="O597" s="71">
        <f>SUMIFS(CALCULATION_quarterly_data!O:O,CALCULATION_quarterly_data!$A:$A,Quarter!$A597,CALCULATION_quarterly_data!$P:$P,Quarter!$B597,CALCULATION_quarterly_data!$C:$C,Quarter!$C597)</f>
        <v>5016.92</v>
      </c>
    </row>
    <row r="598" spans="1:15">
      <c r="A598" s="96">
        <v>2024</v>
      </c>
      <c r="B598" s="107">
        <v>3</v>
      </c>
      <c r="C598" s="93" t="s">
        <v>69</v>
      </c>
      <c r="D598" s="70">
        <f>SUMIFS(CALCULATION_quarterly_data!D:D,CALCULATION_quarterly_data!$A:$A,Quarter!$A598,CALCULATION_quarterly_data!$P:$P,Quarter!$B598,CALCULATION_quarterly_data!$C:$C,Quarter!$C598)</f>
        <v>982.16</v>
      </c>
      <c r="E598" s="70">
        <f>SUMIFS(CALCULATION_quarterly_data!E:E,CALCULATION_quarterly_data!$A:$A,Quarter!$A598,CALCULATION_quarterly_data!$P:$P,Quarter!$B598,CALCULATION_quarterly_data!$C:$C,Quarter!$C598)</f>
        <v>59.38</v>
      </c>
      <c r="F598" s="71">
        <f>SUMIFS(CALCULATION_quarterly_data!F:F,CALCULATION_quarterly_data!$A:$A,Quarter!$A598,CALCULATION_quarterly_data!$P:$P,Quarter!$B598,CALCULATION_quarterly_data!$C:$C,Quarter!$C598)</f>
        <v>1041.54</v>
      </c>
      <c r="G598" s="70">
        <f>SUMIFS(CALCULATION_quarterly_data!G:G,CALCULATION_quarterly_data!$A:$A,Quarter!$A598,CALCULATION_quarterly_data!$P:$P,Quarter!$B598,CALCULATION_quarterly_data!$C:$C,Quarter!$C598)</f>
        <v>104.11</v>
      </c>
      <c r="H598" s="70">
        <f>SUMIFS(CALCULATION_quarterly_data!H:H,CALCULATION_quarterly_data!$A:$A,Quarter!$A598,CALCULATION_quarterly_data!$P:$P,Quarter!$B598,CALCULATION_quarterly_data!$C:$C,Quarter!$C598)</f>
        <v>194.74</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204.87</v>
      </c>
      <c r="L598" s="70">
        <f>SUMIFS(CALCULATION_quarterly_data!L:L,CALCULATION_quarterly_data!$A:$A,Quarter!$A598,CALCULATION_quarterly_data!$P:$P,Quarter!$B598,CALCULATION_quarterly_data!$C:$C,Quarter!$C598)</f>
        <v>17.100000000000001</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859.31</v>
      </c>
      <c r="O598" s="71">
        <f>SUMIFS(CALCULATION_quarterly_data!O:O,CALCULATION_quarterly_data!$A:$A,Quarter!$A598,CALCULATION_quarterly_data!$P:$P,Quarter!$B598,CALCULATION_quarterly_data!$C:$C,Quarter!$C598)</f>
        <v>1900.85</v>
      </c>
    </row>
    <row r="599" spans="1:15">
      <c r="A599" s="99">
        <v>2024</v>
      </c>
      <c r="B599" s="108">
        <v>3</v>
      </c>
      <c r="C599" s="94" t="s">
        <v>127</v>
      </c>
      <c r="D599" s="73">
        <f>SUMIFS(CALCULATION_quarterly_data!D:D,CALCULATION_quarterly_data!$A:$A,Quarter!$A599,CALCULATION_quarterly_data!$P:$P,Quarter!$B599,CALCULATION_quarterly_data!$C:$C,Quarter!$C599)</f>
        <v>10762.82</v>
      </c>
      <c r="E599" s="73">
        <f>SUMIFS(CALCULATION_quarterly_data!E:E,CALCULATION_quarterly_data!$A:$A,Quarter!$A599,CALCULATION_quarterly_data!$P:$P,Quarter!$B599,CALCULATION_quarterly_data!$C:$C,Quarter!$C599)</f>
        <v>833.87000000000012</v>
      </c>
      <c r="F599" s="74">
        <f>SUMIFS(CALCULATION_quarterly_data!F:F,CALCULATION_quarterly_data!$A:$A,Quarter!$A599,CALCULATION_quarterly_data!$P:$P,Quarter!$B599,CALCULATION_quarterly_data!$C:$C,Quarter!$C599)</f>
        <v>11596.689999999999</v>
      </c>
      <c r="G599" s="73">
        <f>SUMIFS(CALCULATION_quarterly_data!G:G,CALCULATION_quarterly_data!$A:$A,Quarter!$A599,CALCULATION_quarterly_data!$P:$P,Quarter!$B599,CALCULATION_quarterly_data!$C:$C,Quarter!$C599)</f>
        <v>196.55</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2948.76</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3246.44</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855.69</v>
      </c>
      <c r="N599" s="74">
        <f>SUMIFS(CALCULATION_quarterly_data!N:N,CALCULATION_quarterly_data!$A:$A,Quarter!$A599,CALCULATION_quarterly_data!$P:$P,Quarter!$B599,CALCULATION_quarterly_data!$C:$C,Quarter!$C599)</f>
        <v>8572.42</v>
      </c>
      <c r="O599" s="74">
        <f>SUMIFS(CALCULATION_quarterly_data!O:O,CALCULATION_quarterly_data!$A:$A,Quarter!$A599,CALCULATION_quarterly_data!$P:$P,Quarter!$B599,CALCULATION_quarterly_data!$C:$C,Quarter!$C599)</f>
        <v>20169.11</v>
      </c>
    </row>
    <row r="600" spans="1:15">
      <c r="A600" s="95">
        <v>2024</v>
      </c>
      <c r="B600" s="106">
        <v>4</v>
      </c>
      <c r="C600" s="92" t="s">
        <v>136</v>
      </c>
      <c r="D600" s="67">
        <f>SUMIFS(CALCULATION_quarterly_data!D:D,CALCULATION_quarterly_data!$A:$A,Quarter!$A600,CALCULATION_quarterly_data!$P:$P,Quarter!$B600,CALCULATION_quarterly_data!$C:$C,Quarter!$C600)</f>
        <v>140.08000000000001</v>
      </c>
      <c r="E600" s="67">
        <f>SUMIFS(CALCULATION_quarterly_data!E:E,CALCULATION_quarterly_data!$A:$A,Quarter!$A600,CALCULATION_quarterly_data!$P:$P,Quarter!$B600,CALCULATION_quarterly_data!$C:$C,Quarter!$C600)</f>
        <v>150.88999999999999</v>
      </c>
      <c r="F600" s="68">
        <f>SUMIFS(CALCULATION_quarterly_data!F:F,CALCULATION_quarterly_data!$A:$A,Quarter!$A600,CALCULATION_quarterly_data!$P:$P,Quarter!$B600,CALCULATION_quarterly_data!$C:$C,Quarter!$C600)</f>
        <v>290.97000000000003</v>
      </c>
      <c r="G600" s="67">
        <f>SUMIFS(CALCULATION_quarterly_data!G:G,CALCULATION_quarterly_data!$A:$A,Quarter!$A600,CALCULATION_quarterly_data!$P:$P,Quarter!$B600,CALCULATION_quarterly_data!$C:$C,Quarter!$C600)</f>
        <v>0</v>
      </c>
      <c r="H600" s="67">
        <f>SUMIFS(CALCULATION_quarterly_data!H:H,CALCULATION_quarterly_data!$A:$A,Quarter!$A600,CALCULATION_quarterly_data!$P:$P,Quarter!$B600,CALCULATION_quarterly_data!$C:$C,Quarter!$C600)</f>
        <v>0</v>
      </c>
      <c r="I600" s="67">
        <f>SUMIFS(CALCULATION_quarterly_data!I:I,CALCULATION_quarterly_data!$A:$A,Quarter!$A600,CALCULATION_quarterly_data!$P:$P,Quarter!$B600,CALCULATION_quarterly_data!$C:$C,Quarter!$C600)</f>
        <v>0</v>
      </c>
      <c r="J600" s="67">
        <f>SUMIFS(CALCULATION_quarterly_data!J:J,CALCULATION_quarterly_data!$A:$A,Quarter!$A600,CALCULATION_quarterly_data!$P:$P,Quarter!$B600,CALCULATION_quarterly_data!$C:$C,Quarter!$C600)</f>
        <v>0</v>
      </c>
      <c r="K600" s="67">
        <f>SUMIFS(CALCULATION_quarterly_data!K:K,CALCULATION_quarterly_data!$A:$A,Quarter!$A600,CALCULATION_quarterly_data!$P:$P,Quarter!$B600,CALCULATION_quarterly_data!$C:$C,Quarter!$C600)</f>
        <v>0</v>
      </c>
      <c r="L600" s="67">
        <f>SUMIFS(CALCULATION_quarterly_data!L:L,CALCULATION_quarterly_data!$A:$A,Quarter!$A600,CALCULATION_quarterly_data!$P:$P,Quarter!$B600,CALCULATION_quarterly_data!$C:$C,Quarter!$C600)</f>
        <v>0</v>
      </c>
      <c r="M600" s="67">
        <f>SUMIFS(CALCULATION_quarterly_data!M:M,CALCULATION_quarterly_data!$A:$A,Quarter!$A600,CALCULATION_quarterly_data!$P:$P,Quarter!$B600,CALCULATION_quarterly_data!$C:$C,Quarter!$C600)</f>
        <v>0</v>
      </c>
      <c r="N600" s="68">
        <f>SUMIFS(CALCULATION_quarterly_data!N:N,CALCULATION_quarterly_data!$A:$A,Quarter!$A600,CALCULATION_quarterly_data!$P:$P,Quarter!$B600,CALCULATION_quarterly_data!$C:$C,Quarter!$C600)</f>
        <v>0</v>
      </c>
      <c r="O600" s="68">
        <f>SUMIFS(CALCULATION_quarterly_data!O:O,CALCULATION_quarterly_data!$A:$A,Quarter!$A600,CALCULATION_quarterly_data!$P:$P,Quarter!$B600,CALCULATION_quarterly_data!$C:$C,Quarter!$C600)</f>
        <v>290.97000000000003</v>
      </c>
    </row>
    <row r="601" spans="1:15">
      <c r="A601" s="96">
        <v>2024</v>
      </c>
      <c r="B601" s="107">
        <v>4</v>
      </c>
      <c r="C601" s="93" t="s">
        <v>37</v>
      </c>
      <c r="D601" s="70">
        <f>SUMIFS(CALCULATION_quarterly_data!D:D,CALCULATION_quarterly_data!$A:$A,Quarter!$A601,CALCULATION_quarterly_data!$P:$P,Quarter!$B601,CALCULATION_quarterly_data!$C:$C,Quarter!$C601)</f>
        <v>0</v>
      </c>
      <c r="E601" s="70">
        <f>SUMIFS(CALCULATION_quarterly_data!E:E,CALCULATION_quarterly_data!$A:$A,Quarter!$A601,CALCULATION_quarterly_data!$P:$P,Quarter!$B601,CALCULATION_quarterly_data!$C:$C,Quarter!$C601)</f>
        <v>80.44</v>
      </c>
      <c r="F601" s="71">
        <f>SUMIFS(CALCULATION_quarterly_data!F:F,CALCULATION_quarterly_data!$A:$A,Quarter!$A601,CALCULATION_quarterly_data!$P:$P,Quarter!$B601,CALCULATION_quarterly_data!$C:$C,Quarter!$C601)</f>
        <v>80.44</v>
      </c>
      <c r="G601" s="70">
        <f>SUMIFS(CALCULATION_quarterly_data!G:G,CALCULATION_quarterly_data!$A:$A,Quarter!$A601,CALCULATION_quarterly_data!$P:$P,Quarter!$B601,CALCULATION_quarterly_data!$C:$C,Quarter!$C601)</f>
        <v>18.98</v>
      </c>
      <c r="H601" s="70">
        <f>SUMIFS(CALCULATION_quarterly_data!H:H,CALCULATION_quarterly_data!$A:$A,Quarter!$A601,CALCULATION_quarterly_data!$P:$P,Quarter!$B601,CALCULATION_quarterly_data!$C:$C,Quarter!$C601)</f>
        <v>68.55</v>
      </c>
      <c r="I601" s="70">
        <f>SUMIFS(CALCULATION_quarterly_data!I:I,CALCULATION_quarterly_data!$A:$A,Quarter!$A601,CALCULATION_quarterly_data!$P:$P,Quarter!$B601,CALCULATION_quarterly_data!$C:$C,Quarter!$C601)</f>
        <v>33.81</v>
      </c>
      <c r="J601" s="70">
        <f>SUMIFS(CALCULATION_quarterly_data!J:J,CALCULATION_quarterly_data!$A:$A,Quarter!$A601,CALCULATION_quarterly_data!$P:$P,Quarter!$B601,CALCULATION_quarterly_data!$C:$C,Quarter!$C601)</f>
        <v>25.2</v>
      </c>
      <c r="K601" s="70">
        <f>SUMIFS(CALCULATION_quarterly_data!K:K,CALCULATION_quarterly_data!$A:$A,Quarter!$A601,CALCULATION_quarterly_data!$P:$P,Quarter!$B601,CALCULATION_quarterly_data!$C:$C,Quarter!$C601)</f>
        <v>565.77</v>
      </c>
      <c r="L601" s="70">
        <f>SUMIFS(CALCULATION_quarterly_data!L:L,CALCULATION_quarterly_data!$A:$A,Quarter!$A601,CALCULATION_quarterly_data!$P:$P,Quarter!$B601,CALCULATION_quarterly_data!$C:$C,Quarter!$C601)</f>
        <v>9.4699999999999989</v>
      </c>
      <c r="M601" s="70">
        <f>SUMIFS(CALCULATION_quarterly_data!M:M,CALCULATION_quarterly_data!$A:$A,Quarter!$A601,CALCULATION_quarterly_data!$P:$P,Quarter!$B601,CALCULATION_quarterly_data!$C:$C,Quarter!$C601)</f>
        <v>42.93</v>
      </c>
      <c r="N601" s="71">
        <f>SUMIFS(CALCULATION_quarterly_data!N:N,CALCULATION_quarterly_data!$A:$A,Quarter!$A601,CALCULATION_quarterly_data!$P:$P,Quarter!$B601,CALCULATION_quarterly_data!$C:$C,Quarter!$C601)</f>
        <v>764.71</v>
      </c>
      <c r="O601" s="71">
        <f>SUMIFS(CALCULATION_quarterly_data!O:O,CALCULATION_quarterly_data!$A:$A,Quarter!$A601,CALCULATION_quarterly_data!$P:$P,Quarter!$B601,CALCULATION_quarterly_data!$C:$C,Quarter!$C601)</f>
        <v>845.15</v>
      </c>
    </row>
    <row r="602" spans="1:15">
      <c r="A602" s="96">
        <v>2024</v>
      </c>
      <c r="B602" s="107">
        <v>4</v>
      </c>
      <c r="C602" s="93" t="s">
        <v>38</v>
      </c>
      <c r="D602" s="70">
        <f>SUMIFS(CALCULATION_quarterly_data!D:D,CALCULATION_quarterly_data!$A:$A,Quarter!$A602,CALCULATION_quarterly_data!$P:$P,Quarter!$B602,CALCULATION_quarterly_data!$C:$C,Quarter!$C602)</f>
        <v>503.90999999999997</v>
      </c>
      <c r="E602" s="70">
        <f>SUMIFS(CALCULATION_quarterly_data!E:E,CALCULATION_quarterly_data!$A:$A,Quarter!$A602,CALCULATION_quarterly_data!$P:$P,Quarter!$B602,CALCULATION_quarterly_data!$C:$C,Quarter!$C602)</f>
        <v>0</v>
      </c>
      <c r="F602" s="71">
        <f>SUMIFS(CALCULATION_quarterly_data!F:F,CALCULATION_quarterly_data!$A:$A,Quarter!$A602,CALCULATION_quarterly_data!$P:$P,Quarter!$B602,CALCULATION_quarterly_data!$C:$C,Quarter!$C602)</f>
        <v>503.90999999999997</v>
      </c>
      <c r="G602" s="70">
        <f>SUMIFS(CALCULATION_quarterly_data!G:G,CALCULATION_quarterly_data!$A:$A,Quarter!$A602,CALCULATION_quarterly_data!$P:$P,Quarter!$B602,CALCULATION_quarterly_data!$C:$C,Quarter!$C602)</f>
        <v>0</v>
      </c>
      <c r="H602" s="70">
        <f>SUMIFS(CALCULATION_quarterly_data!H:H,CALCULATION_quarterly_data!$A:$A,Quarter!$A602,CALCULATION_quarterly_data!$P:$P,Quarter!$B602,CALCULATION_quarterly_data!$C:$C,Quarter!$C602)</f>
        <v>0</v>
      </c>
      <c r="I602" s="70">
        <f>SUMIFS(CALCULATION_quarterly_data!I:I,CALCULATION_quarterly_data!$A:$A,Quarter!$A602,CALCULATION_quarterly_data!$P:$P,Quarter!$B602,CALCULATION_quarterly_data!$C:$C,Quarter!$C602)</f>
        <v>0</v>
      </c>
      <c r="J602" s="70">
        <f>SUMIFS(CALCULATION_quarterly_data!J:J,CALCULATION_quarterly_data!$A:$A,Quarter!$A602,CALCULATION_quarterly_data!$P:$P,Quarter!$B602,CALCULATION_quarterly_data!$C:$C,Quarter!$C602)</f>
        <v>0</v>
      </c>
      <c r="K602" s="70">
        <f>SUMIFS(CALCULATION_quarterly_data!K:K,CALCULATION_quarterly_data!$A:$A,Quarter!$A602,CALCULATION_quarterly_data!$P:$P,Quarter!$B602,CALCULATION_quarterly_data!$C:$C,Quarter!$C602)</f>
        <v>0</v>
      </c>
      <c r="L602" s="70">
        <f>SUMIFS(CALCULATION_quarterly_data!L:L,CALCULATION_quarterly_data!$A:$A,Quarter!$A602,CALCULATION_quarterly_data!$P:$P,Quarter!$B602,CALCULATION_quarterly_data!$C:$C,Quarter!$C602)</f>
        <v>0</v>
      </c>
      <c r="M602" s="70">
        <f>SUMIFS(CALCULATION_quarterly_data!M:M,CALCULATION_quarterly_data!$A:$A,Quarter!$A602,CALCULATION_quarterly_data!$P:$P,Quarter!$B602,CALCULATION_quarterly_data!$C:$C,Quarter!$C602)</f>
        <v>0.38</v>
      </c>
      <c r="N602" s="71">
        <f>SUMIFS(CALCULATION_quarterly_data!N:N,CALCULATION_quarterly_data!$A:$A,Quarter!$A602,CALCULATION_quarterly_data!$P:$P,Quarter!$B602,CALCULATION_quarterly_data!$C:$C,Quarter!$C602)</f>
        <v>0.38</v>
      </c>
      <c r="O602" s="71">
        <f>SUMIFS(CALCULATION_quarterly_data!O:O,CALCULATION_quarterly_data!$A:$A,Quarter!$A602,CALCULATION_quarterly_data!$P:$P,Quarter!$B602,CALCULATION_quarterly_data!$C:$C,Quarter!$C602)</f>
        <v>504.29</v>
      </c>
    </row>
    <row r="603" spans="1:15">
      <c r="A603" s="96">
        <v>2024</v>
      </c>
      <c r="B603" s="107">
        <v>4</v>
      </c>
      <c r="C603" s="93" t="s">
        <v>40</v>
      </c>
      <c r="D603" s="70">
        <f>SUMIFS(CALCULATION_quarterly_data!D:D,CALCULATION_quarterly_data!$A:$A,Quarter!$A603,CALCULATION_quarterly_data!$P:$P,Quarter!$B603,CALCULATION_quarterly_data!$C:$C,Quarter!$C603)</f>
        <v>0</v>
      </c>
      <c r="E603" s="70">
        <f>SUMIFS(CALCULATION_quarterly_data!E:E,CALCULATION_quarterly_data!$A:$A,Quarter!$A603,CALCULATION_quarterly_data!$P:$P,Quarter!$B603,CALCULATION_quarterly_data!$C:$C,Quarter!$C603)</f>
        <v>20.2</v>
      </c>
      <c r="F603" s="71">
        <f>SUMIFS(CALCULATION_quarterly_data!F:F,CALCULATION_quarterly_data!$A:$A,Quarter!$A603,CALCULATION_quarterly_data!$P:$P,Quarter!$B603,CALCULATION_quarterly_data!$C:$C,Quarter!$C603)</f>
        <v>20.2</v>
      </c>
      <c r="G603" s="70">
        <f>SUMIFS(CALCULATION_quarterly_data!G:G,CALCULATION_quarterly_data!$A:$A,Quarter!$A603,CALCULATION_quarterly_data!$P:$P,Quarter!$B603,CALCULATION_quarterly_data!$C:$C,Quarter!$C603)</f>
        <v>0.05</v>
      </c>
      <c r="H603" s="70">
        <f>SUMIFS(CALCULATION_quarterly_data!H:H,CALCULATION_quarterly_data!$A:$A,Quarter!$A603,CALCULATION_quarterly_data!$P:$P,Quarter!$B603,CALCULATION_quarterly_data!$C:$C,Quarter!$C603)</f>
        <v>17.48</v>
      </c>
      <c r="I603" s="70">
        <f>SUMIFS(CALCULATION_quarterly_data!I:I,CALCULATION_quarterly_data!$A:$A,Quarter!$A603,CALCULATION_quarterly_data!$P:$P,Quarter!$B603,CALCULATION_quarterly_data!$C:$C,Quarter!$C603)</f>
        <v>0</v>
      </c>
      <c r="J603" s="70">
        <f>SUMIFS(CALCULATION_quarterly_data!J:J,CALCULATION_quarterly_data!$A:$A,Quarter!$A603,CALCULATION_quarterly_data!$P:$P,Quarter!$B603,CALCULATION_quarterly_data!$C:$C,Quarter!$C603)</f>
        <v>0</v>
      </c>
      <c r="K603" s="70">
        <f>SUMIFS(CALCULATION_quarterly_data!K:K,CALCULATION_quarterly_data!$A:$A,Quarter!$A603,CALCULATION_quarterly_data!$P:$P,Quarter!$B603,CALCULATION_quarterly_data!$C:$C,Quarter!$C603)</f>
        <v>0</v>
      </c>
      <c r="L603" s="70">
        <f>SUMIFS(CALCULATION_quarterly_data!L:L,CALCULATION_quarterly_data!$A:$A,Quarter!$A603,CALCULATION_quarterly_data!$P:$P,Quarter!$B603,CALCULATION_quarterly_data!$C:$C,Quarter!$C603)</f>
        <v>0</v>
      </c>
      <c r="M603" s="70">
        <f>SUMIFS(CALCULATION_quarterly_data!M:M,CALCULATION_quarterly_data!$A:$A,Quarter!$A603,CALCULATION_quarterly_data!$P:$P,Quarter!$B603,CALCULATION_quarterly_data!$C:$C,Quarter!$C603)</f>
        <v>45.28</v>
      </c>
      <c r="N603" s="71">
        <f>SUMIFS(CALCULATION_quarterly_data!N:N,CALCULATION_quarterly_data!$A:$A,Quarter!$A603,CALCULATION_quarterly_data!$P:$P,Quarter!$B603,CALCULATION_quarterly_data!$C:$C,Quarter!$C603)</f>
        <v>62.81</v>
      </c>
      <c r="O603" s="71">
        <f>SUMIFS(CALCULATION_quarterly_data!O:O,CALCULATION_quarterly_data!$A:$A,Quarter!$A603,CALCULATION_quarterly_data!$P:$P,Quarter!$B603,CALCULATION_quarterly_data!$C:$C,Quarter!$C603)</f>
        <v>83.009999999999991</v>
      </c>
    </row>
    <row r="604" spans="1:15">
      <c r="A604" s="96">
        <v>2024</v>
      </c>
      <c r="B604" s="107">
        <v>4</v>
      </c>
      <c r="C604" s="93" t="s">
        <v>41</v>
      </c>
      <c r="D604" s="70">
        <f>SUMIFS(CALCULATION_quarterly_data!D:D,CALCULATION_quarterly_data!$A:$A,Quarter!$A604,CALCULATION_quarterly_data!$P:$P,Quarter!$B604,CALCULATION_quarterly_data!$C:$C,Quarter!$C604)</f>
        <v>0</v>
      </c>
      <c r="E604" s="70">
        <f>SUMIFS(CALCULATION_quarterly_data!E:E,CALCULATION_quarterly_data!$A:$A,Quarter!$A604,CALCULATION_quarterly_data!$P:$P,Quarter!$B604,CALCULATION_quarterly_data!$C:$C,Quarter!$C604)</f>
        <v>28.18</v>
      </c>
      <c r="F604" s="71">
        <f>SUMIFS(CALCULATION_quarterly_data!F:F,CALCULATION_quarterly_data!$A:$A,Quarter!$A604,CALCULATION_quarterly_data!$P:$P,Quarter!$B604,CALCULATION_quarterly_data!$C:$C,Quarter!$C604)</f>
        <v>28.18</v>
      </c>
      <c r="G604" s="70">
        <f>SUMIFS(CALCULATION_quarterly_data!G:G,CALCULATION_quarterly_data!$A:$A,Quarter!$A604,CALCULATION_quarterly_data!$P:$P,Quarter!$B604,CALCULATION_quarterly_data!$C:$C,Quarter!$C604)</f>
        <v>0.01</v>
      </c>
      <c r="H604" s="70">
        <f>SUMIFS(CALCULATION_quarterly_data!H:H,CALCULATION_quarterly_data!$A:$A,Quarter!$A604,CALCULATION_quarterly_data!$P:$P,Quarter!$B604,CALCULATION_quarterly_data!$C:$C,Quarter!$C604)</f>
        <v>3.4</v>
      </c>
      <c r="I604" s="70">
        <f>SUMIFS(CALCULATION_quarterly_data!I:I,CALCULATION_quarterly_data!$A:$A,Quarter!$A604,CALCULATION_quarterly_data!$P:$P,Quarter!$B604,CALCULATION_quarterly_data!$C:$C,Quarter!$C604)</f>
        <v>0</v>
      </c>
      <c r="J604" s="70">
        <f>SUMIFS(CALCULATION_quarterly_data!J:J,CALCULATION_quarterly_data!$A:$A,Quarter!$A604,CALCULATION_quarterly_data!$P:$P,Quarter!$B604,CALCULATION_quarterly_data!$C:$C,Quarter!$C604)</f>
        <v>0.98</v>
      </c>
      <c r="K604" s="70">
        <f>SUMIFS(CALCULATION_quarterly_data!K:K,CALCULATION_quarterly_data!$A:$A,Quarter!$A604,CALCULATION_quarterly_data!$P:$P,Quarter!$B604,CALCULATION_quarterly_data!$C:$C,Quarter!$C604)</f>
        <v>25.47</v>
      </c>
      <c r="L604" s="70">
        <f>SUMIFS(CALCULATION_quarterly_data!L:L,CALCULATION_quarterly_data!$A:$A,Quarter!$A604,CALCULATION_quarterly_data!$P:$P,Quarter!$B604,CALCULATION_quarterly_data!$C:$C,Quarter!$C604)</f>
        <v>1.69</v>
      </c>
      <c r="M604" s="70">
        <f>SUMIFS(CALCULATION_quarterly_data!M:M,CALCULATION_quarterly_data!$A:$A,Quarter!$A604,CALCULATION_quarterly_data!$P:$P,Quarter!$B604,CALCULATION_quarterly_data!$C:$C,Quarter!$C604)</f>
        <v>54.370000000000005</v>
      </c>
      <c r="N604" s="71">
        <f>SUMIFS(CALCULATION_quarterly_data!N:N,CALCULATION_quarterly_data!$A:$A,Quarter!$A604,CALCULATION_quarterly_data!$P:$P,Quarter!$B604,CALCULATION_quarterly_data!$C:$C,Quarter!$C604)</f>
        <v>85.92</v>
      </c>
      <c r="O604" s="71">
        <f>SUMIFS(CALCULATION_quarterly_data!O:O,CALCULATION_quarterly_data!$A:$A,Quarter!$A604,CALCULATION_quarterly_data!$P:$P,Quarter!$B604,CALCULATION_quarterly_data!$C:$C,Quarter!$C604)</f>
        <v>114.1</v>
      </c>
    </row>
    <row r="605" spans="1:15">
      <c r="A605" s="96">
        <v>2024</v>
      </c>
      <c r="B605" s="107">
        <v>4</v>
      </c>
      <c r="C605" s="93" t="s">
        <v>42</v>
      </c>
      <c r="D605" s="70">
        <f>SUMIFS(CALCULATION_quarterly_data!D:D,CALCULATION_quarterly_data!$A:$A,Quarter!$A605,CALCULATION_quarterly_data!$P:$P,Quarter!$B605,CALCULATION_quarterly_data!$C:$C,Quarter!$C605)</f>
        <v>0</v>
      </c>
      <c r="E605" s="70">
        <f>SUMIFS(CALCULATION_quarterly_data!E:E,CALCULATION_quarterly_data!$A:$A,Quarter!$A605,CALCULATION_quarterly_data!$P:$P,Quarter!$B605,CALCULATION_quarterly_data!$C:$C,Quarter!$C605)</f>
        <v>0</v>
      </c>
      <c r="F605" s="71">
        <f>SUMIFS(CALCULATION_quarterly_data!F:F,CALCULATION_quarterly_data!$A:$A,Quarter!$A605,CALCULATION_quarterly_data!$P:$P,Quarter!$B605,CALCULATION_quarterly_data!$C:$C,Quarter!$C605)</f>
        <v>0</v>
      </c>
      <c r="G605" s="70">
        <f>SUMIFS(CALCULATION_quarterly_data!G:G,CALCULATION_quarterly_data!$A:$A,Quarter!$A605,CALCULATION_quarterly_data!$P:$P,Quarter!$B605,CALCULATION_quarterly_data!$C:$C,Quarter!$C605)</f>
        <v>0.01</v>
      </c>
      <c r="H605" s="70">
        <f>SUMIFS(CALCULATION_quarterly_data!H:H,CALCULATION_quarterly_data!$A:$A,Quarter!$A605,CALCULATION_quarterly_data!$P:$P,Quarter!$B605,CALCULATION_quarterly_data!$C:$C,Quarter!$C605)</f>
        <v>0</v>
      </c>
      <c r="I605" s="70">
        <f>SUMIFS(CALCULATION_quarterly_data!I:I,CALCULATION_quarterly_data!$A:$A,Quarter!$A605,CALCULATION_quarterly_data!$P:$P,Quarter!$B605,CALCULATION_quarterly_data!$C:$C,Quarter!$C605)</f>
        <v>141.39999999999998</v>
      </c>
      <c r="J605" s="70">
        <f>SUMIFS(CALCULATION_quarterly_data!J:J,CALCULATION_quarterly_data!$A:$A,Quarter!$A605,CALCULATION_quarterly_data!$P:$P,Quarter!$B605,CALCULATION_quarterly_data!$C:$C,Quarter!$C605)</f>
        <v>0</v>
      </c>
      <c r="K605" s="70">
        <f>SUMIFS(CALCULATION_quarterly_data!K:K,CALCULATION_quarterly_data!$A:$A,Quarter!$A605,CALCULATION_quarterly_data!$P:$P,Quarter!$B605,CALCULATION_quarterly_data!$C:$C,Quarter!$C605)</f>
        <v>346.11</v>
      </c>
      <c r="L605" s="70">
        <f>SUMIFS(CALCULATION_quarterly_data!L:L,CALCULATION_quarterly_data!$A:$A,Quarter!$A605,CALCULATION_quarterly_data!$P:$P,Quarter!$B605,CALCULATION_quarterly_data!$C:$C,Quarter!$C605)</f>
        <v>25.63</v>
      </c>
      <c r="M605" s="70">
        <f>SUMIFS(CALCULATION_quarterly_data!M:M,CALCULATION_quarterly_data!$A:$A,Quarter!$A605,CALCULATION_quarterly_data!$P:$P,Quarter!$B605,CALCULATION_quarterly_data!$C:$C,Quarter!$C605)</f>
        <v>0.7</v>
      </c>
      <c r="N605" s="71">
        <f>SUMIFS(CALCULATION_quarterly_data!N:N,CALCULATION_quarterly_data!$A:$A,Quarter!$A605,CALCULATION_quarterly_data!$P:$P,Quarter!$B605,CALCULATION_quarterly_data!$C:$C,Quarter!$C605)</f>
        <v>513.85</v>
      </c>
      <c r="O605" s="71">
        <f>SUMIFS(CALCULATION_quarterly_data!O:O,CALCULATION_quarterly_data!$A:$A,Quarter!$A605,CALCULATION_quarterly_data!$P:$P,Quarter!$B605,CALCULATION_quarterly_data!$C:$C,Quarter!$C605)</f>
        <v>513.85</v>
      </c>
    </row>
    <row r="606" spans="1:15">
      <c r="A606" s="96">
        <v>2024</v>
      </c>
      <c r="B606" s="107">
        <v>4</v>
      </c>
      <c r="C606" s="93" t="s">
        <v>86</v>
      </c>
      <c r="D606" s="70">
        <f>SUMIFS(CALCULATION_quarterly_data!D:D,CALCULATION_quarterly_data!$A:$A,Quarter!$A606,CALCULATION_quarterly_data!$P:$P,Quarter!$B606,CALCULATION_quarterly_data!$C:$C,Quarter!$C606)</f>
        <v>0</v>
      </c>
      <c r="E606" s="70">
        <f>SUMIFS(CALCULATION_quarterly_data!E:E,CALCULATION_quarterly_data!$A:$A,Quarter!$A606,CALCULATION_quarterly_data!$P:$P,Quarter!$B606,CALCULATION_quarterly_data!$C:$C,Quarter!$C606)</f>
        <v>80.300000000000011</v>
      </c>
      <c r="F606" s="71">
        <f>SUMIFS(CALCULATION_quarterly_data!F:F,CALCULATION_quarterly_data!$A:$A,Quarter!$A606,CALCULATION_quarterly_data!$P:$P,Quarter!$B606,CALCULATION_quarterly_data!$C:$C,Quarter!$C606)</f>
        <v>80.300000000000011</v>
      </c>
      <c r="G606" s="70">
        <f>SUMIFS(CALCULATION_quarterly_data!G:G,CALCULATION_quarterly_data!$A:$A,Quarter!$A606,CALCULATION_quarterly_data!$P:$P,Quarter!$B606,CALCULATION_quarterly_data!$C:$C,Quarter!$C606)</f>
        <v>0.06</v>
      </c>
      <c r="H606" s="70">
        <f>SUMIFS(CALCULATION_quarterly_data!H:H,CALCULATION_quarterly_data!$A:$A,Quarter!$A606,CALCULATION_quarterly_data!$P:$P,Quarter!$B606,CALCULATION_quarterly_data!$C:$C,Quarter!$C606)</f>
        <v>25.34</v>
      </c>
      <c r="I606" s="70">
        <f>SUMIFS(CALCULATION_quarterly_data!I:I,CALCULATION_quarterly_data!$A:$A,Quarter!$A606,CALCULATION_quarterly_data!$P:$P,Quarter!$B606,CALCULATION_quarterly_data!$C:$C,Quarter!$C606)</f>
        <v>0</v>
      </c>
      <c r="J606" s="70">
        <f>SUMIFS(CALCULATION_quarterly_data!J:J,CALCULATION_quarterly_data!$A:$A,Quarter!$A606,CALCULATION_quarterly_data!$P:$P,Quarter!$B606,CALCULATION_quarterly_data!$C:$C,Quarter!$C606)</f>
        <v>10.93</v>
      </c>
      <c r="K606" s="70">
        <f>SUMIFS(CALCULATION_quarterly_data!K:K,CALCULATION_quarterly_data!$A:$A,Quarter!$A606,CALCULATION_quarterly_data!$P:$P,Quarter!$B606,CALCULATION_quarterly_data!$C:$C,Quarter!$C606)</f>
        <v>1.48</v>
      </c>
      <c r="L606" s="70">
        <f>SUMIFS(CALCULATION_quarterly_data!L:L,CALCULATION_quarterly_data!$A:$A,Quarter!$A606,CALCULATION_quarterly_data!$P:$P,Quarter!$B606,CALCULATION_quarterly_data!$C:$C,Quarter!$C606)</f>
        <v>0.03</v>
      </c>
      <c r="M606" s="70">
        <f>SUMIFS(CALCULATION_quarterly_data!M:M,CALCULATION_quarterly_data!$A:$A,Quarter!$A606,CALCULATION_quarterly_data!$P:$P,Quarter!$B606,CALCULATION_quarterly_data!$C:$C,Quarter!$C606)</f>
        <v>6.21</v>
      </c>
      <c r="N606" s="71">
        <f>SUMIFS(CALCULATION_quarterly_data!N:N,CALCULATION_quarterly_data!$A:$A,Quarter!$A606,CALCULATION_quarterly_data!$P:$P,Quarter!$B606,CALCULATION_quarterly_data!$C:$C,Quarter!$C606)</f>
        <v>44.05</v>
      </c>
      <c r="O606" s="71">
        <f>SUMIFS(CALCULATION_quarterly_data!O:O,CALCULATION_quarterly_data!$A:$A,Quarter!$A606,CALCULATION_quarterly_data!$P:$P,Quarter!$B606,CALCULATION_quarterly_data!$C:$C,Quarter!$C606)</f>
        <v>124.35</v>
      </c>
    </row>
    <row r="607" spans="1:15">
      <c r="A607" s="96">
        <v>2024</v>
      </c>
      <c r="B607" s="107">
        <v>4</v>
      </c>
      <c r="C607" s="93" t="s">
        <v>43</v>
      </c>
      <c r="D607" s="70">
        <f>SUMIFS(CALCULATION_quarterly_data!D:D,CALCULATION_quarterly_data!$A:$A,Quarter!$A607,CALCULATION_quarterly_data!$P:$P,Quarter!$B607,CALCULATION_quarterly_data!$C:$C,Quarter!$C607)</f>
        <v>0</v>
      </c>
      <c r="E607" s="70">
        <f>SUMIFS(CALCULATION_quarterly_data!E:E,CALCULATION_quarterly_data!$A:$A,Quarter!$A607,CALCULATION_quarterly_data!$P:$P,Quarter!$B607,CALCULATION_quarterly_data!$C:$C,Quarter!$C607)</f>
        <v>0</v>
      </c>
      <c r="F607" s="71">
        <f>SUMIFS(CALCULATION_quarterly_data!F:F,CALCULATION_quarterly_data!$A:$A,Quarter!$A607,CALCULATION_quarterly_data!$P:$P,Quarter!$B607,CALCULATION_quarterly_data!$C:$C,Quarter!$C607)</f>
        <v>0</v>
      </c>
      <c r="G607" s="70">
        <f>SUMIFS(CALCULATION_quarterly_data!G:G,CALCULATION_quarterly_data!$A:$A,Quarter!$A607,CALCULATION_quarterly_data!$P:$P,Quarter!$B607,CALCULATION_quarterly_data!$C:$C,Quarter!$C607)</f>
        <v>0</v>
      </c>
      <c r="H607" s="70">
        <f>SUMIFS(CALCULATION_quarterly_data!H:H,CALCULATION_quarterly_data!$A:$A,Quarter!$A607,CALCULATION_quarterly_data!$P:$P,Quarter!$B607,CALCULATION_quarterly_data!$C:$C,Quarter!$C607)</f>
        <v>0</v>
      </c>
      <c r="I607" s="70">
        <f>SUMIFS(CALCULATION_quarterly_data!I:I,CALCULATION_quarterly_data!$A:$A,Quarter!$A607,CALCULATION_quarterly_data!$P:$P,Quarter!$B607,CALCULATION_quarterly_data!$C:$C,Quarter!$C607)</f>
        <v>970.32</v>
      </c>
      <c r="J607" s="70">
        <f>SUMIFS(CALCULATION_quarterly_data!J:J,CALCULATION_quarterly_data!$A:$A,Quarter!$A607,CALCULATION_quarterly_data!$P:$P,Quarter!$B607,CALCULATION_quarterly_data!$C:$C,Quarter!$C607)</f>
        <v>0</v>
      </c>
      <c r="K607" s="70">
        <f>SUMIFS(CALCULATION_quarterly_data!K:K,CALCULATION_quarterly_data!$A:$A,Quarter!$A607,CALCULATION_quarterly_data!$P:$P,Quarter!$B607,CALCULATION_quarterly_data!$C:$C,Quarter!$C607)</f>
        <v>0</v>
      </c>
      <c r="L607" s="70">
        <f>SUMIFS(CALCULATION_quarterly_data!L:L,CALCULATION_quarterly_data!$A:$A,Quarter!$A607,CALCULATION_quarterly_data!$P:$P,Quarter!$B607,CALCULATION_quarterly_data!$C:$C,Quarter!$C607)</f>
        <v>0</v>
      </c>
      <c r="M607" s="70">
        <f>SUMIFS(CALCULATION_quarterly_data!M:M,CALCULATION_quarterly_data!$A:$A,Quarter!$A607,CALCULATION_quarterly_data!$P:$P,Quarter!$B607,CALCULATION_quarterly_data!$C:$C,Quarter!$C607)</f>
        <v>0</v>
      </c>
      <c r="N607" s="71">
        <f>SUMIFS(CALCULATION_quarterly_data!N:N,CALCULATION_quarterly_data!$A:$A,Quarter!$A607,CALCULATION_quarterly_data!$P:$P,Quarter!$B607,CALCULATION_quarterly_data!$C:$C,Quarter!$C607)</f>
        <v>970.32</v>
      </c>
      <c r="O607" s="71">
        <f>SUMIFS(CALCULATION_quarterly_data!O:O,CALCULATION_quarterly_data!$A:$A,Quarter!$A607,CALCULATION_quarterly_data!$P:$P,Quarter!$B607,CALCULATION_quarterly_data!$C:$C,Quarter!$C607)</f>
        <v>970.32</v>
      </c>
    </row>
    <row r="608" spans="1:15">
      <c r="A608" s="96">
        <v>2024</v>
      </c>
      <c r="B608" s="107">
        <v>4</v>
      </c>
      <c r="C608" s="93" t="s">
        <v>88</v>
      </c>
      <c r="D608" s="70">
        <f>SUMIFS(CALCULATION_quarterly_data!D:D,CALCULATION_quarterly_data!$A:$A,Quarter!$A608,CALCULATION_quarterly_data!$P:$P,Quarter!$B608,CALCULATION_quarterly_data!$C:$C,Quarter!$C608)</f>
        <v>1094.53</v>
      </c>
      <c r="E608" s="70">
        <f>SUMIFS(CALCULATION_quarterly_data!E:E,CALCULATION_quarterly_data!$A:$A,Quarter!$A608,CALCULATION_quarterly_data!$P:$P,Quarter!$B608,CALCULATION_quarterly_data!$C:$C,Quarter!$C608)</f>
        <v>0</v>
      </c>
      <c r="F608" s="71">
        <f>SUMIFS(CALCULATION_quarterly_data!F:F,CALCULATION_quarterly_data!$A:$A,Quarter!$A608,CALCULATION_quarterly_data!$P:$P,Quarter!$B608,CALCULATION_quarterly_data!$C:$C,Quarter!$C608)</f>
        <v>1094.53</v>
      </c>
      <c r="G608" s="70">
        <f>SUMIFS(CALCULATION_quarterly_data!G:G,CALCULATION_quarterly_data!$A:$A,Quarter!$A608,CALCULATION_quarterly_data!$P:$P,Quarter!$B608,CALCULATION_quarterly_data!$C:$C,Quarter!$C608)</f>
        <v>0</v>
      </c>
      <c r="H608" s="70">
        <f>SUMIFS(CALCULATION_quarterly_data!H:H,CALCULATION_quarterly_data!$A:$A,Quarter!$A608,CALCULATION_quarterly_data!$P:$P,Quarter!$B608,CALCULATION_quarterly_data!$C:$C,Quarter!$C608)</f>
        <v>0</v>
      </c>
      <c r="I608" s="70">
        <f>SUMIFS(CALCULATION_quarterly_data!I:I,CALCULATION_quarterly_data!$A:$A,Quarter!$A608,CALCULATION_quarterly_data!$P:$P,Quarter!$B608,CALCULATION_quarterly_data!$C:$C,Quarter!$C608)</f>
        <v>0</v>
      </c>
      <c r="J608" s="70">
        <f>SUMIFS(CALCULATION_quarterly_data!J:J,CALCULATION_quarterly_data!$A:$A,Quarter!$A608,CALCULATION_quarterly_data!$P:$P,Quarter!$B608,CALCULATION_quarterly_data!$C:$C,Quarter!$C608)</f>
        <v>0</v>
      </c>
      <c r="K608" s="70">
        <f>SUMIFS(CALCULATION_quarterly_data!K:K,CALCULATION_quarterly_data!$A:$A,Quarter!$A608,CALCULATION_quarterly_data!$P:$P,Quarter!$B608,CALCULATION_quarterly_data!$C:$C,Quarter!$C608)</f>
        <v>0</v>
      </c>
      <c r="L608" s="70">
        <f>SUMIFS(CALCULATION_quarterly_data!L:L,CALCULATION_quarterly_data!$A:$A,Quarter!$A608,CALCULATION_quarterly_data!$P:$P,Quarter!$B608,CALCULATION_quarterly_data!$C:$C,Quarter!$C608)</f>
        <v>0</v>
      </c>
      <c r="M608" s="70">
        <f>SUMIFS(CALCULATION_quarterly_data!M:M,CALCULATION_quarterly_data!$A:$A,Quarter!$A608,CALCULATION_quarterly_data!$P:$P,Quarter!$B608,CALCULATION_quarterly_data!$C:$C,Quarter!$C608)</f>
        <v>0</v>
      </c>
      <c r="N608" s="71">
        <f>SUMIFS(CALCULATION_quarterly_data!N:N,CALCULATION_quarterly_data!$A:$A,Quarter!$A608,CALCULATION_quarterly_data!$P:$P,Quarter!$B608,CALCULATION_quarterly_data!$C:$C,Quarter!$C608)</f>
        <v>0</v>
      </c>
      <c r="O608" s="71">
        <f>SUMIFS(CALCULATION_quarterly_data!O:O,CALCULATION_quarterly_data!$A:$A,Quarter!$A608,CALCULATION_quarterly_data!$P:$P,Quarter!$B608,CALCULATION_quarterly_data!$C:$C,Quarter!$C608)</f>
        <v>1094.53</v>
      </c>
    </row>
    <row r="609" spans="1:15">
      <c r="A609" s="96">
        <v>2024</v>
      </c>
      <c r="B609" s="107">
        <v>4</v>
      </c>
      <c r="C609" s="93" t="s">
        <v>44</v>
      </c>
      <c r="D609" s="70">
        <f>SUMIFS(CALCULATION_quarterly_data!D:D,CALCULATION_quarterly_data!$A:$A,Quarter!$A609,CALCULATION_quarterly_data!$P:$P,Quarter!$B609,CALCULATION_quarterly_data!$C:$C,Quarter!$C609)</f>
        <v>0.69</v>
      </c>
      <c r="E609" s="70">
        <f>SUMIFS(CALCULATION_quarterly_data!E:E,CALCULATION_quarterly_data!$A:$A,Quarter!$A609,CALCULATION_quarterly_data!$P:$P,Quarter!$B609,CALCULATION_quarterly_data!$C:$C,Quarter!$C609)</f>
        <v>216.76999999999998</v>
      </c>
      <c r="F609" s="71">
        <f>SUMIFS(CALCULATION_quarterly_data!F:F,CALCULATION_quarterly_data!$A:$A,Quarter!$A609,CALCULATION_quarterly_data!$P:$P,Quarter!$B609,CALCULATION_quarterly_data!$C:$C,Quarter!$C609)</f>
        <v>217.46</v>
      </c>
      <c r="G609" s="70">
        <f>SUMIFS(CALCULATION_quarterly_data!G:G,CALCULATION_quarterly_data!$A:$A,Quarter!$A609,CALCULATION_quarterly_data!$P:$P,Quarter!$B609,CALCULATION_quarterly_data!$C:$C,Quarter!$C609)</f>
        <v>27.229999999999997</v>
      </c>
      <c r="H609" s="70">
        <f>SUMIFS(CALCULATION_quarterly_data!H:H,CALCULATION_quarterly_data!$A:$A,Quarter!$A609,CALCULATION_quarterly_data!$P:$P,Quarter!$B609,CALCULATION_quarterly_data!$C:$C,Quarter!$C609)</f>
        <v>261.27999999999997</v>
      </c>
      <c r="I609" s="70">
        <f>SUMIFS(CALCULATION_quarterly_data!I:I,CALCULATION_quarterly_data!$A:$A,Quarter!$A609,CALCULATION_quarterly_data!$P:$P,Quarter!$B609,CALCULATION_quarterly_data!$C:$C,Quarter!$C609)</f>
        <v>84.25</v>
      </c>
      <c r="J609" s="70">
        <f>SUMIFS(CALCULATION_quarterly_data!J:J,CALCULATION_quarterly_data!$A:$A,Quarter!$A609,CALCULATION_quarterly_data!$P:$P,Quarter!$B609,CALCULATION_quarterly_data!$C:$C,Quarter!$C609)</f>
        <v>62.33</v>
      </c>
      <c r="K609" s="70">
        <f>SUMIFS(CALCULATION_quarterly_data!K:K,CALCULATION_quarterly_data!$A:$A,Quarter!$A609,CALCULATION_quarterly_data!$P:$P,Quarter!$B609,CALCULATION_quarterly_data!$C:$C,Quarter!$C609)</f>
        <v>466.34</v>
      </c>
      <c r="L609" s="70">
        <f>SUMIFS(CALCULATION_quarterly_data!L:L,CALCULATION_quarterly_data!$A:$A,Quarter!$A609,CALCULATION_quarterly_data!$P:$P,Quarter!$B609,CALCULATION_quarterly_data!$C:$C,Quarter!$C609)</f>
        <v>27.64</v>
      </c>
      <c r="M609" s="70">
        <f>SUMIFS(CALCULATION_quarterly_data!M:M,CALCULATION_quarterly_data!$A:$A,Quarter!$A609,CALCULATION_quarterly_data!$P:$P,Quarter!$B609,CALCULATION_quarterly_data!$C:$C,Quarter!$C609)</f>
        <v>371.31</v>
      </c>
      <c r="N609" s="71">
        <f>SUMIFS(CALCULATION_quarterly_data!N:N,CALCULATION_quarterly_data!$A:$A,Quarter!$A609,CALCULATION_quarterly_data!$P:$P,Quarter!$B609,CALCULATION_quarterly_data!$C:$C,Quarter!$C609)</f>
        <v>1300.3800000000001</v>
      </c>
      <c r="O609" s="71">
        <f>SUMIFS(CALCULATION_quarterly_data!O:O,CALCULATION_quarterly_data!$A:$A,Quarter!$A609,CALCULATION_quarterly_data!$P:$P,Quarter!$B609,CALCULATION_quarterly_data!$C:$C,Quarter!$C609)</f>
        <v>1517.8400000000001</v>
      </c>
    </row>
    <row r="610" spans="1:15">
      <c r="A610" s="96">
        <v>2024</v>
      </c>
      <c r="B610" s="107">
        <v>4</v>
      </c>
      <c r="C610" s="93" t="s">
        <v>45</v>
      </c>
      <c r="D610" s="70">
        <f>SUMIFS(CALCULATION_quarterly_data!D:D,CALCULATION_quarterly_data!$A:$A,Quarter!$A610,CALCULATION_quarterly_data!$P:$P,Quarter!$B610,CALCULATION_quarterly_data!$C:$C,Quarter!$C610)</f>
        <v>763.03</v>
      </c>
      <c r="E610" s="70">
        <f>SUMIFS(CALCULATION_quarterly_data!E:E,CALCULATION_quarterly_data!$A:$A,Quarter!$A610,CALCULATION_quarterly_data!$P:$P,Quarter!$B610,CALCULATION_quarterly_data!$C:$C,Quarter!$C610)</f>
        <v>0</v>
      </c>
      <c r="F610" s="71">
        <f>SUMIFS(CALCULATION_quarterly_data!F:F,CALCULATION_quarterly_data!$A:$A,Quarter!$A610,CALCULATION_quarterly_data!$P:$P,Quarter!$B610,CALCULATION_quarterly_data!$C:$C,Quarter!$C610)</f>
        <v>763.03</v>
      </c>
      <c r="G610" s="70">
        <f>SUMIFS(CALCULATION_quarterly_data!G:G,CALCULATION_quarterly_data!$A:$A,Quarter!$A610,CALCULATION_quarterly_data!$P:$P,Quarter!$B610,CALCULATION_quarterly_data!$C:$C,Quarter!$C610)</f>
        <v>0</v>
      </c>
      <c r="H610" s="70">
        <f>SUMIFS(CALCULATION_quarterly_data!H:H,CALCULATION_quarterly_data!$A:$A,Quarter!$A610,CALCULATION_quarterly_data!$P:$P,Quarter!$B610,CALCULATION_quarterly_data!$C:$C,Quarter!$C610)</f>
        <v>0</v>
      </c>
      <c r="I610" s="70">
        <f>SUMIFS(CALCULATION_quarterly_data!I:I,CALCULATION_quarterly_data!$A:$A,Quarter!$A610,CALCULATION_quarterly_data!$P:$P,Quarter!$B610,CALCULATION_quarterly_data!$C:$C,Quarter!$C610)</f>
        <v>0</v>
      </c>
      <c r="J610" s="70">
        <f>SUMIFS(CALCULATION_quarterly_data!J:J,CALCULATION_quarterly_data!$A:$A,Quarter!$A610,CALCULATION_quarterly_data!$P:$P,Quarter!$B610,CALCULATION_quarterly_data!$C:$C,Quarter!$C610)</f>
        <v>0</v>
      </c>
      <c r="K610" s="70">
        <f>SUMIFS(CALCULATION_quarterly_data!K:K,CALCULATION_quarterly_data!$A:$A,Quarter!$A610,CALCULATION_quarterly_data!$P:$P,Quarter!$B610,CALCULATION_quarterly_data!$C:$C,Quarter!$C610)</f>
        <v>66.25</v>
      </c>
      <c r="L610" s="70">
        <f>SUMIFS(CALCULATION_quarterly_data!L:L,CALCULATION_quarterly_data!$A:$A,Quarter!$A610,CALCULATION_quarterly_data!$P:$P,Quarter!$B610,CALCULATION_quarterly_data!$C:$C,Quarter!$C610)</f>
        <v>0</v>
      </c>
      <c r="M610" s="70">
        <f>SUMIFS(CALCULATION_quarterly_data!M:M,CALCULATION_quarterly_data!$A:$A,Quarter!$A610,CALCULATION_quarterly_data!$P:$P,Quarter!$B610,CALCULATION_quarterly_data!$C:$C,Quarter!$C610)</f>
        <v>0</v>
      </c>
      <c r="N610" s="71">
        <f>SUMIFS(CALCULATION_quarterly_data!N:N,CALCULATION_quarterly_data!$A:$A,Quarter!$A610,CALCULATION_quarterly_data!$P:$P,Quarter!$B610,CALCULATION_quarterly_data!$C:$C,Quarter!$C610)</f>
        <v>66.25</v>
      </c>
      <c r="O610" s="71">
        <f>SUMIFS(CALCULATION_quarterly_data!O:O,CALCULATION_quarterly_data!$A:$A,Quarter!$A610,CALCULATION_quarterly_data!$P:$P,Quarter!$B610,CALCULATION_quarterly_data!$C:$C,Quarter!$C610)</f>
        <v>829.28</v>
      </c>
    </row>
    <row r="611" spans="1:15">
      <c r="A611" s="96">
        <v>2024</v>
      </c>
      <c r="B611" s="107">
        <v>4</v>
      </c>
      <c r="C611" s="93" t="s">
        <v>46</v>
      </c>
      <c r="D611" s="70">
        <f>SUMIFS(CALCULATION_quarterly_data!D:D,CALCULATION_quarterly_data!$A:$A,Quarter!$A611,CALCULATION_quarterly_data!$P:$P,Quarter!$B611,CALCULATION_quarterly_data!$C:$C,Quarter!$C611)</f>
        <v>3948.82</v>
      </c>
      <c r="E611" s="70">
        <f>SUMIFS(CALCULATION_quarterly_data!E:E,CALCULATION_quarterly_data!$A:$A,Quarter!$A611,CALCULATION_quarterly_data!$P:$P,Quarter!$B611,CALCULATION_quarterly_data!$C:$C,Quarter!$C611)</f>
        <v>0</v>
      </c>
      <c r="F611" s="71">
        <f>SUMIFS(CALCULATION_quarterly_data!F:F,CALCULATION_quarterly_data!$A:$A,Quarter!$A611,CALCULATION_quarterly_data!$P:$P,Quarter!$B611,CALCULATION_quarterly_data!$C:$C,Quarter!$C611)</f>
        <v>3948.82</v>
      </c>
      <c r="G611" s="70">
        <f>SUMIFS(CALCULATION_quarterly_data!G:G,CALCULATION_quarterly_data!$A:$A,Quarter!$A611,CALCULATION_quarterly_data!$P:$P,Quarter!$B611,CALCULATION_quarterly_data!$C:$C,Quarter!$C611)</f>
        <v>14.75</v>
      </c>
      <c r="H611" s="70">
        <f>SUMIFS(CALCULATION_quarterly_data!H:H,CALCULATION_quarterly_data!$A:$A,Quarter!$A611,CALCULATION_quarterly_data!$P:$P,Quarter!$B611,CALCULATION_quarterly_data!$C:$C,Quarter!$C611)</f>
        <v>159.92000000000002</v>
      </c>
      <c r="I611" s="70">
        <f>SUMIFS(CALCULATION_quarterly_data!I:I,CALCULATION_quarterly_data!$A:$A,Quarter!$A611,CALCULATION_quarterly_data!$P:$P,Quarter!$B611,CALCULATION_quarterly_data!$C:$C,Quarter!$C611)</f>
        <v>0</v>
      </c>
      <c r="J611" s="70">
        <f>SUMIFS(CALCULATION_quarterly_data!J:J,CALCULATION_quarterly_data!$A:$A,Quarter!$A611,CALCULATION_quarterly_data!$P:$P,Quarter!$B611,CALCULATION_quarterly_data!$C:$C,Quarter!$C611)</f>
        <v>0</v>
      </c>
      <c r="K611" s="70">
        <f>SUMIFS(CALCULATION_quarterly_data!K:K,CALCULATION_quarterly_data!$A:$A,Quarter!$A611,CALCULATION_quarterly_data!$P:$P,Quarter!$B611,CALCULATION_quarterly_data!$C:$C,Quarter!$C611)</f>
        <v>0</v>
      </c>
      <c r="L611" s="70">
        <f>SUMIFS(CALCULATION_quarterly_data!L:L,CALCULATION_quarterly_data!$A:$A,Quarter!$A611,CALCULATION_quarterly_data!$P:$P,Quarter!$B611,CALCULATION_quarterly_data!$C:$C,Quarter!$C611)</f>
        <v>0</v>
      </c>
      <c r="M611" s="70">
        <f>SUMIFS(CALCULATION_quarterly_data!M:M,CALCULATION_quarterly_data!$A:$A,Quarter!$A611,CALCULATION_quarterly_data!$P:$P,Quarter!$B611,CALCULATION_quarterly_data!$C:$C,Quarter!$C611)</f>
        <v>64.95</v>
      </c>
      <c r="N611" s="71">
        <f>SUMIFS(CALCULATION_quarterly_data!N:N,CALCULATION_quarterly_data!$A:$A,Quarter!$A611,CALCULATION_quarterly_data!$P:$P,Quarter!$B611,CALCULATION_quarterly_data!$C:$C,Quarter!$C611)</f>
        <v>239.62</v>
      </c>
      <c r="O611" s="71">
        <f>SUMIFS(CALCULATION_quarterly_data!O:O,CALCULATION_quarterly_data!$A:$A,Quarter!$A611,CALCULATION_quarterly_data!$P:$P,Quarter!$B611,CALCULATION_quarterly_data!$C:$C,Quarter!$C611)</f>
        <v>4188.4400000000005</v>
      </c>
    </row>
    <row r="612" spans="1:15">
      <c r="A612" s="96">
        <v>2024</v>
      </c>
      <c r="B612" s="107">
        <v>4</v>
      </c>
      <c r="C612" s="93" t="s">
        <v>137</v>
      </c>
      <c r="D612" s="70">
        <f>SUMIFS(CALCULATION_quarterly_data!D:D,CALCULATION_quarterly_data!$A:$A,Quarter!$A612,CALCULATION_quarterly_data!$P:$P,Quarter!$B612,CALCULATION_quarterly_data!$C:$C,Quarter!$C612)</f>
        <v>533.72</v>
      </c>
      <c r="E612" s="70">
        <f>SUMIFS(CALCULATION_quarterly_data!E:E,CALCULATION_quarterly_data!$A:$A,Quarter!$A612,CALCULATION_quarterly_data!$P:$P,Quarter!$B612,CALCULATION_quarterly_data!$C:$C,Quarter!$C612)</f>
        <v>0</v>
      </c>
      <c r="F612" s="71">
        <f>SUMIFS(CALCULATION_quarterly_data!F:F,CALCULATION_quarterly_data!$A:$A,Quarter!$A612,CALCULATION_quarterly_data!$P:$P,Quarter!$B612,CALCULATION_quarterly_data!$C:$C,Quarter!$C612)</f>
        <v>533.72</v>
      </c>
      <c r="G612" s="70">
        <f>SUMIFS(CALCULATION_quarterly_data!G:G,CALCULATION_quarterly_data!$A:$A,Quarter!$A612,CALCULATION_quarterly_data!$P:$P,Quarter!$B612,CALCULATION_quarterly_data!$C:$C,Quarter!$C612)</f>
        <v>0</v>
      </c>
      <c r="H612" s="70">
        <f>SUMIFS(CALCULATION_quarterly_data!H:H,CALCULATION_quarterly_data!$A:$A,Quarter!$A612,CALCULATION_quarterly_data!$P:$P,Quarter!$B612,CALCULATION_quarterly_data!$C:$C,Quarter!$C612)</f>
        <v>0</v>
      </c>
      <c r="I612" s="70">
        <f>SUMIFS(CALCULATION_quarterly_data!I:I,CALCULATION_quarterly_data!$A:$A,Quarter!$A612,CALCULATION_quarterly_data!$P:$P,Quarter!$B612,CALCULATION_quarterly_data!$C:$C,Quarter!$C612)</f>
        <v>0</v>
      </c>
      <c r="J612" s="70">
        <f>SUMIFS(CALCULATION_quarterly_data!J:J,CALCULATION_quarterly_data!$A:$A,Quarter!$A612,CALCULATION_quarterly_data!$P:$P,Quarter!$B612,CALCULATION_quarterly_data!$C:$C,Quarter!$C612)</f>
        <v>0</v>
      </c>
      <c r="K612" s="70">
        <f>SUMIFS(CALCULATION_quarterly_data!K:K,CALCULATION_quarterly_data!$A:$A,Quarter!$A612,CALCULATION_quarterly_data!$P:$P,Quarter!$B612,CALCULATION_quarterly_data!$C:$C,Quarter!$C612)</f>
        <v>0</v>
      </c>
      <c r="L612" s="70">
        <f>SUMIFS(CALCULATION_quarterly_data!L:L,CALCULATION_quarterly_data!$A:$A,Quarter!$A612,CALCULATION_quarterly_data!$P:$P,Quarter!$B612,CALCULATION_quarterly_data!$C:$C,Quarter!$C612)</f>
        <v>0</v>
      </c>
      <c r="M612" s="70">
        <f>SUMIFS(CALCULATION_quarterly_data!M:M,CALCULATION_quarterly_data!$A:$A,Quarter!$A612,CALCULATION_quarterly_data!$P:$P,Quarter!$B612,CALCULATION_quarterly_data!$C:$C,Quarter!$C612)</f>
        <v>0</v>
      </c>
      <c r="N612" s="71">
        <f>SUMIFS(CALCULATION_quarterly_data!N:N,CALCULATION_quarterly_data!$A:$A,Quarter!$A612,CALCULATION_quarterly_data!$P:$P,Quarter!$B612,CALCULATION_quarterly_data!$C:$C,Quarter!$C612)</f>
        <v>0</v>
      </c>
      <c r="O612" s="71">
        <f>SUMIFS(CALCULATION_quarterly_data!O:O,CALCULATION_quarterly_data!$A:$A,Quarter!$A612,CALCULATION_quarterly_data!$P:$P,Quarter!$B612,CALCULATION_quarterly_data!$C:$C,Quarter!$C612)</f>
        <v>533.72</v>
      </c>
    </row>
    <row r="613" spans="1:15">
      <c r="A613" s="96">
        <v>2024</v>
      </c>
      <c r="B613" s="107">
        <v>4</v>
      </c>
      <c r="C613" s="93" t="s">
        <v>47</v>
      </c>
      <c r="D613" s="70">
        <f>SUMIFS(CALCULATION_quarterly_data!D:D,CALCULATION_quarterly_data!$A:$A,Quarter!$A613,CALCULATION_quarterly_data!$P:$P,Quarter!$B613,CALCULATION_quarterly_data!$C:$C,Quarter!$C613)</f>
        <v>0</v>
      </c>
      <c r="E613" s="70">
        <f>SUMIFS(CALCULATION_quarterly_data!E:E,CALCULATION_quarterly_data!$A:$A,Quarter!$A613,CALCULATION_quarterly_data!$P:$P,Quarter!$B613,CALCULATION_quarterly_data!$C:$C,Quarter!$C613)</f>
        <v>0</v>
      </c>
      <c r="F613" s="71">
        <f>SUMIFS(CALCULATION_quarterly_data!F:F,CALCULATION_quarterly_data!$A:$A,Quarter!$A613,CALCULATION_quarterly_data!$P:$P,Quarter!$B613,CALCULATION_quarterly_data!$C:$C,Quarter!$C613)</f>
        <v>0</v>
      </c>
      <c r="G613" s="70">
        <f>SUMIFS(CALCULATION_quarterly_data!G:G,CALCULATION_quarterly_data!$A:$A,Quarter!$A613,CALCULATION_quarterly_data!$P:$P,Quarter!$B613,CALCULATION_quarterly_data!$C:$C,Quarter!$C613)</f>
        <v>0</v>
      </c>
      <c r="H613" s="70">
        <f>SUMIFS(CALCULATION_quarterly_data!H:H,CALCULATION_quarterly_data!$A:$A,Quarter!$A613,CALCULATION_quarterly_data!$P:$P,Quarter!$B613,CALCULATION_quarterly_data!$C:$C,Quarter!$C613)</f>
        <v>0</v>
      </c>
      <c r="I613" s="70">
        <f>SUMIFS(CALCULATION_quarterly_data!I:I,CALCULATION_quarterly_data!$A:$A,Quarter!$A613,CALCULATION_quarterly_data!$P:$P,Quarter!$B613,CALCULATION_quarterly_data!$C:$C,Quarter!$C613)</f>
        <v>0</v>
      </c>
      <c r="J613" s="70">
        <f>SUMIFS(CALCULATION_quarterly_data!J:J,CALCULATION_quarterly_data!$A:$A,Quarter!$A613,CALCULATION_quarterly_data!$P:$P,Quarter!$B613,CALCULATION_quarterly_data!$C:$C,Quarter!$C613)</f>
        <v>0</v>
      </c>
      <c r="K613" s="70">
        <f>SUMIFS(CALCULATION_quarterly_data!K:K,CALCULATION_quarterly_data!$A:$A,Quarter!$A613,CALCULATION_quarterly_data!$P:$P,Quarter!$B613,CALCULATION_quarterly_data!$C:$C,Quarter!$C613)</f>
        <v>0</v>
      </c>
      <c r="L613" s="70">
        <f>SUMIFS(CALCULATION_quarterly_data!L:L,CALCULATION_quarterly_data!$A:$A,Quarter!$A613,CALCULATION_quarterly_data!$P:$P,Quarter!$B613,CALCULATION_quarterly_data!$C:$C,Quarter!$C613)</f>
        <v>0</v>
      </c>
      <c r="M613" s="70">
        <f>SUMIFS(CALCULATION_quarterly_data!M:M,CALCULATION_quarterly_data!$A:$A,Quarter!$A613,CALCULATION_quarterly_data!$P:$P,Quarter!$B613,CALCULATION_quarterly_data!$C:$C,Quarter!$C613)</f>
        <v>0</v>
      </c>
      <c r="N613" s="71">
        <f>SUMIFS(CALCULATION_quarterly_data!N:N,CALCULATION_quarterly_data!$A:$A,Quarter!$A613,CALCULATION_quarterly_data!$P:$P,Quarter!$B613,CALCULATION_quarterly_data!$C:$C,Quarter!$C613)</f>
        <v>0</v>
      </c>
      <c r="O613" s="71">
        <f>SUMIFS(CALCULATION_quarterly_data!O:O,CALCULATION_quarterly_data!$A:$A,Quarter!$A613,CALCULATION_quarterly_data!$P:$P,Quarter!$B613,CALCULATION_quarterly_data!$C:$C,Quarter!$C613)</f>
        <v>0</v>
      </c>
    </row>
    <row r="614" spans="1:15">
      <c r="A614" s="96">
        <v>2024</v>
      </c>
      <c r="B614" s="107">
        <v>4</v>
      </c>
      <c r="C614" s="93" t="s">
        <v>48</v>
      </c>
      <c r="D614" s="70">
        <f>SUMIFS(CALCULATION_quarterly_data!D:D,CALCULATION_quarterly_data!$A:$A,Quarter!$A614,CALCULATION_quarterly_data!$P:$P,Quarter!$B614,CALCULATION_quarterly_data!$C:$C,Quarter!$C614)</f>
        <v>0</v>
      </c>
      <c r="E614" s="70">
        <f>SUMIFS(CALCULATION_quarterly_data!E:E,CALCULATION_quarterly_data!$A:$A,Quarter!$A614,CALCULATION_quarterly_data!$P:$P,Quarter!$B614,CALCULATION_quarterly_data!$C:$C,Quarter!$C614)</f>
        <v>30.29</v>
      </c>
      <c r="F614" s="71">
        <f>SUMIFS(CALCULATION_quarterly_data!F:F,CALCULATION_quarterly_data!$A:$A,Quarter!$A614,CALCULATION_quarterly_data!$P:$P,Quarter!$B614,CALCULATION_quarterly_data!$C:$C,Quarter!$C614)</f>
        <v>30.29</v>
      </c>
      <c r="G614" s="70">
        <f>SUMIFS(CALCULATION_quarterly_data!G:G,CALCULATION_quarterly_data!$A:$A,Quarter!$A614,CALCULATION_quarterly_data!$P:$P,Quarter!$B614,CALCULATION_quarterly_data!$C:$C,Quarter!$C614)</f>
        <v>0</v>
      </c>
      <c r="H614" s="70">
        <f>SUMIFS(CALCULATION_quarterly_data!H:H,CALCULATION_quarterly_data!$A:$A,Quarter!$A614,CALCULATION_quarterly_data!$P:$P,Quarter!$B614,CALCULATION_quarterly_data!$C:$C,Quarter!$C614)</f>
        <v>0</v>
      </c>
      <c r="I614" s="70">
        <f>SUMIFS(CALCULATION_quarterly_data!I:I,CALCULATION_quarterly_data!$A:$A,Quarter!$A614,CALCULATION_quarterly_data!$P:$P,Quarter!$B614,CALCULATION_quarterly_data!$C:$C,Quarter!$C614)</f>
        <v>580.99</v>
      </c>
      <c r="J614" s="70">
        <f>SUMIFS(CALCULATION_quarterly_data!J:J,CALCULATION_quarterly_data!$A:$A,Quarter!$A614,CALCULATION_quarterly_data!$P:$P,Quarter!$B614,CALCULATION_quarterly_data!$C:$C,Quarter!$C614)</f>
        <v>0</v>
      </c>
      <c r="K614" s="70">
        <f>SUMIFS(CALCULATION_quarterly_data!K:K,CALCULATION_quarterly_data!$A:$A,Quarter!$A614,CALCULATION_quarterly_data!$P:$P,Quarter!$B614,CALCULATION_quarterly_data!$C:$C,Quarter!$C614)</f>
        <v>48.25</v>
      </c>
      <c r="L614" s="70">
        <f>SUMIFS(CALCULATION_quarterly_data!L:L,CALCULATION_quarterly_data!$A:$A,Quarter!$A614,CALCULATION_quarterly_data!$P:$P,Quarter!$B614,CALCULATION_quarterly_data!$C:$C,Quarter!$C614)</f>
        <v>0</v>
      </c>
      <c r="M614" s="70">
        <f>SUMIFS(CALCULATION_quarterly_data!M:M,CALCULATION_quarterly_data!$A:$A,Quarter!$A614,CALCULATION_quarterly_data!$P:$P,Quarter!$B614,CALCULATION_quarterly_data!$C:$C,Quarter!$C614)</f>
        <v>8.5399999999999991</v>
      </c>
      <c r="N614" s="71">
        <f>SUMIFS(CALCULATION_quarterly_data!N:N,CALCULATION_quarterly_data!$A:$A,Quarter!$A614,CALCULATION_quarterly_data!$P:$P,Quarter!$B614,CALCULATION_quarterly_data!$C:$C,Quarter!$C614)</f>
        <v>637.78</v>
      </c>
      <c r="O614" s="71">
        <f>SUMIFS(CALCULATION_quarterly_data!O:O,CALCULATION_quarterly_data!$A:$A,Quarter!$A614,CALCULATION_quarterly_data!$P:$P,Quarter!$B614,CALCULATION_quarterly_data!$C:$C,Quarter!$C614)</f>
        <v>668.07</v>
      </c>
    </row>
    <row r="615" spans="1:15">
      <c r="A615" s="96">
        <v>2024</v>
      </c>
      <c r="B615" s="107">
        <v>4</v>
      </c>
      <c r="C615" s="93" t="s">
        <v>87</v>
      </c>
      <c r="D615" s="70">
        <f>SUMIFS(CALCULATION_quarterly_data!D:D,CALCULATION_quarterly_data!$A:$A,Quarter!$A615,CALCULATION_quarterly_data!$P:$P,Quarter!$B615,CALCULATION_quarterly_data!$C:$C,Quarter!$C615)</f>
        <v>0</v>
      </c>
      <c r="E615" s="70">
        <f>SUMIFS(CALCULATION_quarterly_data!E:E,CALCULATION_quarterly_data!$A:$A,Quarter!$A615,CALCULATION_quarterly_data!$P:$P,Quarter!$B615,CALCULATION_quarterly_data!$C:$C,Quarter!$C615)</f>
        <v>0</v>
      </c>
      <c r="F615" s="71">
        <f>SUMIFS(CALCULATION_quarterly_data!F:F,CALCULATION_quarterly_data!$A:$A,Quarter!$A615,CALCULATION_quarterly_data!$P:$P,Quarter!$B615,CALCULATION_quarterly_data!$C:$C,Quarter!$C615)</f>
        <v>0</v>
      </c>
      <c r="G615" s="70">
        <f>SUMIFS(CALCULATION_quarterly_data!G:G,CALCULATION_quarterly_data!$A:$A,Quarter!$A615,CALCULATION_quarterly_data!$P:$P,Quarter!$B615,CALCULATION_quarterly_data!$C:$C,Quarter!$C615)</f>
        <v>0</v>
      </c>
      <c r="H615" s="70">
        <f>SUMIFS(CALCULATION_quarterly_data!H:H,CALCULATION_quarterly_data!$A:$A,Quarter!$A615,CALCULATION_quarterly_data!$P:$P,Quarter!$B615,CALCULATION_quarterly_data!$C:$C,Quarter!$C615)</f>
        <v>150.04000000000002</v>
      </c>
      <c r="I615" s="70">
        <f>SUMIFS(CALCULATION_quarterly_data!I:I,CALCULATION_quarterly_data!$A:$A,Quarter!$A615,CALCULATION_quarterly_data!$P:$P,Quarter!$B615,CALCULATION_quarterly_data!$C:$C,Quarter!$C615)</f>
        <v>4.08</v>
      </c>
      <c r="J615" s="70">
        <f>SUMIFS(CALCULATION_quarterly_data!J:J,CALCULATION_quarterly_data!$A:$A,Quarter!$A615,CALCULATION_quarterly_data!$P:$P,Quarter!$B615,CALCULATION_quarterly_data!$C:$C,Quarter!$C615)</f>
        <v>0</v>
      </c>
      <c r="K615" s="70">
        <f>SUMIFS(CALCULATION_quarterly_data!K:K,CALCULATION_quarterly_data!$A:$A,Quarter!$A615,CALCULATION_quarterly_data!$P:$P,Quarter!$B615,CALCULATION_quarterly_data!$C:$C,Quarter!$C615)</f>
        <v>0</v>
      </c>
      <c r="L615" s="70">
        <f>SUMIFS(CALCULATION_quarterly_data!L:L,CALCULATION_quarterly_data!$A:$A,Quarter!$A615,CALCULATION_quarterly_data!$P:$P,Quarter!$B615,CALCULATION_quarterly_data!$C:$C,Quarter!$C615)</f>
        <v>0</v>
      </c>
      <c r="M615" s="70">
        <f>SUMIFS(CALCULATION_quarterly_data!M:M,CALCULATION_quarterly_data!$A:$A,Quarter!$A615,CALCULATION_quarterly_data!$P:$P,Quarter!$B615,CALCULATION_quarterly_data!$C:$C,Quarter!$C615)</f>
        <v>58.22</v>
      </c>
      <c r="N615" s="71">
        <f>SUMIFS(CALCULATION_quarterly_data!N:N,CALCULATION_quarterly_data!$A:$A,Quarter!$A615,CALCULATION_quarterly_data!$P:$P,Quarter!$B615,CALCULATION_quarterly_data!$C:$C,Quarter!$C615)</f>
        <v>212.33999999999997</v>
      </c>
      <c r="O615" s="71">
        <f>SUMIFS(CALCULATION_quarterly_data!O:O,CALCULATION_quarterly_data!$A:$A,Quarter!$A615,CALCULATION_quarterly_data!$P:$P,Quarter!$B615,CALCULATION_quarterly_data!$C:$C,Quarter!$C615)</f>
        <v>212.33999999999997</v>
      </c>
    </row>
    <row r="616" spans="1:15">
      <c r="A616" s="96">
        <v>2024</v>
      </c>
      <c r="B616" s="107">
        <v>4</v>
      </c>
      <c r="C616" s="93" t="s">
        <v>49</v>
      </c>
      <c r="D616" s="70">
        <f>SUMIFS(CALCULATION_quarterly_data!D:D,CALCULATION_quarterly_data!$A:$A,Quarter!$A616,CALCULATION_quarterly_data!$P:$P,Quarter!$B616,CALCULATION_quarterly_data!$C:$C,Quarter!$C616)</f>
        <v>0.14000000000000001</v>
      </c>
      <c r="E616" s="70">
        <f>SUMIFS(CALCULATION_quarterly_data!E:E,CALCULATION_quarterly_data!$A:$A,Quarter!$A616,CALCULATION_quarterly_data!$P:$P,Quarter!$B616,CALCULATION_quarterly_data!$C:$C,Quarter!$C616)</f>
        <v>13.43</v>
      </c>
      <c r="F616" s="71">
        <f>SUMIFS(CALCULATION_quarterly_data!F:F,CALCULATION_quarterly_data!$A:$A,Quarter!$A616,CALCULATION_quarterly_data!$P:$P,Quarter!$B616,CALCULATION_quarterly_data!$C:$C,Quarter!$C616)</f>
        <v>13.569999999999999</v>
      </c>
      <c r="G616" s="70">
        <f>SUMIFS(CALCULATION_quarterly_data!G:G,CALCULATION_quarterly_data!$A:$A,Quarter!$A616,CALCULATION_quarterly_data!$P:$P,Quarter!$B616,CALCULATION_quarterly_data!$C:$C,Quarter!$C616)</f>
        <v>0</v>
      </c>
      <c r="H616" s="70">
        <f>SUMIFS(CALCULATION_quarterly_data!H:H,CALCULATION_quarterly_data!$A:$A,Quarter!$A616,CALCULATION_quarterly_data!$P:$P,Quarter!$B616,CALCULATION_quarterly_data!$C:$C,Quarter!$C616)</f>
        <v>41.06</v>
      </c>
      <c r="I616" s="70">
        <f>SUMIFS(CALCULATION_quarterly_data!I:I,CALCULATION_quarterly_data!$A:$A,Quarter!$A616,CALCULATION_quarterly_data!$P:$P,Quarter!$B616,CALCULATION_quarterly_data!$C:$C,Quarter!$C616)</f>
        <v>0</v>
      </c>
      <c r="J616" s="70">
        <f>SUMIFS(CALCULATION_quarterly_data!J:J,CALCULATION_quarterly_data!$A:$A,Quarter!$A616,CALCULATION_quarterly_data!$P:$P,Quarter!$B616,CALCULATION_quarterly_data!$C:$C,Quarter!$C616)</f>
        <v>0</v>
      </c>
      <c r="K616" s="70">
        <f>SUMIFS(CALCULATION_quarterly_data!K:K,CALCULATION_quarterly_data!$A:$A,Quarter!$A616,CALCULATION_quarterly_data!$P:$P,Quarter!$B616,CALCULATION_quarterly_data!$C:$C,Quarter!$C616)</f>
        <v>150.12</v>
      </c>
      <c r="L616" s="70">
        <f>SUMIFS(CALCULATION_quarterly_data!L:L,CALCULATION_quarterly_data!$A:$A,Quarter!$A616,CALCULATION_quarterly_data!$P:$P,Quarter!$B616,CALCULATION_quarterly_data!$C:$C,Quarter!$C616)</f>
        <v>0</v>
      </c>
      <c r="M616" s="70">
        <f>SUMIFS(CALCULATION_quarterly_data!M:M,CALCULATION_quarterly_data!$A:$A,Quarter!$A616,CALCULATION_quarterly_data!$P:$P,Quarter!$B616,CALCULATION_quarterly_data!$C:$C,Quarter!$C616)</f>
        <v>41.69</v>
      </c>
      <c r="N616" s="71">
        <f>SUMIFS(CALCULATION_quarterly_data!N:N,CALCULATION_quarterly_data!$A:$A,Quarter!$A616,CALCULATION_quarterly_data!$P:$P,Quarter!$B616,CALCULATION_quarterly_data!$C:$C,Quarter!$C616)</f>
        <v>232.87</v>
      </c>
      <c r="O616" s="71">
        <f>SUMIFS(CALCULATION_quarterly_data!O:O,CALCULATION_quarterly_data!$A:$A,Quarter!$A616,CALCULATION_quarterly_data!$P:$P,Quarter!$B616,CALCULATION_quarterly_data!$C:$C,Quarter!$C616)</f>
        <v>246.44</v>
      </c>
    </row>
    <row r="617" spans="1:15">
      <c r="A617" s="96">
        <v>2024</v>
      </c>
      <c r="B617" s="107">
        <v>4</v>
      </c>
      <c r="C617" s="93" t="s">
        <v>50</v>
      </c>
      <c r="D617" s="70">
        <f>SUMIFS(CALCULATION_quarterly_data!D:D,CALCULATION_quarterly_data!$A:$A,Quarter!$A617,CALCULATION_quarterly_data!$P:$P,Quarter!$B617,CALCULATION_quarterly_data!$C:$C,Quarter!$C617)</f>
        <v>144.91</v>
      </c>
      <c r="E617" s="70">
        <f>SUMIFS(CALCULATION_quarterly_data!E:E,CALCULATION_quarterly_data!$A:$A,Quarter!$A617,CALCULATION_quarterly_data!$P:$P,Quarter!$B617,CALCULATION_quarterly_data!$C:$C,Quarter!$C617)</f>
        <v>0</v>
      </c>
      <c r="F617" s="71">
        <f>SUMIFS(CALCULATION_quarterly_data!F:F,CALCULATION_quarterly_data!$A:$A,Quarter!$A617,CALCULATION_quarterly_data!$P:$P,Quarter!$B617,CALCULATION_quarterly_data!$C:$C,Quarter!$C617)</f>
        <v>144.91</v>
      </c>
      <c r="G617" s="70">
        <f>SUMIFS(CALCULATION_quarterly_data!G:G,CALCULATION_quarterly_data!$A:$A,Quarter!$A617,CALCULATION_quarterly_data!$P:$P,Quarter!$B617,CALCULATION_quarterly_data!$C:$C,Quarter!$C617)</f>
        <v>0</v>
      </c>
      <c r="H617" s="70">
        <f>SUMIFS(CALCULATION_quarterly_data!H:H,CALCULATION_quarterly_data!$A:$A,Quarter!$A617,CALCULATION_quarterly_data!$P:$P,Quarter!$B617,CALCULATION_quarterly_data!$C:$C,Quarter!$C617)</f>
        <v>0</v>
      </c>
      <c r="I617" s="70">
        <f>SUMIFS(CALCULATION_quarterly_data!I:I,CALCULATION_quarterly_data!$A:$A,Quarter!$A617,CALCULATION_quarterly_data!$P:$P,Quarter!$B617,CALCULATION_quarterly_data!$C:$C,Quarter!$C617)</f>
        <v>0</v>
      </c>
      <c r="J617" s="70">
        <f>SUMIFS(CALCULATION_quarterly_data!J:J,CALCULATION_quarterly_data!$A:$A,Quarter!$A617,CALCULATION_quarterly_data!$P:$P,Quarter!$B617,CALCULATION_quarterly_data!$C:$C,Quarter!$C617)</f>
        <v>0</v>
      </c>
      <c r="K617" s="70">
        <f>SUMIFS(CALCULATION_quarterly_data!K:K,CALCULATION_quarterly_data!$A:$A,Quarter!$A617,CALCULATION_quarterly_data!$P:$P,Quarter!$B617,CALCULATION_quarterly_data!$C:$C,Quarter!$C617)</f>
        <v>11.73</v>
      </c>
      <c r="L617" s="70">
        <f>SUMIFS(CALCULATION_quarterly_data!L:L,CALCULATION_quarterly_data!$A:$A,Quarter!$A617,CALCULATION_quarterly_data!$P:$P,Quarter!$B617,CALCULATION_quarterly_data!$C:$C,Quarter!$C617)</f>
        <v>0</v>
      </c>
      <c r="M617" s="70">
        <f>SUMIFS(CALCULATION_quarterly_data!M:M,CALCULATION_quarterly_data!$A:$A,Quarter!$A617,CALCULATION_quarterly_data!$P:$P,Quarter!$B617,CALCULATION_quarterly_data!$C:$C,Quarter!$C617)</f>
        <v>5.3999999999999995</v>
      </c>
      <c r="N617" s="71">
        <f>SUMIFS(CALCULATION_quarterly_data!N:N,CALCULATION_quarterly_data!$A:$A,Quarter!$A617,CALCULATION_quarterly_data!$P:$P,Quarter!$B617,CALCULATION_quarterly_data!$C:$C,Quarter!$C617)</f>
        <v>17.130000000000003</v>
      </c>
      <c r="O617" s="71">
        <f>SUMIFS(CALCULATION_quarterly_data!O:O,CALCULATION_quarterly_data!$A:$A,Quarter!$A617,CALCULATION_quarterly_data!$P:$P,Quarter!$B617,CALCULATION_quarterly_data!$C:$C,Quarter!$C617)</f>
        <v>162.04000000000002</v>
      </c>
    </row>
    <row r="618" spans="1:15">
      <c r="A618" s="96">
        <v>2024</v>
      </c>
      <c r="B618" s="107">
        <v>4</v>
      </c>
      <c r="C618" s="93" t="s">
        <v>51</v>
      </c>
      <c r="D618" s="70">
        <f>SUMIFS(CALCULATION_quarterly_data!D:D,CALCULATION_quarterly_data!$A:$A,Quarter!$A618,CALCULATION_quarterly_data!$P:$P,Quarter!$B618,CALCULATION_quarterly_data!$C:$C,Quarter!$C618)</f>
        <v>258.17</v>
      </c>
      <c r="E618" s="70">
        <f>SUMIFS(CALCULATION_quarterly_data!E:E,CALCULATION_quarterly_data!$A:$A,Quarter!$A618,CALCULATION_quarterly_data!$P:$P,Quarter!$B618,CALCULATION_quarterly_data!$C:$C,Quarter!$C618)</f>
        <v>0</v>
      </c>
      <c r="F618" s="71">
        <f>SUMIFS(CALCULATION_quarterly_data!F:F,CALCULATION_quarterly_data!$A:$A,Quarter!$A618,CALCULATION_quarterly_data!$P:$P,Quarter!$B618,CALCULATION_quarterly_data!$C:$C,Quarter!$C618)</f>
        <v>258.17</v>
      </c>
      <c r="G618" s="70">
        <f>SUMIFS(CALCULATION_quarterly_data!G:G,CALCULATION_quarterly_data!$A:$A,Quarter!$A618,CALCULATION_quarterly_data!$P:$P,Quarter!$B618,CALCULATION_quarterly_data!$C:$C,Quarter!$C618)</f>
        <v>0</v>
      </c>
      <c r="H618" s="70">
        <f>SUMIFS(CALCULATION_quarterly_data!H:H,CALCULATION_quarterly_data!$A:$A,Quarter!$A618,CALCULATION_quarterly_data!$P:$P,Quarter!$B618,CALCULATION_quarterly_data!$C:$C,Quarter!$C618)</f>
        <v>0</v>
      </c>
      <c r="I618" s="70">
        <f>SUMIFS(CALCULATION_quarterly_data!I:I,CALCULATION_quarterly_data!$A:$A,Quarter!$A618,CALCULATION_quarterly_data!$P:$P,Quarter!$B618,CALCULATION_quarterly_data!$C:$C,Quarter!$C618)</f>
        <v>384.4</v>
      </c>
      <c r="J618" s="70">
        <f>SUMIFS(CALCULATION_quarterly_data!J:J,CALCULATION_quarterly_data!$A:$A,Quarter!$A618,CALCULATION_quarterly_data!$P:$P,Quarter!$B618,CALCULATION_quarterly_data!$C:$C,Quarter!$C618)</f>
        <v>0</v>
      </c>
      <c r="K618" s="70">
        <f>SUMIFS(CALCULATION_quarterly_data!K:K,CALCULATION_quarterly_data!$A:$A,Quarter!$A618,CALCULATION_quarterly_data!$P:$P,Quarter!$B618,CALCULATION_quarterly_data!$C:$C,Quarter!$C618)</f>
        <v>28.88</v>
      </c>
      <c r="L618" s="70">
        <f>SUMIFS(CALCULATION_quarterly_data!L:L,CALCULATION_quarterly_data!$A:$A,Quarter!$A618,CALCULATION_quarterly_data!$P:$P,Quarter!$B618,CALCULATION_quarterly_data!$C:$C,Quarter!$C618)</f>
        <v>0.25</v>
      </c>
      <c r="M618" s="70">
        <f>SUMIFS(CALCULATION_quarterly_data!M:M,CALCULATION_quarterly_data!$A:$A,Quarter!$A618,CALCULATION_quarterly_data!$P:$P,Quarter!$B618,CALCULATION_quarterly_data!$C:$C,Quarter!$C618)</f>
        <v>3.55</v>
      </c>
      <c r="N618" s="71">
        <f>SUMIFS(CALCULATION_quarterly_data!N:N,CALCULATION_quarterly_data!$A:$A,Quarter!$A618,CALCULATION_quarterly_data!$P:$P,Quarter!$B618,CALCULATION_quarterly_data!$C:$C,Quarter!$C618)</f>
        <v>417.08000000000004</v>
      </c>
      <c r="O618" s="71">
        <f>SUMIFS(CALCULATION_quarterly_data!O:O,CALCULATION_quarterly_data!$A:$A,Quarter!$A618,CALCULATION_quarterly_data!$P:$P,Quarter!$B618,CALCULATION_quarterly_data!$C:$C,Quarter!$C618)</f>
        <v>675.25</v>
      </c>
    </row>
    <row r="619" spans="1:15">
      <c r="A619" s="96">
        <v>2024</v>
      </c>
      <c r="B619" s="107">
        <v>4</v>
      </c>
      <c r="C619" s="93" t="s">
        <v>52</v>
      </c>
      <c r="D619" s="70">
        <f>SUMIFS(CALCULATION_quarterly_data!D:D,CALCULATION_quarterly_data!$A:$A,Quarter!$A619,CALCULATION_quarterly_data!$P:$P,Quarter!$B619,CALCULATION_quarterly_data!$C:$C,Quarter!$C619)</f>
        <v>4126.8500000000004</v>
      </c>
      <c r="E619" s="70">
        <f>SUMIFS(CALCULATION_quarterly_data!E:E,CALCULATION_quarterly_data!$A:$A,Quarter!$A619,CALCULATION_quarterly_data!$P:$P,Quarter!$B619,CALCULATION_quarterly_data!$C:$C,Quarter!$C619)</f>
        <v>0</v>
      </c>
      <c r="F619" s="71">
        <f>SUMIFS(CALCULATION_quarterly_data!F:F,CALCULATION_quarterly_data!$A:$A,Quarter!$A619,CALCULATION_quarterly_data!$P:$P,Quarter!$B619,CALCULATION_quarterly_data!$C:$C,Quarter!$C619)</f>
        <v>4126.8500000000004</v>
      </c>
      <c r="G619" s="70">
        <f>SUMIFS(CALCULATION_quarterly_data!G:G,CALCULATION_quarterly_data!$A:$A,Quarter!$A619,CALCULATION_quarterly_data!$P:$P,Quarter!$B619,CALCULATION_quarterly_data!$C:$C,Quarter!$C619)</f>
        <v>0</v>
      </c>
      <c r="H619" s="70">
        <f>SUMIFS(CALCULATION_quarterly_data!H:H,CALCULATION_quarterly_data!$A:$A,Quarter!$A619,CALCULATION_quarterly_data!$P:$P,Quarter!$B619,CALCULATION_quarterly_data!$C:$C,Quarter!$C619)</f>
        <v>17.66</v>
      </c>
      <c r="I619" s="70">
        <f>SUMIFS(CALCULATION_quarterly_data!I:I,CALCULATION_quarterly_data!$A:$A,Quarter!$A619,CALCULATION_quarterly_data!$P:$P,Quarter!$B619,CALCULATION_quarterly_data!$C:$C,Quarter!$C619)</f>
        <v>92.38</v>
      </c>
      <c r="J619" s="70">
        <f>SUMIFS(CALCULATION_quarterly_data!J:J,CALCULATION_quarterly_data!$A:$A,Quarter!$A619,CALCULATION_quarterly_data!$P:$P,Quarter!$B619,CALCULATION_quarterly_data!$C:$C,Quarter!$C619)</f>
        <v>22.93</v>
      </c>
      <c r="K619" s="70">
        <f>SUMIFS(CALCULATION_quarterly_data!K:K,CALCULATION_quarterly_data!$A:$A,Quarter!$A619,CALCULATION_quarterly_data!$P:$P,Quarter!$B619,CALCULATION_quarterly_data!$C:$C,Quarter!$C619)</f>
        <v>932.90000000000009</v>
      </c>
      <c r="L619" s="70">
        <f>SUMIFS(CALCULATION_quarterly_data!L:L,CALCULATION_quarterly_data!$A:$A,Quarter!$A619,CALCULATION_quarterly_data!$P:$P,Quarter!$B619,CALCULATION_quarterly_data!$C:$C,Quarter!$C619)</f>
        <v>0</v>
      </c>
      <c r="M619" s="70">
        <f>SUMIFS(CALCULATION_quarterly_data!M:M,CALCULATION_quarterly_data!$A:$A,Quarter!$A619,CALCULATION_quarterly_data!$P:$P,Quarter!$B619,CALCULATION_quarterly_data!$C:$C,Quarter!$C619)</f>
        <v>44.11</v>
      </c>
      <c r="N619" s="71">
        <f>SUMIFS(CALCULATION_quarterly_data!N:N,CALCULATION_quarterly_data!$A:$A,Quarter!$A619,CALCULATION_quarterly_data!$P:$P,Quarter!$B619,CALCULATION_quarterly_data!$C:$C,Quarter!$C619)</f>
        <v>1109.98</v>
      </c>
      <c r="O619" s="71">
        <f>SUMIFS(CALCULATION_quarterly_data!O:O,CALCULATION_quarterly_data!$A:$A,Quarter!$A619,CALCULATION_quarterly_data!$P:$P,Quarter!$B619,CALCULATION_quarterly_data!$C:$C,Quarter!$C619)</f>
        <v>5236.83</v>
      </c>
    </row>
    <row r="620" spans="1:15">
      <c r="A620" s="96">
        <v>2024</v>
      </c>
      <c r="B620" s="107">
        <v>4</v>
      </c>
      <c r="C620" s="93" t="s">
        <v>69</v>
      </c>
      <c r="D620" s="70">
        <f>SUMIFS(CALCULATION_quarterly_data!D:D,CALCULATION_quarterly_data!$A:$A,Quarter!$A620,CALCULATION_quarterly_data!$P:$P,Quarter!$B620,CALCULATION_quarterly_data!$C:$C,Quarter!$C620)</f>
        <v>710.03</v>
      </c>
      <c r="E620" s="70">
        <f>SUMIFS(CALCULATION_quarterly_data!E:E,CALCULATION_quarterly_data!$A:$A,Quarter!$A620,CALCULATION_quarterly_data!$P:$P,Quarter!$B620,CALCULATION_quarterly_data!$C:$C,Quarter!$C620)</f>
        <v>37.92</v>
      </c>
      <c r="F620" s="71">
        <f>SUMIFS(CALCULATION_quarterly_data!F:F,CALCULATION_quarterly_data!$A:$A,Quarter!$A620,CALCULATION_quarterly_data!$P:$P,Quarter!$B620,CALCULATION_quarterly_data!$C:$C,Quarter!$C620)</f>
        <v>747.95</v>
      </c>
      <c r="G620" s="70">
        <f>SUMIFS(CALCULATION_quarterly_data!G:G,CALCULATION_quarterly_data!$A:$A,Quarter!$A620,CALCULATION_quarterly_data!$P:$P,Quarter!$B620,CALCULATION_quarterly_data!$C:$C,Quarter!$C620)</f>
        <v>167.71</v>
      </c>
      <c r="H620" s="70">
        <f>SUMIFS(CALCULATION_quarterly_data!H:H,CALCULATION_quarterly_data!$A:$A,Quarter!$A620,CALCULATION_quarterly_data!$P:$P,Quarter!$B620,CALCULATION_quarterly_data!$C:$C,Quarter!$C620)</f>
        <v>101.45</v>
      </c>
      <c r="I620" s="70">
        <f>SUMIFS(CALCULATION_quarterly_data!I:I,CALCULATION_quarterly_data!$A:$A,Quarter!$A620,CALCULATION_quarterly_data!$P:$P,Quarter!$B620,CALCULATION_quarterly_data!$C:$C,Quarter!$C620)</f>
        <v>368.69</v>
      </c>
      <c r="J620" s="70">
        <f>SUMIFS(CALCULATION_quarterly_data!J:J,CALCULATION_quarterly_data!$A:$A,Quarter!$A620,CALCULATION_quarterly_data!$P:$P,Quarter!$B620,CALCULATION_quarterly_data!$C:$C,Quarter!$C620)</f>
        <v>40.32</v>
      </c>
      <c r="K620" s="70">
        <f>SUMIFS(CALCULATION_quarterly_data!K:K,CALCULATION_quarterly_data!$A:$A,Quarter!$A620,CALCULATION_quarterly_data!$P:$P,Quarter!$B620,CALCULATION_quarterly_data!$C:$C,Quarter!$C620)</f>
        <v>157.97</v>
      </c>
      <c r="L620" s="70">
        <f>SUMIFS(CALCULATION_quarterly_data!L:L,CALCULATION_quarterly_data!$A:$A,Quarter!$A620,CALCULATION_quarterly_data!$P:$P,Quarter!$B620,CALCULATION_quarterly_data!$C:$C,Quarter!$C620)</f>
        <v>0</v>
      </c>
      <c r="M620" s="70">
        <f>SUMIFS(CALCULATION_quarterly_data!M:M,CALCULATION_quarterly_data!$A:$A,Quarter!$A620,CALCULATION_quarterly_data!$P:$P,Quarter!$B620,CALCULATION_quarterly_data!$C:$C,Quarter!$C620)</f>
        <v>41.22</v>
      </c>
      <c r="N620" s="71">
        <f>SUMIFS(CALCULATION_quarterly_data!N:N,CALCULATION_quarterly_data!$A:$A,Quarter!$A620,CALCULATION_quarterly_data!$P:$P,Quarter!$B620,CALCULATION_quarterly_data!$C:$C,Quarter!$C620)</f>
        <v>877.3599999999999</v>
      </c>
      <c r="O620" s="71">
        <f>SUMIFS(CALCULATION_quarterly_data!O:O,CALCULATION_quarterly_data!$A:$A,Quarter!$A620,CALCULATION_quarterly_data!$P:$P,Quarter!$B620,CALCULATION_quarterly_data!$C:$C,Quarter!$C620)</f>
        <v>1625.31</v>
      </c>
    </row>
    <row r="621" spans="1:15">
      <c r="A621" s="99">
        <v>2024</v>
      </c>
      <c r="B621" s="108">
        <v>4</v>
      </c>
      <c r="C621" s="94" t="s">
        <v>127</v>
      </c>
      <c r="D621" s="73">
        <f>SUMIFS(CALCULATION_quarterly_data!D:D,CALCULATION_quarterly_data!$A:$A,Quarter!$A621,CALCULATION_quarterly_data!$P:$P,Quarter!$B621,CALCULATION_quarterly_data!$C:$C,Quarter!$C621)</f>
        <v>12224.880000000001</v>
      </c>
      <c r="E621" s="73">
        <f>SUMIFS(CALCULATION_quarterly_data!E:E,CALCULATION_quarterly_data!$A:$A,Quarter!$A621,CALCULATION_quarterly_data!$P:$P,Quarter!$B621,CALCULATION_quarterly_data!$C:$C,Quarter!$C621)</f>
        <v>658.42</v>
      </c>
      <c r="F621" s="74">
        <f>SUMIFS(CALCULATION_quarterly_data!F:F,CALCULATION_quarterly_data!$A:$A,Quarter!$A621,CALCULATION_quarterly_data!$P:$P,Quarter!$B621,CALCULATION_quarterly_data!$C:$C,Quarter!$C621)</f>
        <v>12883.3</v>
      </c>
      <c r="G621" s="73">
        <f>SUMIFS(CALCULATION_quarterly_data!G:G,CALCULATION_quarterly_data!$A:$A,Quarter!$A621,CALCULATION_quarterly_data!$P:$P,Quarter!$B621,CALCULATION_quarterly_data!$C:$C,Quarter!$C621)</f>
        <v>228.8</v>
      </c>
      <c r="H621" s="73">
        <f>SUMIFS(CALCULATION_quarterly_data!H:H,CALCULATION_quarterly_data!$A:$A,Quarter!$A621,CALCULATION_quarterly_data!$P:$P,Quarter!$B621,CALCULATION_quarterly_data!$C:$C,Quarter!$C621)</f>
        <v>846.18000000000006</v>
      </c>
      <c r="I621" s="73">
        <f>SUMIFS(CALCULATION_quarterly_data!I:I,CALCULATION_quarterly_data!$A:$A,Quarter!$A621,CALCULATION_quarterly_data!$P:$P,Quarter!$B621,CALCULATION_quarterly_data!$C:$C,Quarter!$C621)</f>
        <v>2660.32</v>
      </c>
      <c r="J621" s="73">
        <f>SUMIFS(CALCULATION_quarterly_data!J:J,CALCULATION_quarterly_data!$A:$A,Quarter!$A621,CALCULATION_quarterly_data!$P:$P,Quarter!$B621,CALCULATION_quarterly_data!$C:$C,Quarter!$C621)</f>
        <v>162.69</v>
      </c>
      <c r="K621" s="73">
        <f>SUMIFS(CALCULATION_quarterly_data!K:K,CALCULATION_quarterly_data!$A:$A,Quarter!$A621,CALCULATION_quarterly_data!$P:$P,Quarter!$B621,CALCULATION_quarterly_data!$C:$C,Quarter!$C621)</f>
        <v>2801.27</v>
      </c>
      <c r="L621" s="73">
        <f>SUMIFS(CALCULATION_quarterly_data!L:L,CALCULATION_quarterly_data!$A:$A,Quarter!$A621,CALCULATION_quarterly_data!$P:$P,Quarter!$B621,CALCULATION_quarterly_data!$C:$C,Quarter!$C621)</f>
        <v>64.709999999999994</v>
      </c>
      <c r="M621" s="73">
        <f>SUMIFS(CALCULATION_quarterly_data!M:M,CALCULATION_quarterly_data!$A:$A,Quarter!$A621,CALCULATION_quarterly_data!$P:$P,Quarter!$B621,CALCULATION_quarterly_data!$C:$C,Quarter!$C621)</f>
        <v>788.86</v>
      </c>
      <c r="N621" s="74">
        <f>SUMIFS(CALCULATION_quarterly_data!N:N,CALCULATION_quarterly_data!$A:$A,Quarter!$A621,CALCULATION_quarterly_data!$P:$P,Quarter!$B621,CALCULATION_quarterly_data!$C:$C,Quarter!$C621)</f>
        <v>7552.83</v>
      </c>
      <c r="O621" s="74">
        <f>SUMIFS(CALCULATION_quarterly_data!O:O,CALCULATION_quarterly_data!$A:$A,Quarter!$A621,CALCULATION_quarterly_data!$P:$P,Quarter!$B621,CALCULATION_quarterly_data!$C:$C,Quarter!$C621)</f>
        <v>20436.13</v>
      </c>
    </row>
    <row r="622" spans="1:15">
      <c r="A622" s="95">
        <v>2025</v>
      </c>
      <c r="B622" s="106">
        <v>1</v>
      </c>
      <c r="C622" s="92" t="s">
        <v>136</v>
      </c>
      <c r="D622" s="67">
        <f>SUMIFS(CALCULATION_quarterly_data!D:D,CALCULATION_quarterly_data!$A:$A,Quarter!$A622,CALCULATION_quarterly_data!$P:$P,Quarter!$B622,CALCULATION_quarterly_data!$C:$C,Quarter!$C622)</f>
        <v>642.68999999999994</v>
      </c>
      <c r="E622" s="67">
        <f>SUMIFS(CALCULATION_quarterly_data!E:E,CALCULATION_quarterly_data!$A:$A,Quarter!$A622,CALCULATION_quarterly_data!$P:$P,Quarter!$B622,CALCULATION_quarterly_data!$C:$C,Quarter!$C622)</f>
        <v>64.099999999999994</v>
      </c>
      <c r="F622" s="68">
        <f>SUMIFS(CALCULATION_quarterly_data!F:F,CALCULATION_quarterly_data!$A:$A,Quarter!$A622,CALCULATION_quarterly_data!$P:$P,Quarter!$B622,CALCULATION_quarterly_data!$C:$C,Quarter!$C622)</f>
        <v>706.79000000000008</v>
      </c>
      <c r="G622" s="67">
        <f>SUMIFS(CALCULATION_quarterly_data!G:G,CALCULATION_quarterly_data!$A:$A,Quarter!$A622,CALCULATION_quarterly_data!$P:$P,Quarter!$B622,CALCULATION_quarterly_data!$C:$C,Quarter!$C622)</f>
        <v>0</v>
      </c>
      <c r="H622" s="67">
        <f>SUMIFS(CALCULATION_quarterly_data!H:H,CALCULATION_quarterly_data!$A:$A,Quarter!$A622,CALCULATION_quarterly_data!$P:$P,Quarter!$B622,CALCULATION_quarterly_data!$C:$C,Quarter!$C622)</f>
        <v>0</v>
      </c>
      <c r="I622" s="67">
        <f>SUMIFS(CALCULATION_quarterly_data!I:I,CALCULATION_quarterly_data!$A:$A,Quarter!$A622,CALCULATION_quarterly_data!$P:$P,Quarter!$B622,CALCULATION_quarterly_data!$C:$C,Quarter!$C622)</f>
        <v>0</v>
      </c>
      <c r="J622" s="67">
        <f>SUMIFS(CALCULATION_quarterly_data!J:J,CALCULATION_quarterly_data!$A:$A,Quarter!$A622,CALCULATION_quarterly_data!$P:$P,Quarter!$B622,CALCULATION_quarterly_data!$C:$C,Quarter!$C622)</f>
        <v>0</v>
      </c>
      <c r="K622" s="67">
        <f>SUMIFS(CALCULATION_quarterly_data!K:K,CALCULATION_quarterly_data!$A:$A,Quarter!$A622,CALCULATION_quarterly_data!$P:$P,Quarter!$B622,CALCULATION_quarterly_data!$C:$C,Quarter!$C622)</f>
        <v>0</v>
      </c>
      <c r="L622" s="67">
        <f>SUMIFS(CALCULATION_quarterly_data!L:L,CALCULATION_quarterly_data!$A:$A,Quarter!$A622,CALCULATION_quarterly_data!$P:$P,Quarter!$B622,CALCULATION_quarterly_data!$C:$C,Quarter!$C622)</f>
        <v>0</v>
      </c>
      <c r="M622" s="67">
        <f>SUMIFS(CALCULATION_quarterly_data!M:M,CALCULATION_quarterly_data!$A:$A,Quarter!$A622,CALCULATION_quarterly_data!$P:$P,Quarter!$B622,CALCULATION_quarterly_data!$C:$C,Quarter!$C622)</f>
        <v>0</v>
      </c>
      <c r="N622" s="68">
        <f>SUMIFS(CALCULATION_quarterly_data!N:N,CALCULATION_quarterly_data!$A:$A,Quarter!$A622,CALCULATION_quarterly_data!$P:$P,Quarter!$B622,CALCULATION_quarterly_data!$C:$C,Quarter!$C622)</f>
        <v>0</v>
      </c>
      <c r="O622" s="68">
        <f>SUMIFS(CALCULATION_quarterly_data!O:O,CALCULATION_quarterly_data!$A:$A,Quarter!$A622,CALCULATION_quarterly_data!$P:$P,Quarter!$B622,CALCULATION_quarterly_data!$C:$C,Quarter!$C622)</f>
        <v>706.79000000000008</v>
      </c>
    </row>
    <row r="623" spans="1:15">
      <c r="A623" s="96">
        <v>2025</v>
      </c>
      <c r="B623" s="107">
        <v>1</v>
      </c>
      <c r="C623" s="93" t="s">
        <v>37</v>
      </c>
      <c r="D623" s="70">
        <f>SUMIFS(CALCULATION_quarterly_data!D:D,CALCULATION_quarterly_data!$A:$A,Quarter!$A623,CALCULATION_quarterly_data!$P:$P,Quarter!$B623,CALCULATION_quarterly_data!$C:$C,Quarter!$C623)</f>
        <v>0</v>
      </c>
      <c r="E623" s="70">
        <f>SUMIFS(CALCULATION_quarterly_data!E:E,CALCULATION_quarterly_data!$A:$A,Quarter!$A623,CALCULATION_quarterly_data!$P:$P,Quarter!$B623,CALCULATION_quarterly_data!$C:$C,Quarter!$C623)</f>
        <v>68.13</v>
      </c>
      <c r="F623" s="71">
        <f>SUMIFS(CALCULATION_quarterly_data!F:F,CALCULATION_quarterly_data!$A:$A,Quarter!$A623,CALCULATION_quarterly_data!$P:$P,Quarter!$B623,CALCULATION_quarterly_data!$C:$C,Quarter!$C623)</f>
        <v>68.13</v>
      </c>
      <c r="G623" s="70">
        <f>SUMIFS(CALCULATION_quarterly_data!G:G,CALCULATION_quarterly_data!$A:$A,Quarter!$A623,CALCULATION_quarterly_data!$P:$P,Quarter!$B623,CALCULATION_quarterly_data!$C:$C,Quarter!$C623)</f>
        <v>26.95</v>
      </c>
      <c r="H623" s="70">
        <f>SUMIFS(CALCULATION_quarterly_data!H:H,CALCULATION_quarterly_data!$A:$A,Quarter!$A623,CALCULATION_quarterly_data!$P:$P,Quarter!$B623,CALCULATION_quarterly_data!$C:$C,Quarter!$C623)</f>
        <v>53.16</v>
      </c>
      <c r="I623" s="70">
        <f>SUMIFS(CALCULATION_quarterly_data!I:I,CALCULATION_quarterly_data!$A:$A,Quarter!$A623,CALCULATION_quarterly_data!$P:$P,Quarter!$B623,CALCULATION_quarterly_data!$C:$C,Quarter!$C623)</f>
        <v>30.19</v>
      </c>
      <c r="J623" s="70">
        <f>SUMIFS(CALCULATION_quarterly_data!J:J,CALCULATION_quarterly_data!$A:$A,Quarter!$A623,CALCULATION_quarterly_data!$P:$P,Quarter!$B623,CALCULATION_quarterly_data!$C:$C,Quarter!$C623)</f>
        <v>14.43</v>
      </c>
      <c r="K623" s="70">
        <f>SUMIFS(CALCULATION_quarterly_data!K:K,CALCULATION_quarterly_data!$A:$A,Quarter!$A623,CALCULATION_quarterly_data!$P:$P,Quarter!$B623,CALCULATION_quarterly_data!$C:$C,Quarter!$C623)</f>
        <v>363.22</v>
      </c>
      <c r="L623" s="70">
        <f>SUMIFS(CALCULATION_quarterly_data!L:L,CALCULATION_quarterly_data!$A:$A,Quarter!$A623,CALCULATION_quarterly_data!$P:$P,Quarter!$B623,CALCULATION_quarterly_data!$C:$C,Quarter!$C623)</f>
        <v>0</v>
      </c>
      <c r="M623" s="70">
        <f>SUMIFS(CALCULATION_quarterly_data!M:M,CALCULATION_quarterly_data!$A:$A,Quarter!$A623,CALCULATION_quarterly_data!$P:$P,Quarter!$B623,CALCULATION_quarterly_data!$C:$C,Quarter!$C623)</f>
        <v>60.33</v>
      </c>
      <c r="N623" s="71">
        <f>SUMIFS(CALCULATION_quarterly_data!N:N,CALCULATION_quarterly_data!$A:$A,Quarter!$A623,CALCULATION_quarterly_data!$P:$P,Quarter!$B623,CALCULATION_quarterly_data!$C:$C,Quarter!$C623)</f>
        <v>548.28</v>
      </c>
      <c r="O623" s="71">
        <f>SUMIFS(CALCULATION_quarterly_data!O:O,CALCULATION_quarterly_data!$A:$A,Quarter!$A623,CALCULATION_quarterly_data!$P:$P,Quarter!$B623,CALCULATION_quarterly_data!$C:$C,Quarter!$C623)</f>
        <v>616.41000000000008</v>
      </c>
    </row>
    <row r="624" spans="1:15">
      <c r="A624" s="96">
        <v>2025</v>
      </c>
      <c r="B624" s="107">
        <v>1</v>
      </c>
      <c r="C624" s="93" t="s">
        <v>38</v>
      </c>
      <c r="D624" s="70">
        <f>SUMIFS(CALCULATION_quarterly_data!D:D,CALCULATION_quarterly_data!$A:$A,Quarter!$A624,CALCULATION_quarterly_data!$P:$P,Quarter!$B624,CALCULATION_quarterly_data!$C:$C,Quarter!$C624)</f>
        <v>462.73</v>
      </c>
      <c r="E624" s="70">
        <f>SUMIFS(CALCULATION_quarterly_data!E:E,CALCULATION_quarterly_data!$A:$A,Quarter!$A624,CALCULATION_quarterly_data!$P:$P,Quarter!$B624,CALCULATION_quarterly_data!$C:$C,Quarter!$C624)</f>
        <v>0</v>
      </c>
      <c r="F624" s="71">
        <f>SUMIFS(CALCULATION_quarterly_data!F:F,CALCULATION_quarterly_data!$A:$A,Quarter!$A624,CALCULATION_quarterly_data!$P:$P,Quarter!$B624,CALCULATION_quarterly_data!$C:$C,Quarter!$C624)</f>
        <v>462.73</v>
      </c>
      <c r="G624" s="70">
        <f>SUMIFS(CALCULATION_quarterly_data!G:G,CALCULATION_quarterly_data!$A:$A,Quarter!$A624,CALCULATION_quarterly_data!$P:$P,Quarter!$B624,CALCULATION_quarterly_data!$C:$C,Quarter!$C624)</f>
        <v>0</v>
      </c>
      <c r="H624" s="70">
        <f>SUMIFS(CALCULATION_quarterly_data!H:H,CALCULATION_quarterly_data!$A:$A,Quarter!$A624,CALCULATION_quarterly_data!$P:$P,Quarter!$B624,CALCULATION_quarterly_data!$C:$C,Quarter!$C624)</f>
        <v>0</v>
      </c>
      <c r="I624" s="70">
        <f>SUMIFS(CALCULATION_quarterly_data!I:I,CALCULATION_quarterly_data!$A:$A,Quarter!$A624,CALCULATION_quarterly_data!$P:$P,Quarter!$B624,CALCULATION_quarterly_data!$C:$C,Quarter!$C624)</f>
        <v>0</v>
      </c>
      <c r="J624" s="70">
        <f>SUMIFS(CALCULATION_quarterly_data!J:J,CALCULATION_quarterly_data!$A:$A,Quarter!$A624,CALCULATION_quarterly_data!$P:$P,Quarter!$B624,CALCULATION_quarterly_data!$C:$C,Quarter!$C624)</f>
        <v>0</v>
      </c>
      <c r="K624" s="70">
        <f>SUMIFS(CALCULATION_quarterly_data!K:K,CALCULATION_quarterly_data!$A:$A,Quarter!$A624,CALCULATION_quarterly_data!$P:$P,Quarter!$B624,CALCULATION_quarterly_data!$C:$C,Quarter!$C624)</f>
        <v>0</v>
      </c>
      <c r="L624" s="70">
        <f>SUMIFS(CALCULATION_quarterly_data!L:L,CALCULATION_quarterly_data!$A:$A,Quarter!$A624,CALCULATION_quarterly_data!$P:$P,Quarter!$B624,CALCULATION_quarterly_data!$C:$C,Quarter!$C624)</f>
        <v>0</v>
      </c>
      <c r="M624" s="70">
        <f>SUMIFS(CALCULATION_quarterly_data!M:M,CALCULATION_quarterly_data!$A:$A,Quarter!$A624,CALCULATION_quarterly_data!$P:$P,Quarter!$B624,CALCULATION_quarterly_data!$C:$C,Quarter!$C624)</f>
        <v>0.23</v>
      </c>
      <c r="N624" s="71">
        <f>SUMIFS(CALCULATION_quarterly_data!N:N,CALCULATION_quarterly_data!$A:$A,Quarter!$A624,CALCULATION_quarterly_data!$P:$P,Quarter!$B624,CALCULATION_quarterly_data!$C:$C,Quarter!$C624)</f>
        <v>0.23</v>
      </c>
      <c r="O624" s="71">
        <f>SUMIFS(CALCULATION_quarterly_data!O:O,CALCULATION_quarterly_data!$A:$A,Quarter!$A624,CALCULATION_quarterly_data!$P:$P,Quarter!$B624,CALCULATION_quarterly_data!$C:$C,Quarter!$C624)</f>
        <v>462.96000000000004</v>
      </c>
    </row>
    <row r="625" spans="1:15">
      <c r="A625" s="96">
        <v>2025</v>
      </c>
      <c r="B625" s="107">
        <v>1</v>
      </c>
      <c r="C625" s="93" t="s">
        <v>40</v>
      </c>
      <c r="D625" s="70">
        <f>SUMIFS(CALCULATION_quarterly_data!D:D,CALCULATION_quarterly_data!$A:$A,Quarter!$A625,CALCULATION_quarterly_data!$P:$P,Quarter!$B625,CALCULATION_quarterly_data!$C:$C,Quarter!$C625)</f>
        <v>0</v>
      </c>
      <c r="E625" s="70">
        <f>SUMIFS(CALCULATION_quarterly_data!E:E,CALCULATION_quarterly_data!$A:$A,Quarter!$A625,CALCULATION_quarterly_data!$P:$P,Quarter!$B625,CALCULATION_quarterly_data!$C:$C,Quarter!$C625)</f>
        <v>62.58</v>
      </c>
      <c r="F625" s="71">
        <f>SUMIFS(CALCULATION_quarterly_data!F:F,CALCULATION_quarterly_data!$A:$A,Quarter!$A625,CALCULATION_quarterly_data!$P:$P,Quarter!$B625,CALCULATION_quarterly_data!$C:$C,Quarter!$C625)</f>
        <v>62.58</v>
      </c>
      <c r="G625" s="70">
        <f>SUMIFS(CALCULATION_quarterly_data!G:G,CALCULATION_quarterly_data!$A:$A,Quarter!$A625,CALCULATION_quarterly_data!$P:$P,Quarter!$B625,CALCULATION_quarterly_data!$C:$C,Quarter!$C625)</f>
        <v>0.11000000000000001</v>
      </c>
      <c r="H625" s="70">
        <f>SUMIFS(CALCULATION_quarterly_data!H:H,CALCULATION_quarterly_data!$A:$A,Quarter!$A625,CALCULATION_quarterly_data!$P:$P,Quarter!$B625,CALCULATION_quarterly_data!$C:$C,Quarter!$C625)</f>
        <v>9.5299999999999994</v>
      </c>
      <c r="I625" s="70">
        <f>SUMIFS(CALCULATION_quarterly_data!I:I,CALCULATION_quarterly_data!$A:$A,Quarter!$A625,CALCULATION_quarterly_data!$P:$P,Quarter!$B625,CALCULATION_quarterly_data!$C:$C,Quarter!$C625)</f>
        <v>0.32</v>
      </c>
      <c r="J625" s="70">
        <f>SUMIFS(CALCULATION_quarterly_data!J:J,CALCULATION_quarterly_data!$A:$A,Quarter!$A625,CALCULATION_quarterly_data!$P:$P,Quarter!$B625,CALCULATION_quarterly_data!$C:$C,Quarter!$C625)</f>
        <v>50.92</v>
      </c>
      <c r="K625" s="70">
        <f>SUMIFS(CALCULATION_quarterly_data!K:K,CALCULATION_quarterly_data!$A:$A,Quarter!$A625,CALCULATION_quarterly_data!$P:$P,Quarter!$B625,CALCULATION_quarterly_data!$C:$C,Quarter!$C625)</f>
        <v>29.450000000000003</v>
      </c>
      <c r="L625" s="70">
        <f>SUMIFS(CALCULATION_quarterly_data!L:L,CALCULATION_quarterly_data!$A:$A,Quarter!$A625,CALCULATION_quarterly_data!$P:$P,Quarter!$B625,CALCULATION_quarterly_data!$C:$C,Quarter!$C625)</f>
        <v>0</v>
      </c>
      <c r="M625" s="70">
        <f>SUMIFS(CALCULATION_quarterly_data!M:M,CALCULATION_quarterly_data!$A:$A,Quarter!$A625,CALCULATION_quarterly_data!$P:$P,Quarter!$B625,CALCULATION_quarterly_data!$C:$C,Quarter!$C625)</f>
        <v>36.839999999999996</v>
      </c>
      <c r="N625" s="71">
        <f>SUMIFS(CALCULATION_quarterly_data!N:N,CALCULATION_quarterly_data!$A:$A,Quarter!$A625,CALCULATION_quarterly_data!$P:$P,Quarter!$B625,CALCULATION_quarterly_data!$C:$C,Quarter!$C625)</f>
        <v>127.17</v>
      </c>
      <c r="O625" s="71">
        <f>SUMIFS(CALCULATION_quarterly_data!O:O,CALCULATION_quarterly_data!$A:$A,Quarter!$A625,CALCULATION_quarterly_data!$P:$P,Quarter!$B625,CALCULATION_quarterly_data!$C:$C,Quarter!$C625)</f>
        <v>189.75</v>
      </c>
    </row>
    <row r="626" spans="1:15">
      <c r="A626" s="96">
        <v>2025</v>
      </c>
      <c r="B626" s="107">
        <v>1</v>
      </c>
      <c r="C626" s="93" t="s">
        <v>41</v>
      </c>
      <c r="D626" s="70">
        <f>SUMIFS(CALCULATION_quarterly_data!D:D,CALCULATION_quarterly_data!$A:$A,Quarter!$A626,CALCULATION_quarterly_data!$P:$P,Quarter!$B626,CALCULATION_quarterly_data!$C:$C,Quarter!$C626)</f>
        <v>0</v>
      </c>
      <c r="E626" s="70">
        <f>SUMIFS(CALCULATION_quarterly_data!E:E,CALCULATION_quarterly_data!$A:$A,Quarter!$A626,CALCULATION_quarterly_data!$P:$P,Quarter!$B626,CALCULATION_quarterly_data!$C:$C,Quarter!$C626)</f>
        <v>35.370000000000005</v>
      </c>
      <c r="F626" s="71">
        <f>SUMIFS(CALCULATION_quarterly_data!F:F,CALCULATION_quarterly_data!$A:$A,Quarter!$A626,CALCULATION_quarterly_data!$P:$P,Quarter!$B626,CALCULATION_quarterly_data!$C:$C,Quarter!$C626)</f>
        <v>35.370000000000005</v>
      </c>
      <c r="G626" s="70">
        <f>SUMIFS(CALCULATION_quarterly_data!G:G,CALCULATION_quarterly_data!$A:$A,Quarter!$A626,CALCULATION_quarterly_data!$P:$P,Quarter!$B626,CALCULATION_quarterly_data!$C:$C,Quarter!$C626)</f>
        <v>0</v>
      </c>
      <c r="H626" s="70">
        <f>SUMIFS(CALCULATION_quarterly_data!H:H,CALCULATION_quarterly_data!$A:$A,Quarter!$A626,CALCULATION_quarterly_data!$P:$P,Quarter!$B626,CALCULATION_quarterly_data!$C:$C,Quarter!$C626)</f>
        <v>0.09</v>
      </c>
      <c r="I626" s="70">
        <f>SUMIFS(CALCULATION_quarterly_data!I:I,CALCULATION_quarterly_data!$A:$A,Quarter!$A626,CALCULATION_quarterly_data!$P:$P,Quarter!$B626,CALCULATION_quarterly_data!$C:$C,Quarter!$C626)</f>
        <v>0</v>
      </c>
      <c r="J626" s="70">
        <f>SUMIFS(CALCULATION_quarterly_data!J:J,CALCULATION_quarterly_data!$A:$A,Quarter!$A626,CALCULATION_quarterly_data!$P:$P,Quarter!$B626,CALCULATION_quarterly_data!$C:$C,Quarter!$C626)</f>
        <v>0.67999999999999994</v>
      </c>
      <c r="K626" s="70">
        <f>SUMIFS(CALCULATION_quarterly_data!K:K,CALCULATION_quarterly_data!$A:$A,Quarter!$A626,CALCULATION_quarterly_data!$P:$P,Quarter!$B626,CALCULATION_quarterly_data!$C:$C,Quarter!$C626)</f>
        <v>97.25</v>
      </c>
      <c r="L626" s="70">
        <f>SUMIFS(CALCULATION_quarterly_data!L:L,CALCULATION_quarterly_data!$A:$A,Quarter!$A626,CALCULATION_quarterly_data!$P:$P,Quarter!$B626,CALCULATION_quarterly_data!$C:$C,Quarter!$C626)</f>
        <v>0</v>
      </c>
      <c r="M626" s="70">
        <f>SUMIFS(CALCULATION_quarterly_data!M:M,CALCULATION_quarterly_data!$A:$A,Quarter!$A626,CALCULATION_quarterly_data!$P:$P,Quarter!$B626,CALCULATION_quarterly_data!$C:$C,Quarter!$C626)</f>
        <v>31.589999999999996</v>
      </c>
      <c r="N626" s="71">
        <f>SUMIFS(CALCULATION_quarterly_data!N:N,CALCULATION_quarterly_data!$A:$A,Quarter!$A626,CALCULATION_quarterly_data!$P:$P,Quarter!$B626,CALCULATION_quarterly_data!$C:$C,Quarter!$C626)</f>
        <v>129.61000000000001</v>
      </c>
      <c r="O626" s="71">
        <f>SUMIFS(CALCULATION_quarterly_data!O:O,CALCULATION_quarterly_data!$A:$A,Quarter!$A626,CALCULATION_quarterly_data!$P:$P,Quarter!$B626,CALCULATION_quarterly_data!$C:$C,Quarter!$C626)</f>
        <v>164.98000000000002</v>
      </c>
    </row>
    <row r="627" spans="1:15">
      <c r="A627" s="96">
        <v>2025</v>
      </c>
      <c r="B627" s="107">
        <v>1</v>
      </c>
      <c r="C627" s="93" t="s">
        <v>42</v>
      </c>
      <c r="D627" s="70">
        <f>SUMIFS(CALCULATION_quarterly_data!D:D,CALCULATION_quarterly_data!$A:$A,Quarter!$A627,CALCULATION_quarterly_data!$P:$P,Quarter!$B627,CALCULATION_quarterly_data!$C:$C,Quarter!$C627)</f>
        <v>0</v>
      </c>
      <c r="E627" s="70">
        <f>SUMIFS(CALCULATION_quarterly_data!E:E,CALCULATION_quarterly_data!$A:$A,Quarter!$A627,CALCULATION_quarterly_data!$P:$P,Quarter!$B627,CALCULATION_quarterly_data!$C:$C,Quarter!$C627)</f>
        <v>2.56</v>
      </c>
      <c r="F627" s="71">
        <f>SUMIFS(CALCULATION_quarterly_data!F:F,CALCULATION_quarterly_data!$A:$A,Quarter!$A627,CALCULATION_quarterly_data!$P:$P,Quarter!$B627,CALCULATION_quarterly_data!$C:$C,Quarter!$C627)</f>
        <v>2.56</v>
      </c>
      <c r="G627" s="70">
        <f>SUMIFS(CALCULATION_quarterly_data!G:G,CALCULATION_quarterly_data!$A:$A,Quarter!$A627,CALCULATION_quarterly_data!$P:$P,Quarter!$B627,CALCULATION_quarterly_data!$C:$C,Quarter!$C627)</f>
        <v>0</v>
      </c>
      <c r="H627" s="70">
        <f>SUMIFS(CALCULATION_quarterly_data!H:H,CALCULATION_quarterly_data!$A:$A,Quarter!$A627,CALCULATION_quarterly_data!$P:$P,Quarter!$B627,CALCULATION_quarterly_data!$C:$C,Quarter!$C627)</f>
        <v>0</v>
      </c>
      <c r="I627" s="70">
        <f>SUMIFS(CALCULATION_quarterly_data!I:I,CALCULATION_quarterly_data!$A:$A,Quarter!$A627,CALCULATION_quarterly_data!$P:$P,Quarter!$B627,CALCULATION_quarterly_data!$C:$C,Quarter!$C627)</f>
        <v>132.80000000000001</v>
      </c>
      <c r="J627" s="70">
        <f>SUMIFS(CALCULATION_quarterly_data!J:J,CALCULATION_quarterly_data!$A:$A,Quarter!$A627,CALCULATION_quarterly_data!$P:$P,Quarter!$B627,CALCULATION_quarterly_data!$C:$C,Quarter!$C627)</f>
        <v>0</v>
      </c>
      <c r="K627" s="70">
        <f>SUMIFS(CALCULATION_quarterly_data!K:K,CALCULATION_quarterly_data!$A:$A,Quarter!$A627,CALCULATION_quarterly_data!$P:$P,Quarter!$B627,CALCULATION_quarterly_data!$C:$C,Quarter!$C627)</f>
        <v>174.51</v>
      </c>
      <c r="L627" s="70">
        <f>SUMIFS(CALCULATION_quarterly_data!L:L,CALCULATION_quarterly_data!$A:$A,Quarter!$A627,CALCULATION_quarterly_data!$P:$P,Quarter!$B627,CALCULATION_quarterly_data!$C:$C,Quarter!$C627)</f>
        <v>0</v>
      </c>
      <c r="M627" s="70">
        <f>SUMIFS(CALCULATION_quarterly_data!M:M,CALCULATION_quarterly_data!$A:$A,Quarter!$A627,CALCULATION_quarterly_data!$P:$P,Quarter!$B627,CALCULATION_quarterly_data!$C:$C,Quarter!$C627)</f>
        <v>0.51</v>
      </c>
      <c r="N627" s="71">
        <f>SUMIFS(CALCULATION_quarterly_data!N:N,CALCULATION_quarterly_data!$A:$A,Quarter!$A627,CALCULATION_quarterly_data!$P:$P,Quarter!$B627,CALCULATION_quarterly_data!$C:$C,Quarter!$C627)</f>
        <v>307.82</v>
      </c>
      <c r="O627" s="71">
        <f>SUMIFS(CALCULATION_quarterly_data!O:O,CALCULATION_quarterly_data!$A:$A,Quarter!$A627,CALCULATION_quarterly_data!$P:$P,Quarter!$B627,CALCULATION_quarterly_data!$C:$C,Quarter!$C627)</f>
        <v>310.38</v>
      </c>
    </row>
    <row r="628" spans="1:15">
      <c r="A628" s="96">
        <v>2025</v>
      </c>
      <c r="B628" s="107">
        <v>1</v>
      </c>
      <c r="C628" s="93" t="s">
        <v>86</v>
      </c>
      <c r="D628" s="70">
        <f>SUMIFS(CALCULATION_quarterly_data!D:D,CALCULATION_quarterly_data!$A:$A,Quarter!$A628,CALCULATION_quarterly_data!$P:$P,Quarter!$B628,CALCULATION_quarterly_data!$C:$C,Quarter!$C628)</f>
        <v>0</v>
      </c>
      <c r="E628" s="70">
        <f>SUMIFS(CALCULATION_quarterly_data!E:E,CALCULATION_quarterly_data!$A:$A,Quarter!$A628,CALCULATION_quarterly_data!$P:$P,Quarter!$B628,CALCULATION_quarterly_data!$C:$C,Quarter!$C628)</f>
        <v>132.13</v>
      </c>
      <c r="F628" s="71">
        <f>SUMIFS(CALCULATION_quarterly_data!F:F,CALCULATION_quarterly_data!$A:$A,Quarter!$A628,CALCULATION_quarterly_data!$P:$P,Quarter!$B628,CALCULATION_quarterly_data!$C:$C,Quarter!$C628)</f>
        <v>132.13</v>
      </c>
      <c r="G628" s="70">
        <f>SUMIFS(CALCULATION_quarterly_data!G:G,CALCULATION_quarterly_data!$A:$A,Quarter!$A628,CALCULATION_quarterly_data!$P:$P,Quarter!$B628,CALCULATION_quarterly_data!$C:$C,Quarter!$C628)</f>
        <v>7.0000000000000007E-2</v>
      </c>
      <c r="H628" s="70">
        <f>SUMIFS(CALCULATION_quarterly_data!H:H,CALCULATION_quarterly_data!$A:$A,Quarter!$A628,CALCULATION_quarterly_data!$P:$P,Quarter!$B628,CALCULATION_quarterly_data!$C:$C,Quarter!$C628)</f>
        <v>23.619999999999997</v>
      </c>
      <c r="I628" s="70">
        <f>SUMIFS(CALCULATION_quarterly_data!I:I,CALCULATION_quarterly_data!$A:$A,Quarter!$A628,CALCULATION_quarterly_data!$P:$P,Quarter!$B628,CALCULATION_quarterly_data!$C:$C,Quarter!$C628)</f>
        <v>0</v>
      </c>
      <c r="J628" s="70">
        <f>SUMIFS(CALCULATION_quarterly_data!J:J,CALCULATION_quarterly_data!$A:$A,Quarter!$A628,CALCULATION_quarterly_data!$P:$P,Quarter!$B628,CALCULATION_quarterly_data!$C:$C,Quarter!$C628)</f>
        <v>7.34</v>
      </c>
      <c r="K628" s="70">
        <f>SUMIFS(CALCULATION_quarterly_data!K:K,CALCULATION_quarterly_data!$A:$A,Quarter!$A628,CALCULATION_quarterly_data!$P:$P,Quarter!$B628,CALCULATION_quarterly_data!$C:$C,Quarter!$C628)</f>
        <v>26.43</v>
      </c>
      <c r="L628" s="70">
        <f>SUMIFS(CALCULATION_quarterly_data!L:L,CALCULATION_quarterly_data!$A:$A,Quarter!$A628,CALCULATION_quarterly_data!$P:$P,Quarter!$B628,CALCULATION_quarterly_data!$C:$C,Quarter!$C628)</f>
        <v>0.02</v>
      </c>
      <c r="M628" s="70">
        <f>SUMIFS(CALCULATION_quarterly_data!M:M,CALCULATION_quarterly_data!$A:$A,Quarter!$A628,CALCULATION_quarterly_data!$P:$P,Quarter!$B628,CALCULATION_quarterly_data!$C:$C,Quarter!$C628)</f>
        <v>6.18</v>
      </c>
      <c r="N628" s="71">
        <f>SUMIFS(CALCULATION_quarterly_data!N:N,CALCULATION_quarterly_data!$A:$A,Quarter!$A628,CALCULATION_quarterly_data!$P:$P,Quarter!$B628,CALCULATION_quarterly_data!$C:$C,Quarter!$C628)</f>
        <v>63.660000000000004</v>
      </c>
      <c r="O628" s="71">
        <f>SUMIFS(CALCULATION_quarterly_data!O:O,CALCULATION_quarterly_data!$A:$A,Quarter!$A628,CALCULATION_quarterly_data!$P:$P,Quarter!$B628,CALCULATION_quarterly_data!$C:$C,Quarter!$C628)</f>
        <v>195.79000000000002</v>
      </c>
    </row>
    <row r="629" spans="1:15">
      <c r="A629" s="96">
        <v>2025</v>
      </c>
      <c r="B629" s="107">
        <v>1</v>
      </c>
      <c r="C629" s="93" t="s">
        <v>43</v>
      </c>
      <c r="D629" s="70">
        <f>SUMIFS(CALCULATION_quarterly_data!D:D,CALCULATION_quarterly_data!$A:$A,Quarter!$A629,CALCULATION_quarterly_data!$P:$P,Quarter!$B629,CALCULATION_quarterly_data!$C:$C,Quarter!$C629)</f>
        <v>0</v>
      </c>
      <c r="E629" s="70">
        <f>SUMIFS(CALCULATION_quarterly_data!E:E,CALCULATION_quarterly_data!$A:$A,Quarter!$A629,CALCULATION_quarterly_data!$P:$P,Quarter!$B629,CALCULATION_quarterly_data!$C:$C,Quarter!$C629)</f>
        <v>0</v>
      </c>
      <c r="F629" s="71">
        <f>SUMIFS(CALCULATION_quarterly_data!F:F,CALCULATION_quarterly_data!$A:$A,Quarter!$A629,CALCULATION_quarterly_data!$P:$P,Quarter!$B629,CALCULATION_quarterly_data!$C:$C,Quarter!$C629)</f>
        <v>0</v>
      </c>
      <c r="G629" s="70">
        <f>SUMIFS(CALCULATION_quarterly_data!G:G,CALCULATION_quarterly_data!$A:$A,Quarter!$A629,CALCULATION_quarterly_data!$P:$P,Quarter!$B629,CALCULATION_quarterly_data!$C:$C,Quarter!$C629)</f>
        <v>0</v>
      </c>
      <c r="H629" s="70">
        <f>SUMIFS(CALCULATION_quarterly_data!H:H,CALCULATION_quarterly_data!$A:$A,Quarter!$A629,CALCULATION_quarterly_data!$P:$P,Quarter!$B629,CALCULATION_quarterly_data!$C:$C,Quarter!$C629)</f>
        <v>0</v>
      </c>
      <c r="I629" s="70">
        <f>SUMIFS(CALCULATION_quarterly_data!I:I,CALCULATION_quarterly_data!$A:$A,Quarter!$A629,CALCULATION_quarterly_data!$P:$P,Quarter!$B629,CALCULATION_quarterly_data!$C:$C,Quarter!$C629)</f>
        <v>1320.6100000000001</v>
      </c>
      <c r="J629" s="70">
        <f>SUMIFS(CALCULATION_quarterly_data!J:J,CALCULATION_quarterly_data!$A:$A,Quarter!$A629,CALCULATION_quarterly_data!$P:$P,Quarter!$B629,CALCULATION_quarterly_data!$C:$C,Quarter!$C629)</f>
        <v>0</v>
      </c>
      <c r="K629" s="70">
        <f>SUMIFS(CALCULATION_quarterly_data!K:K,CALCULATION_quarterly_data!$A:$A,Quarter!$A629,CALCULATION_quarterly_data!$P:$P,Quarter!$B629,CALCULATION_quarterly_data!$C:$C,Quarter!$C629)</f>
        <v>225.15</v>
      </c>
      <c r="L629" s="70">
        <f>SUMIFS(CALCULATION_quarterly_data!L:L,CALCULATION_quarterly_data!$A:$A,Quarter!$A629,CALCULATION_quarterly_data!$P:$P,Quarter!$B629,CALCULATION_quarterly_data!$C:$C,Quarter!$C629)</f>
        <v>0</v>
      </c>
      <c r="M629" s="70">
        <f>SUMIFS(CALCULATION_quarterly_data!M:M,CALCULATION_quarterly_data!$A:$A,Quarter!$A629,CALCULATION_quarterly_data!$P:$P,Quarter!$B629,CALCULATION_quarterly_data!$C:$C,Quarter!$C629)</f>
        <v>0</v>
      </c>
      <c r="N629" s="71">
        <f>SUMIFS(CALCULATION_quarterly_data!N:N,CALCULATION_quarterly_data!$A:$A,Quarter!$A629,CALCULATION_quarterly_data!$P:$P,Quarter!$B629,CALCULATION_quarterly_data!$C:$C,Quarter!$C629)</f>
        <v>1545.76</v>
      </c>
      <c r="O629" s="71">
        <f>SUMIFS(CALCULATION_quarterly_data!O:O,CALCULATION_quarterly_data!$A:$A,Quarter!$A629,CALCULATION_quarterly_data!$P:$P,Quarter!$B629,CALCULATION_quarterly_data!$C:$C,Quarter!$C629)</f>
        <v>1545.76</v>
      </c>
    </row>
    <row r="630" spans="1:15">
      <c r="A630" s="96">
        <v>2025</v>
      </c>
      <c r="B630" s="107">
        <v>1</v>
      </c>
      <c r="C630" s="93" t="s">
        <v>88</v>
      </c>
      <c r="D630" s="70">
        <f>SUMIFS(CALCULATION_quarterly_data!D:D,CALCULATION_quarterly_data!$A:$A,Quarter!$A630,CALCULATION_quarterly_data!$P:$P,Quarter!$B630,CALCULATION_quarterly_data!$C:$C,Quarter!$C630)</f>
        <v>1479.81</v>
      </c>
      <c r="E630" s="70">
        <f>SUMIFS(CALCULATION_quarterly_data!E:E,CALCULATION_quarterly_data!$A:$A,Quarter!$A630,CALCULATION_quarterly_data!$P:$P,Quarter!$B630,CALCULATION_quarterly_data!$C:$C,Quarter!$C630)</f>
        <v>0</v>
      </c>
      <c r="F630" s="71">
        <f>SUMIFS(CALCULATION_quarterly_data!F:F,CALCULATION_quarterly_data!$A:$A,Quarter!$A630,CALCULATION_quarterly_data!$P:$P,Quarter!$B630,CALCULATION_quarterly_data!$C:$C,Quarter!$C630)</f>
        <v>1479.81</v>
      </c>
      <c r="G630" s="70">
        <f>SUMIFS(CALCULATION_quarterly_data!G:G,CALCULATION_quarterly_data!$A:$A,Quarter!$A630,CALCULATION_quarterly_data!$P:$P,Quarter!$B630,CALCULATION_quarterly_data!$C:$C,Quarter!$C630)</f>
        <v>0</v>
      </c>
      <c r="H630" s="70">
        <f>SUMIFS(CALCULATION_quarterly_data!H:H,CALCULATION_quarterly_data!$A:$A,Quarter!$A630,CALCULATION_quarterly_data!$P:$P,Quarter!$B630,CALCULATION_quarterly_data!$C:$C,Quarter!$C630)</f>
        <v>0</v>
      </c>
      <c r="I630" s="70">
        <f>SUMIFS(CALCULATION_quarterly_data!I:I,CALCULATION_quarterly_data!$A:$A,Quarter!$A630,CALCULATION_quarterly_data!$P:$P,Quarter!$B630,CALCULATION_quarterly_data!$C:$C,Quarter!$C630)</f>
        <v>0</v>
      </c>
      <c r="J630" s="70">
        <f>SUMIFS(CALCULATION_quarterly_data!J:J,CALCULATION_quarterly_data!$A:$A,Quarter!$A630,CALCULATION_quarterly_data!$P:$P,Quarter!$B630,CALCULATION_quarterly_data!$C:$C,Quarter!$C630)</f>
        <v>0</v>
      </c>
      <c r="K630" s="70">
        <f>SUMIFS(CALCULATION_quarterly_data!K:K,CALCULATION_quarterly_data!$A:$A,Quarter!$A630,CALCULATION_quarterly_data!$P:$P,Quarter!$B630,CALCULATION_quarterly_data!$C:$C,Quarter!$C630)</f>
        <v>0</v>
      </c>
      <c r="L630" s="70">
        <f>SUMIFS(CALCULATION_quarterly_data!L:L,CALCULATION_quarterly_data!$A:$A,Quarter!$A630,CALCULATION_quarterly_data!$P:$P,Quarter!$B630,CALCULATION_quarterly_data!$C:$C,Quarter!$C630)</f>
        <v>0</v>
      </c>
      <c r="M630" s="70">
        <f>SUMIFS(CALCULATION_quarterly_data!M:M,CALCULATION_quarterly_data!$A:$A,Quarter!$A630,CALCULATION_quarterly_data!$P:$P,Quarter!$B630,CALCULATION_quarterly_data!$C:$C,Quarter!$C630)</f>
        <v>0</v>
      </c>
      <c r="N630" s="71">
        <f>SUMIFS(CALCULATION_quarterly_data!N:N,CALCULATION_quarterly_data!$A:$A,Quarter!$A630,CALCULATION_quarterly_data!$P:$P,Quarter!$B630,CALCULATION_quarterly_data!$C:$C,Quarter!$C630)</f>
        <v>0</v>
      </c>
      <c r="O630" s="71">
        <f>SUMIFS(CALCULATION_quarterly_data!O:O,CALCULATION_quarterly_data!$A:$A,Quarter!$A630,CALCULATION_quarterly_data!$P:$P,Quarter!$B630,CALCULATION_quarterly_data!$C:$C,Quarter!$C630)</f>
        <v>1479.81</v>
      </c>
    </row>
    <row r="631" spans="1:15">
      <c r="A631" s="96">
        <v>2025</v>
      </c>
      <c r="B631" s="107">
        <v>1</v>
      </c>
      <c r="C631" s="93" t="s">
        <v>44</v>
      </c>
      <c r="D631" s="70">
        <f>SUMIFS(CALCULATION_quarterly_data!D:D,CALCULATION_quarterly_data!$A:$A,Quarter!$A631,CALCULATION_quarterly_data!$P:$P,Quarter!$B631,CALCULATION_quarterly_data!$C:$C,Quarter!$C631)</f>
        <v>0.35</v>
      </c>
      <c r="E631" s="70">
        <f>SUMIFS(CALCULATION_quarterly_data!E:E,CALCULATION_quarterly_data!$A:$A,Quarter!$A631,CALCULATION_quarterly_data!$P:$P,Quarter!$B631,CALCULATION_quarterly_data!$C:$C,Quarter!$C631)</f>
        <v>163.97</v>
      </c>
      <c r="F631" s="71">
        <f>SUMIFS(CALCULATION_quarterly_data!F:F,CALCULATION_quarterly_data!$A:$A,Quarter!$A631,CALCULATION_quarterly_data!$P:$P,Quarter!$B631,CALCULATION_quarterly_data!$C:$C,Quarter!$C631)</f>
        <v>164.32</v>
      </c>
      <c r="G631" s="70">
        <f>SUMIFS(CALCULATION_quarterly_data!G:G,CALCULATION_quarterly_data!$A:$A,Quarter!$A631,CALCULATION_quarterly_data!$P:$P,Quarter!$B631,CALCULATION_quarterly_data!$C:$C,Quarter!$C631)</f>
        <v>29.78</v>
      </c>
      <c r="H631" s="70">
        <f>SUMIFS(CALCULATION_quarterly_data!H:H,CALCULATION_quarterly_data!$A:$A,Quarter!$A631,CALCULATION_quarterly_data!$P:$P,Quarter!$B631,CALCULATION_quarterly_data!$C:$C,Quarter!$C631)</f>
        <v>469.86</v>
      </c>
      <c r="I631" s="70">
        <f>SUMIFS(CALCULATION_quarterly_data!I:I,CALCULATION_quarterly_data!$A:$A,Quarter!$A631,CALCULATION_quarterly_data!$P:$P,Quarter!$B631,CALCULATION_quarterly_data!$C:$C,Quarter!$C631)</f>
        <v>40.61</v>
      </c>
      <c r="J631" s="70">
        <f>SUMIFS(CALCULATION_quarterly_data!J:J,CALCULATION_quarterly_data!$A:$A,Quarter!$A631,CALCULATION_quarterly_data!$P:$P,Quarter!$B631,CALCULATION_quarterly_data!$C:$C,Quarter!$C631)</f>
        <v>40.78</v>
      </c>
      <c r="K631" s="70">
        <f>SUMIFS(CALCULATION_quarterly_data!K:K,CALCULATION_quarterly_data!$A:$A,Quarter!$A631,CALCULATION_quarterly_data!$P:$P,Quarter!$B631,CALCULATION_quarterly_data!$C:$C,Quarter!$C631)</f>
        <v>825.44</v>
      </c>
      <c r="L631" s="70">
        <f>SUMIFS(CALCULATION_quarterly_data!L:L,CALCULATION_quarterly_data!$A:$A,Quarter!$A631,CALCULATION_quarterly_data!$P:$P,Quarter!$B631,CALCULATION_quarterly_data!$C:$C,Quarter!$C631)</f>
        <v>0</v>
      </c>
      <c r="M631" s="70">
        <f>SUMIFS(CALCULATION_quarterly_data!M:M,CALCULATION_quarterly_data!$A:$A,Quarter!$A631,CALCULATION_quarterly_data!$P:$P,Quarter!$B631,CALCULATION_quarterly_data!$C:$C,Quarter!$C631)</f>
        <v>223.78</v>
      </c>
      <c r="N631" s="71">
        <f>SUMIFS(CALCULATION_quarterly_data!N:N,CALCULATION_quarterly_data!$A:$A,Quarter!$A631,CALCULATION_quarterly_data!$P:$P,Quarter!$B631,CALCULATION_quarterly_data!$C:$C,Quarter!$C631)</f>
        <v>1630.25</v>
      </c>
      <c r="O631" s="71">
        <f>SUMIFS(CALCULATION_quarterly_data!O:O,CALCULATION_quarterly_data!$A:$A,Quarter!$A631,CALCULATION_quarterly_data!$P:$P,Quarter!$B631,CALCULATION_quarterly_data!$C:$C,Quarter!$C631)</f>
        <v>1794.5700000000002</v>
      </c>
    </row>
    <row r="632" spans="1:15">
      <c r="A632" s="96">
        <v>2025</v>
      </c>
      <c r="B632" s="107">
        <v>1</v>
      </c>
      <c r="C632" s="93" t="s">
        <v>45</v>
      </c>
      <c r="D632" s="70">
        <f>SUMIFS(CALCULATION_quarterly_data!D:D,CALCULATION_quarterly_data!$A:$A,Quarter!$A632,CALCULATION_quarterly_data!$P:$P,Quarter!$B632,CALCULATION_quarterly_data!$C:$C,Quarter!$C632)</f>
        <v>486.71999999999997</v>
      </c>
      <c r="E632" s="70">
        <f>SUMIFS(CALCULATION_quarterly_data!E:E,CALCULATION_quarterly_data!$A:$A,Quarter!$A632,CALCULATION_quarterly_data!$P:$P,Quarter!$B632,CALCULATION_quarterly_data!$C:$C,Quarter!$C632)</f>
        <v>0</v>
      </c>
      <c r="F632" s="71">
        <f>SUMIFS(CALCULATION_quarterly_data!F:F,CALCULATION_quarterly_data!$A:$A,Quarter!$A632,CALCULATION_quarterly_data!$P:$P,Quarter!$B632,CALCULATION_quarterly_data!$C:$C,Quarter!$C632)</f>
        <v>486.71999999999997</v>
      </c>
      <c r="G632" s="70">
        <f>SUMIFS(CALCULATION_quarterly_data!G:G,CALCULATION_quarterly_data!$A:$A,Quarter!$A632,CALCULATION_quarterly_data!$P:$P,Quarter!$B632,CALCULATION_quarterly_data!$C:$C,Quarter!$C632)</f>
        <v>0</v>
      </c>
      <c r="H632" s="70">
        <f>SUMIFS(CALCULATION_quarterly_data!H:H,CALCULATION_quarterly_data!$A:$A,Quarter!$A632,CALCULATION_quarterly_data!$P:$P,Quarter!$B632,CALCULATION_quarterly_data!$C:$C,Quarter!$C632)</f>
        <v>0</v>
      </c>
      <c r="I632" s="70">
        <f>SUMIFS(CALCULATION_quarterly_data!I:I,CALCULATION_quarterly_data!$A:$A,Quarter!$A632,CALCULATION_quarterly_data!$P:$P,Quarter!$B632,CALCULATION_quarterly_data!$C:$C,Quarter!$C632)</f>
        <v>0</v>
      </c>
      <c r="J632" s="70">
        <f>SUMIFS(CALCULATION_quarterly_data!J:J,CALCULATION_quarterly_data!$A:$A,Quarter!$A632,CALCULATION_quarterly_data!$P:$P,Quarter!$B632,CALCULATION_quarterly_data!$C:$C,Quarter!$C632)</f>
        <v>0</v>
      </c>
      <c r="K632" s="70">
        <f>SUMIFS(CALCULATION_quarterly_data!K:K,CALCULATION_quarterly_data!$A:$A,Quarter!$A632,CALCULATION_quarterly_data!$P:$P,Quarter!$B632,CALCULATION_quarterly_data!$C:$C,Quarter!$C632)</f>
        <v>87.800000000000011</v>
      </c>
      <c r="L632" s="70">
        <f>SUMIFS(CALCULATION_quarterly_data!L:L,CALCULATION_quarterly_data!$A:$A,Quarter!$A632,CALCULATION_quarterly_data!$P:$P,Quarter!$B632,CALCULATION_quarterly_data!$C:$C,Quarter!$C632)</f>
        <v>0</v>
      </c>
      <c r="M632" s="70">
        <f>SUMIFS(CALCULATION_quarterly_data!M:M,CALCULATION_quarterly_data!$A:$A,Quarter!$A632,CALCULATION_quarterly_data!$P:$P,Quarter!$B632,CALCULATION_quarterly_data!$C:$C,Quarter!$C632)</f>
        <v>0</v>
      </c>
      <c r="N632" s="71">
        <f>SUMIFS(CALCULATION_quarterly_data!N:N,CALCULATION_quarterly_data!$A:$A,Quarter!$A632,CALCULATION_quarterly_data!$P:$P,Quarter!$B632,CALCULATION_quarterly_data!$C:$C,Quarter!$C632)</f>
        <v>87.800000000000011</v>
      </c>
      <c r="O632" s="71">
        <f>SUMIFS(CALCULATION_quarterly_data!O:O,CALCULATION_quarterly_data!$A:$A,Quarter!$A632,CALCULATION_quarterly_data!$P:$P,Quarter!$B632,CALCULATION_quarterly_data!$C:$C,Quarter!$C632)</f>
        <v>574.52</v>
      </c>
    </row>
    <row r="633" spans="1:15">
      <c r="A633" s="96">
        <v>2025</v>
      </c>
      <c r="B633" s="107">
        <v>1</v>
      </c>
      <c r="C633" s="93" t="s">
        <v>46</v>
      </c>
      <c r="D633" s="70">
        <f>SUMIFS(CALCULATION_quarterly_data!D:D,CALCULATION_quarterly_data!$A:$A,Quarter!$A633,CALCULATION_quarterly_data!$P:$P,Quarter!$B633,CALCULATION_quarterly_data!$C:$C,Quarter!$C633)</f>
        <v>2719</v>
      </c>
      <c r="E633" s="70">
        <f>SUMIFS(CALCULATION_quarterly_data!E:E,CALCULATION_quarterly_data!$A:$A,Quarter!$A633,CALCULATION_quarterly_data!$P:$P,Quarter!$B633,CALCULATION_quarterly_data!$C:$C,Quarter!$C633)</f>
        <v>0</v>
      </c>
      <c r="F633" s="71">
        <f>SUMIFS(CALCULATION_quarterly_data!F:F,CALCULATION_quarterly_data!$A:$A,Quarter!$A633,CALCULATION_quarterly_data!$P:$P,Quarter!$B633,CALCULATION_quarterly_data!$C:$C,Quarter!$C633)</f>
        <v>2719</v>
      </c>
      <c r="G633" s="70">
        <f>SUMIFS(CALCULATION_quarterly_data!G:G,CALCULATION_quarterly_data!$A:$A,Quarter!$A633,CALCULATION_quarterly_data!$P:$P,Quarter!$B633,CALCULATION_quarterly_data!$C:$C,Quarter!$C633)</f>
        <v>0</v>
      </c>
      <c r="H633" s="70">
        <f>SUMIFS(CALCULATION_quarterly_data!H:H,CALCULATION_quarterly_data!$A:$A,Quarter!$A633,CALCULATION_quarterly_data!$P:$P,Quarter!$B633,CALCULATION_quarterly_data!$C:$C,Quarter!$C633)</f>
        <v>260.64999999999998</v>
      </c>
      <c r="I633" s="70">
        <f>SUMIFS(CALCULATION_quarterly_data!I:I,CALCULATION_quarterly_data!$A:$A,Quarter!$A633,CALCULATION_quarterly_data!$P:$P,Quarter!$B633,CALCULATION_quarterly_data!$C:$C,Quarter!$C633)</f>
        <v>0</v>
      </c>
      <c r="J633" s="70">
        <f>SUMIFS(CALCULATION_quarterly_data!J:J,CALCULATION_quarterly_data!$A:$A,Quarter!$A633,CALCULATION_quarterly_data!$P:$P,Quarter!$B633,CALCULATION_quarterly_data!$C:$C,Quarter!$C633)</f>
        <v>0</v>
      </c>
      <c r="K633" s="70">
        <f>SUMIFS(CALCULATION_quarterly_data!K:K,CALCULATION_quarterly_data!$A:$A,Quarter!$A633,CALCULATION_quarterly_data!$P:$P,Quarter!$B633,CALCULATION_quarterly_data!$C:$C,Quarter!$C633)</f>
        <v>13.68</v>
      </c>
      <c r="L633" s="70">
        <f>SUMIFS(CALCULATION_quarterly_data!L:L,CALCULATION_quarterly_data!$A:$A,Quarter!$A633,CALCULATION_quarterly_data!$P:$P,Quarter!$B633,CALCULATION_quarterly_data!$C:$C,Quarter!$C633)</f>
        <v>0</v>
      </c>
      <c r="M633" s="70">
        <f>SUMIFS(CALCULATION_quarterly_data!M:M,CALCULATION_quarterly_data!$A:$A,Quarter!$A633,CALCULATION_quarterly_data!$P:$P,Quarter!$B633,CALCULATION_quarterly_data!$C:$C,Quarter!$C633)</f>
        <v>33.200000000000003</v>
      </c>
      <c r="N633" s="71">
        <f>SUMIFS(CALCULATION_quarterly_data!N:N,CALCULATION_quarterly_data!$A:$A,Quarter!$A633,CALCULATION_quarterly_data!$P:$P,Quarter!$B633,CALCULATION_quarterly_data!$C:$C,Quarter!$C633)</f>
        <v>307.52999999999997</v>
      </c>
      <c r="O633" s="71">
        <f>SUMIFS(CALCULATION_quarterly_data!O:O,CALCULATION_quarterly_data!$A:$A,Quarter!$A633,CALCULATION_quarterly_data!$P:$P,Quarter!$B633,CALCULATION_quarterly_data!$C:$C,Quarter!$C633)</f>
        <v>3026.5299999999997</v>
      </c>
    </row>
    <row r="634" spans="1:15">
      <c r="A634" s="96">
        <v>2025</v>
      </c>
      <c r="B634" s="107">
        <v>1</v>
      </c>
      <c r="C634" s="93" t="s">
        <v>137</v>
      </c>
      <c r="D634" s="70">
        <f>SUMIFS(CALCULATION_quarterly_data!D:D,CALCULATION_quarterly_data!$A:$A,Quarter!$A634,CALCULATION_quarterly_data!$P:$P,Quarter!$B634,CALCULATION_quarterly_data!$C:$C,Quarter!$C634)</f>
        <v>120.08</v>
      </c>
      <c r="E634" s="70">
        <f>SUMIFS(CALCULATION_quarterly_data!E:E,CALCULATION_quarterly_data!$A:$A,Quarter!$A634,CALCULATION_quarterly_data!$P:$P,Quarter!$B634,CALCULATION_quarterly_data!$C:$C,Quarter!$C634)</f>
        <v>0</v>
      </c>
      <c r="F634" s="71">
        <f>SUMIFS(CALCULATION_quarterly_data!F:F,CALCULATION_quarterly_data!$A:$A,Quarter!$A634,CALCULATION_quarterly_data!$P:$P,Quarter!$B634,CALCULATION_quarterly_data!$C:$C,Quarter!$C634)</f>
        <v>120.08</v>
      </c>
      <c r="G634" s="70">
        <f>SUMIFS(CALCULATION_quarterly_data!G:G,CALCULATION_quarterly_data!$A:$A,Quarter!$A634,CALCULATION_quarterly_data!$P:$P,Quarter!$B634,CALCULATION_quarterly_data!$C:$C,Quarter!$C634)</f>
        <v>0</v>
      </c>
      <c r="H634" s="70">
        <f>SUMIFS(CALCULATION_quarterly_data!H:H,CALCULATION_quarterly_data!$A:$A,Quarter!$A634,CALCULATION_quarterly_data!$P:$P,Quarter!$B634,CALCULATION_quarterly_data!$C:$C,Quarter!$C634)</f>
        <v>0</v>
      </c>
      <c r="I634" s="70">
        <f>SUMIFS(CALCULATION_quarterly_data!I:I,CALCULATION_quarterly_data!$A:$A,Quarter!$A634,CALCULATION_quarterly_data!$P:$P,Quarter!$B634,CALCULATION_quarterly_data!$C:$C,Quarter!$C634)</f>
        <v>0</v>
      </c>
      <c r="J634" s="70">
        <f>SUMIFS(CALCULATION_quarterly_data!J:J,CALCULATION_quarterly_data!$A:$A,Quarter!$A634,CALCULATION_quarterly_data!$P:$P,Quarter!$B634,CALCULATION_quarterly_data!$C:$C,Quarter!$C634)</f>
        <v>0</v>
      </c>
      <c r="K634" s="70">
        <f>SUMIFS(CALCULATION_quarterly_data!K:K,CALCULATION_quarterly_data!$A:$A,Quarter!$A634,CALCULATION_quarterly_data!$P:$P,Quarter!$B634,CALCULATION_quarterly_data!$C:$C,Quarter!$C634)</f>
        <v>0</v>
      </c>
      <c r="L634" s="70">
        <f>SUMIFS(CALCULATION_quarterly_data!L:L,CALCULATION_quarterly_data!$A:$A,Quarter!$A634,CALCULATION_quarterly_data!$P:$P,Quarter!$B634,CALCULATION_quarterly_data!$C:$C,Quarter!$C634)</f>
        <v>0</v>
      </c>
      <c r="M634" s="70">
        <f>SUMIFS(CALCULATION_quarterly_data!M:M,CALCULATION_quarterly_data!$A:$A,Quarter!$A634,CALCULATION_quarterly_data!$P:$P,Quarter!$B634,CALCULATION_quarterly_data!$C:$C,Quarter!$C634)</f>
        <v>0</v>
      </c>
      <c r="N634" s="71">
        <f>SUMIFS(CALCULATION_quarterly_data!N:N,CALCULATION_quarterly_data!$A:$A,Quarter!$A634,CALCULATION_quarterly_data!$P:$P,Quarter!$B634,CALCULATION_quarterly_data!$C:$C,Quarter!$C634)</f>
        <v>0</v>
      </c>
      <c r="O634" s="71">
        <f>SUMIFS(CALCULATION_quarterly_data!O:O,CALCULATION_quarterly_data!$A:$A,Quarter!$A634,CALCULATION_quarterly_data!$P:$P,Quarter!$B634,CALCULATION_quarterly_data!$C:$C,Quarter!$C634)</f>
        <v>120.08</v>
      </c>
    </row>
    <row r="635" spans="1:15">
      <c r="A635" s="96">
        <v>2025</v>
      </c>
      <c r="B635" s="107">
        <v>1</v>
      </c>
      <c r="C635" s="93" t="s">
        <v>47</v>
      </c>
      <c r="D635" s="70">
        <f>SUMIFS(CALCULATION_quarterly_data!D:D,CALCULATION_quarterly_data!$A:$A,Quarter!$A635,CALCULATION_quarterly_data!$P:$P,Quarter!$B635,CALCULATION_quarterly_data!$C:$C,Quarter!$C635)</f>
        <v>0</v>
      </c>
      <c r="E635" s="70">
        <f>SUMIFS(CALCULATION_quarterly_data!E:E,CALCULATION_quarterly_data!$A:$A,Quarter!$A635,CALCULATION_quarterly_data!$P:$P,Quarter!$B635,CALCULATION_quarterly_data!$C:$C,Quarter!$C635)</f>
        <v>0</v>
      </c>
      <c r="F635" s="71">
        <f>SUMIFS(CALCULATION_quarterly_data!F:F,CALCULATION_quarterly_data!$A:$A,Quarter!$A635,CALCULATION_quarterly_data!$P:$P,Quarter!$B635,CALCULATION_quarterly_data!$C:$C,Quarter!$C635)</f>
        <v>0</v>
      </c>
      <c r="G635" s="70">
        <f>SUMIFS(CALCULATION_quarterly_data!G:G,CALCULATION_quarterly_data!$A:$A,Quarter!$A635,CALCULATION_quarterly_data!$P:$P,Quarter!$B635,CALCULATION_quarterly_data!$C:$C,Quarter!$C635)</f>
        <v>0</v>
      </c>
      <c r="H635" s="70">
        <f>SUMIFS(CALCULATION_quarterly_data!H:H,CALCULATION_quarterly_data!$A:$A,Quarter!$A635,CALCULATION_quarterly_data!$P:$P,Quarter!$B635,CALCULATION_quarterly_data!$C:$C,Quarter!$C635)</f>
        <v>0</v>
      </c>
      <c r="I635" s="70">
        <f>SUMIFS(CALCULATION_quarterly_data!I:I,CALCULATION_quarterly_data!$A:$A,Quarter!$A635,CALCULATION_quarterly_data!$P:$P,Quarter!$B635,CALCULATION_quarterly_data!$C:$C,Quarter!$C635)</f>
        <v>0</v>
      </c>
      <c r="J635" s="70">
        <f>SUMIFS(CALCULATION_quarterly_data!J:J,CALCULATION_quarterly_data!$A:$A,Quarter!$A635,CALCULATION_quarterly_data!$P:$P,Quarter!$B635,CALCULATION_quarterly_data!$C:$C,Quarter!$C635)</f>
        <v>0</v>
      </c>
      <c r="K635" s="70">
        <f>SUMIFS(CALCULATION_quarterly_data!K:K,CALCULATION_quarterly_data!$A:$A,Quarter!$A635,CALCULATION_quarterly_data!$P:$P,Quarter!$B635,CALCULATION_quarterly_data!$C:$C,Quarter!$C635)</f>
        <v>0</v>
      </c>
      <c r="L635" s="70">
        <f>SUMIFS(CALCULATION_quarterly_data!L:L,CALCULATION_quarterly_data!$A:$A,Quarter!$A635,CALCULATION_quarterly_data!$P:$P,Quarter!$B635,CALCULATION_quarterly_data!$C:$C,Quarter!$C635)</f>
        <v>0</v>
      </c>
      <c r="M635" s="70">
        <f>SUMIFS(CALCULATION_quarterly_data!M:M,CALCULATION_quarterly_data!$A:$A,Quarter!$A635,CALCULATION_quarterly_data!$P:$P,Quarter!$B635,CALCULATION_quarterly_data!$C:$C,Quarter!$C635)</f>
        <v>0</v>
      </c>
      <c r="N635" s="71">
        <f>SUMIFS(CALCULATION_quarterly_data!N:N,CALCULATION_quarterly_data!$A:$A,Quarter!$A635,CALCULATION_quarterly_data!$P:$P,Quarter!$B635,CALCULATION_quarterly_data!$C:$C,Quarter!$C635)</f>
        <v>0</v>
      </c>
      <c r="O635" s="71">
        <f>SUMIFS(CALCULATION_quarterly_data!O:O,CALCULATION_quarterly_data!$A:$A,Quarter!$A635,CALCULATION_quarterly_data!$P:$P,Quarter!$B635,CALCULATION_quarterly_data!$C:$C,Quarter!$C635)</f>
        <v>0</v>
      </c>
    </row>
    <row r="636" spans="1:15">
      <c r="A636" s="96">
        <v>2025</v>
      </c>
      <c r="B636" s="107">
        <v>1</v>
      </c>
      <c r="C636" s="93" t="s">
        <v>48</v>
      </c>
      <c r="D636" s="70">
        <f>SUMIFS(CALCULATION_quarterly_data!D:D,CALCULATION_quarterly_data!$A:$A,Quarter!$A636,CALCULATION_quarterly_data!$P:$P,Quarter!$B636,CALCULATION_quarterly_data!$C:$C,Quarter!$C636)</f>
        <v>0</v>
      </c>
      <c r="E636" s="70">
        <f>SUMIFS(CALCULATION_quarterly_data!E:E,CALCULATION_quarterly_data!$A:$A,Quarter!$A636,CALCULATION_quarterly_data!$P:$P,Quarter!$B636,CALCULATION_quarterly_data!$C:$C,Quarter!$C636)</f>
        <v>34.29</v>
      </c>
      <c r="F636" s="71">
        <f>SUMIFS(CALCULATION_quarterly_data!F:F,CALCULATION_quarterly_data!$A:$A,Quarter!$A636,CALCULATION_quarterly_data!$P:$P,Quarter!$B636,CALCULATION_quarterly_data!$C:$C,Quarter!$C636)</f>
        <v>34.29</v>
      </c>
      <c r="G636" s="70">
        <f>SUMIFS(CALCULATION_quarterly_data!G:G,CALCULATION_quarterly_data!$A:$A,Quarter!$A636,CALCULATION_quarterly_data!$P:$P,Quarter!$B636,CALCULATION_quarterly_data!$C:$C,Quarter!$C636)</f>
        <v>0</v>
      </c>
      <c r="H636" s="70">
        <f>SUMIFS(CALCULATION_quarterly_data!H:H,CALCULATION_quarterly_data!$A:$A,Quarter!$A636,CALCULATION_quarterly_data!$P:$P,Quarter!$B636,CALCULATION_quarterly_data!$C:$C,Quarter!$C636)</f>
        <v>0</v>
      </c>
      <c r="I636" s="70">
        <f>SUMIFS(CALCULATION_quarterly_data!I:I,CALCULATION_quarterly_data!$A:$A,Quarter!$A636,CALCULATION_quarterly_data!$P:$P,Quarter!$B636,CALCULATION_quarterly_data!$C:$C,Quarter!$C636)</f>
        <v>426.97</v>
      </c>
      <c r="J636" s="70">
        <f>SUMIFS(CALCULATION_quarterly_data!J:J,CALCULATION_quarterly_data!$A:$A,Quarter!$A636,CALCULATION_quarterly_data!$P:$P,Quarter!$B636,CALCULATION_quarterly_data!$C:$C,Quarter!$C636)</f>
        <v>0</v>
      </c>
      <c r="K636" s="70">
        <f>SUMIFS(CALCULATION_quarterly_data!K:K,CALCULATION_quarterly_data!$A:$A,Quarter!$A636,CALCULATION_quarterly_data!$P:$P,Quarter!$B636,CALCULATION_quarterly_data!$C:$C,Quarter!$C636)</f>
        <v>4.67</v>
      </c>
      <c r="L636" s="70">
        <f>SUMIFS(CALCULATION_quarterly_data!L:L,CALCULATION_quarterly_data!$A:$A,Quarter!$A636,CALCULATION_quarterly_data!$P:$P,Quarter!$B636,CALCULATION_quarterly_data!$C:$C,Quarter!$C636)</f>
        <v>0</v>
      </c>
      <c r="M636" s="70">
        <f>SUMIFS(CALCULATION_quarterly_data!M:M,CALCULATION_quarterly_data!$A:$A,Quarter!$A636,CALCULATION_quarterly_data!$P:$P,Quarter!$B636,CALCULATION_quarterly_data!$C:$C,Quarter!$C636)</f>
        <v>0</v>
      </c>
      <c r="N636" s="71">
        <f>SUMIFS(CALCULATION_quarterly_data!N:N,CALCULATION_quarterly_data!$A:$A,Quarter!$A636,CALCULATION_quarterly_data!$P:$P,Quarter!$B636,CALCULATION_quarterly_data!$C:$C,Quarter!$C636)</f>
        <v>431.64</v>
      </c>
      <c r="O636" s="71">
        <f>SUMIFS(CALCULATION_quarterly_data!O:O,CALCULATION_quarterly_data!$A:$A,Quarter!$A636,CALCULATION_quarterly_data!$P:$P,Quarter!$B636,CALCULATION_quarterly_data!$C:$C,Quarter!$C636)</f>
        <v>465.92999999999995</v>
      </c>
    </row>
    <row r="637" spans="1:15">
      <c r="A637" s="96">
        <v>2025</v>
      </c>
      <c r="B637" s="107">
        <v>1</v>
      </c>
      <c r="C637" s="93" t="s">
        <v>87</v>
      </c>
      <c r="D637" s="70">
        <f>SUMIFS(CALCULATION_quarterly_data!D:D,CALCULATION_quarterly_data!$A:$A,Quarter!$A637,CALCULATION_quarterly_data!$P:$P,Quarter!$B637,CALCULATION_quarterly_data!$C:$C,Quarter!$C637)</f>
        <v>0</v>
      </c>
      <c r="E637" s="70">
        <f>SUMIFS(CALCULATION_quarterly_data!E:E,CALCULATION_quarterly_data!$A:$A,Quarter!$A637,CALCULATION_quarterly_data!$P:$P,Quarter!$B637,CALCULATION_quarterly_data!$C:$C,Quarter!$C637)</f>
        <v>0</v>
      </c>
      <c r="F637" s="71">
        <f>SUMIFS(CALCULATION_quarterly_data!F:F,CALCULATION_quarterly_data!$A:$A,Quarter!$A637,CALCULATION_quarterly_data!$P:$P,Quarter!$B637,CALCULATION_quarterly_data!$C:$C,Quarter!$C637)</f>
        <v>0</v>
      </c>
      <c r="G637" s="70">
        <f>SUMIFS(CALCULATION_quarterly_data!G:G,CALCULATION_quarterly_data!$A:$A,Quarter!$A637,CALCULATION_quarterly_data!$P:$P,Quarter!$B637,CALCULATION_quarterly_data!$C:$C,Quarter!$C637)</f>
        <v>0</v>
      </c>
      <c r="H637" s="70">
        <f>SUMIFS(CALCULATION_quarterly_data!H:H,CALCULATION_quarterly_data!$A:$A,Quarter!$A637,CALCULATION_quarterly_data!$P:$P,Quarter!$B637,CALCULATION_quarterly_data!$C:$C,Quarter!$C637)</f>
        <v>13.53</v>
      </c>
      <c r="I637" s="70">
        <f>SUMIFS(CALCULATION_quarterly_data!I:I,CALCULATION_quarterly_data!$A:$A,Quarter!$A637,CALCULATION_quarterly_data!$P:$P,Quarter!$B637,CALCULATION_quarterly_data!$C:$C,Quarter!$C637)</f>
        <v>12.31</v>
      </c>
      <c r="J637" s="70">
        <f>SUMIFS(CALCULATION_quarterly_data!J:J,CALCULATION_quarterly_data!$A:$A,Quarter!$A637,CALCULATION_quarterly_data!$P:$P,Quarter!$B637,CALCULATION_quarterly_data!$C:$C,Quarter!$C637)</f>
        <v>28.57</v>
      </c>
      <c r="K637" s="70">
        <f>SUMIFS(CALCULATION_quarterly_data!K:K,CALCULATION_quarterly_data!$A:$A,Quarter!$A637,CALCULATION_quarterly_data!$P:$P,Quarter!$B637,CALCULATION_quarterly_data!$C:$C,Quarter!$C637)</f>
        <v>31.83</v>
      </c>
      <c r="L637" s="70">
        <f>SUMIFS(CALCULATION_quarterly_data!L:L,CALCULATION_quarterly_data!$A:$A,Quarter!$A637,CALCULATION_quarterly_data!$P:$P,Quarter!$B637,CALCULATION_quarterly_data!$C:$C,Quarter!$C637)</f>
        <v>0</v>
      </c>
      <c r="M637" s="70">
        <f>SUMIFS(CALCULATION_quarterly_data!M:M,CALCULATION_quarterly_data!$A:$A,Quarter!$A637,CALCULATION_quarterly_data!$P:$P,Quarter!$B637,CALCULATION_quarterly_data!$C:$C,Quarter!$C637)</f>
        <v>70.02000000000001</v>
      </c>
      <c r="N637" s="71">
        <f>SUMIFS(CALCULATION_quarterly_data!N:N,CALCULATION_quarterly_data!$A:$A,Quarter!$A637,CALCULATION_quarterly_data!$P:$P,Quarter!$B637,CALCULATION_quarterly_data!$C:$C,Quarter!$C637)</f>
        <v>156.26</v>
      </c>
      <c r="O637" s="71">
        <f>SUMIFS(CALCULATION_quarterly_data!O:O,CALCULATION_quarterly_data!$A:$A,Quarter!$A637,CALCULATION_quarterly_data!$P:$P,Quarter!$B637,CALCULATION_quarterly_data!$C:$C,Quarter!$C637)</f>
        <v>156.26</v>
      </c>
    </row>
    <row r="638" spans="1:15">
      <c r="A638" s="96">
        <v>2025</v>
      </c>
      <c r="B638" s="107">
        <v>1</v>
      </c>
      <c r="C638" s="93" t="s">
        <v>49</v>
      </c>
      <c r="D638" s="70">
        <f>SUMIFS(CALCULATION_quarterly_data!D:D,CALCULATION_quarterly_data!$A:$A,Quarter!$A638,CALCULATION_quarterly_data!$P:$P,Quarter!$B638,CALCULATION_quarterly_data!$C:$C,Quarter!$C638)</f>
        <v>0.90999999999999992</v>
      </c>
      <c r="E638" s="70">
        <f>SUMIFS(CALCULATION_quarterly_data!E:E,CALCULATION_quarterly_data!$A:$A,Quarter!$A638,CALCULATION_quarterly_data!$P:$P,Quarter!$B638,CALCULATION_quarterly_data!$C:$C,Quarter!$C638)</f>
        <v>145.81</v>
      </c>
      <c r="F638" s="71">
        <f>SUMIFS(CALCULATION_quarterly_data!F:F,CALCULATION_quarterly_data!$A:$A,Quarter!$A638,CALCULATION_quarterly_data!$P:$P,Quarter!$B638,CALCULATION_quarterly_data!$C:$C,Quarter!$C638)</f>
        <v>146.72</v>
      </c>
      <c r="G638" s="70">
        <f>SUMIFS(CALCULATION_quarterly_data!G:G,CALCULATION_quarterly_data!$A:$A,Quarter!$A638,CALCULATION_quarterly_data!$P:$P,Quarter!$B638,CALCULATION_quarterly_data!$C:$C,Quarter!$C638)</f>
        <v>6.57</v>
      </c>
      <c r="H638" s="70">
        <f>SUMIFS(CALCULATION_quarterly_data!H:H,CALCULATION_quarterly_data!$A:$A,Quarter!$A638,CALCULATION_quarterly_data!$P:$P,Quarter!$B638,CALCULATION_quarterly_data!$C:$C,Quarter!$C638)</f>
        <v>74.259999999999991</v>
      </c>
      <c r="I638" s="70">
        <f>SUMIFS(CALCULATION_quarterly_data!I:I,CALCULATION_quarterly_data!$A:$A,Quarter!$A638,CALCULATION_quarterly_data!$P:$P,Quarter!$B638,CALCULATION_quarterly_data!$C:$C,Quarter!$C638)</f>
        <v>0</v>
      </c>
      <c r="J638" s="70">
        <f>SUMIFS(CALCULATION_quarterly_data!J:J,CALCULATION_quarterly_data!$A:$A,Quarter!$A638,CALCULATION_quarterly_data!$P:$P,Quarter!$B638,CALCULATION_quarterly_data!$C:$C,Quarter!$C638)</f>
        <v>0</v>
      </c>
      <c r="K638" s="70">
        <f>SUMIFS(CALCULATION_quarterly_data!K:K,CALCULATION_quarterly_data!$A:$A,Quarter!$A638,CALCULATION_quarterly_data!$P:$P,Quarter!$B638,CALCULATION_quarterly_data!$C:$C,Quarter!$C638)</f>
        <v>381.44</v>
      </c>
      <c r="L638" s="70">
        <f>SUMIFS(CALCULATION_quarterly_data!L:L,CALCULATION_quarterly_data!$A:$A,Quarter!$A638,CALCULATION_quarterly_data!$P:$P,Quarter!$B638,CALCULATION_quarterly_data!$C:$C,Quarter!$C638)</f>
        <v>0</v>
      </c>
      <c r="M638" s="70">
        <f>SUMIFS(CALCULATION_quarterly_data!M:M,CALCULATION_quarterly_data!$A:$A,Quarter!$A638,CALCULATION_quarterly_data!$P:$P,Quarter!$B638,CALCULATION_quarterly_data!$C:$C,Quarter!$C638)</f>
        <v>20.57</v>
      </c>
      <c r="N638" s="71">
        <f>SUMIFS(CALCULATION_quarterly_data!N:N,CALCULATION_quarterly_data!$A:$A,Quarter!$A638,CALCULATION_quarterly_data!$P:$P,Quarter!$B638,CALCULATION_quarterly_data!$C:$C,Quarter!$C638)</f>
        <v>482.84000000000003</v>
      </c>
      <c r="O638" s="71">
        <f>SUMIFS(CALCULATION_quarterly_data!O:O,CALCULATION_quarterly_data!$A:$A,Quarter!$A638,CALCULATION_quarterly_data!$P:$P,Quarter!$B638,CALCULATION_quarterly_data!$C:$C,Quarter!$C638)</f>
        <v>629.55999999999995</v>
      </c>
    </row>
    <row r="639" spans="1:15">
      <c r="A639" s="96">
        <v>2025</v>
      </c>
      <c r="B639" s="107">
        <v>1</v>
      </c>
      <c r="C639" s="93" t="s">
        <v>50</v>
      </c>
      <c r="D639" s="70">
        <f>SUMIFS(CALCULATION_quarterly_data!D:D,CALCULATION_quarterly_data!$A:$A,Quarter!$A639,CALCULATION_quarterly_data!$P:$P,Quarter!$B639,CALCULATION_quarterly_data!$C:$C,Quarter!$C639)</f>
        <v>144.07</v>
      </c>
      <c r="E639" s="70">
        <f>SUMIFS(CALCULATION_quarterly_data!E:E,CALCULATION_quarterly_data!$A:$A,Quarter!$A639,CALCULATION_quarterly_data!$P:$P,Quarter!$B639,CALCULATION_quarterly_data!$C:$C,Quarter!$C639)</f>
        <v>0</v>
      </c>
      <c r="F639" s="71">
        <f>SUMIFS(CALCULATION_quarterly_data!F:F,CALCULATION_quarterly_data!$A:$A,Quarter!$A639,CALCULATION_quarterly_data!$P:$P,Quarter!$B639,CALCULATION_quarterly_data!$C:$C,Quarter!$C639)</f>
        <v>144.07</v>
      </c>
      <c r="G639" s="70">
        <f>SUMIFS(CALCULATION_quarterly_data!G:G,CALCULATION_quarterly_data!$A:$A,Quarter!$A639,CALCULATION_quarterly_data!$P:$P,Quarter!$B639,CALCULATION_quarterly_data!$C:$C,Quarter!$C639)</f>
        <v>0</v>
      </c>
      <c r="H639" s="70">
        <f>SUMIFS(CALCULATION_quarterly_data!H:H,CALCULATION_quarterly_data!$A:$A,Quarter!$A639,CALCULATION_quarterly_data!$P:$P,Quarter!$B639,CALCULATION_quarterly_data!$C:$C,Quarter!$C639)</f>
        <v>0</v>
      </c>
      <c r="I639" s="70">
        <f>SUMIFS(CALCULATION_quarterly_data!I:I,CALCULATION_quarterly_data!$A:$A,Quarter!$A639,CALCULATION_quarterly_data!$P:$P,Quarter!$B639,CALCULATION_quarterly_data!$C:$C,Quarter!$C639)</f>
        <v>0</v>
      </c>
      <c r="J639" s="70">
        <f>SUMIFS(CALCULATION_quarterly_data!J:J,CALCULATION_quarterly_data!$A:$A,Quarter!$A639,CALCULATION_quarterly_data!$P:$P,Quarter!$B639,CALCULATION_quarterly_data!$C:$C,Quarter!$C639)</f>
        <v>0</v>
      </c>
      <c r="K639" s="70">
        <f>SUMIFS(CALCULATION_quarterly_data!K:K,CALCULATION_quarterly_data!$A:$A,Quarter!$A639,CALCULATION_quarterly_data!$P:$P,Quarter!$B639,CALCULATION_quarterly_data!$C:$C,Quarter!$C639)</f>
        <v>0</v>
      </c>
      <c r="L639" s="70">
        <f>SUMIFS(CALCULATION_quarterly_data!L:L,CALCULATION_quarterly_data!$A:$A,Quarter!$A639,CALCULATION_quarterly_data!$P:$P,Quarter!$B639,CALCULATION_quarterly_data!$C:$C,Quarter!$C639)</f>
        <v>0</v>
      </c>
      <c r="M639" s="70">
        <f>SUMIFS(CALCULATION_quarterly_data!M:M,CALCULATION_quarterly_data!$A:$A,Quarter!$A639,CALCULATION_quarterly_data!$P:$P,Quarter!$B639,CALCULATION_quarterly_data!$C:$C,Quarter!$C639)</f>
        <v>10.06</v>
      </c>
      <c r="N639" s="71">
        <f>SUMIFS(CALCULATION_quarterly_data!N:N,CALCULATION_quarterly_data!$A:$A,Quarter!$A639,CALCULATION_quarterly_data!$P:$P,Quarter!$B639,CALCULATION_quarterly_data!$C:$C,Quarter!$C639)</f>
        <v>10.06</v>
      </c>
      <c r="O639" s="71">
        <f>SUMIFS(CALCULATION_quarterly_data!O:O,CALCULATION_quarterly_data!$A:$A,Quarter!$A639,CALCULATION_quarterly_data!$P:$P,Quarter!$B639,CALCULATION_quarterly_data!$C:$C,Quarter!$C639)</f>
        <v>154.13</v>
      </c>
    </row>
    <row r="640" spans="1:15">
      <c r="A640" s="96">
        <v>2025</v>
      </c>
      <c r="B640" s="107">
        <v>1</v>
      </c>
      <c r="C640" s="93" t="s">
        <v>51</v>
      </c>
      <c r="D640" s="70">
        <f>SUMIFS(CALCULATION_quarterly_data!D:D,CALCULATION_quarterly_data!$A:$A,Quarter!$A640,CALCULATION_quarterly_data!$P:$P,Quarter!$B640,CALCULATION_quarterly_data!$C:$C,Quarter!$C640)</f>
        <v>0</v>
      </c>
      <c r="E640" s="70">
        <f>SUMIFS(CALCULATION_quarterly_data!E:E,CALCULATION_quarterly_data!$A:$A,Quarter!$A640,CALCULATION_quarterly_data!$P:$P,Quarter!$B640,CALCULATION_quarterly_data!$C:$C,Quarter!$C640)</f>
        <v>0</v>
      </c>
      <c r="F640" s="71">
        <f>SUMIFS(CALCULATION_quarterly_data!F:F,CALCULATION_quarterly_data!$A:$A,Quarter!$A640,CALCULATION_quarterly_data!$P:$P,Quarter!$B640,CALCULATION_quarterly_data!$C:$C,Quarter!$C640)</f>
        <v>0</v>
      </c>
      <c r="G640" s="70">
        <f>SUMIFS(CALCULATION_quarterly_data!G:G,CALCULATION_quarterly_data!$A:$A,Quarter!$A640,CALCULATION_quarterly_data!$P:$P,Quarter!$B640,CALCULATION_quarterly_data!$C:$C,Quarter!$C640)</f>
        <v>0</v>
      </c>
      <c r="H640" s="70">
        <f>SUMIFS(CALCULATION_quarterly_data!H:H,CALCULATION_quarterly_data!$A:$A,Quarter!$A640,CALCULATION_quarterly_data!$P:$P,Quarter!$B640,CALCULATION_quarterly_data!$C:$C,Quarter!$C640)</f>
        <v>0</v>
      </c>
      <c r="I640" s="70">
        <f>SUMIFS(CALCULATION_quarterly_data!I:I,CALCULATION_quarterly_data!$A:$A,Quarter!$A640,CALCULATION_quarterly_data!$P:$P,Quarter!$B640,CALCULATION_quarterly_data!$C:$C,Quarter!$C640)</f>
        <v>199.64</v>
      </c>
      <c r="J640" s="70">
        <f>SUMIFS(CALCULATION_quarterly_data!J:J,CALCULATION_quarterly_data!$A:$A,Quarter!$A640,CALCULATION_quarterly_data!$P:$P,Quarter!$B640,CALCULATION_quarterly_data!$C:$C,Quarter!$C640)</f>
        <v>0</v>
      </c>
      <c r="K640" s="70">
        <f>SUMIFS(CALCULATION_quarterly_data!K:K,CALCULATION_quarterly_data!$A:$A,Quarter!$A640,CALCULATION_quarterly_data!$P:$P,Quarter!$B640,CALCULATION_quarterly_data!$C:$C,Quarter!$C640)</f>
        <v>14.84</v>
      </c>
      <c r="L640" s="70">
        <f>SUMIFS(CALCULATION_quarterly_data!L:L,CALCULATION_quarterly_data!$A:$A,Quarter!$A640,CALCULATION_quarterly_data!$P:$P,Quarter!$B640,CALCULATION_quarterly_data!$C:$C,Quarter!$C640)</f>
        <v>0.16</v>
      </c>
      <c r="M640" s="70">
        <f>SUMIFS(CALCULATION_quarterly_data!M:M,CALCULATION_quarterly_data!$A:$A,Quarter!$A640,CALCULATION_quarterly_data!$P:$P,Quarter!$B640,CALCULATION_quarterly_data!$C:$C,Quarter!$C640)</f>
        <v>3.12</v>
      </c>
      <c r="N640" s="71">
        <f>SUMIFS(CALCULATION_quarterly_data!N:N,CALCULATION_quarterly_data!$A:$A,Quarter!$A640,CALCULATION_quarterly_data!$P:$P,Quarter!$B640,CALCULATION_quarterly_data!$C:$C,Quarter!$C640)</f>
        <v>217.76</v>
      </c>
      <c r="O640" s="71">
        <f>SUMIFS(CALCULATION_quarterly_data!O:O,CALCULATION_quarterly_data!$A:$A,Quarter!$A640,CALCULATION_quarterly_data!$P:$P,Quarter!$B640,CALCULATION_quarterly_data!$C:$C,Quarter!$C640)</f>
        <v>217.76</v>
      </c>
    </row>
    <row r="641" spans="1:15">
      <c r="A641" s="96">
        <v>2025</v>
      </c>
      <c r="B641" s="107">
        <v>1</v>
      </c>
      <c r="C641" s="93" t="s">
        <v>52</v>
      </c>
      <c r="D641" s="70">
        <f>SUMIFS(CALCULATION_quarterly_data!D:D,CALCULATION_quarterly_data!$A:$A,Quarter!$A641,CALCULATION_quarterly_data!$P:$P,Quarter!$B641,CALCULATION_quarterly_data!$C:$C,Quarter!$C641)</f>
        <v>3032.02</v>
      </c>
      <c r="E641" s="70">
        <f>SUMIFS(CALCULATION_quarterly_data!E:E,CALCULATION_quarterly_data!$A:$A,Quarter!$A641,CALCULATION_quarterly_data!$P:$P,Quarter!$B641,CALCULATION_quarterly_data!$C:$C,Quarter!$C641)</f>
        <v>0</v>
      </c>
      <c r="F641" s="71">
        <f>SUMIFS(CALCULATION_quarterly_data!F:F,CALCULATION_quarterly_data!$A:$A,Quarter!$A641,CALCULATION_quarterly_data!$P:$P,Quarter!$B641,CALCULATION_quarterly_data!$C:$C,Quarter!$C641)</f>
        <v>3032.02</v>
      </c>
      <c r="G641" s="70">
        <f>SUMIFS(CALCULATION_quarterly_data!G:G,CALCULATION_quarterly_data!$A:$A,Quarter!$A641,CALCULATION_quarterly_data!$P:$P,Quarter!$B641,CALCULATION_quarterly_data!$C:$C,Quarter!$C641)</f>
        <v>0</v>
      </c>
      <c r="H641" s="70">
        <f>SUMIFS(CALCULATION_quarterly_data!H:H,CALCULATION_quarterly_data!$A:$A,Quarter!$A641,CALCULATION_quarterly_data!$P:$P,Quarter!$B641,CALCULATION_quarterly_data!$C:$C,Quarter!$C641)</f>
        <v>3.27</v>
      </c>
      <c r="I641" s="70">
        <f>SUMIFS(CALCULATION_quarterly_data!I:I,CALCULATION_quarterly_data!$A:$A,Quarter!$A641,CALCULATION_quarterly_data!$P:$P,Quarter!$B641,CALCULATION_quarterly_data!$C:$C,Quarter!$C641)</f>
        <v>11.66</v>
      </c>
      <c r="J641" s="70">
        <f>SUMIFS(CALCULATION_quarterly_data!J:J,CALCULATION_quarterly_data!$A:$A,Quarter!$A641,CALCULATION_quarterly_data!$P:$P,Quarter!$B641,CALCULATION_quarterly_data!$C:$C,Quarter!$C641)</f>
        <v>0</v>
      </c>
      <c r="K641" s="70">
        <f>SUMIFS(CALCULATION_quarterly_data!K:K,CALCULATION_quarterly_data!$A:$A,Quarter!$A641,CALCULATION_quarterly_data!$P:$P,Quarter!$B641,CALCULATION_quarterly_data!$C:$C,Quarter!$C641)</f>
        <v>984.83</v>
      </c>
      <c r="L641" s="70">
        <f>SUMIFS(CALCULATION_quarterly_data!L:L,CALCULATION_quarterly_data!$A:$A,Quarter!$A641,CALCULATION_quarterly_data!$P:$P,Quarter!$B641,CALCULATION_quarterly_data!$C:$C,Quarter!$C641)</f>
        <v>0</v>
      </c>
      <c r="M641" s="70">
        <f>SUMIFS(CALCULATION_quarterly_data!M:M,CALCULATION_quarterly_data!$A:$A,Quarter!$A641,CALCULATION_quarterly_data!$P:$P,Quarter!$B641,CALCULATION_quarterly_data!$C:$C,Quarter!$C641)</f>
        <v>28.85</v>
      </c>
      <c r="N641" s="71">
        <f>SUMIFS(CALCULATION_quarterly_data!N:N,CALCULATION_quarterly_data!$A:$A,Quarter!$A641,CALCULATION_quarterly_data!$P:$P,Quarter!$B641,CALCULATION_quarterly_data!$C:$C,Quarter!$C641)</f>
        <v>1028.6100000000001</v>
      </c>
      <c r="O641" s="71">
        <f>SUMIFS(CALCULATION_quarterly_data!O:O,CALCULATION_quarterly_data!$A:$A,Quarter!$A641,CALCULATION_quarterly_data!$P:$P,Quarter!$B641,CALCULATION_quarterly_data!$C:$C,Quarter!$C641)</f>
        <v>4060.63</v>
      </c>
    </row>
    <row r="642" spans="1:15">
      <c r="A642" s="96">
        <v>2025</v>
      </c>
      <c r="B642" s="107">
        <v>1</v>
      </c>
      <c r="C642" s="93" t="s">
        <v>69</v>
      </c>
      <c r="D642" s="70">
        <f>SUMIFS(CALCULATION_quarterly_data!D:D,CALCULATION_quarterly_data!$A:$A,Quarter!$A642,CALCULATION_quarterly_data!$P:$P,Quarter!$B642,CALCULATION_quarterly_data!$C:$C,Quarter!$C642)</f>
        <v>665.36</v>
      </c>
      <c r="E642" s="70">
        <f>SUMIFS(CALCULATION_quarterly_data!E:E,CALCULATION_quarterly_data!$A:$A,Quarter!$A642,CALCULATION_quarterly_data!$P:$P,Quarter!$B642,CALCULATION_quarterly_data!$C:$C,Quarter!$C642)</f>
        <v>42.19</v>
      </c>
      <c r="F642" s="71">
        <f>SUMIFS(CALCULATION_quarterly_data!F:F,CALCULATION_quarterly_data!$A:$A,Quarter!$A642,CALCULATION_quarterly_data!$P:$P,Quarter!$B642,CALCULATION_quarterly_data!$C:$C,Quarter!$C642)</f>
        <v>707.55</v>
      </c>
      <c r="G642" s="70">
        <f>SUMIFS(CALCULATION_quarterly_data!G:G,CALCULATION_quarterly_data!$A:$A,Quarter!$A642,CALCULATION_quarterly_data!$P:$P,Quarter!$B642,CALCULATION_quarterly_data!$C:$C,Quarter!$C642)</f>
        <v>212.12</v>
      </c>
      <c r="H642" s="70">
        <f>SUMIFS(CALCULATION_quarterly_data!H:H,CALCULATION_quarterly_data!$A:$A,Quarter!$A642,CALCULATION_quarterly_data!$P:$P,Quarter!$B642,CALCULATION_quarterly_data!$C:$C,Quarter!$C642)</f>
        <v>212.45</v>
      </c>
      <c r="I642" s="70">
        <f>SUMIFS(CALCULATION_quarterly_data!I:I,CALCULATION_quarterly_data!$A:$A,Quarter!$A642,CALCULATION_quarterly_data!$P:$P,Quarter!$B642,CALCULATION_quarterly_data!$C:$C,Quarter!$C642)</f>
        <v>109.88000000000001</v>
      </c>
      <c r="J642" s="70">
        <f>SUMIFS(CALCULATION_quarterly_data!J:J,CALCULATION_quarterly_data!$A:$A,Quarter!$A642,CALCULATION_quarterly_data!$P:$P,Quarter!$B642,CALCULATION_quarterly_data!$C:$C,Quarter!$C642)</f>
        <v>21.32</v>
      </c>
      <c r="K642" s="70">
        <f>SUMIFS(CALCULATION_quarterly_data!K:K,CALCULATION_quarterly_data!$A:$A,Quarter!$A642,CALCULATION_quarterly_data!$P:$P,Quarter!$B642,CALCULATION_quarterly_data!$C:$C,Quarter!$C642)</f>
        <v>10.99</v>
      </c>
      <c r="L642" s="70">
        <f>SUMIFS(CALCULATION_quarterly_data!L:L,CALCULATION_quarterly_data!$A:$A,Quarter!$A642,CALCULATION_quarterly_data!$P:$P,Quarter!$B642,CALCULATION_quarterly_data!$C:$C,Quarter!$C642)</f>
        <v>62.239999999999995</v>
      </c>
      <c r="M642" s="70">
        <f>SUMIFS(CALCULATION_quarterly_data!M:M,CALCULATION_quarterly_data!$A:$A,Quarter!$A642,CALCULATION_quarterly_data!$P:$P,Quarter!$B642,CALCULATION_quarterly_data!$C:$C,Quarter!$C642)</f>
        <v>99.34</v>
      </c>
      <c r="N642" s="71">
        <f>SUMIFS(CALCULATION_quarterly_data!N:N,CALCULATION_quarterly_data!$A:$A,Quarter!$A642,CALCULATION_quarterly_data!$P:$P,Quarter!$B642,CALCULATION_quarterly_data!$C:$C,Quarter!$C642)</f>
        <v>728.33999999999992</v>
      </c>
      <c r="O642" s="71">
        <f>SUMIFS(CALCULATION_quarterly_data!O:O,CALCULATION_quarterly_data!$A:$A,Quarter!$A642,CALCULATION_quarterly_data!$P:$P,Quarter!$B642,CALCULATION_quarterly_data!$C:$C,Quarter!$C642)</f>
        <v>1435.89</v>
      </c>
    </row>
    <row r="643" spans="1:15">
      <c r="A643" s="99">
        <v>2025</v>
      </c>
      <c r="B643" s="108">
        <v>1</v>
      </c>
      <c r="C643" s="94" t="s">
        <v>127</v>
      </c>
      <c r="D643" s="73">
        <f>SUMIFS(CALCULATION_quarterly_data!D:D,CALCULATION_quarterly_data!$A:$A,Quarter!$A643,CALCULATION_quarterly_data!$P:$P,Quarter!$B643,CALCULATION_quarterly_data!$C:$C,Quarter!$C643)</f>
        <v>9753.74</v>
      </c>
      <c r="E643" s="73">
        <f>SUMIFS(CALCULATION_quarterly_data!E:E,CALCULATION_quarterly_data!$A:$A,Quarter!$A643,CALCULATION_quarterly_data!$P:$P,Quarter!$B643,CALCULATION_quarterly_data!$C:$C,Quarter!$C643)</f>
        <v>751.13</v>
      </c>
      <c r="F643" s="74">
        <f>SUMIFS(CALCULATION_quarterly_data!F:F,CALCULATION_quarterly_data!$A:$A,Quarter!$A643,CALCULATION_quarterly_data!$P:$P,Quarter!$B643,CALCULATION_quarterly_data!$C:$C,Quarter!$C643)</f>
        <v>10504.869999999999</v>
      </c>
      <c r="G643" s="73">
        <f>SUMIFS(CALCULATION_quarterly_data!G:G,CALCULATION_quarterly_data!$A:$A,Quarter!$A643,CALCULATION_quarterly_data!$P:$P,Quarter!$B643,CALCULATION_quarterly_data!$C:$C,Quarter!$C643)</f>
        <v>275.60000000000002</v>
      </c>
      <c r="H643" s="73">
        <f>SUMIFS(CALCULATION_quarterly_data!H:H,CALCULATION_quarterly_data!$A:$A,Quarter!$A643,CALCULATION_quarterly_data!$P:$P,Quarter!$B643,CALCULATION_quarterly_data!$C:$C,Quarter!$C643)</f>
        <v>1120.42</v>
      </c>
      <c r="I643" s="73">
        <f>SUMIFS(CALCULATION_quarterly_data!I:I,CALCULATION_quarterly_data!$A:$A,Quarter!$A643,CALCULATION_quarterly_data!$P:$P,Quarter!$B643,CALCULATION_quarterly_data!$C:$C,Quarter!$C643)</f>
        <v>2284.9899999999998</v>
      </c>
      <c r="J643" s="73">
        <f>SUMIFS(CALCULATION_quarterly_data!J:J,CALCULATION_quarterly_data!$A:$A,Quarter!$A643,CALCULATION_quarterly_data!$P:$P,Quarter!$B643,CALCULATION_quarterly_data!$C:$C,Quarter!$C643)</f>
        <v>164.04</v>
      </c>
      <c r="K643" s="73">
        <f>SUMIFS(CALCULATION_quarterly_data!K:K,CALCULATION_quarterly_data!$A:$A,Quarter!$A643,CALCULATION_quarterly_data!$P:$P,Quarter!$B643,CALCULATION_quarterly_data!$C:$C,Quarter!$C643)</f>
        <v>3271.5299999999997</v>
      </c>
      <c r="L643" s="73">
        <f>SUMIFS(CALCULATION_quarterly_data!L:L,CALCULATION_quarterly_data!$A:$A,Quarter!$A643,CALCULATION_quarterly_data!$P:$P,Quarter!$B643,CALCULATION_quarterly_data!$C:$C,Quarter!$C643)</f>
        <v>62.42</v>
      </c>
      <c r="M643" s="73">
        <f>SUMIFS(CALCULATION_quarterly_data!M:M,CALCULATION_quarterly_data!$A:$A,Quarter!$A643,CALCULATION_quarterly_data!$P:$P,Quarter!$B643,CALCULATION_quarterly_data!$C:$C,Quarter!$C643)</f>
        <v>624.62</v>
      </c>
      <c r="N643" s="74">
        <f>SUMIFS(CALCULATION_quarterly_data!N:N,CALCULATION_quarterly_data!$A:$A,Quarter!$A643,CALCULATION_quarterly_data!$P:$P,Quarter!$B643,CALCULATION_quarterly_data!$C:$C,Quarter!$C643)</f>
        <v>7803.6200000000008</v>
      </c>
      <c r="O643" s="74">
        <f>SUMIFS(CALCULATION_quarterly_data!O:O,CALCULATION_quarterly_data!$A:$A,Quarter!$A643,CALCULATION_quarterly_data!$P:$P,Quarter!$B643,CALCULATION_quarterly_data!$C:$C,Quarter!$C643)</f>
        <v>18308.490000000002</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941"/>
  <sheetViews>
    <sheetView showGridLines="0" zoomScaleNormal="100" workbookViewId="0">
      <pane ySplit="5" topLeftCell="A1920" activePane="bottomLeft" state="frozen"/>
      <selection pane="bottomLeft" activeCell="A1920" sqref="A1920"/>
    </sheetView>
  </sheetViews>
  <sheetFormatPr defaultColWidth="9.1796875" defaultRowHeight="15.5"/>
  <cols>
    <col min="1" max="1" width="10.81640625" style="1" customWidth="1"/>
    <col min="2" max="2" width="12.1796875" style="1" customWidth="1"/>
    <col min="3" max="3" width="28.453125" style="105" customWidth="1"/>
    <col min="4" max="4" width="11.1796875" style="1" customWidth="1"/>
    <col min="5" max="6" width="13.81640625" style="1" customWidth="1"/>
    <col min="7" max="7" width="15.453125" style="1" customWidth="1"/>
    <col min="8" max="8" width="10.81640625" style="1" customWidth="1"/>
    <col min="9" max="10" width="11.81640625" style="1" customWidth="1"/>
    <col min="11" max="11" width="10" style="1" customWidth="1"/>
    <col min="12" max="13" width="11.81640625" style="1" customWidth="1"/>
    <col min="14" max="14" width="13.81640625" style="1" customWidth="1"/>
    <col min="15" max="15" width="11.1796875" style="1" customWidth="1"/>
    <col min="16" max="16384" width="9.1796875" style="1"/>
  </cols>
  <sheetData>
    <row r="1" spans="1:15" customFormat="1" ht="23.5">
      <c r="A1" s="115"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4" t="s">
        <v>140</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127</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127</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127</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127</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127</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127</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127</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127</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127</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127</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127</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127</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127</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127</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127</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127</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127</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127</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127</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127</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127</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127</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127</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127</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127</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127</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127</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127</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127</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127</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127</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127</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127</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127</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127</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127</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12.47</v>
      </c>
      <c r="M798" s="76">
        <v>5.59</v>
      </c>
      <c r="N798" s="77">
        <v>139</v>
      </c>
      <c r="O798" s="77">
        <v>200.73</v>
      </c>
      <c r="P798" s="109"/>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127</v>
      </c>
      <c r="D819" s="80">
        <v>2587.12</v>
      </c>
      <c r="E819" s="80">
        <v>240.93</v>
      </c>
      <c r="F819" s="81">
        <v>2828.05</v>
      </c>
      <c r="G819" s="80">
        <v>84.42</v>
      </c>
      <c r="H819" s="80">
        <v>279.92</v>
      </c>
      <c r="I819" s="80">
        <v>523.4</v>
      </c>
      <c r="J819" s="80">
        <v>124.26</v>
      </c>
      <c r="K819" s="80">
        <v>741.59</v>
      </c>
      <c r="L819" s="80">
        <v>26.23</v>
      </c>
      <c r="M819" s="80">
        <v>224.29</v>
      </c>
      <c r="N819" s="81">
        <v>2004.11</v>
      </c>
      <c r="O819" s="81">
        <v>4832.16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8</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0</v>
      </c>
      <c r="M840" s="78">
        <v>7.51</v>
      </c>
      <c r="N840" s="79">
        <v>91.96</v>
      </c>
      <c r="O840" s="79">
        <v>358.14</v>
      </c>
    </row>
    <row r="841" spans="1:15">
      <c r="A841" s="99">
        <v>2021</v>
      </c>
      <c r="B841" s="91" t="s">
        <v>64</v>
      </c>
      <c r="C841" s="94" t="s">
        <v>127</v>
      </c>
      <c r="D841" s="80">
        <v>1579.03</v>
      </c>
      <c r="E841" s="80">
        <v>197.83</v>
      </c>
      <c r="F841" s="81">
        <v>1776.86</v>
      </c>
      <c r="G841" s="80">
        <v>67.099999999999994</v>
      </c>
      <c r="H841" s="80">
        <v>76.25</v>
      </c>
      <c r="I841" s="80">
        <v>314.94</v>
      </c>
      <c r="J841" s="80">
        <v>67.59</v>
      </c>
      <c r="K841" s="80">
        <v>992.7</v>
      </c>
      <c r="L841" s="80">
        <v>7.88</v>
      </c>
      <c r="M841" s="80">
        <v>175.02</v>
      </c>
      <c r="N841" s="81">
        <v>1701.48</v>
      </c>
      <c r="O841" s="81">
        <v>3478.34</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127</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14.58</v>
      </c>
      <c r="N864" s="77">
        <v>179.72</v>
      </c>
      <c r="O864" s="77">
        <v>179.72</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219.64</v>
      </c>
      <c r="N873" s="79">
        <v>435.76</v>
      </c>
      <c r="O873" s="79">
        <v>552.23</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127</v>
      </c>
      <c r="D885" s="80">
        <v>3086.96</v>
      </c>
      <c r="E885" s="80">
        <v>273.55</v>
      </c>
      <c r="F885" s="81">
        <v>3360.51</v>
      </c>
      <c r="G885" s="80">
        <v>46.97</v>
      </c>
      <c r="H885" s="80">
        <v>153.4</v>
      </c>
      <c r="I885" s="80">
        <v>401.51</v>
      </c>
      <c r="J885" s="80">
        <v>17.829999999999998</v>
      </c>
      <c r="K885" s="80">
        <v>976.55</v>
      </c>
      <c r="L885" s="80">
        <v>68.97</v>
      </c>
      <c r="M885" s="80">
        <v>318.13</v>
      </c>
      <c r="N885" s="81">
        <v>1983.36</v>
      </c>
      <c r="O885" s="81">
        <v>5343.87</v>
      </c>
    </row>
    <row r="886" spans="1:15">
      <c r="A886" s="95">
        <v>2021</v>
      </c>
      <c r="B886" s="89" t="s">
        <v>61</v>
      </c>
      <c r="C886" s="92" t="s">
        <v>37</v>
      </c>
      <c r="D886" s="76">
        <v>0</v>
      </c>
      <c r="E886" s="76">
        <v>0</v>
      </c>
      <c r="F886" s="77">
        <v>0</v>
      </c>
      <c r="G886" s="76">
        <v>0</v>
      </c>
      <c r="H886" s="76">
        <v>45.69</v>
      </c>
      <c r="I886" s="76">
        <v>0</v>
      </c>
      <c r="J886" s="76">
        <v>0</v>
      </c>
      <c r="K886" s="76">
        <v>124.25</v>
      </c>
      <c r="L886" s="76">
        <v>0</v>
      </c>
      <c r="M886" s="76">
        <v>29.83</v>
      </c>
      <c r="N886" s="77">
        <v>199.77</v>
      </c>
      <c r="O886" s="77">
        <v>199.77</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193.37</v>
      </c>
      <c r="L895" s="78">
        <v>20.18</v>
      </c>
      <c r="M895" s="78">
        <v>154.43</v>
      </c>
      <c r="N895" s="79">
        <v>464.46</v>
      </c>
      <c r="O895" s="79">
        <v>490.49</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52.48</v>
      </c>
      <c r="L897" s="78">
        <v>0</v>
      </c>
      <c r="M897" s="78">
        <v>0</v>
      </c>
      <c r="N897" s="79">
        <v>110.12</v>
      </c>
      <c r="O897" s="79">
        <v>1327.09</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91.38</v>
      </c>
      <c r="L902" s="78">
        <v>0</v>
      </c>
      <c r="M902" s="78">
        <v>5.69</v>
      </c>
      <c r="N902" s="79">
        <v>129.66999999999999</v>
      </c>
      <c r="O902" s="79">
        <v>180.05</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35.090000000000003</v>
      </c>
      <c r="L905" s="78">
        <v>0</v>
      </c>
      <c r="M905" s="78">
        <v>37.86</v>
      </c>
      <c r="N905" s="79">
        <v>72.959999999999994</v>
      </c>
      <c r="O905" s="79">
        <v>1289.33</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127</v>
      </c>
      <c r="D907" s="80">
        <v>3624.98</v>
      </c>
      <c r="E907" s="80">
        <v>292.79000000000002</v>
      </c>
      <c r="F907" s="81">
        <v>3917.77</v>
      </c>
      <c r="G907" s="80">
        <v>43.39</v>
      </c>
      <c r="H907" s="80">
        <v>258.89</v>
      </c>
      <c r="I907" s="80">
        <v>340.94</v>
      </c>
      <c r="J907" s="80">
        <v>34.03</v>
      </c>
      <c r="K907" s="80">
        <v>1114.8499999999999</v>
      </c>
      <c r="L907" s="80">
        <v>35.51</v>
      </c>
      <c r="M907" s="80">
        <v>287.82</v>
      </c>
      <c r="N907" s="81">
        <v>2115.4299999999998</v>
      </c>
      <c r="O907" s="81">
        <v>6033.2</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127</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127</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127</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117.23</v>
      </c>
      <c r="L974" s="76">
        <v>20.97</v>
      </c>
      <c r="M974" s="76">
        <v>15.49</v>
      </c>
      <c r="N974" s="77">
        <v>166.88</v>
      </c>
      <c r="O974" s="77">
        <v>195.25</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195.17</v>
      </c>
      <c r="L983" s="78">
        <v>52.59</v>
      </c>
      <c r="M983" s="78">
        <v>185.72</v>
      </c>
      <c r="N983" s="79">
        <v>461.19</v>
      </c>
      <c r="O983" s="79">
        <v>493.52</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80.5</v>
      </c>
      <c r="L988" s="78">
        <v>96.98</v>
      </c>
      <c r="M988" s="78">
        <v>0</v>
      </c>
      <c r="N988" s="79">
        <v>177.48</v>
      </c>
      <c r="O988" s="79">
        <v>177.48</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216.03</v>
      </c>
      <c r="L990" s="78">
        <v>0</v>
      </c>
      <c r="M990" s="78">
        <v>0.21</v>
      </c>
      <c r="N990" s="79">
        <v>255.74</v>
      </c>
      <c r="O990" s="79">
        <v>282.02</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127</v>
      </c>
      <c r="D995" s="80">
        <v>3430.87</v>
      </c>
      <c r="E995" s="80">
        <v>248.79</v>
      </c>
      <c r="F995" s="81">
        <v>3679.66</v>
      </c>
      <c r="G995" s="80">
        <v>16.22</v>
      </c>
      <c r="H995" s="80">
        <v>202.72</v>
      </c>
      <c r="I995" s="80">
        <v>336.65</v>
      </c>
      <c r="J995" s="80">
        <v>72.349999999999994</v>
      </c>
      <c r="K995" s="80">
        <v>1241.73</v>
      </c>
      <c r="L995" s="80">
        <v>183.91</v>
      </c>
      <c r="M995" s="80">
        <v>349.78</v>
      </c>
      <c r="N995" s="81">
        <v>2403.36</v>
      </c>
      <c r="O995" s="81">
        <v>6083.02</v>
      </c>
    </row>
    <row r="996" spans="1:15">
      <c r="A996" s="95">
        <v>2021</v>
      </c>
      <c r="B996" s="89" t="s">
        <v>56</v>
      </c>
      <c r="C996" s="92" t="s">
        <v>37</v>
      </c>
      <c r="D996" s="76">
        <v>0</v>
      </c>
      <c r="E996" s="76">
        <v>0</v>
      </c>
      <c r="F996" s="77">
        <v>0</v>
      </c>
      <c r="G996" s="76">
        <v>20.25</v>
      </c>
      <c r="H996" s="76">
        <v>62.95</v>
      </c>
      <c r="I996" s="76">
        <v>1.19</v>
      </c>
      <c r="J996" s="76">
        <v>25.47</v>
      </c>
      <c r="K996" s="76">
        <v>90.9</v>
      </c>
      <c r="L996" s="76">
        <v>0.11</v>
      </c>
      <c r="M996" s="76">
        <v>11.77</v>
      </c>
      <c r="N996" s="77">
        <v>212.64</v>
      </c>
      <c r="O996" s="77">
        <v>212.64</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48.22</v>
      </c>
      <c r="K1005" s="78">
        <v>441.28</v>
      </c>
      <c r="L1005" s="78">
        <v>59.07</v>
      </c>
      <c r="M1005" s="78">
        <v>94.75</v>
      </c>
      <c r="N1005" s="79">
        <v>857.83</v>
      </c>
      <c r="O1005" s="79">
        <v>871.62</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92.73</v>
      </c>
      <c r="L1010" s="78">
        <v>0</v>
      </c>
      <c r="M1010" s="78">
        <v>0</v>
      </c>
      <c r="N1010" s="79">
        <v>92.73</v>
      </c>
      <c r="O1010" s="79">
        <v>92.73</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97.82</v>
      </c>
      <c r="L1012" s="78">
        <v>49.19</v>
      </c>
      <c r="M1012" s="78">
        <v>0.24</v>
      </c>
      <c r="N1012" s="79">
        <v>213.38</v>
      </c>
      <c r="O1012" s="79">
        <v>289.8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49.79</v>
      </c>
      <c r="K1015" s="78">
        <v>47.22</v>
      </c>
      <c r="L1015" s="78">
        <v>0</v>
      </c>
      <c r="M1015" s="78">
        <v>11.72</v>
      </c>
      <c r="N1015" s="79">
        <v>108.74</v>
      </c>
      <c r="O1015" s="79">
        <v>944.14</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127</v>
      </c>
      <c r="D1017" s="80">
        <v>3391.13</v>
      </c>
      <c r="E1017" s="80">
        <v>390.06</v>
      </c>
      <c r="F1017" s="81">
        <v>3781.19</v>
      </c>
      <c r="G1017" s="80">
        <v>77.13</v>
      </c>
      <c r="H1017" s="80">
        <v>355.4</v>
      </c>
      <c r="I1017" s="80">
        <v>583.41</v>
      </c>
      <c r="J1017" s="80">
        <v>151.52000000000001</v>
      </c>
      <c r="K1017" s="80">
        <v>1174.49</v>
      </c>
      <c r="L1017" s="80">
        <v>137.19999999999999</v>
      </c>
      <c r="M1017" s="80">
        <v>215.05</v>
      </c>
      <c r="N1017" s="81">
        <v>2694.2</v>
      </c>
      <c r="O1017" s="81">
        <v>6475.39</v>
      </c>
    </row>
    <row r="1018" spans="1:15">
      <c r="A1018" s="95">
        <v>2021</v>
      </c>
      <c r="B1018" s="89" t="s">
        <v>55</v>
      </c>
      <c r="C1018" s="92" t="s">
        <v>37</v>
      </c>
      <c r="D1018" s="76">
        <v>0</v>
      </c>
      <c r="E1018" s="76">
        <v>0</v>
      </c>
      <c r="F1018" s="77">
        <v>0</v>
      </c>
      <c r="G1018" s="76">
        <v>0</v>
      </c>
      <c r="H1018" s="76">
        <v>33.28</v>
      </c>
      <c r="I1018" s="76">
        <v>55.36</v>
      </c>
      <c r="J1018" s="76">
        <v>0</v>
      </c>
      <c r="K1018" s="76">
        <v>185.1</v>
      </c>
      <c r="L1018" s="76">
        <v>187.78</v>
      </c>
      <c r="M1018" s="76">
        <v>34.909999999999997</v>
      </c>
      <c r="N1018" s="77">
        <v>496.43</v>
      </c>
      <c r="O1018" s="77">
        <v>496.43</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24.88</v>
      </c>
      <c r="J1027" s="78">
        <v>42.25</v>
      </c>
      <c r="K1027" s="78">
        <v>163.4</v>
      </c>
      <c r="L1027" s="78">
        <v>0</v>
      </c>
      <c r="M1027" s="78">
        <v>132.49</v>
      </c>
      <c r="N1027" s="79">
        <v>443.7</v>
      </c>
      <c r="O1027" s="79">
        <v>443.7</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17.39</v>
      </c>
      <c r="J1029" s="78">
        <v>0</v>
      </c>
      <c r="K1029" s="78">
        <v>37.1</v>
      </c>
      <c r="L1029" s="78">
        <v>0</v>
      </c>
      <c r="M1029" s="78">
        <v>4.49</v>
      </c>
      <c r="N1029" s="79">
        <v>117.7</v>
      </c>
      <c r="O1029" s="79">
        <v>1269.94</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77.47</v>
      </c>
      <c r="J1032" s="78">
        <v>0</v>
      </c>
      <c r="K1032" s="78">
        <v>85.49</v>
      </c>
      <c r="L1032" s="78">
        <v>0</v>
      </c>
      <c r="M1032" s="78">
        <v>0</v>
      </c>
      <c r="N1032" s="79">
        <v>162.96</v>
      </c>
      <c r="O1032" s="79">
        <v>162.96</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31.26</v>
      </c>
      <c r="L1034" s="78">
        <v>0</v>
      </c>
      <c r="M1034" s="78">
        <v>16.920000000000002</v>
      </c>
      <c r="N1034" s="79">
        <v>86.21</v>
      </c>
      <c r="O1034" s="79">
        <v>110.34</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127</v>
      </c>
      <c r="D1039" s="80">
        <v>3793.33</v>
      </c>
      <c r="E1039" s="80">
        <v>299.13</v>
      </c>
      <c r="F1039" s="81">
        <v>4092.46</v>
      </c>
      <c r="G1039" s="80">
        <v>63.23</v>
      </c>
      <c r="H1039" s="80">
        <v>275.77</v>
      </c>
      <c r="I1039" s="80">
        <v>362.08</v>
      </c>
      <c r="J1039" s="80">
        <v>81.239999999999995</v>
      </c>
      <c r="K1039" s="80">
        <v>1151.05</v>
      </c>
      <c r="L1039" s="80">
        <v>251.78</v>
      </c>
      <c r="M1039" s="80">
        <v>258.83999999999997</v>
      </c>
      <c r="N1039" s="81">
        <v>2443.9899999999998</v>
      </c>
      <c r="O1039" s="81">
        <v>6536.45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127</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64.89</v>
      </c>
      <c r="L1062" s="76">
        <v>23.62</v>
      </c>
      <c r="M1062" s="76">
        <v>23.4</v>
      </c>
      <c r="N1062" s="77">
        <v>113.47</v>
      </c>
      <c r="O1062" s="77">
        <v>113.47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75.010000000000005</v>
      </c>
      <c r="L1071" s="78">
        <v>0</v>
      </c>
      <c r="M1071" s="78">
        <v>119.64</v>
      </c>
      <c r="N1071" s="79">
        <v>214.59</v>
      </c>
      <c r="O1071" s="79">
        <v>227.38</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18.55</v>
      </c>
      <c r="N1073" s="79">
        <v>66.92</v>
      </c>
      <c r="O1073" s="79">
        <v>1048.48</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37.64</v>
      </c>
      <c r="L1078" s="78">
        <v>0</v>
      </c>
      <c r="M1078" s="78">
        <v>15.05</v>
      </c>
      <c r="N1078" s="79">
        <v>130.16999999999999</v>
      </c>
      <c r="O1078" s="79">
        <v>173.39</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0.23</v>
      </c>
      <c r="L1082" s="78">
        <v>5.0999999999999996</v>
      </c>
      <c r="M1082" s="78">
        <v>52.23</v>
      </c>
      <c r="N1082" s="79">
        <v>188.61</v>
      </c>
      <c r="O1082" s="79">
        <v>698.19</v>
      </c>
    </row>
    <row r="1083" spans="1:15">
      <c r="A1083" s="99">
        <v>2022</v>
      </c>
      <c r="B1083" s="91" t="s">
        <v>53</v>
      </c>
      <c r="C1083" s="94" t="s">
        <v>127</v>
      </c>
      <c r="D1083" s="80">
        <v>3321.81</v>
      </c>
      <c r="E1083" s="80">
        <v>343.07</v>
      </c>
      <c r="F1083" s="81">
        <v>3664.88</v>
      </c>
      <c r="G1083" s="80">
        <v>105.46</v>
      </c>
      <c r="H1083" s="80">
        <v>200.16</v>
      </c>
      <c r="I1083" s="80">
        <v>461.06</v>
      </c>
      <c r="J1083" s="80">
        <v>63.99</v>
      </c>
      <c r="K1083" s="80">
        <v>614.95000000000005</v>
      </c>
      <c r="L1083" s="80">
        <v>52.67</v>
      </c>
      <c r="M1083" s="80">
        <v>260.99</v>
      </c>
      <c r="N1083" s="81">
        <v>1759.27</v>
      </c>
      <c r="O1083" s="81">
        <v>5424.15</v>
      </c>
    </row>
    <row r="1084" spans="1:15">
      <c r="A1084" s="95">
        <v>2022</v>
      </c>
      <c r="B1084" s="89" t="s">
        <v>64</v>
      </c>
      <c r="C1084" s="92" t="s">
        <v>37</v>
      </c>
      <c r="D1084" s="76">
        <v>0</v>
      </c>
      <c r="E1084" s="76">
        <v>0</v>
      </c>
      <c r="F1084" s="77">
        <v>0</v>
      </c>
      <c r="G1084" s="76">
        <v>6.39</v>
      </c>
      <c r="H1084" s="76">
        <v>17.95</v>
      </c>
      <c r="I1084" s="76">
        <v>4.47</v>
      </c>
      <c r="J1084" s="76">
        <v>0.01</v>
      </c>
      <c r="K1084" s="76">
        <v>162.07</v>
      </c>
      <c r="L1084" s="76">
        <v>7.6</v>
      </c>
      <c r="M1084" s="76">
        <v>46.76</v>
      </c>
      <c r="N1084" s="77">
        <v>245.25</v>
      </c>
      <c r="O1084" s="77">
        <v>245.25</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78.84</v>
      </c>
      <c r="L1093" s="78">
        <v>0</v>
      </c>
      <c r="M1093" s="78">
        <v>74.13</v>
      </c>
      <c r="N1093" s="79">
        <v>210.12</v>
      </c>
      <c r="O1093" s="79">
        <v>231.18</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222.67</v>
      </c>
      <c r="L1100" s="78">
        <v>0</v>
      </c>
      <c r="M1100" s="78">
        <v>18.89</v>
      </c>
      <c r="N1100" s="79">
        <v>284.60000000000002</v>
      </c>
      <c r="O1100" s="79">
        <v>377.81</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0.12</v>
      </c>
      <c r="L1103" s="78">
        <v>0</v>
      </c>
      <c r="M1103" s="78">
        <v>3.3</v>
      </c>
      <c r="N1103" s="79">
        <v>3.43</v>
      </c>
      <c r="O1103" s="79">
        <v>757.29</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127</v>
      </c>
      <c r="D1105" s="80">
        <v>3197.79</v>
      </c>
      <c r="E1105" s="80">
        <v>348.81</v>
      </c>
      <c r="F1105" s="81">
        <v>3546.6</v>
      </c>
      <c r="G1105" s="80">
        <v>81.93</v>
      </c>
      <c r="H1105" s="80">
        <v>190.54</v>
      </c>
      <c r="I1105" s="80">
        <v>425.35</v>
      </c>
      <c r="J1105" s="80">
        <v>79.13</v>
      </c>
      <c r="K1105" s="80">
        <v>1119.76</v>
      </c>
      <c r="L1105" s="80">
        <v>52.96</v>
      </c>
      <c r="M1105" s="80">
        <v>199.53</v>
      </c>
      <c r="N1105" s="81">
        <v>2149.1999999999998</v>
      </c>
      <c r="O1105" s="81">
        <v>5695.8</v>
      </c>
    </row>
    <row r="1106" spans="1:15">
      <c r="A1106" s="95">
        <v>2022</v>
      </c>
      <c r="B1106" s="89" t="s">
        <v>63</v>
      </c>
      <c r="C1106" s="92" t="s">
        <v>37</v>
      </c>
      <c r="D1106" s="144">
        <v>0</v>
      </c>
      <c r="E1106" s="144">
        <v>22.65</v>
      </c>
      <c r="F1106" s="145">
        <v>22.65</v>
      </c>
      <c r="G1106" s="144">
        <v>6.74</v>
      </c>
      <c r="H1106" s="144">
        <v>1.46</v>
      </c>
      <c r="I1106" s="144">
        <v>2.82</v>
      </c>
      <c r="J1106" s="144">
        <v>0</v>
      </c>
      <c r="K1106" s="144">
        <v>42.8</v>
      </c>
      <c r="L1106" s="144">
        <v>10.45</v>
      </c>
      <c r="M1106" s="144">
        <v>14.2</v>
      </c>
      <c r="N1106" s="145">
        <v>78.47</v>
      </c>
      <c r="O1106" s="145">
        <v>101.12</v>
      </c>
    </row>
    <row r="1107" spans="1:15">
      <c r="A1107" s="96">
        <v>2022</v>
      </c>
      <c r="B1107" s="90" t="s">
        <v>63</v>
      </c>
      <c r="C1107" s="93" t="s">
        <v>38</v>
      </c>
      <c r="D1107" s="146">
        <v>80.67</v>
      </c>
      <c r="E1107" s="146">
        <v>0</v>
      </c>
      <c r="F1107" s="147">
        <v>80.67</v>
      </c>
      <c r="G1107" s="146">
        <v>0</v>
      </c>
      <c r="H1107" s="146">
        <v>0</v>
      </c>
      <c r="I1107" s="146">
        <v>0</v>
      </c>
      <c r="J1107" s="146">
        <v>0</v>
      </c>
      <c r="K1107" s="146">
        <v>0</v>
      </c>
      <c r="L1107" s="146">
        <v>0</v>
      </c>
      <c r="M1107" s="146">
        <v>0.04</v>
      </c>
      <c r="N1107" s="147">
        <v>0.04</v>
      </c>
      <c r="O1107" s="147">
        <v>80.709999999999994</v>
      </c>
    </row>
    <row r="1108" spans="1:15">
      <c r="A1108" s="96">
        <v>2022</v>
      </c>
      <c r="B1108" s="90" t="s">
        <v>63</v>
      </c>
      <c r="C1108" s="93" t="s">
        <v>39</v>
      </c>
      <c r="D1108" s="146">
        <v>0</v>
      </c>
      <c r="E1108" s="146">
        <v>1.42</v>
      </c>
      <c r="F1108" s="147">
        <v>1.42</v>
      </c>
      <c r="G1108" s="146">
        <v>0</v>
      </c>
      <c r="H1108" s="146">
        <v>0</v>
      </c>
      <c r="I1108" s="146">
        <v>0</v>
      </c>
      <c r="J1108" s="146">
        <v>0</v>
      </c>
      <c r="K1108" s="146">
        <v>0</v>
      </c>
      <c r="L1108" s="146">
        <v>0</v>
      </c>
      <c r="M1108" s="146">
        <v>0</v>
      </c>
      <c r="N1108" s="147">
        <v>0</v>
      </c>
      <c r="O1108" s="147">
        <v>1.42</v>
      </c>
    </row>
    <row r="1109" spans="1:15">
      <c r="A1109" s="96">
        <v>2022</v>
      </c>
      <c r="B1109" s="90" t="s">
        <v>63</v>
      </c>
      <c r="C1109" s="93" t="s">
        <v>40</v>
      </c>
      <c r="D1109" s="146">
        <v>0</v>
      </c>
      <c r="E1109" s="146">
        <v>30.74</v>
      </c>
      <c r="F1109" s="147">
        <v>30.74</v>
      </c>
      <c r="G1109" s="146">
        <v>0.06</v>
      </c>
      <c r="H1109" s="146">
        <v>0</v>
      </c>
      <c r="I1109" s="146">
        <v>0</v>
      </c>
      <c r="J1109" s="146">
        <v>0.63</v>
      </c>
      <c r="K1109" s="146">
        <v>0.01</v>
      </c>
      <c r="L1109" s="146">
        <v>0</v>
      </c>
      <c r="M1109" s="146">
        <v>9.3000000000000007</v>
      </c>
      <c r="N1109" s="147">
        <v>10</v>
      </c>
      <c r="O1109" s="147">
        <v>40.74</v>
      </c>
    </row>
    <row r="1110" spans="1:15">
      <c r="A1110" s="96">
        <v>2022</v>
      </c>
      <c r="B1110" s="90" t="s">
        <v>63</v>
      </c>
      <c r="C1110" s="93" t="s">
        <v>41</v>
      </c>
      <c r="D1110" s="146">
        <v>0</v>
      </c>
      <c r="E1110" s="146">
        <v>26.4</v>
      </c>
      <c r="F1110" s="147">
        <v>26.4</v>
      </c>
      <c r="G1110" s="146">
        <v>0.08</v>
      </c>
      <c r="H1110" s="146">
        <v>0</v>
      </c>
      <c r="I1110" s="146">
        <v>0</v>
      </c>
      <c r="J1110" s="146">
        <v>0</v>
      </c>
      <c r="K1110" s="146">
        <v>95.07</v>
      </c>
      <c r="L1110" s="146">
        <v>26.14</v>
      </c>
      <c r="M1110" s="146">
        <v>14.05</v>
      </c>
      <c r="N1110" s="147">
        <v>135.34</v>
      </c>
      <c r="O1110" s="147">
        <v>161.74</v>
      </c>
    </row>
    <row r="1111" spans="1:15">
      <c r="A1111" s="96">
        <v>2022</v>
      </c>
      <c r="B1111" s="90" t="s">
        <v>63</v>
      </c>
      <c r="C1111" s="93" t="s">
        <v>42</v>
      </c>
      <c r="D1111" s="146">
        <v>0</v>
      </c>
      <c r="E1111" s="146">
        <v>0</v>
      </c>
      <c r="F1111" s="147">
        <v>0</v>
      </c>
      <c r="G1111" s="146">
        <v>0</v>
      </c>
      <c r="H1111" s="146">
        <v>0</v>
      </c>
      <c r="I1111" s="146">
        <v>70.97</v>
      </c>
      <c r="J1111" s="146">
        <v>0</v>
      </c>
      <c r="K1111" s="146">
        <v>125.89</v>
      </c>
      <c r="L1111" s="146">
        <v>0</v>
      </c>
      <c r="M1111" s="146">
        <v>0.16</v>
      </c>
      <c r="N1111" s="147">
        <v>197.02</v>
      </c>
      <c r="O1111" s="147">
        <v>197.02</v>
      </c>
    </row>
    <row r="1112" spans="1:15">
      <c r="A1112" s="96">
        <v>2022</v>
      </c>
      <c r="B1112" s="90" t="s">
        <v>63</v>
      </c>
      <c r="C1112" s="93" t="s">
        <v>86</v>
      </c>
      <c r="D1112" s="146">
        <v>0</v>
      </c>
      <c r="E1112" s="146">
        <v>44.24</v>
      </c>
      <c r="F1112" s="147">
        <v>44.24</v>
      </c>
      <c r="G1112" s="146">
        <v>0.12</v>
      </c>
      <c r="H1112" s="146">
        <v>11.36</v>
      </c>
      <c r="I1112" s="146">
        <v>0</v>
      </c>
      <c r="J1112" s="146">
        <v>0</v>
      </c>
      <c r="K1112" s="146">
        <v>10.06</v>
      </c>
      <c r="L1112" s="146">
        <v>0.22</v>
      </c>
      <c r="M1112" s="146">
        <v>1.2</v>
      </c>
      <c r="N1112" s="147">
        <v>22.96</v>
      </c>
      <c r="O1112" s="147">
        <v>67.2</v>
      </c>
    </row>
    <row r="1113" spans="1:15">
      <c r="A1113" s="96">
        <v>2022</v>
      </c>
      <c r="B1113" s="90" t="s">
        <v>63</v>
      </c>
      <c r="C1113" s="93" t="s">
        <v>43</v>
      </c>
      <c r="D1113" s="146">
        <v>0</v>
      </c>
      <c r="E1113" s="146">
        <v>4.1399999999999997</v>
      </c>
      <c r="F1113" s="147">
        <v>4.1399999999999997</v>
      </c>
      <c r="G1113" s="146">
        <v>0</v>
      </c>
      <c r="H1113" s="146">
        <v>0</v>
      </c>
      <c r="I1113" s="146">
        <v>32.869999999999997</v>
      </c>
      <c r="J1113" s="146">
        <v>0</v>
      </c>
      <c r="K1113" s="146">
        <v>0</v>
      </c>
      <c r="L1113" s="146">
        <v>0</v>
      </c>
      <c r="M1113" s="146">
        <v>0</v>
      </c>
      <c r="N1113" s="147">
        <v>32.869999999999997</v>
      </c>
      <c r="O1113" s="147">
        <v>37.01</v>
      </c>
    </row>
    <row r="1114" spans="1:15">
      <c r="A1114" s="96">
        <v>2022</v>
      </c>
      <c r="B1114" s="90" t="s">
        <v>63</v>
      </c>
      <c r="C1114" s="93" t="s">
        <v>88</v>
      </c>
      <c r="D1114" s="146">
        <v>141.04</v>
      </c>
      <c r="E1114" s="146">
        <v>0</v>
      </c>
      <c r="F1114" s="147">
        <v>141.04</v>
      </c>
      <c r="G1114" s="146">
        <v>0</v>
      </c>
      <c r="H1114" s="146">
        <v>0</v>
      </c>
      <c r="I1114" s="146">
        <v>0</v>
      </c>
      <c r="J1114" s="146">
        <v>0</v>
      </c>
      <c r="K1114" s="146">
        <v>0</v>
      </c>
      <c r="L1114" s="146">
        <v>0</v>
      </c>
      <c r="M1114" s="146">
        <v>0</v>
      </c>
      <c r="N1114" s="147">
        <v>0</v>
      </c>
      <c r="O1114" s="147">
        <v>141.04</v>
      </c>
    </row>
    <row r="1115" spans="1:15">
      <c r="A1115" s="96">
        <v>2022</v>
      </c>
      <c r="B1115" s="90" t="s">
        <v>63</v>
      </c>
      <c r="C1115" s="93" t="s">
        <v>44</v>
      </c>
      <c r="D1115" s="146">
        <v>0</v>
      </c>
      <c r="E1115" s="146">
        <v>34.75</v>
      </c>
      <c r="F1115" s="147">
        <v>34.75</v>
      </c>
      <c r="G1115" s="146">
        <v>8.43</v>
      </c>
      <c r="H1115" s="146">
        <v>28.77</v>
      </c>
      <c r="I1115" s="146">
        <v>9.17</v>
      </c>
      <c r="J1115" s="146">
        <v>0.23</v>
      </c>
      <c r="K1115" s="146">
        <v>107.05</v>
      </c>
      <c r="L1115" s="146">
        <v>0</v>
      </c>
      <c r="M1115" s="146">
        <v>92.17</v>
      </c>
      <c r="N1115" s="147">
        <v>245.82</v>
      </c>
      <c r="O1115" s="147">
        <v>280.57</v>
      </c>
    </row>
    <row r="1116" spans="1:15">
      <c r="A1116" s="96">
        <v>2022</v>
      </c>
      <c r="B1116" s="90" t="s">
        <v>63</v>
      </c>
      <c r="C1116" s="93" t="s">
        <v>45</v>
      </c>
      <c r="D1116" s="146">
        <v>59.23</v>
      </c>
      <c r="E1116" s="146">
        <v>0</v>
      </c>
      <c r="F1116" s="147">
        <v>59.23</v>
      </c>
      <c r="G1116" s="146">
        <v>0</v>
      </c>
      <c r="H1116" s="146">
        <v>0</v>
      </c>
      <c r="I1116" s="146">
        <v>0</v>
      </c>
      <c r="J1116" s="146">
        <v>0</v>
      </c>
      <c r="K1116" s="146">
        <v>39.85</v>
      </c>
      <c r="L1116" s="146">
        <v>0</v>
      </c>
      <c r="M1116" s="146">
        <v>0</v>
      </c>
      <c r="N1116" s="147">
        <v>39.85</v>
      </c>
      <c r="O1116" s="147">
        <v>99.08</v>
      </c>
    </row>
    <row r="1117" spans="1:15">
      <c r="A1117" s="96">
        <v>2022</v>
      </c>
      <c r="B1117" s="90" t="s">
        <v>63</v>
      </c>
      <c r="C1117" s="93" t="s">
        <v>46</v>
      </c>
      <c r="D1117" s="146">
        <v>1480.53</v>
      </c>
      <c r="E1117" s="146">
        <v>0</v>
      </c>
      <c r="F1117" s="147">
        <v>1480.53</v>
      </c>
      <c r="G1117" s="146">
        <v>0</v>
      </c>
      <c r="H1117" s="146">
        <v>15.79</v>
      </c>
      <c r="I1117" s="146">
        <v>0</v>
      </c>
      <c r="J1117" s="146">
        <v>0</v>
      </c>
      <c r="K1117" s="146">
        <v>0</v>
      </c>
      <c r="L1117" s="146">
        <v>0</v>
      </c>
      <c r="M1117" s="146">
        <v>16.72</v>
      </c>
      <c r="N1117" s="147">
        <v>32.51</v>
      </c>
      <c r="O1117" s="147">
        <v>1513.04</v>
      </c>
    </row>
    <row r="1118" spans="1:15">
      <c r="A1118" s="96">
        <v>2022</v>
      </c>
      <c r="B1118" s="90" t="s">
        <v>63</v>
      </c>
      <c r="C1118" s="93" t="s">
        <v>89</v>
      </c>
      <c r="D1118" s="146">
        <v>0</v>
      </c>
      <c r="E1118" s="146">
        <v>0</v>
      </c>
      <c r="F1118" s="147">
        <v>0</v>
      </c>
      <c r="G1118" s="146">
        <v>0</v>
      </c>
      <c r="H1118" s="146">
        <v>0</v>
      </c>
      <c r="I1118" s="146">
        <v>0</v>
      </c>
      <c r="J1118" s="146">
        <v>0</v>
      </c>
      <c r="K1118" s="146">
        <v>0</v>
      </c>
      <c r="L1118" s="146">
        <v>0</v>
      </c>
      <c r="M1118" s="146">
        <v>0</v>
      </c>
      <c r="N1118" s="147">
        <v>0</v>
      </c>
      <c r="O1118" s="147">
        <v>0</v>
      </c>
    </row>
    <row r="1119" spans="1:15">
      <c r="A1119" s="96">
        <v>2022</v>
      </c>
      <c r="B1119" s="90" t="s">
        <v>63</v>
      </c>
      <c r="C1119" s="93" t="s">
        <v>47</v>
      </c>
      <c r="D1119" s="146">
        <v>0</v>
      </c>
      <c r="E1119" s="146">
        <v>74.19</v>
      </c>
      <c r="F1119" s="147">
        <v>74.19</v>
      </c>
      <c r="G1119" s="146">
        <v>0</v>
      </c>
      <c r="H1119" s="146">
        <v>0</v>
      </c>
      <c r="I1119" s="146">
        <v>14.96</v>
      </c>
      <c r="J1119" s="146">
        <v>0</v>
      </c>
      <c r="K1119" s="146">
        <v>388.19</v>
      </c>
      <c r="L1119" s="146">
        <v>7.05</v>
      </c>
      <c r="M1119" s="146">
        <v>1</v>
      </c>
      <c r="N1119" s="147">
        <v>411.2</v>
      </c>
      <c r="O1119" s="147">
        <v>485.39</v>
      </c>
    </row>
    <row r="1120" spans="1:15">
      <c r="A1120" s="96">
        <v>2022</v>
      </c>
      <c r="B1120" s="90" t="s">
        <v>63</v>
      </c>
      <c r="C1120" s="93" t="s">
        <v>48</v>
      </c>
      <c r="D1120" s="146">
        <v>0</v>
      </c>
      <c r="E1120" s="146">
        <v>0</v>
      </c>
      <c r="F1120" s="147">
        <v>0</v>
      </c>
      <c r="G1120" s="146">
        <v>0</v>
      </c>
      <c r="H1120" s="146">
        <v>0</v>
      </c>
      <c r="I1120" s="146">
        <v>94.71</v>
      </c>
      <c r="J1120" s="146">
        <v>0</v>
      </c>
      <c r="K1120" s="146">
        <v>23.56</v>
      </c>
      <c r="L1120" s="146">
        <v>0</v>
      </c>
      <c r="M1120" s="146">
        <v>0</v>
      </c>
      <c r="N1120" s="147">
        <v>117.83</v>
      </c>
      <c r="O1120" s="147">
        <v>117.83</v>
      </c>
    </row>
    <row r="1121" spans="1:15">
      <c r="A1121" s="96">
        <v>2022</v>
      </c>
      <c r="B1121" s="90" t="s">
        <v>63</v>
      </c>
      <c r="C1121" s="93" t="s">
        <v>87</v>
      </c>
      <c r="D1121" s="146">
        <v>0</v>
      </c>
      <c r="E1121" s="146">
        <v>0</v>
      </c>
      <c r="F1121" s="147">
        <v>0</v>
      </c>
      <c r="G1121" s="146">
        <v>0</v>
      </c>
      <c r="H1121" s="146">
        <v>0</v>
      </c>
      <c r="I1121" s="146">
        <v>0</v>
      </c>
      <c r="J1121" s="146">
        <v>0</v>
      </c>
      <c r="K1121" s="146">
        <v>0</v>
      </c>
      <c r="L1121" s="146">
        <v>0</v>
      </c>
      <c r="M1121" s="146">
        <v>26.45</v>
      </c>
      <c r="N1121" s="147">
        <v>26.45</v>
      </c>
      <c r="O1121" s="147">
        <v>26.45</v>
      </c>
    </row>
    <row r="1122" spans="1:15">
      <c r="A1122" s="96">
        <v>2022</v>
      </c>
      <c r="B1122" s="90" t="s">
        <v>63</v>
      </c>
      <c r="C1122" s="93" t="s">
        <v>49</v>
      </c>
      <c r="D1122" s="146">
        <v>0</v>
      </c>
      <c r="E1122" s="146">
        <v>40</v>
      </c>
      <c r="F1122" s="147">
        <v>40</v>
      </c>
      <c r="G1122" s="146">
        <v>0</v>
      </c>
      <c r="H1122" s="146">
        <v>8.48</v>
      </c>
      <c r="I1122" s="146">
        <v>0</v>
      </c>
      <c r="J1122" s="146">
        <v>0</v>
      </c>
      <c r="K1122" s="146">
        <v>47.19</v>
      </c>
      <c r="L1122" s="146">
        <v>0</v>
      </c>
      <c r="M1122" s="146">
        <v>3.77</v>
      </c>
      <c r="N1122" s="147">
        <v>59.44</v>
      </c>
      <c r="O1122" s="147">
        <v>99.44</v>
      </c>
    </row>
    <row r="1123" spans="1:15">
      <c r="A1123" s="96">
        <v>2022</v>
      </c>
      <c r="B1123" s="90" t="s">
        <v>63</v>
      </c>
      <c r="C1123" s="93" t="s">
        <v>50</v>
      </c>
      <c r="D1123" s="146">
        <v>312.27</v>
      </c>
      <c r="E1123" s="146">
        <v>0</v>
      </c>
      <c r="F1123" s="147">
        <v>312.27</v>
      </c>
      <c r="G1123" s="146">
        <v>0</v>
      </c>
      <c r="H1123" s="146">
        <v>0</v>
      </c>
      <c r="I1123" s="146">
        <v>0</v>
      </c>
      <c r="J1123" s="146">
        <v>0</v>
      </c>
      <c r="K1123" s="146">
        <v>0</v>
      </c>
      <c r="L1123" s="146">
        <v>0</v>
      </c>
      <c r="M1123" s="146">
        <v>11.42</v>
      </c>
      <c r="N1123" s="147">
        <v>11.42</v>
      </c>
      <c r="O1123" s="147">
        <v>323.69</v>
      </c>
    </row>
    <row r="1124" spans="1:15">
      <c r="A1124" s="96">
        <v>2022</v>
      </c>
      <c r="B1124" s="90" t="s">
        <v>63</v>
      </c>
      <c r="C1124" s="93" t="s">
        <v>51</v>
      </c>
      <c r="D1124" s="146">
        <v>0</v>
      </c>
      <c r="E1124" s="146">
        <v>0</v>
      </c>
      <c r="F1124" s="147">
        <v>0</v>
      </c>
      <c r="G1124" s="146">
        <v>0</v>
      </c>
      <c r="H1124" s="146">
        <v>0</v>
      </c>
      <c r="I1124" s="146">
        <v>97.16</v>
      </c>
      <c r="J1124" s="146">
        <v>0</v>
      </c>
      <c r="K1124" s="146">
        <v>55.94</v>
      </c>
      <c r="L1124" s="146">
        <v>0.14000000000000001</v>
      </c>
      <c r="M1124" s="146">
        <v>0.08</v>
      </c>
      <c r="N1124" s="147">
        <v>153.32</v>
      </c>
      <c r="O1124" s="147">
        <v>153.32</v>
      </c>
    </row>
    <row r="1125" spans="1:15">
      <c r="A1125" s="96">
        <v>2022</v>
      </c>
      <c r="B1125" s="90" t="s">
        <v>63</v>
      </c>
      <c r="C1125" s="93" t="s">
        <v>52</v>
      </c>
      <c r="D1125" s="146">
        <v>1571.78</v>
      </c>
      <c r="E1125" s="146">
        <v>0</v>
      </c>
      <c r="F1125" s="147">
        <v>1571.78</v>
      </c>
      <c r="G1125" s="146">
        <v>0</v>
      </c>
      <c r="H1125" s="146">
        <v>0.01</v>
      </c>
      <c r="I1125" s="146">
        <v>0</v>
      </c>
      <c r="J1125" s="146">
        <v>0</v>
      </c>
      <c r="K1125" s="146">
        <v>22.7</v>
      </c>
      <c r="L1125" s="146">
        <v>4.03</v>
      </c>
      <c r="M1125" s="146">
        <v>7.59</v>
      </c>
      <c r="N1125" s="147">
        <v>34.33</v>
      </c>
      <c r="O1125" s="147">
        <v>1606.11</v>
      </c>
    </row>
    <row r="1126" spans="1:15">
      <c r="A1126" s="96">
        <v>2022</v>
      </c>
      <c r="B1126" s="90" t="s">
        <v>63</v>
      </c>
      <c r="C1126" s="93" t="s">
        <v>69</v>
      </c>
      <c r="D1126" s="146">
        <v>687.05</v>
      </c>
      <c r="E1126" s="146">
        <v>69.39</v>
      </c>
      <c r="F1126" s="147">
        <v>756.44</v>
      </c>
      <c r="G1126" s="146">
        <v>59.86</v>
      </c>
      <c r="H1126" s="146">
        <v>0.05</v>
      </c>
      <c r="I1126" s="146">
        <v>34.29</v>
      </c>
      <c r="J1126" s="146">
        <v>0</v>
      </c>
      <c r="K1126" s="146">
        <v>24.14</v>
      </c>
      <c r="L1126" s="146">
        <v>0.02</v>
      </c>
      <c r="M1126" s="146">
        <v>14.93</v>
      </c>
      <c r="N1126" s="147">
        <v>133.29</v>
      </c>
      <c r="O1126" s="147">
        <v>889.73</v>
      </c>
    </row>
    <row r="1127" spans="1:15">
      <c r="A1127" s="99">
        <v>2022</v>
      </c>
      <c r="B1127" s="91" t="s">
        <v>63</v>
      </c>
      <c r="C1127" s="94" t="s">
        <v>127</v>
      </c>
      <c r="D1127" s="127">
        <v>4332.57</v>
      </c>
      <c r="E1127" s="127">
        <v>347.92</v>
      </c>
      <c r="F1127" s="148">
        <v>4680.49</v>
      </c>
      <c r="G1127" s="127">
        <v>75.290000000000006</v>
      </c>
      <c r="H1127" s="127">
        <v>65.92</v>
      </c>
      <c r="I1127" s="127">
        <v>356.95</v>
      </c>
      <c r="J1127" s="127">
        <v>0.42</v>
      </c>
      <c r="K1127" s="127">
        <v>982.45</v>
      </c>
      <c r="L1127" s="127">
        <v>48.05</v>
      </c>
      <c r="M1127" s="127">
        <v>213.08</v>
      </c>
      <c r="N1127" s="148">
        <v>1742.16</v>
      </c>
      <c r="O1127" s="148">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3.91</v>
      </c>
      <c r="M1128" s="76">
        <v>33.54</v>
      </c>
      <c r="N1128" s="77">
        <v>163.72999999999999</v>
      </c>
      <c r="O1128" s="77">
        <v>174.01</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25.61</v>
      </c>
      <c r="J1137" s="78">
        <v>12.52</v>
      </c>
      <c r="K1137" s="78">
        <v>120.56</v>
      </c>
      <c r="L1137" s="78">
        <v>0</v>
      </c>
      <c r="M1137" s="78">
        <v>125.92</v>
      </c>
      <c r="N1137" s="79">
        <v>345.19</v>
      </c>
      <c r="O1137" s="79">
        <v>345.19</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219.45</v>
      </c>
      <c r="J1142" s="78">
        <v>11.03</v>
      </c>
      <c r="K1142" s="78">
        <v>53.97</v>
      </c>
      <c r="L1142" s="78">
        <v>0</v>
      </c>
      <c r="M1142" s="78">
        <v>0</v>
      </c>
      <c r="N1142" s="79">
        <v>284.45</v>
      </c>
      <c r="O1142" s="79">
        <v>284.45</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1.62</v>
      </c>
      <c r="M1147" s="78">
        <v>44.83</v>
      </c>
      <c r="N1147" s="79">
        <v>179.92</v>
      </c>
      <c r="O1147" s="79">
        <v>1360.95</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64.02</v>
      </c>
      <c r="N1148" s="79">
        <v>359.18</v>
      </c>
      <c r="O1148" s="79">
        <v>1215.6400000000001</v>
      </c>
    </row>
    <row r="1149" spans="1:15">
      <c r="A1149" s="99">
        <v>2022</v>
      </c>
      <c r="B1149" s="91" t="s">
        <v>62</v>
      </c>
      <c r="C1149" s="94" t="s">
        <v>127</v>
      </c>
      <c r="D1149" s="80">
        <v>3176.54</v>
      </c>
      <c r="E1149" s="80">
        <v>296.51</v>
      </c>
      <c r="F1149" s="81">
        <v>3473.05</v>
      </c>
      <c r="G1149" s="80">
        <v>32.86</v>
      </c>
      <c r="H1149" s="80">
        <v>220.21</v>
      </c>
      <c r="I1149" s="80">
        <v>745.07</v>
      </c>
      <c r="J1149" s="80">
        <v>26.3</v>
      </c>
      <c r="K1149" s="80">
        <v>1036.3800000000001</v>
      </c>
      <c r="L1149" s="80">
        <v>23.34</v>
      </c>
      <c r="M1149" s="80">
        <v>352.33</v>
      </c>
      <c r="N1149" s="81">
        <v>2436.4899999999998</v>
      </c>
      <c r="O1149" s="81">
        <v>5909.54</v>
      </c>
    </row>
    <row r="1150" spans="1:15">
      <c r="A1150" s="95">
        <v>2022</v>
      </c>
      <c r="B1150" s="89" t="s">
        <v>61</v>
      </c>
      <c r="C1150" s="92" t="s">
        <v>37</v>
      </c>
      <c r="D1150" s="76">
        <v>0</v>
      </c>
      <c r="E1150" s="76">
        <v>0</v>
      </c>
      <c r="F1150" s="77">
        <v>0</v>
      </c>
      <c r="G1150" s="76">
        <v>0.08</v>
      </c>
      <c r="H1150" s="76">
        <v>10.7</v>
      </c>
      <c r="I1150" s="76">
        <v>28.02</v>
      </c>
      <c r="J1150" s="76">
        <v>0</v>
      </c>
      <c r="K1150" s="76">
        <v>124.62</v>
      </c>
      <c r="L1150" s="76">
        <v>15.01</v>
      </c>
      <c r="M1150" s="76">
        <v>24.73</v>
      </c>
      <c r="N1150" s="77">
        <v>203.16</v>
      </c>
      <c r="O1150" s="77">
        <v>203.16</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66.87</v>
      </c>
      <c r="J1159" s="78">
        <v>0.05</v>
      </c>
      <c r="K1159" s="78">
        <v>171.74</v>
      </c>
      <c r="L1159" s="78">
        <v>0</v>
      </c>
      <c r="M1159" s="78">
        <v>159.07</v>
      </c>
      <c r="N1159" s="79">
        <v>442.94</v>
      </c>
      <c r="O1159" s="79">
        <v>499.41</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101.12</v>
      </c>
      <c r="J1164" s="78">
        <v>0</v>
      </c>
      <c r="K1164" s="78">
        <v>72.13</v>
      </c>
      <c r="L1164" s="78">
        <v>0</v>
      </c>
      <c r="M1164" s="78">
        <v>0</v>
      </c>
      <c r="N1164" s="79">
        <v>173.25</v>
      </c>
      <c r="O1164" s="79">
        <v>173.25</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66.98</v>
      </c>
      <c r="L1166" s="78">
        <v>0</v>
      </c>
      <c r="M1166" s="78">
        <v>3.87</v>
      </c>
      <c r="N1166" s="79">
        <v>168.96</v>
      </c>
      <c r="O1166" s="79">
        <v>244.24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0.13</v>
      </c>
      <c r="L1169" s="78">
        <v>0</v>
      </c>
      <c r="M1169" s="78">
        <v>14.53</v>
      </c>
      <c r="N1169" s="79">
        <v>14.67</v>
      </c>
      <c r="O1169" s="79">
        <v>1402.93</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127</v>
      </c>
      <c r="D1171" s="80">
        <v>3923.52</v>
      </c>
      <c r="E1171" s="80">
        <v>367.75</v>
      </c>
      <c r="F1171" s="81">
        <v>4291.2700000000004</v>
      </c>
      <c r="G1171" s="80">
        <v>5.92</v>
      </c>
      <c r="H1171" s="80">
        <v>269.7</v>
      </c>
      <c r="I1171" s="80">
        <v>557.21</v>
      </c>
      <c r="J1171" s="80">
        <v>22.47</v>
      </c>
      <c r="K1171" s="80">
        <v>1059.6199999999999</v>
      </c>
      <c r="L1171" s="80">
        <v>36.56</v>
      </c>
      <c r="M1171" s="80">
        <v>270.32</v>
      </c>
      <c r="N1171" s="81">
        <v>2221.8000000000002</v>
      </c>
      <c r="O1171" s="81">
        <v>6513.07</v>
      </c>
    </row>
    <row r="1172" spans="1:15">
      <c r="A1172" s="95">
        <v>2022</v>
      </c>
      <c r="B1172" s="89" t="s">
        <v>60</v>
      </c>
      <c r="C1172" s="92" t="s">
        <v>37</v>
      </c>
      <c r="D1172" s="76">
        <v>0</v>
      </c>
      <c r="E1172" s="76">
        <v>25.5</v>
      </c>
      <c r="F1172" s="77">
        <v>25.5</v>
      </c>
      <c r="G1172" s="76">
        <v>13.67</v>
      </c>
      <c r="H1172" s="76">
        <v>21.43</v>
      </c>
      <c r="I1172" s="76">
        <v>10.5</v>
      </c>
      <c r="J1172" s="76">
        <v>0</v>
      </c>
      <c r="K1172" s="76">
        <v>356.7</v>
      </c>
      <c r="L1172" s="76">
        <v>3.5</v>
      </c>
      <c r="M1172" s="76">
        <v>15.61</v>
      </c>
      <c r="N1172" s="77">
        <v>421.41</v>
      </c>
      <c r="O1172" s="77">
        <v>446.91</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32.93</v>
      </c>
      <c r="J1181" s="78">
        <v>0.04</v>
      </c>
      <c r="K1181" s="78">
        <v>133.21</v>
      </c>
      <c r="L1181" s="78">
        <v>0</v>
      </c>
      <c r="M1181" s="78">
        <v>137.85</v>
      </c>
      <c r="N1181" s="79">
        <v>363.82</v>
      </c>
      <c r="O1181" s="79">
        <v>363.82</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6.34</v>
      </c>
      <c r="N1183" s="79">
        <v>58.52</v>
      </c>
      <c r="O1183" s="79">
        <v>757.5</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170.98</v>
      </c>
      <c r="J1186" s="78">
        <v>0</v>
      </c>
      <c r="K1186" s="78">
        <v>177.76</v>
      </c>
      <c r="L1186" s="78">
        <v>18.72</v>
      </c>
      <c r="M1186" s="78">
        <v>0</v>
      </c>
      <c r="N1186" s="79">
        <v>367.46</v>
      </c>
      <c r="O1186" s="79">
        <v>367.46</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44.32</v>
      </c>
      <c r="L1188" s="78">
        <v>0</v>
      </c>
      <c r="M1188" s="78">
        <v>7.91</v>
      </c>
      <c r="N1188" s="79">
        <v>85.99</v>
      </c>
      <c r="O1188" s="79">
        <v>102.84</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74.91</v>
      </c>
      <c r="L1191" s="78">
        <v>0</v>
      </c>
      <c r="M1191" s="78">
        <v>9.25</v>
      </c>
      <c r="N1191" s="79">
        <v>84.19</v>
      </c>
      <c r="O1191" s="79">
        <v>946.29</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127</v>
      </c>
      <c r="D1193" s="80">
        <v>3244.63</v>
      </c>
      <c r="E1193" s="80">
        <v>200.1</v>
      </c>
      <c r="F1193" s="81">
        <v>3444.73</v>
      </c>
      <c r="G1193" s="80">
        <v>41.91</v>
      </c>
      <c r="H1193" s="80">
        <v>302.24</v>
      </c>
      <c r="I1193" s="80">
        <v>604.1</v>
      </c>
      <c r="J1193" s="80">
        <v>15.01</v>
      </c>
      <c r="K1193" s="80">
        <v>1126.47</v>
      </c>
      <c r="L1193" s="80">
        <v>38.229999999999997</v>
      </c>
      <c r="M1193" s="80">
        <v>253.74</v>
      </c>
      <c r="N1193" s="81">
        <v>2381.6999999999998</v>
      </c>
      <c r="O1193" s="81">
        <v>5826.43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127</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127</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177.12</v>
      </c>
      <c r="L1238" s="78">
        <v>0.01</v>
      </c>
      <c r="M1238" s="78">
        <v>66.47</v>
      </c>
      <c r="N1238" s="79">
        <v>273.44</v>
      </c>
      <c r="O1238" s="79">
        <v>291.58999999999997</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292.79000000000002</v>
      </c>
      <c r="L1247" s="78">
        <v>0</v>
      </c>
      <c r="M1247" s="78">
        <v>83</v>
      </c>
      <c r="N1247" s="79">
        <v>482</v>
      </c>
      <c r="O1247" s="79">
        <v>514.33000000000004</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3.33</v>
      </c>
      <c r="L1249" s="78">
        <v>0</v>
      </c>
      <c r="M1249" s="78">
        <v>0</v>
      </c>
      <c r="N1249" s="79">
        <v>62.91</v>
      </c>
      <c r="O1249" s="79">
        <v>1245.3699999999999</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84.79</v>
      </c>
      <c r="L1252" s="78">
        <v>0</v>
      </c>
      <c r="M1252" s="78">
        <v>0</v>
      </c>
      <c r="N1252" s="79">
        <v>147.72999999999999</v>
      </c>
      <c r="O1252" s="79">
        <v>147.72999999999999</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222.59</v>
      </c>
      <c r="L1257" s="78">
        <v>0</v>
      </c>
      <c r="M1257" s="78">
        <v>33.090000000000003</v>
      </c>
      <c r="N1257" s="79">
        <v>294.16000000000003</v>
      </c>
      <c r="O1257" s="79">
        <v>2231.42</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127</v>
      </c>
      <c r="D1259" s="80">
        <v>4139.71</v>
      </c>
      <c r="E1259" s="80">
        <v>229.67</v>
      </c>
      <c r="F1259" s="81">
        <v>4369.38</v>
      </c>
      <c r="G1259" s="80">
        <v>16.329999999999998</v>
      </c>
      <c r="H1259" s="80">
        <v>235.17</v>
      </c>
      <c r="I1259" s="80">
        <v>759.19</v>
      </c>
      <c r="J1259" s="80">
        <v>31.79</v>
      </c>
      <c r="K1259" s="80">
        <v>1085.21</v>
      </c>
      <c r="L1259" s="80">
        <v>12.48</v>
      </c>
      <c r="M1259" s="80">
        <v>278.29000000000002</v>
      </c>
      <c r="N1259" s="81">
        <v>2418.46</v>
      </c>
      <c r="O1259" s="81">
        <v>6787.84</v>
      </c>
    </row>
    <row r="1260" spans="1:15">
      <c r="A1260" s="96">
        <v>2022</v>
      </c>
      <c r="B1260" s="90" t="s">
        <v>56</v>
      </c>
      <c r="C1260" s="93" t="s">
        <v>37</v>
      </c>
      <c r="D1260" s="78">
        <v>0</v>
      </c>
      <c r="E1260" s="78">
        <v>51.21</v>
      </c>
      <c r="F1260" s="79">
        <v>51.21</v>
      </c>
      <c r="G1260" s="78">
        <v>2.14</v>
      </c>
      <c r="H1260" s="78">
        <v>19.29</v>
      </c>
      <c r="I1260" s="78">
        <v>0</v>
      </c>
      <c r="J1260" s="78">
        <v>0</v>
      </c>
      <c r="K1260" s="78">
        <v>185.57</v>
      </c>
      <c r="L1260" s="78">
        <v>0</v>
      </c>
      <c r="M1260" s="78">
        <v>15.68</v>
      </c>
      <c r="N1260" s="79">
        <v>222.68</v>
      </c>
      <c r="O1260" s="79">
        <v>273.89</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100.47</v>
      </c>
      <c r="J1269" s="78">
        <v>35.5</v>
      </c>
      <c r="K1269" s="78">
        <v>140.41</v>
      </c>
      <c r="L1269" s="78">
        <v>17.940000000000001</v>
      </c>
      <c r="M1269" s="78">
        <v>75.94</v>
      </c>
      <c r="N1269" s="79">
        <v>416.51</v>
      </c>
      <c r="O1269" s="79">
        <v>429.98</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63.25</v>
      </c>
      <c r="J1274" s="78">
        <v>0</v>
      </c>
      <c r="K1274" s="78">
        <v>32.5</v>
      </c>
      <c r="L1274" s="78">
        <v>0</v>
      </c>
      <c r="M1274" s="78">
        <v>0</v>
      </c>
      <c r="N1274" s="79">
        <v>95.75</v>
      </c>
      <c r="O1274" s="79">
        <v>95.75</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15.62</v>
      </c>
      <c r="L1276" s="78">
        <v>0</v>
      </c>
      <c r="M1276" s="78">
        <v>8.3800000000000008</v>
      </c>
      <c r="N1276" s="79">
        <v>24.05</v>
      </c>
      <c r="O1276" s="79">
        <v>118.87</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196.84</v>
      </c>
      <c r="L1279" s="78">
        <v>0</v>
      </c>
      <c r="M1279" s="78">
        <v>38.53</v>
      </c>
      <c r="N1279" s="79">
        <v>271.47000000000003</v>
      </c>
      <c r="O1279" s="79">
        <v>1688.88</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127</v>
      </c>
      <c r="D1281" s="80">
        <v>3225.71</v>
      </c>
      <c r="E1281" s="80">
        <v>391.57</v>
      </c>
      <c r="F1281" s="81">
        <v>3617.28</v>
      </c>
      <c r="G1281" s="80">
        <v>38.06</v>
      </c>
      <c r="H1281" s="80">
        <v>229.21</v>
      </c>
      <c r="I1281" s="80">
        <v>753.75</v>
      </c>
      <c r="J1281" s="80">
        <v>71.599999999999994</v>
      </c>
      <c r="K1281" s="80">
        <v>887.77</v>
      </c>
      <c r="L1281" s="80">
        <v>29.98</v>
      </c>
      <c r="M1281" s="80">
        <v>242.05</v>
      </c>
      <c r="N1281" s="81">
        <v>2252.42</v>
      </c>
      <c r="O1281" s="81">
        <v>5869.7</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36.450000000000003</v>
      </c>
      <c r="J1291" s="82">
        <v>16.79</v>
      </c>
      <c r="K1291" s="82">
        <v>239.76</v>
      </c>
      <c r="L1291" s="82">
        <v>0</v>
      </c>
      <c r="M1291" s="85">
        <v>81.430000000000007</v>
      </c>
      <c r="N1291" s="86">
        <v>465.69</v>
      </c>
      <c r="O1291" s="82">
        <v>537.76</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123.87</v>
      </c>
      <c r="J1296" s="82">
        <v>0</v>
      </c>
      <c r="K1296" s="82">
        <v>146.97999999999999</v>
      </c>
      <c r="L1296" s="82">
        <v>4.66</v>
      </c>
      <c r="M1296" s="85">
        <v>0</v>
      </c>
      <c r="N1296" s="86">
        <v>275.51</v>
      </c>
      <c r="O1296" s="82">
        <v>372.92</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41.17</v>
      </c>
      <c r="J1301" s="82">
        <v>0</v>
      </c>
      <c r="K1301" s="82">
        <v>207.13</v>
      </c>
      <c r="L1301" s="82">
        <v>0</v>
      </c>
      <c r="M1301" s="85">
        <v>18.850000000000001</v>
      </c>
      <c r="N1301" s="86">
        <v>267.16000000000003</v>
      </c>
      <c r="O1301" s="82">
        <v>1658.44</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127</v>
      </c>
      <c r="D1303" s="80">
        <v>3322.44</v>
      </c>
      <c r="E1303" s="80">
        <v>224.8</v>
      </c>
      <c r="F1303" s="81">
        <v>3547.24</v>
      </c>
      <c r="G1303" s="80">
        <v>58.2</v>
      </c>
      <c r="H1303" s="80">
        <v>295.69</v>
      </c>
      <c r="I1303" s="80">
        <v>793.25</v>
      </c>
      <c r="J1303" s="80">
        <v>31.75</v>
      </c>
      <c r="K1303" s="80">
        <v>1060.9100000000001</v>
      </c>
      <c r="L1303" s="80">
        <v>38.21</v>
      </c>
      <c r="M1303" s="80">
        <v>227.6</v>
      </c>
      <c r="N1303" s="81">
        <v>2505.61</v>
      </c>
      <c r="O1303" s="81">
        <v>6052.85</v>
      </c>
    </row>
    <row r="1304" spans="1:15">
      <c r="A1304" s="96">
        <v>2022</v>
      </c>
      <c r="B1304" s="90" t="s">
        <v>54</v>
      </c>
      <c r="C1304" s="93" t="s">
        <v>37</v>
      </c>
      <c r="D1304" s="82">
        <v>0</v>
      </c>
      <c r="E1304" s="83">
        <v>14.68</v>
      </c>
      <c r="F1304" s="84">
        <v>14.68</v>
      </c>
      <c r="G1304" s="82">
        <v>2.6</v>
      </c>
      <c r="H1304" s="82">
        <v>0</v>
      </c>
      <c r="I1304" s="82">
        <v>0</v>
      </c>
      <c r="J1304" s="82">
        <v>0.04</v>
      </c>
      <c r="K1304" s="82">
        <v>71.14</v>
      </c>
      <c r="L1304" s="82">
        <v>7.63</v>
      </c>
      <c r="M1304" s="83">
        <v>53.81</v>
      </c>
      <c r="N1304" s="84">
        <v>135.22</v>
      </c>
      <c r="O1304" s="82">
        <v>149.9</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117.7</v>
      </c>
      <c r="K1313" s="82">
        <v>398.62</v>
      </c>
      <c r="L1313" s="82">
        <v>0</v>
      </c>
      <c r="M1313" s="85">
        <v>83.24</v>
      </c>
      <c r="N1313" s="86">
        <v>687.42</v>
      </c>
      <c r="O1313" s="82">
        <v>756.71</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104.28</v>
      </c>
      <c r="L1320" s="82">
        <v>0</v>
      </c>
      <c r="M1320" s="85">
        <v>15.45</v>
      </c>
      <c r="N1320" s="86">
        <v>155.86000000000001</v>
      </c>
      <c r="O1320" s="82">
        <v>261.56</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407.32</v>
      </c>
      <c r="L1323" s="82">
        <v>0</v>
      </c>
      <c r="M1323" s="85">
        <v>68.22</v>
      </c>
      <c r="N1323" s="86">
        <v>478.31</v>
      </c>
      <c r="O1323" s="82">
        <v>1766.79</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127</v>
      </c>
      <c r="D1325" s="80">
        <v>4059.66</v>
      </c>
      <c r="E1325" s="80">
        <v>310.83999999999997</v>
      </c>
      <c r="F1325" s="81">
        <v>4370.5</v>
      </c>
      <c r="G1325" s="80">
        <v>45.01</v>
      </c>
      <c r="H1325" s="80">
        <v>188.71</v>
      </c>
      <c r="I1325" s="80">
        <v>606.58000000000004</v>
      </c>
      <c r="J1325" s="80">
        <v>137.69</v>
      </c>
      <c r="K1325" s="80">
        <v>1349.62</v>
      </c>
      <c r="L1325" s="80">
        <v>43.14</v>
      </c>
      <c r="M1325" s="80">
        <v>267.83999999999997</v>
      </c>
      <c r="N1325" s="81">
        <v>2638.59</v>
      </c>
      <c r="O1325" s="81">
        <v>7009.09</v>
      </c>
    </row>
    <row r="1326" spans="1:15">
      <c r="A1326" s="96">
        <v>2023</v>
      </c>
      <c r="B1326" s="90" t="s">
        <v>53</v>
      </c>
      <c r="C1326" s="93" t="s">
        <v>136</v>
      </c>
      <c r="D1326" s="82">
        <v>139.83000000000001</v>
      </c>
      <c r="E1326" s="83">
        <v>33.01</v>
      </c>
      <c r="F1326" s="84">
        <v>172.84</v>
      </c>
      <c r="G1326" s="82">
        <v>0</v>
      </c>
      <c r="H1326" s="82">
        <v>0</v>
      </c>
      <c r="I1326" s="82">
        <v>0</v>
      </c>
      <c r="J1326" s="82">
        <v>0</v>
      </c>
      <c r="K1326" s="82">
        <v>0</v>
      </c>
      <c r="L1326" s="82">
        <v>0</v>
      </c>
      <c r="M1326" s="83">
        <v>0</v>
      </c>
      <c r="N1326" s="84">
        <v>0</v>
      </c>
      <c r="O1326" s="82">
        <v>172.84</v>
      </c>
    </row>
    <row r="1327" spans="1:15">
      <c r="A1327" s="96">
        <v>2023</v>
      </c>
      <c r="B1327" s="90" t="s">
        <v>53</v>
      </c>
      <c r="C1327" s="93" t="s">
        <v>37</v>
      </c>
      <c r="D1327" s="82">
        <v>0</v>
      </c>
      <c r="E1327" s="85">
        <v>27.78</v>
      </c>
      <c r="F1327" s="86">
        <v>27.78</v>
      </c>
      <c r="G1327" s="82">
        <v>2.2599999999999998</v>
      </c>
      <c r="H1327" s="82">
        <v>2.77</v>
      </c>
      <c r="I1327" s="82">
        <v>0</v>
      </c>
      <c r="J1327" s="82">
        <v>0.02</v>
      </c>
      <c r="K1327" s="82">
        <v>115.47</v>
      </c>
      <c r="L1327" s="82">
        <v>7.54</v>
      </c>
      <c r="M1327" s="85">
        <v>92.69</v>
      </c>
      <c r="N1327" s="86">
        <v>220.75</v>
      </c>
      <c r="O1327" s="82">
        <v>248.53</v>
      </c>
    </row>
    <row r="1328" spans="1:15">
      <c r="A1328" s="96">
        <v>2023</v>
      </c>
      <c r="B1328" s="90" t="s">
        <v>53</v>
      </c>
      <c r="C1328" s="93" t="s">
        <v>38</v>
      </c>
      <c r="D1328" s="82">
        <v>201.12</v>
      </c>
      <c r="E1328" s="85">
        <v>0</v>
      </c>
      <c r="F1328" s="86">
        <v>201.12</v>
      </c>
      <c r="G1328" s="82">
        <v>0</v>
      </c>
      <c r="H1328" s="82">
        <v>0</v>
      </c>
      <c r="I1328" s="82">
        <v>0</v>
      </c>
      <c r="J1328" s="82">
        <v>0</v>
      </c>
      <c r="K1328" s="82">
        <v>0</v>
      </c>
      <c r="L1328" s="82">
        <v>0</v>
      </c>
      <c r="M1328" s="85">
        <v>0.12</v>
      </c>
      <c r="N1328" s="86">
        <v>0.12</v>
      </c>
      <c r="O1328" s="82">
        <v>201.24</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130.83000000000001</v>
      </c>
      <c r="J1335" s="82">
        <v>24.61</v>
      </c>
      <c r="K1335" s="82">
        <v>289.38</v>
      </c>
      <c r="L1335" s="82">
        <v>0</v>
      </c>
      <c r="M1335" s="85">
        <v>100.6</v>
      </c>
      <c r="N1335" s="86">
        <v>585.12</v>
      </c>
      <c r="O1335" s="82">
        <v>603.95000000000005</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1699.05</v>
      </c>
      <c r="E1337" s="85">
        <v>0</v>
      </c>
      <c r="F1337" s="86">
        <v>1699.05</v>
      </c>
      <c r="G1337" s="82">
        <v>24.81</v>
      </c>
      <c r="H1337" s="82">
        <v>85.29</v>
      </c>
      <c r="I1337" s="82">
        <v>15.71</v>
      </c>
      <c r="J1337" s="82">
        <v>0</v>
      </c>
      <c r="K1337" s="82">
        <v>0</v>
      </c>
      <c r="L1337" s="82">
        <v>0</v>
      </c>
      <c r="M1337" s="85">
        <v>25.8</v>
      </c>
      <c r="N1337" s="86">
        <v>151.61000000000001</v>
      </c>
      <c r="O1337" s="82">
        <v>1850.66</v>
      </c>
    </row>
    <row r="1338" spans="1:15">
      <c r="A1338" s="96">
        <v>2023</v>
      </c>
      <c r="B1338" s="90" t="s">
        <v>53</v>
      </c>
      <c r="C1338" s="93" t="s">
        <v>137</v>
      </c>
      <c r="D1338" s="82">
        <v>162.57</v>
      </c>
      <c r="E1338" s="85">
        <v>0</v>
      </c>
      <c r="F1338" s="86">
        <v>162.57</v>
      </c>
      <c r="G1338" s="82">
        <v>0</v>
      </c>
      <c r="H1338" s="82">
        <v>0</v>
      </c>
      <c r="I1338" s="82">
        <v>0</v>
      </c>
      <c r="J1338" s="82">
        <v>0</v>
      </c>
      <c r="K1338" s="82">
        <v>0</v>
      </c>
      <c r="L1338" s="82">
        <v>0</v>
      </c>
      <c r="M1338" s="85">
        <v>0</v>
      </c>
      <c r="N1338" s="86">
        <v>0</v>
      </c>
      <c r="O1338" s="82">
        <v>162.57</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156.72</v>
      </c>
      <c r="J1340" s="82">
        <v>0</v>
      </c>
      <c r="K1340" s="82">
        <v>65.849999999999994</v>
      </c>
      <c r="L1340" s="82">
        <v>0</v>
      </c>
      <c r="M1340" s="85">
        <v>0</v>
      </c>
      <c r="N1340" s="86">
        <v>222.57</v>
      </c>
      <c r="O1340" s="82">
        <v>236.33</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1258.49</v>
      </c>
      <c r="E1345" s="85">
        <v>0</v>
      </c>
      <c r="F1345" s="86">
        <v>1258.49</v>
      </c>
      <c r="G1345" s="82">
        <v>0</v>
      </c>
      <c r="H1345" s="82">
        <v>0</v>
      </c>
      <c r="I1345" s="82">
        <v>0</v>
      </c>
      <c r="J1345" s="82">
        <v>0</v>
      </c>
      <c r="K1345" s="82">
        <v>217.11</v>
      </c>
      <c r="L1345" s="82">
        <v>0</v>
      </c>
      <c r="M1345" s="85">
        <v>0.27</v>
      </c>
      <c r="N1345" s="86">
        <v>217.38</v>
      </c>
      <c r="O1345" s="82">
        <v>1475.87</v>
      </c>
    </row>
    <row r="1346" spans="1:15">
      <c r="A1346" s="96">
        <v>2023</v>
      </c>
      <c r="B1346" s="90" t="s">
        <v>53</v>
      </c>
      <c r="C1346" s="93" t="s">
        <v>69</v>
      </c>
      <c r="D1346" s="82">
        <v>456.77</v>
      </c>
      <c r="E1346" s="85">
        <v>43.37</v>
      </c>
      <c r="F1346" s="86">
        <v>500.14</v>
      </c>
      <c r="G1346" s="82">
        <v>62.46</v>
      </c>
      <c r="H1346" s="82">
        <v>0</v>
      </c>
      <c r="I1346" s="82">
        <v>224.98</v>
      </c>
      <c r="J1346" s="82">
        <v>0</v>
      </c>
      <c r="K1346" s="82">
        <v>91.24</v>
      </c>
      <c r="L1346" s="82">
        <v>29.93</v>
      </c>
      <c r="M1346" s="85">
        <v>4.72</v>
      </c>
      <c r="N1346" s="86">
        <v>413.33</v>
      </c>
      <c r="O1346" s="82">
        <v>913.47</v>
      </c>
    </row>
    <row r="1347" spans="1:15">
      <c r="A1347" s="99">
        <v>2023</v>
      </c>
      <c r="B1347" s="91" t="s">
        <v>53</v>
      </c>
      <c r="C1347" s="94" t="s">
        <v>127</v>
      </c>
      <c r="D1347" s="80">
        <v>3996.29</v>
      </c>
      <c r="E1347" s="80">
        <v>220.07</v>
      </c>
      <c r="F1347" s="81">
        <v>4216.3599999999997</v>
      </c>
      <c r="G1347" s="80">
        <v>104.44</v>
      </c>
      <c r="H1347" s="80">
        <v>219.51</v>
      </c>
      <c r="I1347" s="80">
        <v>774.57</v>
      </c>
      <c r="J1347" s="80">
        <v>44.85</v>
      </c>
      <c r="K1347" s="80">
        <v>927.38</v>
      </c>
      <c r="L1347" s="80">
        <v>37.58</v>
      </c>
      <c r="M1347" s="80">
        <v>294.70999999999998</v>
      </c>
      <c r="N1347" s="81">
        <v>2403.04</v>
      </c>
      <c r="O1347" s="81">
        <v>6619.4</v>
      </c>
    </row>
    <row r="1348" spans="1:15">
      <c r="A1348" s="96">
        <v>2023</v>
      </c>
      <c r="B1348" s="90" t="s">
        <v>64</v>
      </c>
      <c r="C1348" s="93" t="s">
        <v>136</v>
      </c>
      <c r="D1348" s="82">
        <v>456.18</v>
      </c>
      <c r="E1348" s="83">
        <v>88.08</v>
      </c>
      <c r="F1348" s="84">
        <v>544.26</v>
      </c>
      <c r="G1348" s="82">
        <v>0</v>
      </c>
      <c r="H1348" s="82">
        <v>0</v>
      </c>
      <c r="I1348" s="82">
        <v>0</v>
      </c>
      <c r="J1348" s="82">
        <v>0</v>
      </c>
      <c r="K1348" s="82">
        <v>0</v>
      </c>
      <c r="L1348" s="82">
        <v>0</v>
      </c>
      <c r="M1348" s="83">
        <v>0</v>
      </c>
      <c r="N1348" s="84">
        <v>0</v>
      </c>
      <c r="O1348" s="82">
        <v>544.26</v>
      </c>
    </row>
    <row r="1349" spans="1:15">
      <c r="A1349" s="96">
        <v>2023</v>
      </c>
      <c r="B1349" s="90" t="s">
        <v>64</v>
      </c>
      <c r="C1349" s="93" t="s">
        <v>37</v>
      </c>
      <c r="D1349" s="82">
        <v>0</v>
      </c>
      <c r="E1349" s="85">
        <v>55.79</v>
      </c>
      <c r="F1349" s="86">
        <v>55.79</v>
      </c>
      <c r="G1349" s="82">
        <v>1.72</v>
      </c>
      <c r="H1349" s="82">
        <v>7.71</v>
      </c>
      <c r="I1349" s="82">
        <v>0</v>
      </c>
      <c r="J1349" s="82">
        <v>0</v>
      </c>
      <c r="K1349" s="82">
        <v>64.400000000000006</v>
      </c>
      <c r="L1349" s="82">
        <v>3.7</v>
      </c>
      <c r="M1349" s="85">
        <v>23.89</v>
      </c>
      <c r="N1349" s="86">
        <v>101.42</v>
      </c>
      <c r="O1349" s="82">
        <v>157.21</v>
      </c>
    </row>
    <row r="1350" spans="1:15">
      <c r="A1350" s="96">
        <v>2023</v>
      </c>
      <c r="B1350" s="90" t="s">
        <v>64</v>
      </c>
      <c r="C1350" s="93" t="s">
        <v>38</v>
      </c>
      <c r="D1350" s="82">
        <v>44.22</v>
      </c>
      <c r="E1350" s="85">
        <v>0</v>
      </c>
      <c r="F1350" s="86">
        <v>44.22</v>
      </c>
      <c r="G1350" s="82">
        <v>0</v>
      </c>
      <c r="H1350" s="82">
        <v>0</v>
      </c>
      <c r="I1350" s="82">
        <v>0</v>
      </c>
      <c r="J1350" s="82">
        <v>0</v>
      </c>
      <c r="K1350" s="82">
        <v>0</v>
      </c>
      <c r="L1350" s="82">
        <v>0</v>
      </c>
      <c r="M1350" s="85">
        <v>0.06</v>
      </c>
      <c r="N1350" s="86">
        <v>0.06</v>
      </c>
      <c r="O1350" s="82">
        <v>44.28</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56.91</v>
      </c>
      <c r="E1357" s="85">
        <v>5.97</v>
      </c>
      <c r="F1357" s="86">
        <v>62.88</v>
      </c>
      <c r="G1357" s="82">
        <v>4.62</v>
      </c>
      <c r="H1357" s="82">
        <v>39.92</v>
      </c>
      <c r="I1357" s="82">
        <v>27.88</v>
      </c>
      <c r="J1357" s="82">
        <v>48.57</v>
      </c>
      <c r="K1357" s="82">
        <v>304.94</v>
      </c>
      <c r="L1357" s="82">
        <v>0</v>
      </c>
      <c r="M1357" s="85">
        <v>81.459999999999994</v>
      </c>
      <c r="N1357" s="86">
        <v>507.39</v>
      </c>
      <c r="O1357" s="82">
        <v>570.27</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1228.45</v>
      </c>
      <c r="E1359" s="85">
        <v>0</v>
      </c>
      <c r="F1359" s="86">
        <v>1228.45</v>
      </c>
      <c r="G1359" s="82">
        <v>9.9</v>
      </c>
      <c r="H1359" s="82">
        <v>90.37</v>
      </c>
      <c r="I1359" s="82">
        <v>15.65</v>
      </c>
      <c r="J1359" s="82">
        <v>0</v>
      </c>
      <c r="K1359" s="82">
        <v>46.71</v>
      </c>
      <c r="L1359" s="82">
        <v>0</v>
      </c>
      <c r="M1359" s="85">
        <v>21.97</v>
      </c>
      <c r="N1359" s="86">
        <v>184.6</v>
      </c>
      <c r="O1359" s="82">
        <v>1413.05</v>
      </c>
    </row>
    <row r="1360" spans="1:15">
      <c r="A1360" s="96">
        <v>2023</v>
      </c>
      <c r="B1360" s="90" t="s">
        <v>64</v>
      </c>
      <c r="C1360" s="93" t="s">
        <v>137</v>
      </c>
      <c r="D1360" s="82">
        <v>135.49</v>
      </c>
      <c r="E1360" s="85">
        <v>0</v>
      </c>
      <c r="F1360" s="86">
        <v>135.49</v>
      </c>
      <c r="G1360" s="82">
        <v>0</v>
      </c>
      <c r="H1360" s="82">
        <v>0</v>
      </c>
      <c r="I1360" s="82">
        <v>0</v>
      </c>
      <c r="J1360" s="82">
        <v>0</v>
      </c>
      <c r="K1360" s="82">
        <v>0</v>
      </c>
      <c r="L1360" s="82">
        <v>0</v>
      </c>
      <c r="M1360" s="85">
        <v>0</v>
      </c>
      <c r="N1360" s="86">
        <v>0</v>
      </c>
      <c r="O1360" s="82">
        <v>135.49</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46.19</v>
      </c>
      <c r="E1362" s="85">
        <v>12.06</v>
      </c>
      <c r="F1362" s="86">
        <v>58.25</v>
      </c>
      <c r="G1362" s="82">
        <v>0</v>
      </c>
      <c r="H1362" s="82">
        <v>0</v>
      </c>
      <c r="I1362" s="82">
        <v>102.44</v>
      </c>
      <c r="J1362" s="82">
        <v>0</v>
      </c>
      <c r="K1362" s="82">
        <v>132.44</v>
      </c>
      <c r="L1362" s="82">
        <v>0</v>
      </c>
      <c r="M1362" s="85">
        <v>0</v>
      </c>
      <c r="N1362" s="86">
        <v>234.88</v>
      </c>
      <c r="O1362" s="82">
        <v>293.13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1203.1600000000001</v>
      </c>
      <c r="E1367" s="85">
        <v>15.59</v>
      </c>
      <c r="F1367" s="86">
        <v>1218.75</v>
      </c>
      <c r="G1367" s="82">
        <v>0</v>
      </c>
      <c r="H1367" s="82">
        <v>0</v>
      </c>
      <c r="I1367" s="82">
        <v>0</v>
      </c>
      <c r="J1367" s="82">
        <v>0</v>
      </c>
      <c r="K1367" s="82">
        <v>75.319999999999993</v>
      </c>
      <c r="L1367" s="82">
        <v>6.21</v>
      </c>
      <c r="M1367" s="85">
        <v>46.53</v>
      </c>
      <c r="N1367" s="86">
        <v>128.06</v>
      </c>
      <c r="O1367" s="82">
        <v>1346.81</v>
      </c>
    </row>
    <row r="1368" spans="1:15">
      <c r="A1368" s="96">
        <v>2023</v>
      </c>
      <c r="B1368" s="90" t="s">
        <v>64</v>
      </c>
      <c r="C1368" s="93" t="s">
        <v>69</v>
      </c>
      <c r="D1368" s="82">
        <v>163.82</v>
      </c>
      <c r="E1368" s="85">
        <v>79.73</v>
      </c>
      <c r="F1368" s="86">
        <v>243.55</v>
      </c>
      <c r="G1368" s="82">
        <v>56.31</v>
      </c>
      <c r="H1368" s="82">
        <v>80.849999999999994</v>
      </c>
      <c r="I1368" s="82">
        <v>124.72</v>
      </c>
      <c r="J1368" s="82">
        <v>0</v>
      </c>
      <c r="K1368" s="82">
        <v>51.07</v>
      </c>
      <c r="L1368" s="82">
        <v>0</v>
      </c>
      <c r="M1368" s="85">
        <v>69.88</v>
      </c>
      <c r="N1368" s="86">
        <v>382.83</v>
      </c>
      <c r="O1368" s="82">
        <v>626.38</v>
      </c>
    </row>
    <row r="1369" spans="1:15">
      <c r="A1369" s="99">
        <v>2023</v>
      </c>
      <c r="B1369" s="91" t="s">
        <v>64</v>
      </c>
      <c r="C1369" s="94" t="s">
        <v>127</v>
      </c>
      <c r="D1369" s="80">
        <v>3334.42</v>
      </c>
      <c r="E1369" s="80">
        <v>342.02</v>
      </c>
      <c r="F1369" s="81">
        <v>3676.44</v>
      </c>
      <c r="G1369" s="80">
        <v>74.290000000000006</v>
      </c>
      <c r="H1369" s="80">
        <v>324.52</v>
      </c>
      <c r="I1369" s="80">
        <v>648.85</v>
      </c>
      <c r="J1369" s="80">
        <v>61.64</v>
      </c>
      <c r="K1369" s="80">
        <v>966.68</v>
      </c>
      <c r="L1369" s="80">
        <v>10.02</v>
      </c>
      <c r="M1369" s="80">
        <v>286.01</v>
      </c>
      <c r="N1369" s="81">
        <v>2372.0100000000002</v>
      </c>
      <c r="O1369" s="81">
        <v>6048.45</v>
      </c>
    </row>
    <row r="1370" spans="1:15">
      <c r="A1370" s="96">
        <v>2023</v>
      </c>
      <c r="B1370" s="90" t="s">
        <v>63</v>
      </c>
      <c r="C1370" s="93" t="s">
        <v>136</v>
      </c>
      <c r="D1370" s="82">
        <v>167.36</v>
      </c>
      <c r="E1370" s="83">
        <v>30.05</v>
      </c>
      <c r="F1370" s="84">
        <v>197.41</v>
      </c>
      <c r="G1370" s="82">
        <v>0</v>
      </c>
      <c r="H1370" s="82">
        <v>0</v>
      </c>
      <c r="I1370" s="82">
        <v>0</v>
      </c>
      <c r="J1370" s="82">
        <v>0</v>
      </c>
      <c r="K1370" s="82">
        <v>0</v>
      </c>
      <c r="L1370" s="82">
        <v>0</v>
      </c>
      <c r="M1370" s="83">
        <v>0</v>
      </c>
      <c r="N1370" s="84">
        <v>0</v>
      </c>
      <c r="O1370" s="82">
        <v>197.41</v>
      </c>
    </row>
    <row r="1371" spans="1:15">
      <c r="A1371" s="96">
        <v>2023</v>
      </c>
      <c r="B1371" s="90" t="s">
        <v>63</v>
      </c>
      <c r="C1371" s="93" t="s">
        <v>37</v>
      </c>
      <c r="D1371" s="82">
        <v>0</v>
      </c>
      <c r="E1371" s="85">
        <v>30.33</v>
      </c>
      <c r="F1371" s="86">
        <v>30.33</v>
      </c>
      <c r="G1371" s="82">
        <v>2.94</v>
      </c>
      <c r="H1371" s="82">
        <v>0</v>
      </c>
      <c r="I1371" s="82">
        <v>4.9000000000000004</v>
      </c>
      <c r="J1371" s="82">
        <v>0</v>
      </c>
      <c r="K1371" s="82">
        <v>121.6</v>
      </c>
      <c r="L1371" s="82">
        <v>3.51</v>
      </c>
      <c r="M1371" s="85">
        <v>15.67</v>
      </c>
      <c r="N1371" s="86">
        <v>148.62</v>
      </c>
      <c r="O1371" s="82">
        <v>178.95</v>
      </c>
    </row>
    <row r="1372" spans="1:15">
      <c r="A1372" s="96">
        <v>2023</v>
      </c>
      <c r="B1372" s="90" t="s">
        <v>63</v>
      </c>
      <c r="C1372" s="93" t="s">
        <v>38</v>
      </c>
      <c r="D1372" s="82">
        <v>192.36</v>
      </c>
      <c r="E1372" s="85">
        <v>0</v>
      </c>
      <c r="F1372" s="86">
        <v>192.36</v>
      </c>
      <c r="G1372" s="82">
        <v>0</v>
      </c>
      <c r="H1372" s="82">
        <v>0</v>
      </c>
      <c r="I1372" s="82">
        <v>0</v>
      </c>
      <c r="J1372" s="82">
        <v>0</v>
      </c>
      <c r="K1372" s="82">
        <v>0</v>
      </c>
      <c r="L1372" s="82">
        <v>0</v>
      </c>
      <c r="M1372" s="85">
        <v>0.11</v>
      </c>
      <c r="N1372" s="86">
        <v>0.11</v>
      </c>
      <c r="O1372" s="82">
        <v>192.47</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220.59</v>
      </c>
      <c r="L1379" s="82">
        <v>0</v>
      </c>
      <c r="M1379" s="85">
        <v>102.67</v>
      </c>
      <c r="N1379" s="86">
        <v>377.37</v>
      </c>
      <c r="O1379" s="82">
        <v>449.32</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786.07</v>
      </c>
      <c r="E1381" s="85">
        <v>0</v>
      </c>
      <c r="F1381" s="86">
        <v>786.07</v>
      </c>
      <c r="G1381" s="82">
        <v>0</v>
      </c>
      <c r="H1381" s="82">
        <v>64.2</v>
      </c>
      <c r="I1381" s="82">
        <v>0</v>
      </c>
      <c r="J1381" s="82">
        <v>0</v>
      </c>
      <c r="K1381" s="82">
        <v>0</v>
      </c>
      <c r="L1381" s="82">
        <v>0</v>
      </c>
      <c r="M1381" s="85">
        <v>22.84</v>
      </c>
      <c r="N1381" s="86">
        <v>87.04</v>
      </c>
      <c r="O1381" s="82">
        <v>873.11</v>
      </c>
    </row>
    <row r="1382" spans="1:15">
      <c r="A1382" s="96">
        <v>2023</v>
      </c>
      <c r="B1382" s="90" t="s">
        <v>63</v>
      </c>
      <c r="C1382" s="93" t="s">
        <v>137</v>
      </c>
      <c r="D1382" s="82">
        <v>146.04</v>
      </c>
      <c r="E1382" s="85">
        <v>0</v>
      </c>
      <c r="F1382" s="86">
        <v>146.04</v>
      </c>
      <c r="G1382" s="82">
        <v>0</v>
      </c>
      <c r="H1382" s="82">
        <v>0</v>
      </c>
      <c r="I1382" s="82">
        <v>0</v>
      </c>
      <c r="J1382" s="82">
        <v>0</v>
      </c>
      <c r="K1382" s="82">
        <v>0</v>
      </c>
      <c r="L1382" s="82">
        <v>0</v>
      </c>
      <c r="M1382" s="85">
        <v>0</v>
      </c>
      <c r="N1382" s="86">
        <v>0</v>
      </c>
      <c r="O1382" s="82">
        <v>146.04</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130.93</v>
      </c>
      <c r="L1384" s="82">
        <v>0</v>
      </c>
      <c r="M1384" s="85">
        <v>0</v>
      </c>
      <c r="N1384" s="86">
        <v>175.37</v>
      </c>
      <c r="O1384" s="82">
        <v>175.37</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0.04</v>
      </c>
      <c r="E1386" s="85">
        <v>34.770000000000003</v>
      </c>
      <c r="F1386" s="86">
        <v>34.81</v>
      </c>
      <c r="G1386" s="82">
        <v>0</v>
      </c>
      <c r="H1386" s="82">
        <v>0.21</v>
      </c>
      <c r="I1386" s="82">
        <v>0</v>
      </c>
      <c r="J1386" s="82">
        <v>0</v>
      </c>
      <c r="K1386" s="82">
        <v>27.29</v>
      </c>
      <c r="L1386" s="82">
        <v>0</v>
      </c>
      <c r="M1386" s="85">
        <v>3.73</v>
      </c>
      <c r="N1386" s="86">
        <v>31.23</v>
      </c>
      <c r="O1386" s="82">
        <v>66.040000000000006</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1185.31</v>
      </c>
      <c r="E1389" s="85">
        <v>0</v>
      </c>
      <c r="F1389" s="86">
        <v>1185.31</v>
      </c>
      <c r="G1389" s="82">
        <v>0.21</v>
      </c>
      <c r="H1389" s="82">
        <v>0.04</v>
      </c>
      <c r="I1389" s="82">
        <v>0</v>
      </c>
      <c r="J1389" s="82">
        <v>0</v>
      </c>
      <c r="K1389" s="82">
        <v>161.21</v>
      </c>
      <c r="L1389" s="82">
        <v>0</v>
      </c>
      <c r="M1389" s="85">
        <v>5.28</v>
      </c>
      <c r="N1389" s="86">
        <v>166.74</v>
      </c>
      <c r="O1389" s="82">
        <v>1352.05</v>
      </c>
    </row>
    <row r="1390" spans="1:15">
      <c r="A1390" s="96">
        <v>2023</v>
      </c>
      <c r="B1390" s="90" t="s">
        <v>63</v>
      </c>
      <c r="C1390" s="93" t="s">
        <v>69</v>
      </c>
      <c r="D1390" s="82">
        <v>157.93</v>
      </c>
      <c r="E1390" s="85">
        <v>106.8</v>
      </c>
      <c r="F1390" s="86">
        <v>264.73</v>
      </c>
      <c r="G1390" s="82">
        <v>75.959999999999994</v>
      </c>
      <c r="H1390" s="82">
        <v>109</v>
      </c>
      <c r="I1390" s="82">
        <v>161.5</v>
      </c>
      <c r="J1390" s="82">
        <v>16.77</v>
      </c>
      <c r="K1390" s="82">
        <v>91.91</v>
      </c>
      <c r="L1390" s="82">
        <v>4.97</v>
      </c>
      <c r="M1390" s="85">
        <v>23.82</v>
      </c>
      <c r="N1390" s="86">
        <v>483.93</v>
      </c>
      <c r="O1390" s="82">
        <v>748.66</v>
      </c>
    </row>
    <row r="1391" spans="1:15">
      <c r="A1391" s="99">
        <v>2023</v>
      </c>
      <c r="B1391" s="91" t="s">
        <v>63</v>
      </c>
      <c r="C1391" s="94" t="s">
        <v>127</v>
      </c>
      <c r="D1391" s="80">
        <v>3463.09</v>
      </c>
      <c r="E1391" s="80">
        <v>365.96</v>
      </c>
      <c r="F1391" s="81">
        <v>3829.05</v>
      </c>
      <c r="G1391" s="80">
        <v>89.71</v>
      </c>
      <c r="H1391" s="80">
        <v>206.38</v>
      </c>
      <c r="I1391" s="80">
        <v>701.61</v>
      </c>
      <c r="J1391" s="80">
        <v>41.37</v>
      </c>
      <c r="K1391" s="80">
        <v>943.58</v>
      </c>
      <c r="L1391" s="80">
        <v>13.83</v>
      </c>
      <c r="M1391" s="80">
        <v>213.49</v>
      </c>
      <c r="N1391" s="81">
        <v>2209.9699999999998</v>
      </c>
      <c r="O1391" s="81">
        <v>6039.02</v>
      </c>
    </row>
    <row r="1392" spans="1:15">
      <c r="A1392" s="96">
        <v>2023</v>
      </c>
      <c r="B1392" s="90" t="s">
        <v>62</v>
      </c>
      <c r="C1392" s="93" t="s">
        <v>136</v>
      </c>
      <c r="D1392" s="82">
        <v>0</v>
      </c>
      <c r="E1392" s="83">
        <v>0</v>
      </c>
      <c r="F1392" s="84">
        <v>0</v>
      </c>
      <c r="G1392" s="82">
        <v>0</v>
      </c>
      <c r="H1392" s="82">
        <v>0</v>
      </c>
      <c r="I1392" s="82">
        <v>0</v>
      </c>
      <c r="J1392" s="82">
        <v>0</v>
      </c>
      <c r="K1392" s="82">
        <v>0</v>
      </c>
      <c r="L1392" s="82">
        <v>0</v>
      </c>
      <c r="M1392" s="83">
        <v>0</v>
      </c>
      <c r="N1392" s="84">
        <v>0</v>
      </c>
      <c r="O1392" s="82">
        <v>0</v>
      </c>
    </row>
    <row r="1393" spans="1:15">
      <c r="A1393" s="96">
        <v>2023</v>
      </c>
      <c r="B1393" s="90" t="s">
        <v>62</v>
      </c>
      <c r="C1393" s="93" t="s">
        <v>37</v>
      </c>
      <c r="D1393" s="82">
        <v>0</v>
      </c>
      <c r="E1393" s="85">
        <v>31</v>
      </c>
      <c r="F1393" s="86">
        <v>31</v>
      </c>
      <c r="G1393" s="82">
        <v>0.1</v>
      </c>
      <c r="H1393" s="82">
        <v>4.5</v>
      </c>
      <c r="I1393" s="82">
        <v>0</v>
      </c>
      <c r="J1393" s="82">
        <v>1.96</v>
      </c>
      <c r="K1393" s="82">
        <v>247.04</v>
      </c>
      <c r="L1393" s="82">
        <v>3.89</v>
      </c>
      <c r="M1393" s="85">
        <v>20.25</v>
      </c>
      <c r="N1393" s="86">
        <v>277.74</v>
      </c>
      <c r="O1393" s="82">
        <v>308.74</v>
      </c>
    </row>
    <row r="1394" spans="1:15">
      <c r="A1394" s="96">
        <v>2023</v>
      </c>
      <c r="B1394" s="90" t="s">
        <v>62</v>
      </c>
      <c r="C1394" s="93" t="s">
        <v>38</v>
      </c>
      <c r="D1394" s="82">
        <v>279.76</v>
      </c>
      <c r="E1394" s="85">
        <v>0</v>
      </c>
      <c r="F1394" s="86">
        <v>279.76</v>
      </c>
      <c r="G1394" s="82">
        <v>0</v>
      </c>
      <c r="H1394" s="82">
        <v>0</v>
      </c>
      <c r="I1394" s="82">
        <v>0</v>
      </c>
      <c r="J1394" s="82">
        <v>0</v>
      </c>
      <c r="K1394" s="82">
        <v>0</v>
      </c>
      <c r="L1394" s="82">
        <v>0</v>
      </c>
      <c r="M1394" s="85">
        <v>0.12</v>
      </c>
      <c r="N1394" s="86">
        <v>0.12</v>
      </c>
      <c r="O1394" s="82">
        <v>279.88</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1348.15</v>
      </c>
      <c r="E1403" s="85">
        <v>0</v>
      </c>
      <c r="F1403" s="86">
        <v>1348.15</v>
      </c>
      <c r="G1403" s="82">
        <v>2.83</v>
      </c>
      <c r="H1403" s="82">
        <v>52.39</v>
      </c>
      <c r="I1403" s="82">
        <v>0</v>
      </c>
      <c r="J1403" s="82">
        <v>0</v>
      </c>
      <c r="K1403" s="82">
        <v>14.09</v>
      </c>
      <c r="L1403" s="82">
        <v>0</v>
      </c>
      <c r="M1403" s="85">
        <v>13.13</v>
      </c>
      <c r="N1403" s="86">
        <v>82.44</v>
      </c>
      <c r="O1403" s="82">
        <v>1430.59</v>
      </c>
    </row>
    <row r="1404" spans="1:15">
      <c r="A1404" s="96">
        <v>2023</v>
      </c>
      <c r="B1404" s="90" t="s">
        <v>62</v>
      </c>
      <c r="C1404" s="93" t="s">
        <v>137</v>
      </c>
      <c r="D1404" s="82">
        <v>80.66</v>
      </c>
      <c r="E1404" s="85">
        <v>0</v>
      </c>
      <c r="F1404" s="86">
        <v>80.66</v>
      </c>
      <c r="G1404" s="82">
        <v>0</v>
      </c>
      <c r="H1404" s="82">
        <v>0</v>
      </c>
      <c r="I1404" s="82">
        <v>0</v>
      </c>
      <c r="J1404" s="82">
        <v>0</v>
      </c>
      <c r="K1404" s="82">
        <v>0</v>
      </c>
      <c r="L1404" s="82">
        <v>0</v>
      </c>
      <c r="M1404" s="85">
        <v>0</v>
      </c>
      <c r="N1404" s="86">
        <v>0</v>
      </c>
      <c r="O1404" s="82">
        <v>80.66</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1210.1400000000001</v>
      </c>
      <c r="E1411" s="85">
        <v>0</v>
      </c>
      <c r="F1411" s="86">
        <v>1210.1400000000001</v>
      </c>
      <c r="G1411" s="82">
        <v>0</v>
      </c>
      <c r="H1411" s="82">
        <v>14</v>
      </c>
      <c r="I1411" s="82">
        <v>0</v>
      </c>
      <c r="J1411" s="82">
        <v>0</v>
      </c>
      <c r="K1411" s="82">
        <v>283.45</v>
      </c>
      <c r="L1411" s="82">
        <v>0</v>
      </c>
      <c r="M1411" s="85">
        <v>68.25</v>
      </c>
      <c r="N1411" s="86">
        <v>365.7</v>
      </c>
      <c r="O1411" s="82">
        <v>1575.84</v>
      </c>
    </row>
    <row r="1412" spans="1:15">
      <c r="A1412" s="96">
        <v>2023</v>
      </c>
      <c r="B1412" s="90" t="s">
        <v>62</v>
      </c>
      <c r="C1412" s="93" t="s">
        <v>69</v>
      </c>
      <c r="D1412" s="82">
        <v>324.45999999999998</v>
      </c>
      <c r="E1412" s="85">
        <v>52.28</v>
      </c>
      <c r="F1412" s="86">
        <v>376.74</v>
      </c>
      <c r="G1412" s="82">
        <v>20.16</v>
      </c>
      <c r="H1412" s="82">
        <v>25.67</v>
      </c>
      <c r="I1412" s="82">
        <v>132.53</v>
      </c>
      <c r="J1412" s="82">
        <v>0</v>
      </c>
      <c r="K1412" s="82">
        <v>61.56</v>
      </c>
      <c r="L1412" s="82">
        <v>0</v>
      </c>
      <c r="M1412" s="85">
        <v>25.75</v>
      </c>
      <c r="N1412" s="86">
        <v>265.67</v>
      </c>
      <c r="O1412" s="82">
        <v>642.41</v>
      </c>
    </row>
    <row r="1413" spans="1:15">
      <c r="A1413" s="99">
        <v>2023</v>
      </c>
      <c r="B1413" s="91" t="s">
        <v>62</v>
      </c>
      <c r="C1413" s="94" t="s">
        <v>127</v>
      </c>
      <c r="D1413" s="80">
        <v>3684.02</v>
      </c>
      <c r="E1413" s="80">
        <v>258.77999999999997</v>
      </c>
      <c r="F1413" s="81">
        <v>3942.8</v>
      </c>
      <c r="G1413" s="80">
        <v>23.73</v>
      </c>
      <c r="H1413" s="80">
        <v>223.92</v>
      </c>
      <c r="I1413" s="80">
        <v>871.53</v>
      </c>
      <c r="J1413" s="80">
        <v>20.420000000000002</v>
      </c>
      <c r="K1413" s="80">
        <v>1133.3699999999999</v>
      </c>
      <c r="L1413" s="80">
        <v>9.4</v>
      </c>
      <c r="M1413" s="80">
        <v>346.12</v>
      </c>
      <c r="N1413" s="81">
        <v>2628.49</v>
      </c>
      <c r="O1413" s="81">
        <v>6571.29</v>
      </c>
    </row>
    <row r="1414" spans="1:15">
      <c r="A1414" s="96">
        <v>2023</v>
      </c>
      <c r="B1414" s="90" t="s">
        <v>61</v>
      </c>
      <c r="C1414" s="93" t="s">
        <v>136</v>
      </c>
      <c r="D1414" s="82">
        <v>248.4</v>
      </c>
      <c r="E1414" s="83">
        <v>0</v>
      </c>
      <c r="F1414" s="84">
        <v>248.4</v>
      </c>
      <c r="G1414" s="82">
        <v>0</v>
      </c>
      <c r="H1414" s="82">
        <v>0</v>
      </c>
      <c r="I1414" s="82">
        <v>0</v>
      </c>
      <c r="J1414" s="82">
        <v>0</v>
      </c>
      <c r="K1414" s="82">
        <v>0</v>
      </c>
      <c r="L1414" s="82">
        <v>0</v>
      </c>
      <c r="M1414" s="83">
        <v>0</v>
      </c>
      <c r="N1414" s="84">
        <v>0</v>
      </c>
      <c r="O1414" s="82">
        <v>248.4</v>
      </c>
    </row>
    <row r="1415" spans="1:15">
      <c r="A1415" s="96">
        <v>2023</v>
      </c>
      <c r="B1415" s="90" t="s">
        <v>61</v>
      </c>
      <c r="C1415" s="93" t="s">
        <v>37</v>
      </c>
      <c r="D1415" s="82">
        <v>0</v>
      </c>
      <c r="E1415" s="85">
        <v>14.22</v>
      </c>
      <c r="F1415" s="86">
        <v>14.22</v>
      </c>
      <c r="G1415" s="82">
        <v>0.1</v>
      </c>
      <c r="H1415" s="82">
        <v>7.74</v>
      </c>
      <c r="I1415" s="82">
        <v>0</v>
      </c>
      <c r="J1415" s="82">
        <v>0</v>
      </c>
      <c r="K1415" s="82">
        <v>47.7</v>
      </c>
      <c r="L1415" s="82">
        <v>0.44</v>
      </c>
      <c r="M1415" s="85">
        <v>42.69</v>
      </c>
      <c r="N1415" s="86">
        <v>98.67</v>
      </c>
      <c r="O1415" s="82">
        <v>112.89</v>
      </c>
    </row>
    <row r="1416" spans="1:15">
      <c r="A1416" s="96">
        <v>2023</v>
      </c>
      <c r="B1416" s="90" t="s">
        <v>61</v>
      </c>
      <c r="C1416" s="93" t="s">
        <v>38</v>
      </c>
      <c r="D1416" s="82">
        <v>91.32</v>
      </c>
      <c r="E1416" s="85">
        <v>0</v>
      </c>
      <c r="F1416" s="86">
        <v>91.32</v>
      </c>
      <c r="G1416" s="82">
        <v>0</v>
      </c>
      <c r="H1416" s="82">
        <v>0</v>
      </c>
      <c r="I1416" s="82">
        <v>0</v>
      </c>
      <c r="J1416" s="82">
        <v>0</v>
      </c>
      <c r="K1416" s="82">
        <v>0</v>
      </c>
      <c r="L1416" s="82">
        <v>0</v>
      </c>
      <c r="M1416" s="85">
        <v>0.06</v>
      </c>
      <c r="N1416" s="86">
        <v>0.06</v>
      </c>
      <c r="O1416" s="82">
        <v>91.38</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58.73</v>
      </c>
      <c r="N1423" s="86">
        <v>354.25</v>
      </c>
      <c r="O1423" s="82">
        <v>354.25</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1341.73</v>
      </c>
      <c r="E1425" s="85">
        <v>0</v>
      </c>
      <c r="F1425" s="86">
        <v>1341.73</v>
      </c>
      <c r="G1425" s="82">
        <v>0</v>
      </c>
      <c r="H1425" s="82">
        <v>83.57</v>
      </c>
      <c r="I1425" s="82">
        <v>0</v>
      </c>
      <c r="J1425" s="82">
        <v>0</v>
      </c>
      <c r="K1425" s="82">
        <v>0</v>
      </c>
      <c r="L1425" s="82">
        <v>0</v>
      </c>
      <c r="M1425" s="85">
        <v>2.11</v>
      </c>
      <c r="N1425" s="86">
        <v>85.68</v>
      </c>
      <c r="O1425" s="82">
        <v>1427.41</v>
      </c>
    </row>
    <row r="1426" spans="1:15">
      <c r="A1426" s="96">
        <v>2023</v>
      </c>
      <c r="B1426" s="90" t="s">
        <v>61</v>
      </c>
      <c r="C1426" s="93" t="s">
        <v>137</v>
      </c>
      <c r="D1426" s="82">
        <v>0</v>
      </c>
      <c r="E1426" s="85">
        <v>0</v>
      </c>
      <c r="F1426" s="86">
        <v>0</v>
      </c>
      <c r="G1426" s="82">
        <v>0</v>
      </c>
      <c r="H1426" s="82">
        <v>0</v>
      </c>
      <c r="I1426" s="82">
        <v>0</v>
      </c>
      <c r="J1426" s="82">
        <v>0</v>
      </c>
      <c r="K1426" s="82">
        <v>0</v>
      </c>
      <c r="L1426" s="82">
        <v>0</v>
      </c>
      <c r="M1426" s="85">
        <v>0</v>
      </c>
      <c r="N1426" s="86">
        <v>0</v>
      </c>
      <c r="O1426" s="82">
        <v>0</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1301.6600000000001</v>
      </c>
      <c r="E1433" s="85">
        <v>0</v>
      </c>
      <c r="F1433" s="86">
        <v>1301.6600000000001</v>
      </c>
      <c r="G1433" s="82">
        <v>0</v>
      </c>
      <c r="H1433" s="82">
        <v>0.01</v>
      </c>
      <c r="I1433" s="82">
        <v>0</v>
      </c>
      <c r="J1433" s="82">
        <v>0</v>
      </c>
      <c r="K1433" s="82">
        <v>50.81</v>
      </c>
      <c r="L1433" s="82">
        <v>4.68</v>
      </c>
      <c r="M1433" s="85">
        <v>11.16</v>
      </c>
      <c r="N1433" s="86">
        <v>66.66</v>
      </c>
      <c r="O1433" s="82">
        <v>1368.32</v>
      </c>
    </row>
    <row r="1434" spans="1:15">
      <c r="A1434" s="96">
        <v>2023</v>
      </c>
      <c r="B1434" s="90" t="s">
        <v>61</v>
      </c>
      <c r="C1434" s="93" t="s">
        <v>69</v>
      </c>
      <c r="D1434" s="82">
        <v>174.94</v>
      </c>
      <c r="E1434" s="85">
        <v>80.69</v>
      </c>
      <c r="F1434" s="86">
        <v>255.63</v>
      </c>
      <c r="G1434" s="82">
        <v>46.95</v>
      </c>
      <c r="H1434" s="82">
        <v>56.88</v>
      </c>
      <c r="I1434" s="82">
        <v>273.27</v>
      </c>
      <c r="J1434" s="82">
        <v>6.34</v>
      </c>
      <c r="K1434" s="82">
        <v>0.03</v>
      </c>
      <c r="L1434" s="82">
        <v>0</v>
      </c>
      <c r="M1434" s="85">
        <v>44.31</v>
      </c>
      <c r="N1434" s="86">
        <v>427.78</v>
      </c>
      <c r="O1434" s="82">
        <v>683.41</v>
      </c>
    </row>
    <row r="1435" spans="1:15">
      <c r="A1435" s="99">
        <v>2023</v>
      </c>
      <c r="B1435" s="91" t="s">
        <v>61</v>
      </c>
      <c r="C1435" s="94" t="s">
        <v>127</v>
      </c>
      <c r="D1435" s="80">
        <v>3837.97</v>
      </c>
      <c r="E1435" s="80">
        <v>185.16</v>
      </c>
      <c r="F1435" s="81">
        <v>4023.13</v>
      </c>
      <c r="G1435" s="80">
        <v>47.6</v>
      </c>
      <c r="H1435" s="80">
        <v>249.03</v>
      </c>
      <c r="I1435" s="80">
        <v>631.11</v>
      </c>
      <c r="J1435" s="80">
        <v>18.32</v>
      </c>
      <c r="K1435" s="80">
        <v>902.95</v>
      </c>
      <c r="L1435" s="80">
        <v>10.17</v>
      </c>
      <c r="M1435" s="80">
        <v>257.3</v>
      </c>
      <c r="N1435" s="81">
        <v>2116.48</v>
      </c>
      <c r="O1435" s="81">
        <v>6139.61</v>
      </c>
    </row>
    <row r="1436" spans="1:15">
      <c r="A1436" s="96">
        <v>2023</v>
      </c>
      <c r="B1436" s="90" t="s">
        <v>60</v>
      </c>
      <c r="C1436" s="93" t="s">
        <v>136</v>
      </c>
      <c r="D1436" s="82">
        <v>179.3</v>
      </c>
      <c r="E1436" s="83">
        <v>0</v>
      </c>
      <c r="F1436" s="84">
        <v>179.3</v>
      </c>
      <c r="G1436" s="82">
        <v>0</v>
      </c>
      <c r="H1436" s="82">
        <v>0</v>
      </c>
      <c r="I1436" s="82">
        <v>0</v>
      </c>
      <c r="J1436" s="82">
        <v>0</v>
      </c>
      <c r="K1436" s="82">
        <v>0</v>
      </c>
      <c r="L1436" s="82">
        <v>0</v>
      </c>
      <c r="M1436" s="83">
        <v>0</v>
      </c>
      <c r="N1436" s="84">
        <v>0</v>
      </c>
      <c r="O1436" s="82">
        <v>179.3</v>
      </c>
    </row>
    <row r="1437" spans="1:15">
      <c r="A1437" s="96">
        <v>2023</v>
      </c>
      <c r="B1437" s="90" t="s">
        <v>60</v>
      </c>
      <c r="C1437" s="93" t="s">
        <v>37</v>
      </c>
      <c r="D1437" s="82">
        <v>0</v>
      </c>
      <c r="E1437" s="85">
        <v>17.41</v>
      </c>
      <c r="F1437" s="86">
        <v>17.41</v>
      </c>
      <c r="G1437" s="82">
        <v>2.19</v>
      </c>
      <c r="H1437" s="82">
        <v>40.729999999999997</v>
      </c>
      <c r="I1437" s="82">
        <v>0</v>
      </c>
      <c r="J1437" s="82">
        <v>0</v>
      </c>
      <c r="K1437" s="82">
        <v>32.51</v>
      </c>
      <c r="L1437" s="82">
        <v>0.55000000000000004</v>
      </c>
      <c r="M1437" s="85">
        <v>67.900000000000006</v>
      </c>
      <c r="N1437" s="86">
        <v>143.88</v>
      </c>
      <c r="O1437" s="82">
        <v>161.29</v>
      </c>
    </row>
    <row r="1438" spans="1:15">
      <c r="A1438" s="96">
        <v>2023</v>
      </c>
      <c r="B1438" s="90" t="s">
        <v>60</v>
      </c>
      <c r="C1438" s="93" t="s">
        <v>38</v>
      </c>
      <c r="D1438" s="82">
        <v>44.06</v>
      </c>
      <c r="E1438" s="85">
        <v>0</v>
      </c>
      <c r="F1438" s="86">
        <v>44.06</v>
      </c>
      <c r="G1438" s="82">
        <v>0</v>
      </c>
      <c r="H1438" s="82">
        <v>0</v>
      </c>
      <c r="I1438" s="82">
        <v>0</v>
      </c>
      <c r="J1438" s="82">
        <v>0</v>
      </c>
      <c r="K1438" s="82">
        <v>0</v>
      </c>
      <c r="L1438" s="82">
        <v>0</v>
      </c>
      <c r="M1438" s="85">
        <v>0.09</v>
      </c>
      <c r="N1438" s="86">
        <v>0.09</v>
      </c>
      <c r="O1438" s="82">
        <v>44.15</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4.74</v>
      </c>
      <c r="K1445" s="82">
        <v>247.03</v>
      </c>
      <c r="L1445" s="82">
        <v>0.92</v>
      </c>
      <c r="M1445" s="85">
        <v>98.69</v>
      </c>
      <c r="N1445" s="86">
        <v>703.16</v>
      </c>
      <c r="O1445" s="82">
        <v>721.81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561.36</v>
      </c>
      <c r="E1447" s="85">
        <v>0</v>
      </c>
      <c r="F1447" s="86">
        <v>561.36</v>
      </c>
      <c r="G1447" s="82">
        <v>0</v>
      </c>
      <c r="H1447" s="82">
        <v>2.4700000000000002</v>
      </c>
      <c r="I1447" s="82">
        <v>0</v>
      </c>
      <c r="J1447" s="82">
        <v>0</v>
      </c>
      <c r="K1447" s="82">
        <v>0</v>
      </c>
      <c r="L1447" s="82">
        <v>0</v>
      </c>
      <c r="M1447" s="85">
        <v>0</v>
      </c>
      <c r="N1447" s="86">
        <v>2.4700000000000002</v>
      </c>
      <c r="O1447" s="82">
        <v>563.83000000000004</v>
      </c>
    </row>
    <row r="1448" spans="1:15">
      <c r="A1448" s="96">
        <v>2023</v>
      </c>
      <c r="B1448" s="90" t="s">
        <v>60</v>
      </c>
      <c r="C1448" s="93" t="s">
        <v>137</v>
      </c>
      <c r="D1448" s="82">
        <v>123.09</v>
      </c>
      <c r="E1448" s="85">
        <v>0</v>
      </c>
      <c r="F1448" s="86">
        <v>123.09</v>
      </c>
      <c r="G1448" s="82">
        <v>0</v>
      </c>
      <c r="H1448" s="82">
        <v>0</v>
      </c>
      <c r="I1448" s="82">
        <v>0</v>
      </c>
      <c r="J1448" s="82">
        <v>0</v>
      </c>
      <c r="K1448" s="82">
        <v>0</v>
      </c>
      <c r="L1448" s="82">
        <v>0</v>
      </c>
      <c r="M1448" s="85">
        <v>0</v>
      </c>
      <c r="N1448" s="86">
        <v>0</v>
      </c>
      <c r="O1448" s="82">
        <v>123.09</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558.92999999999995</v>
      </c>
      <c r="L1450" s="82">
        <v>0</v>
      </c>
      <c r="M1450" s="85">
        <v>0</v>
      </c>
      <c r="N1450" s="86">
        <v>566.52</v>
      </c>
      <c r="O1450" s="82">
        <v>632.48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1150.02</v>
      </c>
      <c r="E1455" s="85">
        <v>0</v>
      </c>
      <c r="F1455" s="86">
        <v>1150.02</v>
      </c>
      <c r="G1455" s="82">
        <v>0</v>
      </c>
      <c r="H1455" s="82">
        <v>0.01</v>
      </c>
      <c r="I1455" s="82">
        <v>0</v>
      </c>
      <c r="J1455" s="82">
        <v>0</v>
      </c>
      <c r="K1455" s="82">
        <v>1.01</v>
      </c>
      <c r="L1455" s="82">
        <v>11.48</v>
      </c>
      <c r="M1455" s="85">
        <v>68.17</v>
      </c>
      <c r="N1455" s="86">
        <v>80.67</v>
      </c>
      <c r="O1455" s="82">
        <v>1230.69</v>
      </c>
    </row>
    <row r="1456" spans="1:15">
      <c r="A1456" s="96">
        <v>2023</v>
      </c>
      <c r="B1456" s="90" t="s">
        <v>60</v>
      </c>
      <c r="C1456" s="93" t="s">
        <v>69</v>
      </c>
      <c r="D1456" s="82">
        <v>75.739999999999995</v>
      </c>
      <c r="E1456" s="85">
        <v>39.9</v>
      </c>
      <c r="F1456" s="86">
        <v>115.64</v>
      </c>
      <c r="G1456" s="82">
        <v>53.81</v>
      </c>
      <c r="H1456" s="82">
        <v>93.41</v>
      </c>
      <c r="I1456" s="82">
        <v>246.59</v>
      </c>
      <c r="J1456" s="82">
        <v>0</v>
      </c>
      <c r="K1456" s="82">
        <v>15.99</v>
      </c>
      <c r="L1456" s="82">
        <v>0</v>
      </c>
      <c r="M1456" s="85">
        <v>17.47</v>
      </c>
      <c r="N1456" s="86">
        <v>427.27</v>
      </c>
      <c r="O1456" s="82">
        <v>542.91</v>
      </c>
    </row>
    <row r="1457" spans="1:15">
      <c r="A1457" s="99">
        <v>2023</v>
      </c>
      <c r="B1457" s="91" t="s">
        <v>60</v>
      </c>
      <c r="C1457" s="94" t="s">
        <v>127</v>
      </c>
      <c r="D1457" s="80">
        <v>2789.56</v>
      </c>
      <c r="E1457" s="80">
        <v>181.98</v>
      </c>
      <c r="F1457" s="81">
        <v>2971.54</v>
      </c>
      <c r="G1457" s="80">
        <v>59.04</v>
      </c>
      <c r="H1457" s="80">
        <v>331.75</v>
      </c>
      <c r="I1457" s="80">
        <v>657.07</v>
      </c>
      <c r="J1457" s="80">
        <v>7.03</v>
      </c>
      <c r="K1457" s="80">
        <v>1146.07</v>
      </c>
      <c r="L1457" s="80">
        <v>13.09</v>
      </c>
      <c r="M1457" s="80">
        <v>333.54</v>
      </c>
      <c r="N1457" s="81">
        <v>2547.59</v>
      </c>
      <c r="O1457" s="81">
        <v>5519.13</v>
      </c>
    </row>
    <row r="1458" spans="1:15">
      <c r="A1458" s="96">
        <v>2023</v>
      </c>
      <c r="B1458" s="90" t="s">
        <v>59</v>
      </c>
      <c r="C1458" s="93" t="s">
        <v>136</v>
      </c>
      <c r="D1458" s="82">
        <v>80.349999999999994</v>
      </c>
      <c r="E1458" s="83">
        <v>52.98</v>
      </c>
      <c r="F1458" s="84">
        <v>133.33000000000001</v>
      </c>
      <c r="G1458" s="82">
        <v>0</v>
      </c>
      <c r="H1458" s="82">
        <v>0</v>
      </c>
      <c r="I1458" s="82">
        <v>0</v>
      </c>
      <c r="J1458" s="82">
        <v>0</v>
      </c>
      <c r="K1458" s="82">
        <v>0</v>
      </c>
      <c r="L1458" s="82">
        <v>0</v>
      </c>
      <c r="M1458" s="83">
        <v>0</v>
      </c>
      <c r="N1458" s="84">
        <v>0</v>
      </c>
      <c r="O1458" s="82">
        <v>133.33000000000001</v>
      </c>
    </row>
    <row r="1459" spans="1:15">
      <c r="A1459" s="96">
        <v>2023</v>
      </c>
      <c r="B1459" s="90" t="s">
        <v>59</v>
      </c>
      <c r="C1459" s="93" t="s">
        <v>37</v>
      </c>
      <c r="D1459" s="82">
        <v>0</v>
      </c>
      <c r="E1459" s="85">
        <v>0</v>
      </c>
      <c r="F1459" s="86">
        <v>0</v>
      </c>
      <c r="G1459" s="82">
        <v>0.02</v>
      </c>
      <c r="H1459" s="82">
        <v>21.44</v>
      </c>
      <c r="I1459" s="82">
        <v>8.17</v>
      </c>
      <c r="J1459" s="82">
        <v>0</v>
      </c>
      <c r="K1459" s="82">
        <v>146.62</v>
      </c>
      <c r="L1459" s="82">
        <v>0</v>
      </c>
      <c r="M1459" s="85">
        <v>36.19</v>
      </c>
      <c r="N1459" s="86">
        <v>212.44</v>
      </c>
      <c r="O1459" s="82">
        <v>212.44</v>
      </c>
    </row>
    <row r="1460" spans="1:15">
      <c r="A1460" s="96">
        <v>2023</v>
      </c>
      <c r="B1460" s="90" t="s">
        <v>59</v>
      </c>
      <c r="C1460" s="93" t="s">
        <v>38</v>
      </c>
      <c r="D1460" s="82">
        <v>95.75</v>
      </c>
      <c r="E1460" s="85">
        <v>0</v>
      </c>
      <c r="F1460" s="86">
        <v>95.75</v>
      </c>
      <c r="G1460" s="82">
        <v>0</v>
      </c>
      <c r="H1460" s="82">
        <v>0</v>
      </c>
      <c r="I1460" s="82">
        <v>0</v>
      </c>
      <c r="J1460" s="82">
        <v>0</v>
      </c>
      <c r="K1460" s="82">
        <v>0.63</v>
      </c>
      <c r="L1460" s="82">
        <v>0</v>
      </c>
      <c r="M1460" s="85">
        <v>0.2</v>
      </c>
      <c r="N1460" s="86">
        <v>0.83</v>
      </c>
      <c r="O1460" s="82">
        <v>96.58</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332.68</v>
      </c>
      <c r="L1467" s="82">
        <v>4.08</v>
      </c>
      <c r="M1467" s="85">
        <v>102.84</v>
      </c>
      <c r="N1467" s="86">
        <v>583.54</v>
      </c>
      <c r="O1467" s="82">
        <v>649.25</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2187.2600000000002</v>
      </c>
      <c r="E1469" s="85">
        <v>0</v>
      </c>
      <c r="F1469" s="86">
        <v>2187.2600000000002</v>
      </c>
      <c r="G1469" s="82">
        <v>0</v>
      </c>
      <c r="H1469" s="82">
        <v>30.74</v>
      </c>
      <c r="I1469" s="82">
        <v>0</v>
      </c>
      <c r="J1469" s="82">
        <v>0</v>
      </c>
      <c r="K1469" s="82">
        <v>0</v>
      </c>
      <c r="L1469" s="82">
        <v>0</v>
      </c>
      <c r="M1469" s="85">
        <v>0</v>
      </c>
      <c r="N1469" s="86">
        <v>30.74</v>
      </c>
      <c r="O1469" s="82">
        <v>2218</v>
      </c>
    </row>
    <row r="1470" spans="1:15">
      <c r="A1470" s="96">
        <v>2023</v>
      </c>
      <c r="B1470" s="90" t="s">
        <v>59</v>
      </c>
      <c r="C1470" s="93" t="s">
        <v>137</v>
      </c>
      <c r="D1470" s="82">
        <v>0</v>
      </c>
      <c r="E1470" s="85">
        <v>0</v>
      </c>
      <c r="F1470" s="86">
        <v>0</v>
      </c>
      <c r="G1470" s="82">
        <v>0</v>
      </c>
      <c r="H1470" s="82">
        <v>0</v>
      </c>
      <c r="I1470" s="82">
        <v>0</v>
      </c>
      <c r="J1470" s="82">
        <v>0</v>
      </c>
      <c r="K1470" s="82">
        <v>0</v>
      </c>
      <c r="L1470" s="82">
        <v>0</v>
      </c>
      <c r="M1470" s="85">
        <v>0</v>
      </c>
      <c r="N1470" s="86">
        <v>0</v>
      </c>
      <c r="O1470" s="82">
        <v>0</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1016.95</v>
      </c>
      <c r="E1477" s="85">
        <v>0</v>
      </c>
      <c r="F1477" s="86">
        <v>1016.95</v>
      </c>
      <c r="G1477" s="82">
        <v>0</v>
      </c>
      <c r="H1477" s="82">
        <v>0.03</v>
      </c>
      <c r="I1477" s="82">
        <v>0</v>
      </c>
      <c r="J1477" s="82">
        <v>0</v>
      </c>
      <c r="K1477" s="82">
        <v>462.46</v>
      </c>
      <c r="L1477" s="82">
        <v>11.55</v>
      </c>
      <c r="M1477" s="85">
        <v>5.66</v>
      </c>
      <c r="N1477" s="86">
        <v>479.7</v>
      </c>
      <c r="O1477" s="82">
        <v>1496.65</v>
      </c>
    </row>
    <row r="1478" spans="1:15">
      <c r="A1478" s="96">
        <v>2023</v>
      </c>
      <c r="B1478" s="90" t="s">
        <v>59</v>
      </c>
      <c r="C1478" s="93" t="s">
        <v>69</v>
      </c>
      <c r="D1478" s="82">
        <v>86.36</v>
      </c>
      <c r="E1478" s="85">
        <v>24.04</v>
      </c>
      <c r="F1478" s="86">
        <v>110.4</v>
      </c>
      <c r="G1478" s="82">
        <v>5.0199999999999996</v>
      </c>
      <c r="H1478" s="82">
        <v>48.43</v>
      </c>
      <c r="I1478" s="82">
        <v>71.36</v>
      </c>
      <c r="J1478" s="82">
        <v>1.79</v>
      </c>
      <c r="K1478" s="82">
        <v>42.55</v>
      </c>
      <c r="L1478" s="82">
        <v>0</v>
      </c>
      <c r="M1478" s="85">
        <v>34.97</v>
      </c>
      <c r="N1478" s="86">
        <v>204.12</v>
      </c>
      <c r="O1478" s="82">
        <v>314.52</v>
      </c>
    </row>
    <row r="1479" spans="1:15">
      <c r="A1479" s="99">
        <v>2023</v>
      </c>
      <c r="B1479" s="91" t="s">
        <v>59</v>
      </c>
      <c r="C1479" s="94" t="s">
        <v>127</v>
      </c>
      <c r="D1479" s="80">
        <v>4047.73</v>
      </c>
      <c r="E1479" s="80">
        <v>285.57</v>
      </c>
      <c r="F1479" s="81">
        <v>4333.3</v>
      </c>
      <c r="G1479" s="80">
        <v>5.25</v>
      </c>
      <c r="H1479" s="80">
        <v>274.97000000000003</v>
      </c>
      <c r="I1479" s="80">
        <v>892.5</v>
      </c>
      <c r="J1479" s="80">
        <v>11.1</v>
      </c>
      <c r="K1479" s="80">
        <v>1128.51</v>
      </c>
      <c r="L1479" s="80">
        <v>16.170000000000002</v>
      </c>
      <c r="M1479" s="80">
        <v>219.25</v>
      </c>
      <c r="N1479" s="81">
        <v>2547.75</v>
      </c>
      <c r="O1479" s="81">
        <v>6881.05</v>
      </c>
    </row>
    <row r="1480" spans="1:15">
      <c r="A1480" s="96">
        <v>2023</v>
      </c>
      <c r="B1480" s="90" t="s">
        <v>58</v>
      </c>
      <c r="C1480" s="93" t="s">
        <v>136</v>
      </c>
      <c r="D1480" s="82">
        <v>197.02</v>
      </c>
      <c r="E1480" s="83">
        <v>189.75</v>
      </c>
      <c r="F1480" s="84">
        <v>386.77</v>
      </c>
      <c r="G1480" s="82">
        <v>0</v>
      </c>
      <c r="H1480" s="82">
        <v>0</v>
      </c>
      <c r="I1480" s="82">
        <v>0</v>
      </c>
      <c r="J1480" s="82">
        <v>0</v>
      </c>
      <c r="K1480" s="82">
        <v>0</v>
      </c>
      <c r="L1480" s="82">
        <v>0</v>
      </c>
      <c r="M1480" s="83">
        <v>0</v>
      </c>
      <c r="N1480" s="84">
        <v>0</v>
      </c>
      <c r="O1480" s="82">
        <v>386.77</v>
      </c>
    </row>
    <row r="1481" spans="1:15">
      <c r="A1481" s="96">
        <v>2023</v>
      </c>
      <c r="B1481" s="90" t="s">
        <v>58</v>
      </c>
      <c r="C1481" s="93" t="s">
        <v>37</v>
      </c>
      <c r="D1481" s="82">
        <v>0</v>
      </c>
      <c r="E1481" s="85">
        <v>30.84</v>
      </c>
      <c r="F1481" s="86">
        <v>30.84</v>
      </c>
      <c r="G1481" s="82">
        <v>0.02</v>
      </c>
      <c r="H1481" s="82">
        <v>24.33</v>
      </c>
      <c r="I1481" s="82">
        <v>12.38</v>
      </c>
      <c r="J1481" s="82">
        <v>0</v>
      </c>
      <c r="K1481" s="82">
        <v>149.33000000000001</v>
      </c>
      <c r="L1481" s="82">
        <v>3.89</v>
      </c>
      <c r="M1481" s="85">
        <v>33.32</v>
      </c>
      <c r="N1481" s="86">
        <v>223.27</v>
      </c>
      <c r="O1481" s="82">
        <v>254.11</v>
      </c>
    </row>
    <row r="1482" spans="1:15">
      <c r="A1482" s="96">
        <v>2023</v>
      </c>
      <c r="B1482" s="90" t="s">
        <v>58</v>
      </c>
      <c r="C1482" s="93" t="s">
        <v>38</v>
      </c>
      <c r="D1482" s="82">
        <v>91.54</v>
      </c>
      <c r="E1482" s="85">
        <v>40.4</v>
      </c>
      <c r="F1482" s="86">
        <v>131.94</v>
      </c>
      <c r="G1482" s="82">
        <v>0</v>
      </c>
      <c r="H1482" s="82">
        <v>0</v>
      </c>
      <c r="I1482" s="82">
        <v>0</v>
      </c>
      <c r="J1482" s="82">
        <v>0</v>
      </c>
      <c r="K1482" s="82">
        <v>0</v>
      </c>
      <c r="L1482" s="82">
        <v>0</v>
      </c>
      <c r="M1482" s="85">
        <v>0.16</v>
      </c>
      <c r="N1482" s="86">
        <v>0.16</v>
      </c>
      <c r="O1482" s="82">
        <v>132.1</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1021.01</v>
      </c>
      <c r="E1491" s="85">
        <v>0</v>
      </c>
      <c r="F1491" s="86">
        <v>1021.01</v>
      </c>
      <c r="G1491" s="82">
        <v>0</v>
      </c>
      <c r="H1491" s="82">
        <v>77.42</v>
      </c>
      <c r="I1491" s="82">
        <v>12.71</v>
      </c>
      <c r="J1491" s="82">
        <v>0</v>
      </c>
      <c r="K1491" s="82">
        <v>0</v>
      </c>
      <c r="L1491" s="82">
        <v>0</v>
      </c>
      <c r="M1491" s="85">
        <v>20.91</v>
      </c>
      <c r="N1491" s="86">
        <v>111.04</v>
      </c>
      <c r="O1491" s="82">
        <v>1132.05</v>
      </c>
    </row>
    <row r="1492" spans="1:16">
      <c r="A1492" s="96">
        <v>2023</v>
      </c>
      <c r="B1492" s="90" t="s">
        <v>58</v>
      </c>
      <c r="C1492" s="93" t="s">
        <v>137</v>
      </c>
      <c r="D1492" s="82">
        <v>212.96</v>
      </c>
      <c r="E1492" s="85">
        <v>0</v>
      </c>
      <c r="F1492" s="86">
        <v>212.96</v>
      </c>
      <c r="G1492" s="82">
        <v>0</v>
      </c>
      <c r="H1492" s="82">
        <v>0</v>
      </c>
      <c r="I1492" s="82">
        <v>0</v>
      </c>
      <c r="J1492" s="82">
        <v>0</v>
      </c>
      <c r="K1492" s="82">
        <v>0</v>
      </c>
      <c r="L1492" s="82">
        <v>0</v>
      </c>
      <c r="M1492" s="85">
        <v>0.02</v>
      </c>
      <c r="N1492" s="86">
        <v>0.02</v>
      </c>
      <c r="O1492" s="82">
        <v>212.98</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991.75</v>
      </c>
      <c r="E1499" s="85">
        <v>0</v>
      </c>
      <c r="F1499" s="86">
        <v>991.75</v>
      </c>
      <c r="G1499" s="82">
        <v>1.36</v>
      </c>
      <c r="H1499" s="82">
        <v>38.69</v>
      </c>
      <c r="I1499" s="82">
        <v>62.96</v>
      </c>
      <c r="J1499" s="82">
        <v>0</v>
      </c>
      <c r="K1499" s="82">
        <v>305.39999999999998</v>
      </c>
      <c r="L1499" s="82">
        <v>7.08</v>
      </c>
      <c r="M1499" s="85">
        <v>48.27</v>
      </c>
      <c r="N1499" s="86">
        <v>463.76</v>
      </c>
      <c r="O1499" s="82">
        <v>1455.51</v>
      </c>
    </row>
    <row r="1500" spans="1:16">
      <c r="A1500" s="96">
        <v>2023</v>
      </c>
      <c r="B1500" s="90" t="s">
        <v>58</v>
      </c>
      <c r="C1500" s="93" t="s">
        <v>69</v>
      </c>
      <c r="D1500" s="82">
        <v>415.77</v>
      </c>
      <c r="E1500" s="85">
        <v>28.44</v>
      </c>
      <c r="F1500" s="86">
        <v>444.21</v>
      </c>
      <c r="G1500" s="82">
        <v>3.05</v>
      </c>
      <c r="H1500" s="82">
        <v>7.31</v>
      </c>
      <c r="I1500" s="82">
        <v>107.4</v>
      </c>
      <c r="J1500" s="82">
        <v>0</v>
      </c>
      <c r="K1500" s="82">
        <v>40.61</v>
      </c>
      <c r="L1500" s="82">
        <v>0</v>
      </c>
      <c r="M1500" s="85">
        <v>80.040000000000006</v>
      </c>
      <c r="N1500" s="86">
        <v>238.41</v>
      </c>
      <c r="O1500" s="82">
        <v>682.62</v>
      </c>
    </row>
    <row r="1501" spans="1:16">
      <c r="A1501" s="99">
        <v>2023</v>
      </c>
      <c r="B1501" s="91" t="s">
        <v>58</v>
      </c>
      <c r="C1501" s="94" t="s">
        <v>127</v>
      </c>
      <c r="D1501" s="80">
        <v>3580.15</v>
      </c>
      <c r="E1501" s="80">
        <v>530.87</v>
      </c>
      <c r="F1501" s="81">
        <v>4111.0200000000004</v>
      </c>
      <c r="G1501" s="80">
        <v>4.63</v>
      </c>
      <c r="H1501" s="80">
        <v>246.61</v>
      </c>
      <c r="I1501" s="80">
        <v>1034.05</v>
      </c>
      <c r="J1501" s="80">
        <v>15.24</v>
      </c>
      <c r="K1501" s="80">
        <v>982.88</v>
      </c>
      <c r="L1501" s="80">
        <v>11.01</v>
      </c>
      <c r="M1501" s="80">
        <v>381.47</v>
      </c>
      <c r="N1501" s="81">
        <v>2675.89</v>
      </c>
      <c r="O1501" s="81">
        <v>6786.91</v>
      </c>
    </row>
    <row r="1502" spans="1:16">
      <c r="A1502" s="96">
        <v>2023</v>
      </c>
      <c r="B1502" s="90" t="s">
        <v>57</v>
      </c>
      <c r="C1502" s="93" t="s">
        <v>136</v>
      </c>
      <c r="D1502" s="82">
        <v>404.86</v>
      </c>
      <c r="E1502" s="83">
        <v>0</v>
      </c>
      <c r="F1502" s="84">
        <v>404.86</v>
      </c>
      <c r="G1502" s="82">
        <v>0</v>
      </c>
      <c r="H1502" s="82">
        <v>0</v>
      </c>
      <c r="I1502" s="82">
        <v>0</v>
      </c>
      <c r="J1502" s="82">
        <v>0</v>
      </c>
      <c r="K1502" s="82">
        <v>0</v>
      </c>
      <c r="L1502" s="82">
        <v>0</v>
      </c>
      <c r="M1502" s="83">
        <v>0</v>
      </c>
      <c r="N1502" s="79">
        <v>0</v>
      </c>
      <c r="O1502" s="79">
        <v>404.86</v>
      </c>
      <c r="P1502" s="128"/>
    </row>
    <row r="1503" spans="1:16">
      <c r="A1503" s="96">
        <v>2023</v>
      </c>
      <c r="B1503" s="90" t="s">
        <v>57</v>
      </c>
      <c r="C1503" s="93" t="s">
        <v>37</v>
      </c>
      <c r="D1503" s="82">
        <v>0</v>
      </c>
      <c r="E1503" s="85">
        <v>111.06</v>
      </c>
      <c r="F1503" s="86">
        <v>111.06</v>
      </c>
      <c r="G1503" s="82">
        <v>1.42</v>
      </c>
      <c r="H1503" s="82">
        <v>35.82</v>
      </c>
      <c r="I1503" s="82">
        <v>13.5</v>
      </c>
      <c r="J1503" s="82">
        <v>11.01</v>
      </c>
      <c r="K1503" s="82">
        <v>155.88</v>
      </c>
      <c r="L1503" s="82">
        <v>7.61</v>
      </c>
      <c r="M1503" s="85">
        <v>21.98</v>
      </c>
      <c r="N1503" s="79">
        <v>247.22</v>
      </c>
      <c r="O1503" s="79">
        <v>358.28</v>
      </c>
    </row>
    <row r="1504" spans="1:16">
      <c r="A1504" s="96">
        <v>2023</v>
      </c>
      <c r="B1504" s="90" t="s">
        <v>57</v>
      </c>
      <c r="C1504" s="93" t="s">
        <v>38</v>
      </c>
      <c r="D1504" s="82">
        <v>183.14</v>
      </c>
      <c r="E1504" s="85">
        <v>47.78</v>
      </c>
      <c r="F1504" s="86">
        <v>230.92</v>
      </c>
      <c r="G1504" s="82">
        <v>0</v>
      </c>
      <c r="H1504" s="82">
        <v>0</v>
      </c>
      <c r="I1504" s="82">
        <v>0</v>
      </c>
      <c r="J1504" s="82">
        <v>0</v>
      </c>
      <c r="K1504" s="82">
        <v>0</v>
      </c>
      <c r="L1504" s="82">
        <v>0</v>
      </c>
      <c r="M1504" s="85">
        <v>0.09</v>
      </c>
      <c r="N1504" s="79">
        <v>0.09</v>
      </c>
      <c r="O1504" s="79">
        <v>231.01</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8.01</v>
      </c>
      <c r="K1509" s="82">
        <v>104.64</v>
      </c>
      <c r="L1509" s="82">
        <v>0</v>
      </c>
      <c r="M1509" s="85">
        <v>0</v>
      </c>
      <c r="N1509" s="79">
        <v>297.83</v>
      </c>
      <c r="O1509" s="79">
        <v>297.83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30.88</v>
      </c>
      <c r="J1511" s="82">
        <v>4</v>
      </c>
      <c r="K1511" s="82">
        <v>241.62</v>
      </c>
      <c r="L1511" s="82">
        <v>0</v>
      </c>
      <c r="M1511" s="85">
        <v>100.53</v>
      </c>
      <c r="N1511" s="79">
        <v>445.44</v>
      </c>
      <c r="O1511" s="79">
        <v>516.54</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1162.02</v>
      </c>
      <c r="E1513" s="85">
        <v>0</v>
      </c>
      <c r="F1513" s="86">
        <v>1162.02</v>
      </c>
      <c r="G1513" s="82">
        <v>0</v>
      </c>
      <c r="H1513" s="82">
        <v>96.32</v>
      </c>
      <c r="I1513" s="82">
        <v>0</v>
      </c>
      <c r="J1513" s="82">
        <v>0</v>
      </c>
      <c r="K1513" s="82">
        <v>0</v>
      </c>
      <c r="L1513" s="82">
        <v>0</v>
      </c>
      <c r="M1513" s="85">
        <v>17.170000000000002</v>
      </c>
      <c r="N1513" s="79">
        <v>113.49</v>
      </c>
      <c r="O1513" s="79">
        <v>1275.51</v>
      </c>
    </row>
    <row r="1514" spans="1:15">
      <c r="A1514" s="96">
        <v>2023</v>
      </c>
      <c r="B1514" s="90" t="s">
        <v>57</v>
      </c>
      <c r="C1514" s="93" t="s">
        <v>137</v>
      </c>
      <c r="D1514" s="82">
        <v>0</v>
      </c>
      <c r="E1514" s="85">
        <v>0</v>
      </c>
      <c r="F1514" s="86">
        <v>0</v>
      </c>
      <c r="G1514" s="82">
        <v>0</v>
      </c>
      <c r="H1514" s="82">
        <v>0</v>
      </c>
      <c r="I1514" s="82">
        <v>0</v>
      </c>
      <c r="J1514" s="82">
        <v>0</v>
      </c>
      <c r="K1514" s="82">
        <v>0</v>
      </c>
      <c r="L1514" s="82">
        <v>0</v>
      </c>
      <c r="M1514" s="85">
        <v>0</v>
      </c>
      <c r="N1514" s="79">
        <v>0</v>
      </c>
      <c r="O1514" s="79">
        <v>0</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99.88</v>
      </c>
      <c r="J1516" s="82">
        <v>0</v>
      </c>
      <c r="K1516" s="82">
        <v>91.34</v>
      </c>
      <c r="L1516" s="82">
        <v>0</v>
      </c>
      <c r="M1516" s="85">
        <v>0</v>
      </c>
      <c r="N1516" s="79">
        <v>191.22</v>
      </c>
      <c r="O1516" s="79">
        <v>191.22</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11.01</v>
      </c>
      <c r="L1518" s="82">
        <v>0</v>
      </c>
      <c r="M1518" s="85">
        <v>18.32</v>
      </c>
      <c r="N1518" s="79">
        <v>55.54</v>
      </c>
      <c r="O1518" s="79">
        <v>102.04</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742.56</v>
      </c>
      <c r="E1521" s="85">
        <v>0</v>
      </c>
      <c r="F1521" s="86">
        <v>742.56</v>
      </c>
      <c r="G1521" s="82">
        <v>0</v>
      </c>
      <c r="H1521" s="82">
        <v>31.15</v>
      </c>
      <c r="I1521" s="82">
        <v>0</v>
      </c>
      <c r="J1521" s="82">
        <v>0</v>
      </c>
      <c r="K1521" s="82">
        <v>346.31</v>
      </c>
      <c r="L1521" s="126">
        <v>9.68</v>
      </c>
      <c r="M1521" s="85">
        <v>59.95</v>
      </c>
      <c r="N1521" s="79">
        <v>447.09</v>
      </c>
      <c r="O1521" s="79">
        <v>1189.6500000000001</v>
      </c>
    </row>
    <row r="1522" spans="1:15">
      <c r="A1522" s="96">
        <v>2023</v>
      </c>
      <c r="B1522" s="90" t="s">
        <v>57</v>
      </c>
      <c r="C1522" s="93" t="s">
        <v>69</v>
      </c>
      <c r="D1522" s="82">
        <v>286.08</v>
      </c>
      <c r="E1522" s="85">
        <v>76.709999999999994</v>
      </c>
      <c r="F1522" s="86">
        <v>362.79</v>
      </c>
      <c r="G1522" s="82">
        <v>3</v>
      </c>
      <c r="H1522" s="82">
        <v>25.44</v>
      </c>
      <c r="I1522" s="82">
        <v>180.24</v>
      </c>
      <c r="J1522" s="82">
        <v>22.84</v>
      </c>
      <c r="K1522" s="82">
        <v>27.11</v>
      </c>
      <c r="L1522" s="126">
        <v>0</v>
      </c>
      <c r="M1522" s="85">
        <v>28.11</v>
      </c>
      <c r="N1522" s="79">
        <v>286.74</v>
      </c>
      <c r="O1522" s="79">
        <v>649.53</v>
      </c>
    </row>
    <row r="1523" spans="1:15">
      <c r="A1523" s="99">
        <v>2023</v>
      </c>
      <c r="B1523" s="91" t="s">
        <v>57</v>
      </c>
      <c r="C1523" s="94" t="s">
        <v>127</v>
      </c>
      <c r="D1523" s="80">
        <v>3166.94</v>
      </c>
      <c r="E1523" s="80">
        <v>409.48</v>
      </c>
      <c r="F1523" s="81">
        <v>3576.42</v>
      </c>
      <c r="G1523" s="80">
        <v>4.6500000000000004</v>
      </c>
      <c r="H1523" s="80">
        <v>289.04000000000002</v>
      </c>
      <c r="I1523" s="80">
        <v>943.48</v>
      </c>
      <c r="J1523" s="80">
        <v>45.86</v>
      </c>
      <c r="K1523" s="80">
        <v>1066.55</v>
      </c>
      <c r="L1523" s="127">
        <v>17.440000000000001</v>
      </c>
      <c r="M1523" s="80">
        <v>305.91000000000003</v>
      </c>
      <c r="N1523" s="80">
        <v>2672.93</v>
      </c>
      <c r="O1523" s="80">
        <v>6249.35</v>
      </c>
    </row>
    <row r="1524" spans="1:15">
      <c r="A1524" s="96">
        <v>2023</v>
      </c>
      <c r="B1524" s="90" t="s">
        <v>56</v>
      </c>
      <c r="C1524" s="93" t="s">
        <v>136</v>
      </c>
      <c r="D1524" s="78">
        <v>0</v>
      </c>
      <c r="E1524" s="78">
        <v>0</v>
      </c>
      <c r="F1524" s="79">
        <v>0</v>
      </c>
      <c r="G1524" s="78">
        <v>0</v>
      </c>
      <c r="H1524" s="78">
        <v>0</v>
      </c>
      <c r="I1524" s="78">
        <v>0</v>
      </c>
      <c r="J1524" s="78">
        <v>0</v>
      </c>
      <c r="K1524" s="78">
        <v>0</v>
      </c>
      <c r="L1524" s="78">
        <v>0</v>
      </c>
      <c r="M1524" s="78">
        <v>0</v>
      </c>
      <c r="N1524" s="79">
        <v>0</v>
      </c>
      <c r="O1524" s="79">
        <v>0</v>
      </c>
    </row>
    <row r="1525" spans="1:15">
      <c r="A1525" s="96">
        <v>2023</v>
      </c>
      <c r="B1525" s="90" t="s">
        <v>56</v>
      </c>
      <c r="C1525" s="93" t="s">
        <v>37</v>
      </c>
      <c r="D1525" s="78">
        <v>0</v>
      </c>
      <c r="E1525" s="78">
        <v>95.65</v>
      </c>
      <c r="F1525" s="79">
        <v>95.65</v>
      </c>
      <c r="G1525" s="78">
        <v>3.22</v>
      </c>
      <c r="H1525" s="78">
        <v>0</v>
      </c>
      <c r="I1525" s="78">
        <v>0</v>
      </c>
      <c r="J1525" s="78">
        <v>19.7</v>
      </c>
      <c r="K1525" s="78">
        <v>183.68</v>
      </c>
      <c r="L1525" s="78">
        <v>3.91</v>
      </c>
      <c r="M1525" s="78">
        <v>10.42</v>
      </c>
      <c r="N1525" s="79">
        <v>220.93</v>
      </c>
      <c r="O1525" s="79">
        <v>316.58</v>
      </c>
    </row>
    <row r="1526" spans="1:15">
      <c r="A1526" s="96">
        <v>2023</v>
      </c>
      <c r="B1526" s="90" t="s">
        <v>56</v>
      </c>
      <c r="C1526" s="93" t="s">
        <v>38</v>
      </c>
      <c r="D1526" s="78">
        <v>187.66</v>
      </c>
      <c r="E1526" s="78">
        <v>0</v>
      </c>
      <c r="F1526" s="79">
        <v>187.66</v>
      </c>
      <c r="G1526" s="78">
        <v>0</v>
      </c>
      <c r="H1526" s="78">
        <v>0</v>
      </c>
      <c r="I1526" s="78">
        <v>0</v>
      </c>
      <c r="J1526" s="78">
        <v>0</v>
      </c>
      <c r="K1526" s="78">
        <v>0</v>
      </c>
      <c r="L1526" s="78">
        <v>0</v>
      </c>
      <c r="M1526" s="78">
        <v>0.09</v>
      </c>
      <c r="N1526" s="79">
        <v>0.09</v>
      </c>
      <c r="O1526" s="79">
        <v>187.75</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123.67</v>
      </c>
      <c r="N1533" s="79">
        <v>752.61</v>
      </c>
      <c r="O1533" s="79">
        <v>789.78</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947.69</v>
      </c>
      <c r="E1535" s="78">
        <v>0</v>
      </c>
      <c r="F1535" s="79">
        <v>947.69</v>
      </c>
      <c r="G1535" s="78">
        <v>0</v>
      </c>
      <c r="H1535" s="78">
        <v>33.67</v>
      </c>
      <c r="I1535" s="78">
        <v>0</v>
      </c>
      <c r="J1535" s="78">
        <v>0</v>
      </c>
      <c r="K1535" s="78">
        <v>0</v>
      </c>
      <c r="L1535" s="78">
        <v>0</v>
      </c>
      <c r="M1535" s="78">
        <v>15.18</v>
      </c>
      <c r="N1535" s="79">
        <v>48.85</v>
      </c>
      <c r="O1535" s="79">
        <v>996.54</v>
      </c>
    </row>
    <row r="1536" spans="1:15">
      <c r="A1536" s="96">
        <v>2023</v>
      </c>
      <c r="B1536" s="90" t="s">
        <v>56</v>
      </c>
      <c r="C1536" s="93" t="s">
        <v>137</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0.11</v>
      </c>
      <c r="E1540" s="78">
        <v>0.9</v>
      </c>
      <c r="F1540" s="79">
        <v>1.01</v>
      </c>
      <c r="G1540" s="78">
        <v>0</v>
      </c>
      <c r="H1540" s="78">
        <v>31.4</v>
      </c>
      <c r="I1540" s="78">
        <v>0</v>
      </c>
      <c r="J1540" s="78">
        <v>0</v>
      </c>
      <c r="K1540" s="78">
        <v>31.23</v>
      </c>
      <c r="L1540" s="78">
        <v>0</v>
      </c>
      <c r="M1540" s="78">
        <v>12.77</v>
      </c>
      <c r="N1540" s="79">
        <v>75.400000000000006</v>
      </c>
      <c r="O1540" s="79">
        <v>76.41</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1084.4000000000001</v>
      </c>
      <c r="E1543" s="78">
        <v>0</v>
      </c>
      <c r="F1543" s="79">
        <v>1084.4000000000001</v>
      </c>
      <c r="G1543" s="78">
        <v>0</v>
      </c>
      <c r="H1543" s="78">
        <v>52.35</v>
      </c>
      <c r="I1543" s="78">
        <v>0</v>
      </c>
      <c r="J1543" s="78">
        <v>0</v>
      </c>
      <c r="K1543" s="78">
        <v>334.84</v>
      </c>
      <c r="L1543" s="78">
        <v>5.57</v>
      </c>
      <c r="M1543" s="78">
        <v>17.16</v>
      </c>
      <c r="N1543" s="79">
        <v>409.92</v>
      </c>
      <c r="O1543" s="79">
        <v>1494.32</v>
      </c>
    </row>
    <row r="1544" spans="1:15">
      <c r="A1544" s="96">
        <v>2023</v>
      </c>
      <c r="B1544" s="90" t="s">
        <v>56</v>
      </c>
      <c r="C1544" s="93" t="s">
        <v>69</v>
      </c>
      <c r="D1544" s="78">
        <v>202.7</v>
      </c>
      <c r="E1544" s="78">
        <v>109.19</v>
      </c>
      <c r="F1544" s="79">
        <v>311.89</v>
      </c>
      <c r="G1544" s="78">
        <v>17.93</v>
      </c>
      <c r="H1544" s="78">
        <v>47.23</v>
      </c>
      <c r="I1544" s="78">
        <v>84.25</v>
      </c>
      <c r="J1544" s="78">
        <v>3.62</v>
      </c>
      <c r="K1544" s="78">
        <v>1.51</v>
      </c>
      <c r="L1544" s="78">
        <v>0</v>
      </c>
      <c r="M1544" s="78">
        <v>48.2</v>
      </c>
      <c r="N1544" s="79">
        <v>202.74</v>
      </c>
      <c r="O1544" s="79">
        <v>514.63</v>
      </c>
    </row>
    <row r="1545" spans="1:15">
      <c r="A1545" s="99">
        <v>2023</v>
      </c>
      <c r="B1545" s="91" t="s">
        <v>56</v>
      </c>
      <c r="C1545" s="94" t="s">
        <v>127</v>
      </c>
      <c r="D1545" s="80">
        <v>2852.93</v>
      </c>
      <c r="E1545" s="80">
        <v>325.52999999999997</v>
      </c>
      <c r="F1545" s="81">
        <v>3178.46</v>
      </c>
      <c r="G1545" s="80">
        <v>22.92</v>
      </c>
      <c r="H1545" s="80">
        <v>321.62</v>
      </c>
      <c r="I1545" s="80">
        <v>801.89</v>
      </c>
      <c r="J1545" s="80">
        <v>125.94</v>
      </c>
      <c r="K1545" s="80">
        <v>1335.41</v>
      </c>
      <c r="L1545" s="127">
        <v>9.59</v>
      </c>
      <c r="M1545" s="80">
        <v>288.94</v>
      </c>
      <c r="N1545" s="81">
        <v>2906.31</v>
      </c>
      <c r="O1545" s="81">
        <v>6084.77</v>
      </c>
    </row>
    <row r="1546" spans="1:15">
      <c r="A1546" s="96">
        <v>2023</v>
      </c>
      <c r="B1546" s="90" t="s">
        <v>55</v>
      </c>
      <c r="C1546" s="93" t="s">
        <v>136</v>
      </c>
      <c r="D1546" s="78">
        <v>172.65</v>
      </c>
      <c r="E1546" s="78">
        <v>27.15</v>
      </c>
      <c r="F1546" s="79">
        <v>199.8</v>
      </c>
      <c r="G1546" s="78">
        <v>0</v>
      </c>
      <c r="H1546" s="78">
        <v>0</v>
      </c>
      <c r="I1546" s="78">
        <v>0</v>
      </c>
      <c r="J1546" s="78">
        <v>0</v>
      </c>
      <c r="K1546" s="78">
        <v>0</v>
      </c>
      <c r="L1546" s="78">
        <v>0</v>
      </c>
      <c r="M1546" s="78">
        <v>0</v>
      </c>
      <c r="N1546" s="79">
        <v>0</v>
      </c>
      <c r="O1546" s="79">
        <v>199.8</v>
      </c>
    </row>
    <row r="1547" spans="1:15">
      <c r="A1547" s="96">
        <v>2023</v>
      </c>
      <c r="B1547" s="90" t="s">
        <v>55</v>
      </c>
      <c r="C1547" s="93" t="s">
        <v>37</v>
      </c>
      <c r="D1547" s="78">
        <v>0</v>
      </c>
      <c r="E1547" s="78">
        <v>83.13</v>
      </c>
      <c r="F1547" s="79">
        <v>83.13</v>
      </c>
      <c r="G1547" s="78">
        <v>5.22</v>
      </c>
      <c r="H1547" s="78">
        <v>0</v>
      </c>
      <c r="I1547" s="78">
        <v>0</v>
      </c>
      <c r="J1547" s="78">
        <v>0</v>
      </c>
      <c r="K1547" s="78">
        <v>159.46</v>
      </c>
      <c r="L1547" s="78">
        <v>10.02</v>
      </c>
      <c r="M1547" s="78">
        <v>17.14</v>
      </c>
      <c r="N1547" s="79">
        <v>191.84</v>
      </c>
      <c r="O1547" s="79">
        <v>274.97000000000003</v>
      </c>
    </row>
    <row r="1548" spans="1:15">
      <c r="A1548" s="96">
        <v>2023</v>
      </c>
      <c r="B1548" s="90" t="s">
        <v>55</v>
      </c>
      <c r="C1548" s="93" t="s">
        <v>38</v>
      </c>
      <c r="D1548" s="78">
        <v>90.56</v>
      </c>
      <c r="E1548" s="78">
        <v>0</v>
      </c>
      <c r="F1548" s="79">
        <v>90.56</v>
      </c>
      <c r="G1548" s="78">
        <v>0</v>
      </c>
      <c r="H1548" s="78">
        <v>0</v>
      </c>
      <c r="I1548" s="78">
        <v>0</v>
      </c>
      <c r="J1548" s="78">
        <v>0</v>
      </c>
      <c r="K1548" s="78">
        <v>0</v>
      </c>
      <c r="L1548" s="78">
        <v>0</v>
      </c>
      <c r="M1548" s="78">
        <v>0.17</v>
      </c>
      <c r="N1548" s="79">
        <v>0.17</v>
      </c>
      <c r="O1548" s="79">
        <v>90.73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121.34</v>
      </c>
      <c r="N1555" s="79">
        <v>588.16999999999996</v>
      </c>
      <c r="O1555" s="79">
        <v>588.16999999999996</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1191.6500000000001</v>
      </c>
      <c r="E1557" s="78">
        <v>0</v>
      </c>
      <c r="F1557" s="79">
        <v>1191.6500000000001</v>
      </c>
      <c r="G1557" s="78">
        <v>0</v>
      </c>
      <c r="H1557" s="78">
        <v>66.3</v>
      </c>
      <c r="I1557" s="78">
        <v>0</v>
      </c>
      <c r="J1557" s="78">
        <v>0</v>
      </c>
      <c r="K1557" s="78">
        <v>0</v>
      </c>
      <c r="L1557" s="78">
        <v>0</v>
      </c>
      <c r="M1557" s="78">
        <v>40.39</v>
      </c>
      <c r="N1557" s="79">
        <v>106.69</v>
      </c>
      <c r="O1557" s="79">
        <v>1298.3399999999999</v>
      </c>
    </row>
    <row r="1558" spans="1:15">
      <c r="A1558" s="96">
        <v>2023</v>
      </c>
      <c r="B1558" s="90" t="s">
        <v>55</v>
      </c>
      <c r="C1558" s="93" t="s">
        <v>137</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6.92</v>
      </c>
      <c r="M1560" s="78">
        <v>0</v>
      </c>
      <c r="N1560" s="79">
        <v>253.29</v>
      </c>
      <c r="O1560" s="79">
        <v>292.58999999999997</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834.52</v>
      </c>
      <c r="E1565" s="78">
        <v>0</v>
      </c>
      <c r="F1565" s="79">
        <v>834.52</v>
      </c>
      <c r="G1565" s="78">
        <v>0</v>
      </c>
      <c r="H1565" s="78">
        <v>0.04</v>
      </c>
      <c r="I1565" s="78">
        <v>0</v>
      </c>
      <c r="J1565" s="78">
        <v>0</v>
      </c>
      <c r="K1565" s="78">
        <v>239.2</v>
      </c>
      <c r="L1565" s="78">
        <v>0</v>
      </c>
      <c r="M1565" s="78">
        <v>46.1</v>
      </c>
      <c r="N1565" s="79">
        <v>285.33999999999997</v>
      </c>
      <c r="O1565" s="79">
        <v>1119.8599999999999</v>
      </c>
    </row>
    <row r="1566" spans="1:15">
      <c r="A1566" s="96">
        <v>2023</v>
      </c>
      <c r="B1566" s="90" t="s">
        <v>55</v>
      </c>
      <c r="C1566" s="93" t="s">
        <v>69</v>
      </c>
      <c r="D1566" s="78">
        <v>170.57</v>
      </c>
      <c r="E1566" s="78">
        <v>135.51</v>
      </c>
      <c r="F1566" s="79">
        <v>306.08</v>
      </c>
      <c r="G1566" s="78">
        <v>10.67</v>
      </c>
      <c r="H1566" s="78">
        <v>50.43</v>
      </c>
      <c r="I1566" s="78">
        <v>275.67</v>
      </c>
      <c r="J1566" s="78">
        <v>0</v>
      </c>
      <c r="K1566" s="78">
        <v>17.84</v>
      </c>
      <c r="L1566" s="78">
        <v>3.91</v>
      </c>
      <c r="M1566" s="78">
        <v>20.03</v>
      </c>
      <c r="N1566" s="79">
        <v>378.55</v>
      </c>
      <c r="O1566" s="79">
        <v>684.63</v>
      </c>
    </row>
    <row r="1567" spans="1:15">
      <c r="A1567" s="99">
        <v>2023</v>
      </c>
      <c r="B1567" s="91" t="s">
        <v>55</v>
      </c>
      <c r="C1567" s="94" t="s">
        <v>127</v>
      </c>
      <c r="D1567" s="80">
        <v>2979.36</v>
      </c>
      <c r="E1567" s="80">
        <v>365.45</v>
      </c>
      <c r="F1567" s="81">
        <v>3344.81</v>
      </c>
      <c r="G1567" s="80">
        <v>16.47</v>
      </c>
      <c r="H1567" s="80">
        <v>249.9</v>
      </c>
      <c r="I1567" s="80">
        <v>912.88</v>
      </c>
      <c r="J1567" s="80">
        <v>26.87</v>
      </c>
      <c r="K1567" s="80">
        <v>1027.98</v>
      </c>
      <c r="L1567" s="127">
        <v>20.95</v>
      </c>
      <c r="M1567" s="80">
        <v>287.41000000000003</v>
      </c>
      <c r="N1567" s="81">
        <v>2542.46</v>
      </c>
      <c r="O1567" s="81">
        <v>5887.27</v>
      </c>
    </row>
    <row r="1568" spans="1:15">
      <c r="A1568" s="96">
        <v>2023</v>
      </c>
      <c r="B1568" s="90" t="s">
        <v>54</v>
      </c>
      <c r="C1568" s="93" t="s">
        <v>136</v>
      </c>
      <c r="D1568" s="78">
        <v>268.95999999999998</v>
      </c>
      <c r="E1568" s="78">
        <v>35.880000000000003</v>
      </c>
      <c r="F1568" s="79">
        <v>304.83999999999997</v>
      </c>
      <c r="G1568" s="78">
        <v>0</v>
      </c>
      <c r="H1568" s="78">
        <v>0</v>
      </c>
      <c r="I1568" s="78">
        <v>0</v>
      </c>
      <c r="J1568" s="78">
        <v>0</v>
      </c>
      <c r="K1568" s="78">
        <v>0</v>
      </c>
      <c r="L1568" s="78">
        <v>0</v>
      </c>
      <c r="M1568" s="78">
        <v>0</v>
      </c>
      <c r="N1568" s="79">
        <v>0</v>
      </c>
      <c r="O1568" s="79">
        <v>304.83999999999997</v>
      </c>
    </row>
    <row r="1569" spans="1:15">
      <c r="A1569" s="96">
        <v>2023</v>
      </c>
      <c r="B1569" s="90" t="s">
        <v>54</v>
      </c>
      <c r="C1569" s="93" t="s">
        <v>37</v>
      </c>
      <c r="D1569" s="78">
        <v>0</v>
      </c>
      <c r="E1569" s="78">
        <v>0.05</v>
      </c>
      <c r="F1569" s="79">
        <v>0.05</v>
      </c>
      <c r="G1569" s="78">
        <v>1.61</v>
      </c>
      <c r="H1569" s="78">
        <v>5.46</v>
      </c>
      <c r="I1569" s="78">
        <v>0</v>
      </c>
      <c r="J1569" s="78">
        <v>0</v>
      </c>
      <c r="K1569" s="78">
        <v>143.63999999999999</v>
      </c>
      <c r="L1569" s="78">
        <v>9.51</v>
      </c>
      <c r="M1569" s="78">
        <v>12.1</v>
      </c>
      <c r="N1569" s="79">
        <v>172.32</v>
      </c>
      <c r="O1569" s="79">
        <v>172.37</v>
      </c>
    </row>
    <row r="1570" spans="1:15">
      <c r="A1570" s="96">
        <v>2023</v>
      </c>
      <c r="B1570" s="90" t="s">
        <v>54</v>
      </c>
      <c r="C1570" s="93" t="s">
        <v>38</v>
      </c>
      <c r="D1570" s="78">
        <v>196.78</v>
      </c>
      <c r="E1570" s="78">
        <v>0</v>
      </c>
      <c r="F1570" s="79">
        <v>196.78</v>
      </c>
      <c r="G1570" s="78">
        <v>0</v>
      </c>
      <c r="H1570" s="78">
        <v>0</v>
      </c>
      <c r="I1570" s="78">
        <v>0</v>
      </c>
      <c r="J1570" s="78">
        <v>0</v>
      </c>
      <c r="K1570" s="78">
        <v>0</v>
      </c>
      <c r="L1570" s="78">
        <v>0</v>
      </c>
      <c r="M1570" s="78">
        <v>0.11</v>
      </c>
      <c r="N1570" s="79">
        <v>0.11</v>
      </c>
      <c r="O1570" s="79">
        <v>196.89</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6.1</v>
      </c>
      <c r="N1574" s="79">
        <v>6.29</v>
      </c>
      <c r="O1574" s="79">
        <v>6.29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246.21</v>
      </c>
      <c r="L1577" s="78">
        <v>0</v>
      </c>
      <c r="M1577" s="78">
        <v>89.31</v>
      </c>
      <c r="N1577" s="79">
        <v>423.34</v>
      </c>
      <c r="O1577" s="79">
        <v>478.55</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1139.1400000000001</v>
      </c>
      <c r="E1579" s="78">
        <v>0</v>
      </c>
      <c r="F1579" s="79">
        <v>1139.1400000000001</v>
      </c>
      <c r="G1579" s="78">
        <v>0</v>
      </c>
      <c r="H1579" s="78">
        <v>72.89</v>
      </c>
      <c r="I1579" s="78">
        <v>0</v>
      </c>
      <c r="J1579" s="78">
        <v>0</v>
      </c>
      <c r="K1579" s="78">
        <v>0</v>
      </c>
      <c r="L1579" s="78">
        <v>0</v>
      </c>
      <c r="M1579" s="78">
        <v>36.78</v>
      </c>
      <c r="N1579" s="79">
        <v>109.67</v>
      </c>
      <c r="O1579" s="79">
        <v>1248.81</v>
      </c>
    </row>
    <row r="1580" spans="1:15">
      <c r="A1580" s="96">
        <v>2023</v>
      </c>
      <c r="B1580" s="90" t="s">
        <v>54</v>
      </c>
      <c r="C1580" s="93" t="s">
        <v>137</v>
      </c>
      <c r="D1580" s="78">
        <v>0</v>
      </c>
      <c r="E1580" s="78">
        <v>0</v>
      </c>
      <c r="F1580" s="79">
        <v>0</v>
      </c>
      <c r="G1580" s="78">
        <v>0</v>
      </c>
      <c r="H1580" s="78">
        <v>0</v>
      </c>
      <c r="I1580" s="78">
        <v>0</v>
      </c>
      <c r="J1580" s="78">
        <v>0</v>
      </c>
      <c r="K1580" s="78">
        <v>0</v>
      </c>
      <c r="L1580" s="78">
        <v>0</v>
      </c>
      <c r="M1580" s="78">
        <v>0</v>
      </c>
      <c r="N1580" s="79">
        <v>0</v>
      </c>
      <c r="O1580" s="79">
        <v>0</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24.6</v>
      </c>
      <c r="L1582" s="78">
        <v>2.79</v>
      </c>
      <c r="M1582" s="78">
        <v>0</v>
      </c>
      <c r="N1582" s="79">
        <v>27.39</v>
      </c>
      <c r="O1582" s="79">
        <v>50.23</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1332.94</v>
      </c>
      <c r="E1587" s="78">
        <v>0</v>
      </c>
      <c r="F1587" s="79">
        <v>1332.94</v>
      </c>
      <c r="G1587" s="78">
        <v>0</v>
      </c>
      <c r="H1587" s="78">
        <v>23.19</v>
      </c>
      <c r="I1587" s="78">
        <v>40.47</v>
      </c>
      <c r="J1587" s="78">
        <v>0</v>
      </c>
      <c r="K1587" s="78">
        <v>306.32</v>
      </c>
      <c r="L1587" s="78">
        <v>0</v>
      </c>
      <c r="M1587" s="78">
        <v>0.43</v>
      </c>
      <c r="N1587" s="79">
        <v>370.41</v>
      </c>
      <c r="O1587" s="79">
        <v>1703.35</v>
      </c>
    </row>
    <row r="1588" spans="1:15">
      <c r="A1588" s="96">
        <v>2023</v>
      </c>
      <c r="B1588" s="90" t="s">
        <v>54</v>
      </c>
      <c r="C1588" s="93" t="s">
        <v>69</v>
      </c>
      <c r="D1588" s="78">
        <v>216.67</v>
      </c>
      <c r="E1588" s="78">
        <v>13.9</v>
      </c>
      <c r="F1588" s="79">
        <v>230.57</v>
      </c>
      <c r="G1588" s="78">
        <v>33.15</v>
      </c>
      <c r="H1588" s="78">
        <v>69.099999999999994</v>
      </c>
      <c r="I1588" s="78">
        <v>271.77</v>
      </c>
      <c r="J1588" s="78">
        <v>30.18</v>
      </c>
      <c r="K1588" s="78">
        <v>135.94</v>
      </c>
      <c r="L1588" s="78">
        <v>3.91</v>
      </c>
      <c r="M1588" s="78">
        <v>4.07</v>
      </c>
      <c r="N1588" s="79">
        <v>548.12</v>
      </c>
      <c r="O1588" s="79">
        <v>778.69</v>
      </c>
    </row>
    <row r="1589" spans="1:15">
      <c r="A1589" s="99">
        <v>2023</v>
      </c>
      <c r="B1589" s="91" t="s">
        <v>54</v>
      </c>
      <c r="C1589" s="94" t="s">
        <v>127</v>
      </c>
      <c r="D1589" s="80">
        <v>4025.94</v>
      </c>
      <c r="E1589" s="80">
        <v>226.94</v>
      </c>
      <c r="F1589" s="81">
        <v>4252.88</v>
      </c>
      <c r="G1589" s="80">
        <v>35.380000000000003</v>
      </c>
      <c r="H1589" s="80">
        <v>274.56</v>
      </c>
      <c r="I1589" s="80">
        <v>938.74</v>
      </c>
      <c r="J1589" s="80">
        <v>35.72</v>
      </c>
      <c r="K1589" s="80">
        <v>1042.3</v>
      </c>
      <c r="L1589" s="127">
        <v>16.28</v>
      </c>
      <c r="M1589" s="80">
        <v>176.67</v>
      </c>
      <c r="N1589" s="81">
        <v>2519.65</v>
      </c>
      <c r="O1589" s="81">
        <v>6772.53</v>
      </c>
    </row>
    <row r="1590" spans="1:15">
      <c r="A1590" s="96">
        <v>2024</v>
      </c>
      <c r="B1590" s="90" t="s">
        <v>53</v>
      </c>
      <c r="C1590" s="93" t="s">
        <v>136</v>
      </c>
      <c r="D1590" s="78">
        <v>211.29</v>
      </c>
      <c r="E1590" s="78">
        <v>87.81</v>
      </c>
      <c r="F1590" s="79">
        <v>299.10000000000002</v>
      </c>
      <c r="G1590" s="78">
        <v>0</v>
      </c>
      <c r="H1590" s="78">
        <v>0</v>
      </c>
      <c r="I1590" s="78">
        <v>0</v>
      </c>
      <c r="J1590" s="78">
        <v>0</v>
      </c>
      <c r="K1590" s="78">
        <v>0</v>
      </c>
      <c r="L1590" s="78">
        <v>0</v>
      </c>
      <c r="M1590" s="78">
        <v>0</v>
      </c>
      <c r="N1590" s="79">
        <v>0</v>
      </c>
      <c r="O1590" s="79">
        <v>299.10000000000002</v>
      </c>
    </row>
    <row r="1591" spans="1:15">
      <c r="A1591" s="96">
        <v>2024</v>
      </c>
      <c r="B1591" s="90" t="s">
        <v>53</v>
      </c>
      <c r="C1591" s="93" t="s">
        <v>37</v>
      </c>
      <c r="D1591" s="78">
        <v>0</v>
      </c>
      <c r="E1591" s="78">
        <v>0</v>
      </c>
      <c r="F1591" s="79">
        <v>0</v>
      </c>
      <c r="G1591" s="78">
        <v>24.49</v>
      </c>
      <c r="H1591" s="78">
        <v>14.62</v>
      </c>
      <c r="I1591" s="78">
        <v>0</v>
      </c>
      <c r="J1591" s="78">
        <v>0</v>
      </c>
      <c r="K1591" s="78">
        <v>79.58</v>
      </c>
      <c r="L1591" s="78">
        <v>0</v>
      </c>
      <c r="M1591" s="78">
        <v>37.58</v>
      </c>
      <c r="N1591" s="79">
        <v>156.27000000000001</v>
      </c>
      <c r="O1591" s="79">
        <v>156.27000000000001</v>
      </c>
    </row>
    <row r="1592" spans="1:15">
      <c r="A1592" s="96">
        <v>2024</v>
      </c>
      <c r="B1592" s="90" t="s">
        <v>53</v>
      </c>
      <c r="C1592" s="93" t="s">
        <v>38</v>
      </c>
      <c r="D1592" s="78">
        <v>91.16</v>
      </c>
      <c r="E1592" s="78">
        <v>0</v>
      </c>
      <c r="F1592" s="79">
        <v>91.16</v>
      </c>
      <c r="G1592" s="78">
        <v>0</v>
      </c>
      <c r="H1592" s="78">
        <v>0</v>
      </c>
      <c r="I1592" s="78">
        <v>0</v>
      </c>
      <c r="J1592" s="78">
        <v>0</v>
      </c>
      <c r="K1592" s="78">
        <v>0</v>
      </c>
      <c r="L1592" s="78">
        <v>0</v>
      </c>
      <c r="M1592" s="78">
        <v>0.21</v>
      </c>
      <c r="N1592" s="79">
        <v>0.21</v>
      </c>
      <c r="O1592" s="79">
        <v>91.37</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40.61</v>
      </c>
      <c r="K1599" s="78">
        <v>328.5</v>
      </c>
      <c r="L1599" s="78">
        <v>4.99</v>
      </c>
      <c r="M1599" s="78">
        <v>88.04</v>
      </c>
      <c r="N1599" s="79">
        <v>599.41</v>
      </c>
      <c r="O1599" s="79">
        <v>630.36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982.97</v>
      </c>
      <c r="E1601" s="78">
        <v>0</v>
      </c>
      <c r="F1601" s="79">
        <v>982.97</v>
      </c>
      <c r="G1601" s="78">
        <v>0</v>
      </c>
      <c r="H1601" s="78">
        <v>49.61</v>
      </c>
      <c r="I1601" s="78">
        <v>0</v>
      </c>
      <c r="J1601" s="78">
        <v>0</v>
      </c>
      <c r="K1601" s="78">
        <v>0</v>
      </c>
      <c r="L1601" s="78">
        <v>0</v>
      </c>
      <c r="M1601" s="78">
        <v>0.05</v>
      </c>
      <c r="N1601" s="79">
        <v>49.66</v>
      </c>
      <c r="O1601" s="79">
        <v>1032.6300000000001</v>
      </c>
    </row>
    <row r="1602" spans="1:15">
      <c r="A1602" s="96">
        <v>2024</v>
      </c>
      <c r="B1602" s="90" t="s">
        <v>53</v>
      </c>
      <c r="C1602" s="93" t="s">
        <v>137</v>
      </c>
      <c r="D1602" s="78">
        <v>72.61</v>
      </c>
      <c r="E1602" s="78">
        <v>0</v>
      </c>
      <c r="F1602" s="79">
        <v>72.61</v>
      </c>
      <c r="G1602" s="78">
        <v>0</v>
      </c>
      <c r="H1602" s="78">
        <v>0</v>
      </c>
      <c r="I1602" s="78">
        <v>0</v>
      </c>
      <c r="J1602" s="78">
        <v>0</v>
      </c>
      <c r="K1602" s="78">
        <v>0</v>
      </c>
      <c r="L1602" s="78">
        <v>0</v>
      </c>
      <c r="M1602" s="78">
        <v>0.01</v>
      </c>
      <c r="N1602" s="79">
        <v>0.01</v>
      </c>
      <c r="O1602" s="79">
        <v>72.62</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0.19</v>
      </c>
      <c r="E1606" s="78">
        <v>61.81</v>
      </c>
      <c r="F1606" s="79">
        <v>62</v>
      </c>
      <c r="G1606" s="78">
        <v>0</v>
      </c>
      <c r="H1606" s="78">
        <v>37.049999999999997</v>
      </c>
      <c r="I1606" s="78">
        <v>0</v>
      </c>
      <c r="J1606" s="78">
        <v>0</v>
      </c>
      <c r="K1606" s="78">
        <v>112.31</v>
      </c>
      <c r="L1606" s="78">
        <v>0</v>
      </c>
      <c r="M1606" s="78">
        <v>3.93</v>
      </c>
      <c r="N1606" s="79">
        <v>153.29</v>
      </c>
      <c r="O1606" s="79">
        <v>215.29</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1236.93</v>
      </c>
      <c r="E1609" s="78">
        <v>0</v>
      </c>
      <c r="F1609" s="79">
        <v>1236.93</v>
      </c>
      <c r="G1609" s="78">
        <v>0</v>
      </c>
      <c r="H1609" s="78">
        <v>13.03</v>
      </c>
      <c r="I1609" s="78">
        <v>117.96</v>
      </c>
      <c r="J1609" s="78">
        <v>0</v>
      </c>
      <c r="K1609" s="78">
        <v>315.38</v>
      </c>
      <c r="L1609" s="78">
        <v>3.55</v>
      </c>
      <c r="M1609" s="78">
        <v>0.27</v>
      </c>
      <c r="N1609" s="79">
        <v>450.19</v>
      </c>
      <c r="O1609" s="79">
        <v>1687.12</v>
      </c>
    </row>
    <row r="1610" spans="1:15">
      <c r="A1610" s="96">
        <v>2024</v>
      </c>
      <c r="B1610" s="90" t="s">
        <v>53</v>
      </c>
      <c r="C1610" s="93" t="s">
        <v>69</v>
      </c>
      <c r="D1610" s="78">
        <v>240.37</v>
      </c>
      <c r="E1610" s="78">
        <v>11.76</v>
      </c>
      <c r="F1610" s="79">
        <v>252.13</v>
      </c>
      <c r="G1610" s="78">
        <v>51.13</v>
      </c>
      <c r="H1610" s="78">
        <v>47.48</v>
      </c>
      <c r="I1610" s="78">
        <v>81.39</v>
      </c>
      <c r="J1610" s="78">
        <v>6.7</v>
      </c>
      <c r="K1610" s="78">
        <v>121.38</v>
      </c>
      <c r="L1610" s="78">
        <v>0</v>
      </c>
      <c r="M1610" s="78">
        <v>12.44</v>
      </c>
      <c r="N1610" s="79">
        <v>320.52</v>
      </c>
      <c r="O1610" s="79">
        <v>572.65</v>
      </c>
    </row>
    <row r="1611" spans="1:15">
      <c r="A1611" s="99">
        <v>2024</v>
      </c>
      <c r="B1611" s="91" t="s">
        <v>53</v>
      </c>
      <c r="C1611" s="94" t="s">
        <v>127</v>
      </c>
      <c r="D1611" s="80">
        <v>3140.19</v>
      </c>
      <c r="E1611" s="80">
        <v>265.07</v>
      </c>
      <c r="F1611" s="81">
        <v>3405.26</v>
      </c>
      <c r="G1611" s="80">
        <v>84.45</v>
      </c>
      <c r="H1611" s="80">
        <v>310.3</v>
      </c>
      <c r="I1611" s="80">
        <v>761.88</v>
      </c>
      <c r="J1611" s="80">
        <v>65.84</v>
      </c>
      <c r="K1611" s="80">
        <v>1174.32</v>
      </c>
      <c r="L1611" s="127">
        <v>8.64</v>
      </c>
      <c r="M1611" s="80">
        <v>183.25</v>
      </c>
      <c r="N1611" s="81">
        <v>2588.6799999999998</v>
      </c>
      <c r="O1611" s="81">
        <v>5993.94</v>
      </c>
    </row>
    <row r="1612" spans="1:15">
      <c r="A1612" s="96">
        <v>2024</v>
      </c>
      <c r="B1612" s="90" t="s">
        <v>64</v>
      </c>
      <c r="C1612" s="93" t="s">
        <v>136</v>
      </c>
      <c r="D1612" s="78">
        <v>0</v>
      </c>
      <c r="E1612" s="78">
        <v>0</v>
      </c>
      <c r="F1612" s="79">
        <v>0</v>
      </c>
      <c r="G1612" s="78">
        <v>0</v>
      </c>
      <c r="H1612" s="78">
        <v>0</v>
      </c>
      <c r="I1612" s="78">
        <v>0</v>
      </c>
      <c r="J1612" s="78">
        <v>0</v>
      </c>
      <c r="K1612" s="78">
        <v>0</v>
      </c>
      <c r="L1612" s="78">
        <v>0</v>
      </c>
      <c r="M1612" s="78">
        <v>0</v>
      </c>
      <c r="N1612" s="79">
        <v>0</v>
      </c>
      <c r="O1612" s="79">
        <v>0</v>
      </c>
    </row>
    <row r="1613" spans="1:15">
      <c r="A1613" s="96">
        <v>2024</v>
      </c>
      <c r="B1613" s="90" t="s">
        <v>64</v>
      </c>
      <c r="C1613" s="93" t="s">
        <v>37</v>
      </c>
      <c r="D1613" s="78">
        <v>0</v>
      </c>
      <c r="E1613" s="78">
        <v>0.76</v>
      </c>
      <c r="F1613" s="79">
        <v>0.76</v>
      </c>
      <c r="G1613" s="78">
        <v>2.96</v>
      </c>
      <c r="H1613" s="78">
        <v>7.0000000000000007E-2</v>
      </c>
      <c r="I1613" s="78">
        <v>33.049999999999997</v>
      </c>
      <c r="J1613" s="78">
        <v>0</v>
      </c>
      <c r="K1613" s="78">
        <v>130.16</v>
      </c>
      <c r="L1613" s="78">
        <v>3.91</v>
      </c>
      <c r="M1613" s="78">
        <v>4.51</v>
      </c>
      <c r="N1613" s="79">
        <v>174.66</v>
      </c>
      <c r="O1613" s="79">
        <v>175.42</v>
      </c>
    </row>
    <row r="1614" spans="1:15">
      <c r="A1614" s="96">
        <v>2024</v>
      </c>
      <c r="B1614" s="90" t="s">
        <v>64</v>
      </c>
      <c r="C1614" s="93" t="s">
        <v>38</v>
      </c>
      <c r="D1614" s="78">
        <v>79.819999999999993</v>
      </c>
      <c r="E1614" s="78">
        <v>0</v>
      </c>
      <c r="F1614" s="79">
        <v>79.819999999999993</v>
      </c>
      <c r="G1614" s="78">
        <v>0</v>
      </c>
      <c r="H1614" s="78">
        <v>0</v>
      </c>
      <c r="I1614" s="78">
        <v>0</v>
      </c>
      <c r="J1614" s="78">
        <v>0</v>
      </c>
      <c r="K1614" s="78">
        <v>0</v>
      </c>
      <c r="L1614" s="78">
        <v>0</v>
      </c>
      <c r="M1614" s="78">
        <v>0.21</v>
      </c>
      <c r="N1614" s="79">
        <v>0.21</v>
      </c>
      <c r="O1614" s="79">
        <v>80.03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0.64</v>
      </c>
      <c r="E1621" s="78">
        <v>17.48</v>
      </c>
      <c r="F1621" s="79">
        <v>18.12</v>
      </c>
      <c r="G1621" s="78">
        <v>0.47</v>
      </c>
      <c r="H1621" s="78">
        <v>115</v>
      </c>
      <c r="I1621" s="78">
        <v>52.33</v>
      </c>
      <c r="J1621" s="78">
        <v>32.520000000000003</v>
      </c>
      <c r="K1621" s="78">
        <v>212.83</v>
      </c>
      <c r="L1621" s="78">
        <v>0</v>
      </c>
      <c r="M1621" s="78">
        <v>107.8</v>
      </c>
      <c r="N1621" s="79">
        <v>520.95000000000005</v>
      </c>
      <c r="O1621" s="79">
        <v>539.07000000000005</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1010.05</v>
      </c>
      <c r="E1623" s="78">
        <v>0</v>
      </c>
      <c r="F1623" s="79">
        <v>1010.05</v>
      </c>
      <c r="G1623" s="78">
        <v>0</v>
      </c>
      <c r="H1623" s="78">
        <v>95.41</v>
      </c>
      <c r="I1623" s="78">
        <v>0</v>
      </c>
      <c r="J1623" s="78">
        <v>0</v>
      </c>
      <c r="K1623" s="78">
        <v>32.909999999999997</v>
      </c>
      <c r="L1623" s="78">
        <v>0</v>
      </c>
      <c r="M1623" s="78">
        <v>5.1100000000000003</v>
      </c>
      <c r="N1623" s="79">
        <v>133.43</v>
      </c>
      <c r="O1623" s="79">
        <v>1143.48</v>
      </c>
    </row>
    <row r="1624" spans="1:15">
      <c r="A1624" s="96">
        <v>2024</v>
      </c>
      <c r="B1624" s="90" t="s">
        <v>64</v>
      </c>
      <c r="C1624" s="93" t="s">
        <v>137</v>
      </c>
      <c r="D1624" s="78">
        <v>123.25</v>
      </c>
      <c r="E1624" s="78">
        <v>0</v>
      </c>
      <c r="F1624" s="79">
        <v>123.25</v>
      </c>
      <c r="G1624" s="78">
        <v>0</v>
      </c>
      <c r="H1624" s="78">
        <v>0</v>
      </c>
      <c r="I1624" s="78">
        <v>0</v>
      </c>
      <c r="J1624" s="78">
        <v>0</v>
      </c>
      <c r="K1624" s="78">
        <v>0</v>
      </c>
      <c r="L1624" s="78">
        <v>0</v>
      </c>
      <c r="M1624" s="78">
        <v>0</v>
      </c>
      <c r="N1624" s="79">
        <v>0</v>
      </c>
      <c r="O1624" s="79">
        <v>123.25</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1579.97</v>
      </c>
      <c r="E1631" s="78">
        <v>0</v>
      </c>
      <c r="F1631" s="79">
        <v>1579.97</v>
      </c>
      <c r="G1631" s="78">
        <v>0</v>
      </c>
      <c r="H1631" s="78">
        <v>0</v>
      </c>
      <c r="I1631" s="78">
        <v>0</v>
      </c>
      <c r="J1631" s="78">
        <v>28.24</v>
      </c>
      <c r="K1631" s="78">
        <v>363.77</v>
      </c>
      <c r="L1631" s="78">
        <v>0</v>
      </c>
      <c r="M1631" s="78">
        <v>15.3</v>
      </c>
      <c r="N1631" s="79">
        <v>407.31</v>
      </c>
      <c r="O1631" s="79">
        <v>1987.28</v>
      </c>
    </row>
    <row r="1632" spans="1:15">
      <c r="A1632" s="96">
        <v>2024</v>
      </c>
      <c r="B1632" s="90" t="s">
        <v>64</v>
      </c>
      <c r="C1632" s="93" t="s">
        <v>69</v>
      </c>
      <c r="D1632" s="78">
        <v>92.19</v>
      </c>
      <c r="E1632" s="78">
        <v>11.25</v>
      </c>
      <c r="F1632" s="79">
        <v>103.44</v>
      </c>
      <c r="G1632" s="78">
        <v>69.45</v>
      </c>
      <c r="H1632" s="78">
        <v>39.200000000000003</v>
      </c>
      <c r="I1632" s="78">
        <v>33.97</v>
      </c>
      <c r="J1632" s="78">
        <v>0</v>
      </c>
      <c r="K1632" s="78">
        <v>17.91</v>
      </c>
      <c r="L1632" s="78">
        <v>0</v>
      </c>
      <c r="M1632" s="78">
        <v>3.76</v>
      </c>
      <c r="N1632" s="79">
        <v>164.29</v>
      </c>
      <c r="O1632" s="79">
        <v>267.73</v>
      </c>
    </row>
    <row r="1633" spans="1:15">
      <c r="A1633" s="99">
        <v>2024</v>
      </c>
      <c r="B1633" s="91" t="s">
        <v>64</v>
      </c>
      <c r="C1633" s="94" t="s">
        <v>127</v>
      </c>
      <c r="D1633" s="80">
        <v>3239.53</v>
      </c>
      <c r="E1633" s="80">
        <v>270.17</v>
      </c>
      <c r="F1633" s="81">
        <v>3509.7</v>
      </c>
      <c r="G1633" s="80">
        <v>73.040000000000006</v>
      </c>
      <c r="H1633" s="80">
        <v>350.4</v>
      </c>
      <c r="I1633" s="80">
        <v>851.62</v>
      </c>
      <c r="J1633" s="80">
        <v>72.959999999999994</v>
      </c>
      <c r="K1633" s="80">
        <v>966.27</v>
      </c>
      <c r="L1633" s="127">
        <v>7.29</v>
      </c>
      <c r="M1633" s="80">
        <v>184.25</v>
      </c>
      <c r="N1633" s="81">
        <v>2505.83</v>
      </c>
      <c r="O1633" s="81">
        <v>6015.53</v>
      </c>
    </row>
    <row r="1634" spans="1:15">
      <c r="A1634" s="96">
        <v>2024</v>
      </c>
      <c r="B1634" s="90" t="s">
        <v>63</v>
      </c>
      <c r="C1634" s="93" t="s">
        <v>136</v>
      </c>
      <c r="D1634" s="78">
        <v>0</v>
      </c>
      <c r="E1634" s="78">
        <v>113.28</v>
      </c>
      <c r="F1634" s="79">
        <v>113.28</v>
      </c>
      <c r="G1634" s="78">
        <v>0</v>
      </c>
      <c r="H1634" s="78">
        <v>0</v>
      </c>
      <c r="I1634" s="78">
        <v>0</v>
      </c>
      <c r="J1634" s="78">
        <v>0</v>
      </c>
      <c r="K1634" s="78">
        <v>0</v>
      </c>
      <c r="L1634" s="78">
        <v>0</v>
      </c>
      <c r="M1634" s="78">
        <v>0</v>
      </c>
      <c r="N1634" s="79">
        <v>0</v>
      </c>
      <c r="O1634" s="79">
        <v>113.28</v>
      </c>
    </row>
    <row r="1635" spans="1:15">
      <c r="A1635" s="96">
        <v>2024</v>
      </c>
      <c r="B1635" s="90" t="s">
        <v>63</v>
      </c>
      <c r="C1635" s="93" t="s">
        <v>37</v>
      </c>
      <c r="D1635" s="78">
        <v>0</v>
      </c>
      <c r="E1635" s="78">
        <v>36.1</v>
      </c>
      <c r="F1635" s="79">
        <v>36.1</v>
      </c>
      <c r="G1635" s="78">
        <v>2.95</v>
      </c>
      <c r="H1635" s="78">
        <v>0.02</v>
      </c>
      <c r="I1635" s="78">
        <v>14.48</v>
      </c>
      <c r="J1635" s="78">
        <v>0</v>
      </c>
      <c r="K1635" s="78">
        <v>78.89</v>
      </c>
      <c r="L1635" s="78">
        <v>11.68</v>
      </c>
      <c r="M1635" s="78">
        <v>11.14</v>
      </c>
      <c r="N1635" s="79">
        <v>119.16</v>
      </c>
      <c r="O1635" s="79">
        <v>155.26</v>
      </c>
    </row>
    <row r="1636" spans="1:15">
      <c r="A1636" s="96">
        <v>2024</v>
      </c>
      <c r="B1636" s="90" t="s">
        <v>63</v>
      </c>
      <c r="C1636" s="93" t="s">
        <v>38</v>
      </c>
      <c r="D1636" s="78">
        <v>169.48</v>
      </c>
      <c r="E1636" s="78">
        <v>0</v>
      </c>
      <c r="F1636" s="79">
        <v>169.48</v>
      </c>
      <c r="G1636" s="78">
        <v>0</v>
      </c>
      <c r="H1636" s="78">
        <v>0</v>
      </c>
      <c r="I1636" s="78">
        <v>0</v>
      </c>
      <c r="J1636" s="78">
        <v>0</v>
      </c>
      <c r="K1636" s="78">
        <v>0</v>
      </c>
      <c r="L1636" s="78">
        <v>0</v>
      </c>
      <c r="M1636" s="78">
        <v>0.17</v>
      </c>
      <c r="N1636" s="79">
        <v>0.17</v>
      </c>
      <c r="O1636" s="79">
        <v>169.65</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279.68</v>
      </c>
      <c r="L1643" s="78">
        <v>0</v>
      </c>
      <c r="M1643" s="78">
        <v>86.7</v>
      </c>
      <c r="N1643" s="79">
        <v>525.13</v>
      </c>
      <c r="O1643" s="79">
        <v>542.95000000000005</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1124.78</v>
      </c>
      <c r="E1645" s="78">
        <v>0</v>
      </c>
      <c r="F1645" s="79">
        <v>1124.78</v>
      </c>
      <c r="G1645" s="78">
        <v>5.29</v>
      </c>
      <c r="H1645" s="78">
        <v>83.19</v>
      </c>
      <c r="I1645" s="78">
        <v>0</v>
      </c>
      <c r="J1645" s="78">
        <v>0</v>
      </c>
      <c r="K1645" s="78">
        <v>0</v>
      </c>
      <c r="L1645" s="78">
        <v>0</v>
      </c>
      <c r="M1645" s="78">
        <v>17.64</v>
      </c>
      <c r="N1645" s="79">
        <v>106.12</v>
      </c>
      <c r="O1645" s="79">
        <v>1230.9000000000001</v>
      </c>
    </row>
    <row r="1646" spans="1:15">
      <c r="A1646" s="96">
        <v>2024</v>
      </c>
      <c r="B1646" s="90" t="s">
        <v>63</v>
      </c>
      <c r="C1646" s="93" t="s">
        <v>137</v>
      </c>
      <c r="D1646" s="78">
        <v>156.44</v>
      </c>
      <c r="E1646" s="78">
        <v>0</v>
      </c>
      <c r="F1646" s="79">
        <v>156.44</v>
      </c>
      <c r="G1646" s="78">
        <v>0</v>
      </c>
      <c r="H1646" s="78">
        <v>0</v>
      </c>
      <c r="I1646" s="78">
        <v>0</v>
      </c>
      <c r="J1646" s="78">
        <v>0</v>
      </c>
      <c r="K1646" s="78">
        <v>0</v>
      </c>
      <c r="L1646" s="78">
        <v>0</v>
      </c>
      <c r="M1646" s="78">
        <v>0</v>
      </c>
      <c r="N1646" s="79">
        <v>0</v>
      </c>
      <c r="O1646" s="79">
        <v>156.44</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84.65</v>
      </c>
      <c r="L1648" s="78">
        <v>0</v>
      </c>
      <c r="M1648" s="78">
        <v>0</v>
      </c>
      <c r="N1648" s="79">
        <v>224.34</v>
      </c>
      <c r="O1648" s="79">
        <v>254.64</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65.58</v>
      </c>
      <c r="L1650" s="78">
        <v>0</v>
      </c>
      <c r="M1650" s="78">
        <v>11.4</v>
      </c>
      <c r="N1650" s="79">
        <v>92.04</v>
      </c>
      <c r="O1650" s="79">
        <v>128.43</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1427.77</v>
      </c>
      <c r="E1653" s="78">
        <v>0</v>
      </c>
      <c r="F1653" s="79">
        <v>1427.77</v>
      </c>
      <c r="G1653" s="78">
        <v>0</v>
      </c>
      <c r="H1653" s="78">
        <v>0.06</v>
      </c>
      <c r="I1653" s="78">
        <v>39.82</v>
      </c>
      <c r="J1653" s="78">
        <v>0</v>
      </c>
      <c r="K1653" s="78">
        <v>272.26</v>
      </c>
      <c r="L1653" s="78">
        <v>0</v>
      </c>
      <c r="M1653" s="78">
        <v>0.36</v>
      </c>
      <c r="N1653" s="79">
        <v>312.5</v>
      </c>
      <c r="O1653" s="79">
        <v>1740.27</v>
      </c>
    </row>
    <row r="1654" spans="1:15">
      <c r="A1654" s="96">
        <v>2024</v>
      </c>
      <c r="B1654" s="90" t="s">
        <v>63</v>
      </c>
      <c r="C1654" s="93" t="s">
        <v>69</v>
      </c>
      <c r="D1654" s="78">
        <v>225.55</v>
      </c>
      <c r="E1654" s="78">
        <v>73.05</v>
      </c>
      <c r="F1654" s="79">
        <v>298.60000000000002</v>
      </c>
      <c r="G1654" s="78">
        <v>52.05</v>
      </c>
      <c r="H1654" s="78">
        <v>97.9</v>
      </c>
      <c r="I1654" s="78">
        <v>173.07</v>
      </c>
      <c r="J1654" s="78">
        <v>0</v>
      </c>
      <c r="K1654" s="78">
        <v>50.47</v>
      </c>
      <c r="L1654" s="78">
        <v>0</v>
      </c>
      <c r="M1654" s="78">
        <v>11.99</v>
      </c>
      <c r="N1654" s="79">
        <v>385.48</v>
      </c>
      <c r="O1654" s="79">
        <v>684.08</v>
      </c>
    </row>
    <row r="1655" spans="1:15">
      <c r="A1655" s="99">
        <v>2024</v>
      </c>
      <c r="B1655" s="91" t="s">
        <v>63</v>
      </c>
      <c r="C1655" s="94" t="s">
        <v>127</v>
      </c>
      <c r="D1655" s="80">
        <v>3687.3</v>
      </c>
      <c r="E1655" s="80">
        <v>409.5</v>
      </c>
      <c r="F1655" s="81">
        <v>4096.8</v>
      </c>
      <c r="G1655" s="80">
        <v>60.83</v>
      </c>
      <c r="H1655" s="80">
        <v>309.81</v>
      </c>
      <c r="I1655" s="80">
        <v>866.14</v>
      </c>
      <c r="J1655" s="80">
        <v>51.58</v>
      </c>
      <c r="K1655" s="80">
        <v>926.86</v>
      </c>
      <c r="L1655" s="127">
        <v>14.87</v>
      </c>
      <c r="M1655" s="80">
        <v>199.49</v>
      </c>
      <c r="N1655" s="81">
        <v>2429.58</v>
      </c>
      <c r="O1655" s="81">
        <v>6526.38</v>
      </c>
    </row>
    <row r="1656" spans="1:15">
      <c r="A1656" s="96">
        <v>2024</v>
      </c>
      <c r="B1656" s="90" t="s">
        <v>135</v>
      </c>
      <c r="C1656" s="93" t="s">
        <v>136</v>
      </c>
      <c r="D1656" s="78">
        <v>0</v>
      </c>
      <c r="E1656" s="78">
        <v>112.13</v>
      </c>
      <c r="F1656" s="79">
        <v>112.13</v>
      </c>
      <c r="G1656" s="78">
        <v>0</v>
      </c>
      <c r="H1656" s="78">
        <v>0</v>
      </c>
      <c r="I1656" s="78">
        <v>0</v>
      </c>
      <c r="J1656" s="78">
        <v>0</v>
      </c>
      <c r="K1656" s="78">
        <v>0</v>
      </c>
      <c r="L1656" s="78">
        <v>0</v>
      </c>
      <c r="M1656" s="78">
        <v>0</v>
      </c>
      <c r="N1656" s="79">
        <v>0</v>
      </c>
      <c r="O1656" s="79">
        <v>112.13</v>
      </c>
    </row>
    <row r="1657" spans="1:15">
      <c r="A1657" s="96">
        <v>2024</v>
      </c>
      <c r="B1657" s="90" t="s">
        <v>62</v>
      </c>
      <c r="C1657" s="93" t="s">
        <v>37</v>
      </c>
      <c r="D1657" s="78">
        <v>0</v>
      </c>
      <c r="E1657" s="78">
        <v>50.83</v>
      </c>
      <c r="F1657" s="79">
        <v>50.83</v>
      </c>
      <c r="G1657" s="78">
        <v>0.12</v>
      </c>
      <c r="H1657" s="78">
        <v>109.84</v>
      </c>
      <c r="I1657" s="78">
        <v>0</v>
      </c>
      <c r="J1657" s="78">
        <v>0</v>
      </c>
      <c r="K1657" s="78">
        <v>269.13</v>
      </c>
      <c r="L1657" s="78">
        <v>6</v>
      </c>
      <c r="M1657" s="78">
        <v>7.67</v>
      </c>
      <c r="N1657" s="79">
        <v>392.76</v>
      </c>
      <c r="O1657" s="79">
        <v>443.59</v>
      </c>
    </row>
    <row r="1658" spans="1:15">
      <c r="A1658" s="96">
        <v>2024</v>
      </c>
      <c r="B1658" s="90" t="s">
        <v>62</v>
      </c>
      <c r="C1658" s="93" t="s">
        <v>38</v>
      </c>
      <c r="D1658" s="78">
        <v>91.2</v>
      </c>
      <c r="E1658" s="78">
        <v>0</v>
      </c>
      <c r="F1658" s="79">
        <v>91.2</v>
      </c>
      <c r="G1658" s="78">
        <v>0</v>
      </c>
      <c r="H1658" s="78">
        <v>0</v>
      </c>
      <c r="I1658" s="78">
        <v>0</v>
      </c>
      <c r="J1658" s="78">
        <v>0</v>
      </c>
      <c r="K1658" s="78">
        <v>0</v>
      </c>
      <c r="L1658" s="78">
        <v>0</v>
      </c>
      <c r="M1658" s="78">
        <v>0.14000000000000001</v>
      </c>
      <c r="N1658" s="79">
        <v>0.14000000000000001</v>
      </c>
      <c r="O1658" s="79">
        <v>91.34</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0.12</v>
      </c>
      <c r="E1665" s="78">
        <v>81.99</v>
      </c>
      <c r="F1665" s="79">
        <v>82.11</v>
      </c>
      <c r="G1665" s="78">
        <v>0.28999999999999998</v>
      </c>
      <c r="H1665" s="78">
        <v>84.69</v>
      </c>
      <c r="I1665" s="78">
        <v>45.55</v>
      </c>
      <c r="J1665" s="78">
        <v>4.01</v>
      </c>
      <c r="K1665" s="78">
        <v>177.83</v>
      </c>
      <c r="L1665" s="78">
        <v>6.22</v>
      </c>
      <c r="M1665" s="78">
        <v>72.63</v>
      </c>
      <c r="N1665" s="79">
        <v>391.22</v>
      </c>
      <c r="O1665" s="79">
        <v>473.33</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1168.46</v>
      </c>
      <c r="E1667" s="78">
        <v>0</v>
      </c>
      <c r="F1667" s="79">
        <v>1168.46</v>
      </c>
      <c r="G1667" s="78">
        <v>1.6</v>
      </c>
      <c r="H1667" s="78">
        <v>57.08</v>
      </c>
      <c r="I1667" s="78">
        <v>0</v>
      </c>
      <c r="J1667" s="78">
        <v>0</v>
      </c>
      <c r="K1667" s="78">
        <v>0</v>
      </c>
      <c r="L1667" s="78">
        <v>0</v>
      </c>
      <c r="M1667" s="78">
        <v>14.49</v>
      </c>
      <c r="N1667" s="79">
        <v>73.17</v>
      </c>
      <c r="O1667" s="79">
        <v>1241.6300000000001</v>
      </c>
    </row>
    <row r="1668" spans="1:15">
      <c r="A1668" s="96">
        <v>2024</v>
      </c>
      <c r="B1668" s="90" t="s">
        <v>62</v>
      </c>
      <c r="C1668" s="93" t="s">
        <v>137</v>
      </c>
      <c r="D1668" s="78">
        <v>123.56</v>
      </c>
      <c r="E1668" s="78">
        <v>0</v>
      </c>
      <c r="F1668" s="79">
        <v>123.56</v>
      </c>
      <c r="G1668" s="78">
        <v>0</v>
      </c>
      <c r="H1668" s="78">
        <v>0</v>
      </c>
      <c r="I1668" s="78">
        <v>0</v>
      </c>
      <c r="J1668" s="78">
        <v>0</v>
      </c>
      <c r="K1668" s="78">
        <v>0</v>
      </c>
      <c r="L1668" s="78">
        <v>0</v>
      </c>
      <c r="M1668" s="78">
        <v>0</v>
      </c>
      <c r="N1668" s="79">
        <v>0</v>
      </c>
      <c r="O1668" s="79">
        <v>123.56</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138.38999999999999</v>
      </c>
      <c r="L1670" s="78">
        <v>0</v>
      </c>
      <c r="M1670" s="78">
        <v>0</v>
      </c>
      <c r="N1670" s="79">
        <v>250.31</v>
      </c>
      <c r="O1670" s="79">
        <v>282.91000000000003</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0.1</v>
      </c>
      <c r="E1672" s="78">
        <v>23.17</v>
      </c>
      <c r="F1672" s="79">
        <v>23.27</v>
      </c>
      <c r="G1672" s="78">
        <v>0</v>
      </c>
      <c r="H1672" s="78">
        <v>0.15</v>
      </c>
      <c r="I1672" s="78">
        <v>13.07</v>
      </c>
      <c r="J1672" s="78">
        <v>0</v>
      </c>
      <c r="K1672" s="78">
        <v>0</v>
      </c>
      <c r="L1672" s="78">
        <v>0</v>
      </c>
      <c r="M1672" s="78">
        <v>7.48</v>
      </c>
      <c r="N1672" s="79">
        <v>20.7</v>
      </c>
      <c r="O1672" s="79">
        <v>43.97</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1245.53</v>
      </c>
      <c r="E1675" s="78">
        <v>0</v>
      </c>
      <c r="F1675" s="79">
        <v>1245.53</v>
      </c>
      <c r="G1675" s="78">
        <v>0</v>
      </c>
      <c r="H1675" s="78">
        <v>0</v>
      </c>
      <c r="I1675" s="78">
        <v>39.659999999999997</v>
      </c>
      <c r="J1675" s="78">
        <v>0</v>
      </c>
      <c r="K1675" s="78">
        <v>505.14</v>
      </c>
      <c r="L1675" s="78">
        <v>0</v>
      </c>
      <c r="M1675" s="78">
        <v>40.75</v>
      </c>
      <c r="N1675" s="79">
        <v>585.54999999999995</v>
      </c>
      <c r="O1675" s="79">
        <v>1831.08</v>
      </c>
    </row>
    <row r="1676" spans="1:15">
      <c r="A1676" s="96">
        <v>2024</v>
      </c>
      <c r="B1676" s="90" t="s">
        <v>62</v>
      </c>
      <c r="C1676" s="93" t="s">
        <v>69</v>
      </c>
      <c r="D1676" s="78">
        <v>188.12</v>
      </c>
      <c r="E1676" s="78">
        <v>14.02</v>
      </c>
      <c r="F1676" s="79">
        <v>202.14</v>
      </c>
      <c r="G1676" s="78">
        <v>61.23</v>
      </c>
      <c r="H1676" s="78">
        <v>90.6</v>
      </c>
      <c r="I1676" s="78">
        <v>0</v>
      </c>
      <c r="J1676" s="78">
        <v>12.08</v>
      </c>
      <c r="K1676" s="78">
        <v>40.75</v>
      </c>
      <c r="L1676" s="78">
        <v>0</v>
      </c>
      <c r="M1676" s="78">
        <v>8.5299999999999994</v>
      </c>
      <c r="N1676" s="79">
        <v>213.19</v>
      </c>
      <c r="O1676" s="79">
        <v>415.33</v>
      </c>
    </row>
    <row r="1677" spans="1:15">
      <c r="A1677" s="99">
        <v>2024</v>
      </c>
      <c r="B1677" s="91" t="s">
        <v>62</v>
      </c>
      <c r="C1677" s="94" t="s">
        <v>127</v>
      </c>
      <c r="D1677" s="80">
        <v>3688.38</v>
      </c>
      <c r="E1677" s="80">
        <v>370.2</v>
      </c>
      <c r="F1677" s="81">
        <v>4058.58</v>
      </c>
      <c r="G1677" s="80">
        <v>63.41</v>
      </c>
      <c r="H1677" s="80">
        <v>392.33</v>
      </c>
      <c r="I1677" s="80">
        <v>885.16</v>
      </c>
      <c r="J1677" s="80">
        <v>28.82</v>
      </c>
      <c r="K1677" s="80">
        <v>1295.96</v>
      </c>
      <c r="L1677" s="127">
        <v>12.3</v>
      </c>
      <c r="M1677" s="80">
        <v>213.89</v>
      </c>
      <c r="N1677" s="81">
        <v>2891.87</v>
      </c>
      <c r="O1677" s="81">
        <v>6950.45</v>
      </c>
    </row>
    <row r="1678" spans="1:15">
      <c r="A1678" s="96">
        <v>2024</v>
      </c>
      <c r="B1678" s="90" t="s">
        <v>61</v>
      </c>
      <c r="C1678" s="93" t="s">
        <v>136</v>
      </c>
      <c r="D1678" s="78">
        <v>246.1</v>
      </c>
      <c r="E1678" s="78">
        <v>30.03</v>
      </c>
      <c r="F1678" s="79">
        <v>276.13</v>
      </c>
      <c r="G1678" s="78">
        <v>0</v>
      </c>
      <c r="H1678" s="78">
        <v>0</v>
      </c>
      <c r="I1678" s="78">
        <v>0</v>
      </c>
      <c r="J1678" s="78">
        <v>0</v>
      </c>
      <c r="K1678" s="78">
        <v>0</v>
      </c>
      <c r="L1678" s="78">
        <v>0</v>
      </c>
      <c r="M1678" s="78">
        <v>0</v>
      </c>
      <c r="N1678" s="79">
        <v>0</v>
      </c>
      <c r="O1678" s="79">
        <v>276.13</v>
      </c>
    </row>
    <row r="1679" spans="1:15">
      <c r="A1679" s="96">
        <v>2024</v>
      </c>
      <c r="B1679" s="90" t="s">
        <v>61</v>
      </c>
      <c r="C1679" s="93" t="s">
        <v>37</v>
      </c>
      <c r="D1679" s="78">
        <v>0</v>
      </c>
      <c r="E1679" s="78">
        <v>0</v>
      </c>
      <c r="F1679" s="79">
        <v>0</v>
      </c>
      <c r="G1679" s="78">
        <v>0.05</v>
      </c>
      <c r="H1679" s="78">
        <v>145.56</v>
      </c>
      <c r="I1679" s="78">
        <v>0</v>
      </c>
      <c r="J1679" s="78">
        <v>0</v>
      </c>
      <c r="K1679" s="78">
        <v>174.12</v>
      </c>
      <c r="L1679" s="78">
        <v>0</v>
      </c>
      <c r="M1679" s="78">
        <v>10.88</v>
      </c>
      <c r="N1679" s="79">
        <v>330.61</v>
      </c>
      <c r="O1679" s="79">
        <v>330.61</v>
      </c>
    </row>
    <row r="1680" spans="1:15">
      <c r="A1680" s="96">
        <v>2024</v>
      </c>
      <c r="B1680" s="90" t="s">
        <v>61</v>
      </c>
      <c r="C1680" s="93" t="s">
        <v>38</v>
      </c>
      <c r="D1680" s="78">
        <v>143.91999999999999</v>
      </c>
      <c r="E1680" s="78">
        <v>0</v>
      </c>
      <c r="F1680" s="79">
        <v>143.91999999999999</v>
      </c>
      <c r="G1680" s="78">
        <v>0</v>
      </c>
      <c r="H1680" s="78">
        <v>0</v>
      </c>
      <c r="I1680" s="78">
        <v>0</v>
      </c>
      <c r="J1680" s="78">
        <v>0</v>
      </c>
      <c r="K1680" s="78">
        <v>0</v>
      </c>
      <c r="L1680" s="78">
        <v>0</v>
      </c>
      <c r="M1680" s="78">
        <v>0.18</v>
      </c>
      <c r="N1680" s="79">
        <v>0.18</v>
      </c>
      <c r="O1680" s="79">
        <v>144.1</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0.15</v>
      </c>
      <c r="E1687" s="78">
        <v>154.02000000000001</v>
      </c>
      <c r="F1687" s="79">
        <v>154.16999999999999</v>
      </c>
      <c r="G1687" s="78">
        <v>0.1</v>
      </c>
      <c r="H1687" s="78">
        <v>141.76</v>
      </c>
      <c r="I1687" s="78">
        <v>43.92</v>
      </c>
      <c r="J1687" s="78">
        <v>0</v>
      </c>
      <c r="K1687" s="78">
        <v>152.41</v>
      </c>
      <c r="L1687" s="78">
        <v>0</v>
      </c>
      <c r="M1687" s="78">
        <v>75.38</v>
      </c>
      <c r="N1687" s="79">
        <v>413.57</v>
      </c>
      <c r="O1687" s="79">
        <v>567.74</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989.01</v>
      </c>
      <c r="E1689" s="78">
        <v>0</v>
      </c>
      <c r="F1689" s="79">
        <v>989.01</v>
      </c>
      <c r="G1689" s="78">
        <v>0</v>
      </c>
      <c r="H1689" s="78">
        <v>40.14</v>
      </c>
      <c r="I1689" s="78">
        <v>0</v>
      </c>
      <c r="J1689" s="78">
        <v>0</v>
      </c>
      <c r="K1689" s="78">
        <v>0</v>
      </c>
      <c r="L1689" s="78">
        <v>0</v>
      </c>
      <c r="M1689" s="78">
        <v>0.02</v>
      </c>
      <c r="N1689" s="79">
        <v>40.159999999999997</v>
      </c>
      <c r="O1689" s="79">
        <v>1029.17</v>
      </c>
    </row>
    <row r="1690" spans="1:15">
      <c r="A1690" s="96">
        <v>2024</v>
      </c>
      <c r="B1690" s="90" t="s">
        <v>61</v>
      </c>
      <c r="C1690" s="93" t="s">
        <v>137</v>
      </c>
      <c r="D1690" s="78">
        <v>208.12</v>
      </c>
      <c r="E1690" s="78">
        <v>0</v>
      </c>
      <c r="F1690" s="79">
        <v>208.12</v>
      </c>
      <c r="G1690" s="78">
        <v>0</v>
      </c>
      <c r="H1690" s="78">
        <v>0</v>
      </c>
      <c r="I1690" s="78">
        <v>0</v>
      </c>
      <c r="J1690" s="78">
        <v>0</v>
      </c>
      <c r="K1690" s="78">
        <v>0</v>
      </c>
      <c r="L1690" s="78">
        <v>0</v>
      </c>
      <c r="M1690" s="78">
        <v>0</v>
      </c>
      <c r="N1690" s="79">
        <v>0</v>
      </c>
      <c r="O1690" s="79">
        <v>208.12</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0.09</v>
      </c>
      <c r="E1694" s="78">
        <v>0</v>
      </c>
      <c r="F1694" s="79">
        <v>0.09</v>
      </c>
      <c r="G1694" s="78">
        <v>0</v>
      </c>
      <c r="H1694" s="78">
        <v>0.1</v>
      </c>
      <c r="I1694" s="78">
        <v>44.08</v>
      </c>
      <c r="J1694" s="78">
        <v>0</v>
      </c>
      <c r="K1694" s="78">
        <v>34.92</v>
      </c>
      <c r="L1694" s="78">
        <v>0</v>
      </c>
      <c r="M1694" s="78">
        <v>7.0000000000000007E-2</v>
      </c>
      <c r="N1694" s="79">
        <v>79.17</v>
      </c>
      <c r="O1694" s="79">
        <v>79.260000000000005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1821.41</v>
      </c>
      <c r="E1697" s="78">
        <v>0</v>
      </c>
      <c r="F1697" s="79">
        <v>1821.41</v>
      </c>
      <c r="G1697" s="78">
        <v>0</v>
      </c>
      <c r="H1697" s="78">
        <v>3.57</v>
      </c>
      <c r="I1697" s="78">
        <v>42.37</v>
      </c>
      <c r="J1697" s="78">
        <v>0</v>
      </c>
      <c r="K1697" s="78">
        <v>400.88</v>
      </c>
      <c r="L1697" s="78">
        <v>0</v>
      </c>
      <c r="M1697" s="78">
        <v>13.18</v>
      </c>
      <c r="N1697" s="79">
        <v>460</v>
      </c>
      <c r="O1697" s="79">
        <v>2281.41</v>
      </c>
    </row>
    <row r="1698" spans="1:15">
      <c r="A1698" s="96">
        <v>2024</v>
      </c>
      <c r="B1698" s="90" t="s">
        <v>61</v>
      </c>
      <c r="C1698" s="93" t="s">
        <v>69</v>
      </c>
      <c r="D1698" s="78">
        <v>303.41000000000003</v>
      </c>
      <c r="E1698" s="78">
        <v>38.25</v>
      </c>
      <c r="F1698" s="79">
        <v>341.66</v>
      </c>
      <c r="G1698" s="78">
        <v>12.55</v>
      </c>
      <c r="H1698" s="78">
        <v>82.88</v>
      </c>
      <c r="I1698" s="78">
        <v>196.68</v>
      </c>
      <c r="J1698" s="78">
        <v>60</v>
      </c>
      <c r="K1698" s="78">
        <v>121.09</v>
      </c>
      <c r="L1698" s="78">
        <v>0</v>
      </c>
      <c r="M1698" s="78">
        <v>13.09</v>
      </c>
      <c r="N1698" s="79">
        <v>486.29</v>
      </c>
      <c r="O1698" s="79">
        <v>827.95</v>
      </c>
    </row>
    <row r="1699" spans="1:15">
      <c r="A1699" s="99">
        <v>2024</v>
      </c>
      <c r="B1699" s="91" t="s">
        <v>61</v>
      </c>
      <c r="C1699" s="94" t="s">
        <v>127</v>
      </c>
      <c r="D1699" s="80">
        <v>4210.67</v>
      </c>
      <c r="E1699" s="80">
        <v>332.11</v>
      </c>
      <c r="F1699" s="81">
        <v>4542.78</v>
      </c>
      <c r="G1699" s="80">
        <v>12.77</v>
      </c>
      <c r="H1699" s="80">
        <v>501.51</v>
      </c>
      <c r="I1699" s="80">
        <v>864.82</v>
      </c>
      <c r="J1699" s="80">
        <v>65.67</v>
      </c>
      <c r="K1699" s="80">
        <v>1075.8900000000001</v>
      </c>
      <c r="L1699" s="127">
        <v>11.02</v>
      </c>
      <c r="M1699" s="80">
        <v>169.82</v>
      </c>
      <c r="N1699" s="81">
        <v>2701.5</v>
      </c>
      <c r="O1699" s="81">
        <v>7244.28</v>
      </c>
    </row>
    <row r="1700" spans="1:15">
      <c r="A1700" s="96">
        <v>2024</v>
      </c>
      <c r="B1700" s="90" t="s">
        <v>60</v>
      </c>
      <c r="C1700" s="93" t="s">
        <v>136</v>
      </c>
      <c r="D1700" s="78">
        <v>253.75</v>
      </c>
      <c r="E1700" s="78">
        <v>0</v>
      </c>
      <c r="F1700" s="79">
        <v>253.75</v>
      </c>
      <c r="G1700" s="78">
        <v>0</v>
      </c>
      <c r="H1700" s="78">
        <v>0</v>
      </c>
      <c r="I1700" s="78">
        <v>0</v>
      </c>
      <c r="J1700" s="78">
        <v>0</v>
      </c>
      <c r="K1700" s="78">
        <v>0</v>
      </c>
      <c r="L1700" s="78">
        <v>0</v>
      </c>
      <c r="M1700" s="78">
        <v>0</v>
      </c>
      <c r="N1700" s="79">
        <v>0</v>
      </c>
      <c r="O1700" s="79">
        <v>253.75</v>
      </c>
    </row>
    <row r="1701" spans="1:15">
      <c r="A1701" s="96">
        <v>2024</v>
      </c>
      <c r="B1701" s="90" t="s">
        <v>60</v>
      </c>
      <c r="C1701" s="93" t="s">
        <v>37</v>
      </c>
      <c r="D1701" s="78">
        <v>0</v>
      </c>
      <c r="E1701" s="78">
        <v>0</v>
      </c>
      <c r="F1701" s="79">
        <v>0</v>
      </c>
      <c r="G1701" s="78">
        <v>3.66</v>
      </c>
      <c r="H1701" s="78">
        <v>104.24</v>
      </c>
      <c r="I1701" s="78">
        <v>0</v>
      </c>
      <c r="J1701" s="78">
        <v>0</v>
      </c>
      <c r="K1701" s="78">
        <v>248.9</v>
      </c>
      <c r="L1701" s="78">
        <v>0</v>
      </c>
      <c r="M1701" s="78">
        <v>28.17</v>
      </c>
      <c r="N1701" s="79">
        <v>384.97</v>
      </c>
      <c r="O1701" s="79">
        <v>384.97</v>
      </c>
    </row>
    <row r="1702" spans="1:15">
      <c r="A1702" s="96">
        <v>2024</v>
      </c>
      <c r="B1702" s="90" t="s">
        <v>60</v>
      </c>
      <c r="C1702" s="93" t="s">
        <v>38</v>
      </c>
      <c r="D1702" s="78">
        <v>0</v>
      </c>
      <c r="E1702" s="78">
        <v>0</v>
      </c>
      <c r="F1702" s="79">
        <v>0</v>
      </c>
      <c r="G1702" s="78">
        <v>0</v>
      </c>
      <c r="H1702" s="78">
        <v>0</v>
      </c>
      <c r="I1702" s="78">
        <v>0</v>
      </c>
      <c r="J1702" s="78">
        <v>0</v>
      </c>
      <c r="K1702" s="78">
        <v>0</v>
      </c>
      <c r="L1702" s="78">
        <v>0</v>
      </c>
      <c r="M1702" s="78">
        <v>0.23</v>
      </c>
      <c r="N1702" s="79">
        <v>0.23</v>
      </c>
      <c r="O1702" s="79">
        <v>0.23</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62.55</v>
      </c>
      <c r="J1709" s="78">
        <v>30.31</v>
      </c>
      <c r="K1709" s="78">
        <v>275.02999999999997</v>
      </c>
      <c r="L1709" s="78">
        <v>2.42</v>
      </c>
      <c r="M1709" s="78">
        <v>80.44</v>
      </c>
      <c r="N1709" s="79">
        <v>532.86</v>
      </c>
      <c r="O1709" s="79">
        <v>600.62</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1080.8800000000001</v>
      </c>
      <c r="E1711" s="78">
        <v>0</v>
      </c>
      <c r="F1711" s="79">
        <v>1080.8800000000001</v>
      </c>
      <c r="G1711" s="78">
        <v>0</v>
      </c>
      <c r="H1711" s="78">
        <v>57.41</v>
      </c>
      <c r="I1711" s="78">
        <v>0</v>
      </c>
      <c r="J1711" s="78">
        <v>0</v>
      </c>
      <c r="K1711" s="78">
        <v>0</v>
      </c>
      <c r="L1711" s="78">
        <v>0</v>
      </c>
      <c r="M1711" s="78">
        <v>22.64</v>
      </c>
      <c r="N1711" s="79">
        <v>80.05</v>
      </c>
      <c r="O1711" s="79">
        <v>1160.93</v>
      </c>
    </row>
    <row r="1712" spans="1:15">
      <c r="A1712" s="96">
        <v>2024</v>
      </c>
      <c r="B1712" s="90" t="s">
        <v>60</v>
      </c>
      <c r="C1712" s="93" t="s">
        <v>137</v>
      </c>
      <c r="D1712" s="78">
        <v>54.64</v>
      </c>
      <c r="E1712" s="78">
        <v>0</v>
      </c>
      <c r="F1712" s="79">
        <v>54.64</v>
      </c>
      <c r="G1712" s="78">
        <v>0</v>
      </c>
      <c r="H1712" s="78">
        <v>0</v>
      </c>
      <c r="I1712" s="78">
        <v>0</v>
      </c>
      <c r="J1712" s="78">
        <v>0</v>
      </c>
      <c r="K1712" s="78">
        <v>0</v>
      </c>
      <c r="L1712" s="78">
        <v>0</v>
      </c>
      <c r="M1712" s="78">
        <v>0</v>
      </c>
      <c r="N1712" s="79">
        <v>0</v>
      </c>
      <c r="O1712" s="79">
        <v>54.64</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118.72</v>
      </c>
      <c r="L1714" s="78">
        <v>0</v>
      </c>
      <c r="M1714" s="78">
        <v>0</v>
      </c>
      <c r="N1714" s="79">
        <v>118.72</v>
      </c>
      <c r="O1714" s="79">
        <v>153</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35.67</v>
      </c>
      <c r="L1716" s="78">
        <v>0</v>
      </c>
      <c r="M1716" s="78">
        <v>3.72</v>
      </c>
      <c r="N1716" s="79">
        <v>61.98</v>
      </c>
      <c r="O1716" s="79">
        <v>136.71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1222.43</v>
      </c>
      <c r="E1719" s="78">
        <v>0</v>
      </c>
      <c r="F1719" s="79">
        <v>1222.43</v>
      </c>
      <c r="G1719" s="78">
        <v>0</v>
      </c>
      <c r="H1719" s="78">
        <v>0.04</v>
      </c>
      <c r="I1719" s="78">
        <v>0</v>
      </c>
      <c r="J1719" s="78">
        <v>0</v>
      </c>
      <c r="K1719" s="78">
        <v>369.08</v>
      </c>
      <c r="L1719" s="78">
        <v>0</v>
      </c>
      <c r="M1719" s="78">
        <v>69.58</v>
      </c>
      <c r="N1719" s="79">
        <v>438.7</v>
      </c>
      <c r="O1719" s="79">
        <v>1661.13</v>
      </c>
    </row>
    <row r="1720" spans="1:15">
      <c r="A1720" s="96">
        <v>2024</v>
      </c>
      <c r="B1720" s="90" t="s">
        <v>60</v>
      </c>
      <c r="C1720" s="93" t="s">
        <v>69</v>
      </c>
      <c r="D1720" s="78">
        <v>187.56</v>
      </c>
      <c r="E1720" s="78">
        <v>60.13</v>
      </c>
      <c r="F1720" s="79">
        <v>247.69</v>
      </c>
      <c r="G1720" s="78">
        <v>40.869999999999997</v>
      </c>
      <c r="H1720" s="78">
        <v>32.57</v>
      </c>
      <c r="I1720" s="78">
        <v>15.77</v>
      </c>
      <c r="J1720" s="78">
        <v>3.47</v>
      </c>
      <c r="K1720" s="78">
        <v>34.409999999999997</v>
      </c>
      <c r="L1720" s="78">
        <v>0</v>
      </c>
      <c r="M1720" s="78">
        <v>24.58</v>
      </c>
      <c r="N1720" s="79">
        <v>151.66999999999999</v>
      </c>
      <c r="O1720" s="79">
        <v>399.36</v>
      </c>
    </row>
    <row r="1721" spans="1:15">
      <c r="A1721" s="99">
        <v>2024</v>
      </c>
      <c r="B1721" s="91" t="s">
        <v>60</v>
      </c>
      <c r="C1721" s="94" t="s">
        <v>127</v>
      </c>
      <c r="D1721" s="80">
        <v>3619.63</v>
      </c>
      <c r="E1721" s="80">
        <v>245.04</v>
      </c>
      <c r="F1721" s="81">
        <v>3864.67</v>
      </c>
      <c r="G1721" s="80">
        <v>46.29</v>
      </c>
      <c r="H1721" s="80">
        <v>318.85000000000002</v>
      </c>
      <c r="I1721" s="80">
        <v>899.52</v>
      </c>
      <c r="J1721" s="80">
        <v>37.17</v>
      </c>
      <c r="K1721" s="80">
        <v>1118.8699999999999</v>
      </c>
      <c r="L1721" s="127">
        <v>13.01</v>
      </c>
      <c r="M1721" s="80">
        <v>300.99</v>
      </c>
      <c r="N1721" s="81">
        <v>2734.7</v>
      </c>
      <c r="O1721" s="81">
        <v>6599.37</v>
      </c>
    </row>
    <row r="1722" spans="1:15">
      <c r="A1722" s="96">
        <v>2024</v>
      </c>
      <c r="B1722" s="90" t="s">
        <v>59</v>
      </c>
      <c r="C1722" s="93" t="s">
        <v>136</v>
      </c>
      <c r="D1722" s="78">
        <v>234.99</v>
      </c>
      <c r="E1722" s="78">
        <v>0</v>
      </c>
      <c r="F1722" s="79">
        <v>234.99</v>
      </c>
      <c r="G1722" s="78">
        <v>0</v>
      </c>
      <c r="H1722" s="78">
        <v>0</v>
      </c>
      <c r="I1722" s="78">
        <v>0</v>
      </c>
      <c r="J1722" s="78">
        <v>0</v>
      </c>
      <c r="K1722" s="78">
        <v>0</v>
      </c>
      <c r="L1722" s="78">
        <v>0</v>
      </c>
      <c r="M1722" s="78">
        <v>0</v>
      </c>
      <c r="N1722" s="79">
        <v>0</v>
      </c>
      <c r="O1722" s="79">
        <v>234.99</v>
      </c>
    </row>
    <row r="1723" spans="1:15">
      <c r="A1723" s="96">
        <v>2024</v>
      </c>
      <c r="B1723" s="90" t="s">
        <v>59</v>
      </c>
      <c r="C1723" s="93" t="s">
        <v>37</v>
      </c>
      <c r="D1723" s="78">
        <v>0</v>
      </c>
      <c r="E1723" s="78">
        <v>23.88</v>
      </c>
      <c r="F1723" s="79">
        <v>23.88</v>
      </c>
      <c r="G1723" s="78">
        <v>7.12</v>
      </c>
      <c r="H1723" s="78">
        <v>30.26</v>
      </c>
      <c r="I1723" s="78">
        <v>36.1</v>
      </c>
      <c r="J1723" s="78">
        <v>0.03</v>
      </c>
      <c r="K1723" s="78">
        <v>147.84</v>
      </c>
      <c r="L1723" s="78">
        <v>10.5</v>
      </c>
      <c r="M1723" s="78">
        <v>21.39</v>
      </c>
      <c r="N1723" s="79">
        <v>253.24</v>
      </c>
      <c r="O1723" s="79">
        <v>277.12</v>
      </c>
    </row>
    <row r="1724" spans="1:15">
      <c r="A1724" s="96">
        <v>2024</v>
      </c>
      <c r="B1724" s="90" t="s">
        <v>59</v>
      </c>
      <c r="C1724" s="93" t="s">
        <v>38</v>
      </c>
      <c r="D1724" s="78">
        <v>0</v>
      </c>
      <c r="E1724" s="78">
        <v>0</v>
      </c>
      <c r="F1724" s="79">
        <v>0</v>
      </c>
      <c r="G1724" s="78">
        <v>0</v>
      </c>
      <c r="H1724" s="78">
        <v>0</v>
      </c>
      <c r="I1724" s="78">
        <v>0</v>
      </c>
      <c r="J1724" s="78">
        <v>0</v>
      </c>
      <c r="K1724" s="78">
        <v>0</v>
      </c>
      <c r="L1724" s="78">
        <v>0</v>
      </c>
      <c r="M1724" s="78">
        <v>7.0000000000000007E-2</v>
      </c>
      <c r="N1724" s="79">
        <v>7.0000000000000007E-2</v>
      </c>
      <c r="O1724" s="79">
        <v>7.0000000000000007E-2</v>
      </c>
    </row>
    <row r="1725" spans="1:15">
      <c r="A1725" s="96">
        <v>2024</v>
      </c>
      <c r="B1725" s="90" t="s">
        <v>59</v>
      </c>
      <c r="C1725" s="93" t="s">
        <v>40</v>
      </c>
      <c r="D1725" s="78">
        <v>0</v>
      </c>
      <c r="E1725" s="78">
        <v>22.18</v>
      </c>
      <c r="F1725" s="79">
        <v>22.18</v>
      </c>
      <c r="G1725" s="78">
        <v>0.08</v>
      </c>
      <c r="H1725" s="78">
        <v>0</v>
      </c>
      <c r="I1725" s="78">
        <v>0</v>
      </c>
      <c r="J1725" s="78">
        <v>0</v>
      </c>
      <c r="K1725" s="78">
        <v>0</v>
      </c>
      <c r="L1725" s="78">
        <v>0</v>
      </c>
      <c r="M1725" s="78">
        <v>22.44</v>
      </c>
      <c r="N1725" s="79">
        <v>22.52</v>
      </c>
      <c r="O1725" s="79">
        <v>44.7</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104.81</v>
      </c>
      <c r="F1731" s="79">
        <v>104.81</v>
      </c>
      <c r="G1731" s="78">
        <v>13.06</v>
      </c>
      <c r="H1731" s="78">
        <v>180.45</v>
      </c>
      <c r="I1731" s="78">
        <v>72.59</v>
      </c>
      <c r="J1731" s="78">
        <v>0.03</v>
      </c>
      <c r="K1731" s="78">
        <v>292.13</v>
      </c>
      <c r="L1731" s="78">
        <v>3.35</v>
      </c>
      <c r="M1731" s="78">
        <v>150.33000000000001</v>
      </c>
      <c r="N1731" s="79">
        <v>711.94</v>
      </c>
      <c r="O1731" s="79">
        <v>816.75</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1186.6199999999999</v>
      </c>
      <c r="E1733" s="78">
        <v>0</v>
      </c>
      <c r="F1733" s="79">
        <v>1186.6199999999999</v>
      </c>
      <c r="G1733" s="78">
        <v>0</v>
      </c>
      <c r="H1733" s="78">
        <v>60.01</v>
      </c>
      <c r="I1733" s="78">
        <v>0</v>
      </c>
      <c r="J1733" s="78">
        <v>0</v>
      </c>
      <c r="K1733" s="78">
        <v>0</v>
      </c>
      <c r="L1733" s="78">
        <v>0</v>
      </c>
      <c r="M1733" s="78">
        <v>16.100000000000001</v>
      </c>
      <c r="N1733" s="79">
        <v>76.11</v>
      </c>
      <c r="O1733" s="79">
        <v>1262.73</v>
      </c>
    </row>
    <row r="1734" spans="1:15">
      <c r="A1734" s="96">
        <v>2024</v>
      </c>
      <c r="B1734" s="90" t="s">
        <v>59</v>
      </c>
      <c r="C1734" s="93" t="s">
        <v>137</v>
      </c>
      <c r="D1734" s="78">
        <v>0</v>
      </c>
      <c r="E1734" s="78">
        <v>0</v>
      </c>
      <c r="F1734" s="79">
        <v>0</v>
      </c>
      <c r="G1734" s="78">
        <v>0</v>
      </c>
      <c r="H1734" s="78">
        <v>0</v>
      </c>
      <c r="I1734" s="78">
        <v>0</v>
      </c>
      <c r="J1734" s="78">
        <v>0</v>
      </c>
      <c r="K1734" s="78">
        <v>0</v>
      </c>
      <c r="L1734" s="78">
        <v>0</v>
      </c>
      <c r="M1734" s="78">
        <v>0</v>
      </c>
      <c r="N1734" s="79">
        <v>0</v>
      </c>
      <c r="O1734" s="79">
        <v>0</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35.799999999999997</v>
      </c>
      <c r="L1736" s="78">
        <v>0</v>
      </c>
      <c r="M1736" s="78">
        <v>0.28000000000000003</v>
      </c>
      <c r="N1736" s="79">
        <v>95.98</v>
      </c>
      <c r="O1736" s="79">
        <v>153.04</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31.65</v>
      </c>
      <c r="L1738" s="78">
        <v>0</v>
      </c>
      <c r="M1738" s="78">
        <v>4.95</v>
      </c>
      <c r="N1738" s="79">
        <v>102.52</v>
      </c>
      <c r="O1738" s="79">
        <v>150.07</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1350.07</v>
      </c>
      <c r="E1741" s="78">
        <v>0</v>
      </c>
      <c r="F1741" s="79">
        <v>1350.07</v>
      </c>
      <c r="G1741" s="78">
        <v>0</v>
      </c>
      <c r="H1741" s="78">
        <v>0</v>
      </c>
      <c r="I1741" s="78">
        <v>0</v>
      </c>
      <c r="J1741" s="78">
        <v>0</v>
      </c>
      <c r="K1741" s="78">
        <v>417.53</v>
      </c>
      <c r="L1741" s="78">
        <v>0</v>
      </c>
      <c r="M1741" s="78">
        <v>47.62</v>
      </c>
      <c r="N1741" s="79">
        <v>465.15</v>
      </c>
      <c r="O1741" s="79">
        <v>1815.22</v>
      </c>
    </row>
    <row r="1742" spans="1:15">
      <c r="A1742" s="96">
        <v>2024</v>
      </c>
      <c r="B1742" s="90" t="s">
        <v>59</v>
      </c>
      <c r="C1742" s="93" t="s">
        <v>69</v>
      </c>
      <c r="D1742" s="78">
        <v>588.76</v>
      </c>
      <c r="E1742" s="78">
        <v>15.88</v>
      </c>
      <c r="F1742" s="79">
        <v>604.64</v>
      </c>
      <c r="G1742" s="78">
        <v>40.130000000000003</v>
      </c>
      <c r="H1742" s="78">
        <v>114.22</v>
      </c>
      <c r="I1742" s="78">
        <v>35.799999999999997</v>
      </c>
      <c r="J1742" s="78">
        <v>0.05</v>
      </c>
      <c r="K1742" s="78">
        <v>45.13</v>
      </c>
      <c r="L1742" s="78">
        <v>17.100000000000001</v>
      </c>
      <c r="M1742" s="78">
        <v>39.200000000000003</v>
      </c>
      <c r="N1742" s="79">
        <v>291.63</v>
      </c>
      <c r="O1742" s="79">
        <v>896.27</v>
      </c>
    </row>
    <row r="1743" spans="1:15">
      <c r="A1743" s="99">
        <v>2024</v>
      </c>
      <c r="B1743" s="91" t="s">
        <v>59</v>
      </c>
      <c r="C1743" s="94" t="s">
        <v>127</v>
      </c>
      <c r="D1743" s="80">
        <v>4014.78</v>
      </c>
      <c r="E1743" s="80">
        <v>283.02999999999997</v>
      </c>
      <c r="F1743" s="81">
        <v>4297.8100000000004</v>
      </c>
      <c r="G1743" s="80">
        <v>60.43</v>
      </c>
      <c r="H1743" s="80">
        <v>421.52</v>
      </c>
      <c r="I1743" s="80">
        <v>891.13</v>
      </c>
      <c r="J1743" s="80">
        <v>4.34</v>
      </c>
      <c r="K1743" s="80">
        <v>1076.19</v>
      </c>
      <c r="L1743" s="127">
        <v>38.33</v>
      </c>
      <c r="M1743" s="80">
        <v>360.13</v>
      </c>
      <c r="N1743" s="81">
        <v>2852.07</v>
      </c>
      <c r="O1743" s="81">
        <v>7149.88</v>
      </c>
    </row>
    <row r="1744" spans="1:15">
      <c r="A1744" s="96">
        <v>2024</v>
      </c>
      <c r="B1744" s="90" t="s">
        <v>58</v>
      </c>
      <c r="C1744" s="93" t="s">
        <v>136</v>
      </c>
      <c r="D1744" s="78">
        <v>91.99</v>
      </c>
      <c r="E1744" s="78">
        <v>65.040000000000006</v>
      </c>
      <c r="F1744" s="79">
        <v>157.03</v>
      </c>
      <c r="G1744" s="78">
        <v>0</v>
      </c>
      <c r="H1744" s="78">
        <v>0</v>
      </c>
      <c r="I1744" s="78">
        <v>0</v>
      </c>
      <c r="J1744" s="78">
        <v>0</v>
      </c>
      <c r="K1744" s="78">
        <v>0</v>
      </c>
      <c r="L1744" s="78">
        <v>0</v>
      </c>
      <c r="M1744" s="78">
        <v>0</v>
      </c>
      <c r="N1744" s="79">
        <v>0</v>
      </c>
      <c r="O1744" s="79">
        <v>157.03</v>
      </c>
    </row>
    <row r="1745" spans="1:15">
      <c r="A1745" s="96">
        <v>2024</v>
      </c>
      <c r="B1745" s="90" t="s">
        <v>58</v>
      </c>
      <c r="C1745" s="93" t="s">
        <v>37</v>
      </c>
      <c r="D1745" s="78">
        <v>0</v>
      </c>
      <c r="E1745" s="78">
        <v>0</v>
      </c>
      <c r="F1745" s="79">
        <v>0</v>
      </c>
      <c r="G1745" s="78">
        <v>26.4</v>
      </c>
      <c r="H1745" s="78">
        <v>5.66</v>
      </c>
      <c r="I1745" s="78">
        <v>0</v>
      </c>
      <c r="J1745" s="78">
        <v>0</v>
      </c>
      <c r="K1745" s="78">
        <v>84.61</v>
      </c>
      <c r="L1745" s="78">
        <v>5.04</v>
      </c>
      <c r="M1745" s="78">
        <v>22.99</v>
      </c>
      <c r="N1745" s="79">
        <v>144.69999999999999</v>
      </c>
      <c r="O1745" s="79">
        <v>144.69999999999999</v>
      </c>
    </row>
    <row r="1746" spans="1:15">
      <c r="A1746" s="96">
        <v>2024</v>
      </c>
      <c r="B1746" s="90" t="s">
        <v>58</v>
      </c>
      <c r="C1746" s="93" t="s">
        <v>38</v>
      </c>
      <c r="D1746" s="78">
        <v>93.38</v>
      </c>
      <c r="E1746" s="78">
        <v>0</v>
      </c>
      <c r="F1746" s="79">
        <v>93.38</v>
      </c>
      <c r="G1746" s="78">
        <v>0</v>
      </c>
      <c r="H1746" s="78">
        <v>0</v>
      </c>
      <c r="I1746" s="78">
        <v>0</v>
      </c>
      <c r="J1746" s="78">
        <v>0</v>
      </c>
      <c r="K1746" s="78">
        <v>0</v>
      </c>
      <c r="L1746" s="78">
        <v>0</v>
      </c>
      <c r="M1746" s="78">
        <v>0</v>
      </c>
      <c r="N1746" s="79">
        <v>0</v>
      </c>
      <c r="O1746" s="79">
        <v>93.38</v>
      </c>
    </row>
    <row r="1747" spans="1:15">
      <c r="A1747" s="96">
        <v>2024</v>
      </c>
      <c r="B1747" s="90" t="s">
        <v>58</v>
      </c>
      <c r="C1747" s="93" t="s">
        <v>40</v>
      </c>
      <c r="D1747" s="78">
        <v>0</v>
      </c>
      <c r="E1747" s="78">
        <v>0</v>
      </c>
      <c r="F1747" s="79">
        <v>0</v>
      </c>
      <c r="G1747" s="78">
        <v>0</v>
      </c>
      <c r="H1747" s="78">
        <v>0.4</v>
      </c>
      <c r="I1747" s="78">
        <v>0</v>
      </c>
      <c r="J1747" s="78">
        <v>0</v>
      </c>
      <c r="K1747" s="78">
        <v>23.52</v>
      </c>
      <c r="L1747" s="78">
        <v>3.78</v>
      </c>
      <c r="M1747" s="78">
        <v>23.99</v>
      </c>
      <c r="N1747" s="79">
        <v>51.69</v>
      </c>
      <c r="O1747" s="79">
        <v>51.69</v>
      </c>
    </row>
    <row r="1748" spans="1:15">
      <c r="A1748" s="96">
        <v>2024</v>
      </c>
      <c r="B1748" s="90" t="s">
        <v>58</v>
      </c>
      <c r="C1748" s="93" t="s">
        <v>41</v>
      </c>
      <c r="D1748" s="78">
        <v>0</v>
      </c>
      <c r="E1748" s="78">
        <v>0</v>
      </c>
      <c r="F1748" s="79">
        <v>0</v>
      </c>
      <c r="G1748" s="78">
        <v>0</v>
      </c>
      <c r="H1748" s="78">
        <v>0</v>
      </c>
      <c r="I1748" s="78">
        <v>0</v>
      </c>
      <c r="J1748" s="78">
        <v>0</v>
      </c>
      <c r="K1748" s="78">
        <v>0</v>
      </c>
      <c r="L1748" s="78">
        <v>0</v>
      </c>
      <c r="M1748" s="78">
        <v>16.45</v>
      </c>
      <c r="N1748" s="79">
        <v>16.45</v>
      </c>
      <c r="O1748" s="79">
        <v>16.45</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13.45</v>
      </c>
      <c r="F1753" s="79">
        <v>13.55</v>
      </c>
      <c r="G1753" s="78">
        <v>0</v>
      </c>
      <c r="H1753" s="78">
        <v>142.97999999999999</v>
      </c>
      <c r="I1753" s="78">
        <v>79.150000000000006</v>
      </c>
      <c r="J1753" s="78">
        <v>0</v>
      </c>
      <c r="K1753" s="78">
        <v>247.25</v>
      </c>
      <c r="L1753" s="78">
        <v>2.62</v>
      </c>
      <c r="M1753" s="78">
        <v>156.94</v>
      </c>
      <c r="N1753" s="79">
        <v>628.94000000000005</v>
      </c>
      <c r="O1753" s="79">
        <v>642.49</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1131.53</v>
      </c>
      <c r="E1755" s="78">
        <v>0</v>
      </c>
      <c r="F1755" s="79">
        <v>1131.53</v>
      </c>
      <c r="G1755" s="78">
        <v>0</v>
      </c>
      <c r="H1755" s="78">
        <v>65.930000000000007</v>
      </c>
      <c r="I1755" s="78">
        <v>0</v>
      </c>
      <c r="J1755" s="78">
        <v>0</v>
      </c>
      <c r="K1755" s="78">
        <v>0</v>
      </c>
      <c r="L1755" s="78">
        <v>0</v>
      </c>
      <c r="M1755" s="78">
        <v>20.05</v>
      </c>
      <c r="N1755" s="79">
        <v>85.98</v>
      </c>
      <c r="O1755" s="79">
        <v>1217.51</v>
      </c>
    </row>
    <row r="1756" spans="1:15">
      <c r="A1756" s="96">
        <v>2024</v>
      </c>
      <c r="B1756" s="90" t="s">
        <v>58</v>
      </c>
      <c r="C1756" s="93" t="s">
        <v>137</v>
      </c>
      <c r="D1756" s="78">
        <v>0</v>
      </c>
      <c r="E1756" s="78">
        <v>0</v>
      </c>
      <c r="F1756" s="79">
        <v>0</v>
      </c>
      <c r="G1756" s="78">
        <v>0</v>
      </c>
      <c r="H1756" s="78">
        <v>0</v>
      </c>
      <c r="I1756" s="78">
        <v>0</v>
      </c>
      <c r="J1756" s="78">
        <v>0</v>
      </c>
      <c r="K1756" s="78">
        <v>0</v>
      </c>
      <c r="L1756" s="78">
        <v>0</v>
      </c>
      <c r="M1756" s="78">
        <v>0</v>
      </c>
      <c r="N1756" s="79">
        <v>0</v>
      </c>
      <c r="O1756" s="79">
        <v>0</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0.04</v>
      </c>
      <c r="E1760" s="78">
        <v>76.430000000000007</v>
      </c>
      <c r="F1760" s="79">
        <v>76.47</v>
      </c>
      <c r="G1760" s="78">
        <v>0</v>
      </c>
      <c r="H1760" s="78">
        <v>39.53</v>
      </c>
      <c r="I1760" s="78">
        <v>28.31</v>
      </c>
      <c r="J1760" s="78">
        <v>0</v>
      </c>
      <c r="K1760" s="78">
        <v>0</v>
      </c>
      <c r="L1760" s="78">
        <v>0</v>
      </c>
      <c r="M1760" s="78">
        <v>9.3800000000000008</v>
      </c>
      <c r="N1760" s="79">
        <v>77.22</v>
      </c>
      <c r="O1760" s="79">
        <v>153.69</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1215.8699999999999</v>
      </c>
      <c r="E1763" s="78">
        <v>0</v>
      </c>
      <c r="F1763" s="79">
        <v>1215.8699999999999</v>
      </c>
      <c r="G1763" s="78">
        <v>0</v>
      </c>
      <c r="H1763" s="78">
        <v>0</v>
      </c>
      <c r="I1763" s="78">
        <v>0</v>
      </c>
      <c r="J1763" s="78">
        <v>0</v>
      </c>
      <c r="K1763" s="78">
        <v>516.74</v>
      </c>
      <c r="L1763" s="78">
        <v>0</v>
      </c>
      <c r="M1763" s="78">
        <v>0</v>
      </c>
      <c r="N1763" s="79">
        <v>516.74</v>
      </c>
      <c r="O1763" s="79">
        <v>1732.61</v>
      </c>
    </row>
    <row r="1764" spans="1:15">
      <c r="A1764" s="96">
        <v>2024</v>
      </c>
      <c r="B1764" s="90" t="s">
        <v>58</v>
      </c>
      <c r="C1764" s="93" t="s">
        <v>69</v>
      </c>
      <c r="D1764" s="78">
        <v>311.86</v>
      </c>
      <c r="E1764" s="78">
        <v>25.1</v>
      </c>
      <c r="F1764" s="79">
        <v>336.96</v>
      </c>
      <c r="G1764" s="78">
        <v>36.78</v>
      </c>
      <c r="H1764" s="78">
        <v>5.83</v>
      </c>
      <c r="I1764" s="78">
        <v>149.61000000000001</v>
      </c>
      <c r="J1764" s="78">
        <v>3.41</v>
      </c>
      <c r="K1764" s="78">
        <v>16.28</v>
      </c>
      <c r="L1764" s="78">
        <v>0</v>
      </c>
      <c r="M1764" s="78">
        <v>21</v>
      </c>
      <c r="N1764" s="79">
        <v>232.91</v>
      </c>
      <c r="O1764" s="79">
        <v>569.87</v>
      </c>
    </row>
    <row r="1765" spans="1:15">
      <c r="A1765" s="99">
        <v>2024</v>
      </c>
      <c r="B1765" s="91" t="s">
        <v>58</v>
      </c>
      <c r="C1765" s="94" t="s">
        <v>127</v>
      </c>
      <c r="D1765" s="135">
        <v>3811.91</v>
      </c>
      <c r="E1765" s="80">
        <v>276.17</v>
      </c>
      <c r="F1765" s="81">
        <v>4088.08</v>
      </c>
      <c r="G1765" s="80">
        <v>63.18</v>
      </c>
      <c r="H1765" s="80">
        <v>298.94</v>
      </c>
      <c r="I1765" s="80">
        <v>960.89</v>
      </c>
      <c r="J1765" s="80">
        <v>7.77</v>
      </c>
      <c r="K1765" s="80">
        <v>1042.25</v>
      </c>
      <c r="L1765" s="127">
        <v>19.54</v>
      </c>
      <c r="M1765" s="80">
        <v>295.63</v>
      </c>
      <c r="N1765" s="81">
        <v>2688.2</v>
      </c>
      <c r="O1765" s="81">
        <v>6776.28</v>
      </c>
    </row>
    <row r="1766" spans="1:15">
      <c r="A1766" s="96">
        <v>2024</v>
      </c>
      <c r="B1766" s="90" t="s">
        <v>57</v>
      </c>
      <c r="C1766" s="93" t="s">
        <v>136</v>
      </c>
      <c r="D1766" s="78">
        <v>252.8</v>
      </c>
      <c r="E1766" s="78">
        <v>77.14</v>
      </c>
      <c r="F1766" s="79">
        <v>329.94</v>
      </c>
      <c r="G1766" s="78">
        <v>0</v>
      </c>
      <c r="H1766" s="78">
        <v>0</v>
      </c>
      <c r="I1766" s="78">
        <v>0</v>
      </c>
      <c r="J1766" s="78">
        <v>0</v>
      </c>
      <c r="K1766" s="78">
        <v>0</v>
      </c>
      <c r="L1766" s="78">
        <v>0</v>
      </c>
      <c r="M1766" s="78">
        <v>0</v>
      </c>
      <c r="N1766" s="79">
        <v>0</v>
      </c>
      <c r="O1766" s="79">
        <v>329.94</v>
      </c>
    </row>
    <row r="1767" spans="1:15">
      <c r="A1767" s="96">
        <v>2024</v>
      </c>
      <c r="B1767" s="90" t="s">
        <v>57</v>
      </c>
      <c r="C1767" s="93" t="s">
        <v>37</v>
      </c>
      <c r="D1767" s="78">
        <v>0</v>
      </c>
      <c r="E1767" s="78">
        <v>19.579999999999998</v>
      </c>
      <c r="F1767" s="79">
        <v>19.579999999999998</v>
      </c>
      <c r="G1767" s="78">
        <v>17.100000000000001</v>
      </c>
      <c r="H1767" s="78">
        <v>18.75</v>
      </c>
      <c r="I1767" s="78">
        <v>47.09</v>
      </c>
      <c r="J1767" s="78">
        <v>12.82</v>
      </c>
      <c r="K1767" s="78">
        <v>221.15</v>
      </c>
      <c r="L1767" s="78">
        <v>12.35</v>
      </c>
      <c r="M1767" s="78">
        <v>18.68</v>
      </c>
      <c r="N1767" s="79">
        <v>347.94</v>
      </c>
      <c r="O1767" s="79">
        <v>367.52</v>
      </c>
    </row>
    <row r="1768" spans="1:15">
      <c r="A1768" s="96">
        <v>2024</v>
      </c>
      <c r="B1768" s="90" t="s">
        <v>57</v>
      </c>
      <c r="C1768" s="93" t="s">
        <v>38</v>
      </c>
      <c r="D1768" s="78">
        <v>0</v>
      </c>
      <c r="E1768" s="78">
        <v>0</v>
      </c>
      <c r="F1768" s="79">
        <v>0</v>
      </c>
      <c r="G1768" s="78">
        <v>0</v>
      </c>
      <c r="H1768" s="78">
        <v>0</v>
      </c>
      <c r="I1768" s="78">
        <v>0</v>
      </c>
      <c r="J1768" s="78">
        <v>0</v>
      </c>
      <c r="K1768" s="78">
        <v>36.82</v>
      </c>
      <c r="L1768" s="78">
        <v>0</v>
      </c>
      <c r="M1768" s="78">
        <v>0.04</v>
      </c>
      <c r="N1768" s="79">
        <v>36.86</v>
      </c>
      <c r="O1768" s="79">
        <v>36.86</v>
      </c>
    </row>
    <row r="1769" spans="1:15">
      <c r="A1769" s="96">
        <v>2024</v>
      </c>
      <c r="B1769" s="90" t="s">
        <v>57</v>
      </c>
      <c r="C1769" s="93" t="s">
        <v>40</v>
      </c>
      <c r="D1769" s="78">
        <v>0</v>
      </c>
      <c r="E1769" s="78">
        <v>8.9</v>
      </c>
      <c r="F1769" s="79">
        <v>8.9</v>
      </c>
      <c r="G1769" s="78">
        <v>2.64</v>
      </c>
      <c r="H1769" s="78">
        <v>0</v>
      </c>
      <c r="I1769" s="78">
        <v>10.029999999999999</v>
      </c>
      <c r="J1769" s="78">
        <v>0</v>
      </c>
      <c r="K1769" s="78">
        <v>33.79</v>
      </c>
      <c r="L1769" s="78">
        <v>0</v>
      </c>
      <c r="M1769" s="78">
        <v>19.420000000000002</v>
      </c>
      <c r="N1769" s="79">
        <v>65.88</v>
      </c>
      <c r="O1769" s="79">
        <v>74.78</v>
      </c>
    </row>
    <row r="1770" spans="1:15">
      <c r="A1770" s="96">
        <v>2024</v>
      </c>
      <c r="B1770" s="90" t="s">
        <v>57</v>
      </c>
      <c r="C1770" s="93" t="s">
        <v>41</v>
      </c>
      <c r="D1770" s="78">
        <v>0</v>
      </c>
      <c r="E1770" s="78">
        <v>21.03</v>
      </c>
      <c r="F1770" s="79">
        <v>21.03</v>
      </c>
      <c r="G1770" s="78">
        <v>0</v>
      </c>
      <c r="H1770" s="78">
        <v>0.03</v>
      </c>
      <c r="I1770" s="78">
        <v>0</v>
      </c>
      <c r="J1770" s="78">
        <v>0</v>
      </c>
      <c r="K1770" s="78">
        <v>0</v>
      </c>
      <c r="L1770" s="78">
        <v>0</v>
      </c>
      <c r="M1770" s="78">
        <v>8.06</v>
      </c>
      <c r="N1770" s="79">
        <v>8.09</v>
      </c>
      <c r="O1770" s="79">
        <v>29.12</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44.42</v>
      </c>
      <c r="F1772" s="79">
        <v>44.42</v>
      </c>
      <c r="G1772" s="78">
        <v>7.0000000000000007E-2</v>
      </c>
      <c r="H1772" s="78">
        <v>0</v>
      </c>
      <c r="I1772" s="78">
        <v>0</v>
      </c>
      <c r="J1772" s="78">
        <v>13.14</v>
      </c>
      <c r="K1772" s="78">
        <v>6.5</v>
      </c>
      <c r="L1772" s="78">
        <v>0.01</v>
      </c>
      <c r="M1772" s="78">
        <v>2.4500000000000002</v>
      </c>
      <c r="N1772" s="79">
        <v>22.17</v>
      </c>
      <c r="O1772" s="79">
        <v>66.59</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0.13</v>
      </c>
      <c r="E1775" s="78">
        <v>61.5</v>
      </c>
      <c r="F1775" s="79">
        <v>61.63</v>
      </c>
      <c r="G1775" s="78">
        <v>25.93</v>
      </c>
      <c r="H1775" s="78">
        <v>267.73</v>
      </c>
      <c r="I1775" s="78">
        <v>14.56</v>
      </c>
      <c r="J1775" s="78">
        <v>29.58</v>
      </c>
      <c r="K1775" s="78">
        <v>225.83</v>
      </c>
      <c r="L1775" s="78">
        <v>0</v>
      </c>
      <c r="M1775" s="78">
        <v>93.92</v>
      </c>
      <c r="N1775" s="79">
        <v>657.55</v>
      </c>
      <c r="O1775" s="79">
        <v>719.18</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873.32</v>
      </c>
      <c r="E1777" s="78">
        <v>0</v>
      </c>
      <c r="F1777" s="79">
        <v>873.32</v>
      </c>
      <c r="G1777" s="78">
        <v>0</v>
      </c>
      <c r="H1777" s="78">
        <v>45.75</v>
      </c>
      <c r="I1777" s="78">
        <v>0</v>
      </c>
      <c r="J1777" s="78">
        <v>0</v>
      </c>
      <c r="K1777" s="78">
        <v>0</v>
      </c>
      <c r="L1777" s="78">
        <v>0</v>
      </c>
      <c r="M1777" s="78">
        <v>2.12</v>
      </c>
      <c r="N1777" s="79">
        <v>47.87</v>
      </c>
      <c r="O1777" s="79">
        <v>921.19</v>
      </c>
    </row>
    <row r="1778" spans="1:15">
      <c r="A1778" s="96">
        <v>2024</v>
      </c>
      <c r="B1778" s="90" t="s">
        <v>57</v>
      </c>
      <c r="C1778" s="93" t="s">
        <v>137</v>
      </c>
      <c r="D1778" s="78">
        <v>187.57</v>
      </c>
      <c r="E1778" s="78">
        <v>0</v>
      </c>
      <c r="F1778" s="79">
        <v>187.57</v>
      </c>
      <c r="G1778" s="78">
        <v>0</v>
      </c>
      <c r="H1778" s="78">
        <v>0</v>
      </c>
      <c r="I1778" s="78">
        <v>0</v>
      </c>
      <c r="J1778" s="78">
        <v>0</v>
      </c>
      <c r="K1778" s="78">
        <v>0</v>
      </c>
      <c r="L1778" s="78">
        <v>0</v>
      </c>
      <c r="M1778" s="78">
        <v>0</v>
      </c>
      <c r="N1778" s="79">
        <v>0</v>
      </c>
      <c r="O1778" s="79">
        <v>187.57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20.91</v>
      </c>
      <c r="F1780" s="79">
        <v>20.91</v>
      </c>
      <c r="G1780" s="78">
        <v>0</v>
      </c>
      <c r="H1780" s="78">
        <v>0</v>
      </c>
      <c r="I1780" s="78">
        <v>125.15</v>
      </c>
      <c r="J1780" s="78">
        <v>0</v>
      </c>
      <c r="K1780" s="78">
        <v>0</v>
      </c>
      <c r="L1780" s="78">
        <v>0</v>
      </c>
      <c r="M1780" s="78">
        <v>0</v>
      </c>
      <c r="N1780" s="79">
        <v>125.15</v>
      </c>
      <c r="O1780" s="79">
        <v>146.06</v>
      </c>
    </row>
    <row r="1781" spans="1:15">
      <c r="A1781" s="96">
        <v>2024</v>
      </c>
      <c r="B1781" s="90" t="s">
        <v>57</v>
      </c>
      <c r="C1781" s="93" t="s">
        <v>87</v>
      </c>
      <c r="D1781" s="78">
        <v>0</v>
      </c>
      <c r="E1781" s="78">
        <v>0</v>
      </c>
      <c r="F1781" s="79">
        <v>0</v>
      </c>
      <c r="G1781" s="78">
        <v>0</v>
      </c>
      <c r="H1781" s="78">
        <v>41</v>
      </c>
      <c r="I1781" s="78">
        <v>0</v>
      </c>
      <c r="J1781" s="78">
        <v>0</v>
      </c>
      <c r="K1781" s="78">
        <v>0</v>
      </c>
      <c r="L1781" s="78">
        <v>0</v>
      </c>
      <c r="M1781" s="78">
        <v>10.55</v>
      </c>
      <c r="N1781" s="79">
        <v>51.55</v>
      </c>
      <c r="O1781" s="79">
        <v>51.55</v>
      </c>
    </row>
    <row r="1782" spans="1:15">
      <c r="A1782" s="96">
        <v>2024</v>
      </c>
      <c r="B1782" s="90" t="s">
        <v>57</v>
      </c>
      <c r="C1782" s="93" t="s">
        <v>49</v>
      </c>
      <c r="D1782" s="78">
        <v>0.04</v>
      </c>
      <c r="E1782" s="78">
        <v>2.79</v>
      </c>
      <c r="F1782" s="79">
        <v>2.83</v>
      </c>
      <c r="G1782" s="78">
        <v>0</v>
      </c>
      <c r="H1782" s="78">
        <v>0.08</v>
      </c>
      <c r="I1782" s="78">
        <v>14.07</v>
      </c>
      <c r="J1782" s="78">
        <v>0</v>
      </c>
      <c r="K1782" s="78">
        <v>0</v>
      </c>
      <c r="L1782" s="78">
        <v>0</v>
      </c>
      <c r="M1782" s="78">
        <v>6.8</v>
      </c>
      <c r="N1782" s="79">
        <v>20.95</v>
      </c>
      <c r="O1782" s="79">
        <v>23.78</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995.78</v>
      </c>
      <c r="E1785" s="78">
        <v>0</v>
      </c>
      <c r="F1785" s="79">
        <v>995.78</v>
      </c>
      <c r="G1785" s="78">
        <v>0</v>
      </c>
      <c r="H1785" s="78">
        <v>9.42</v>
      </c>
      <c r="I1785" s="78">
        <v>79.22</v>
      </c>
      <c r="J1785" s="78">
        <v>0</v>
      </c>
      <c r="K1785" s="78">
        <v>377.04</v>
      </c>
      <c r="L1785" s="78">
        <v>0</v>
      </c>
      <c r="M1785" s="78">
        <v>7.63</v>
      </c>
      <c r="N1785" s="79">
        <v>473.31</v>
      </c>
      <c r="O1785" s="79">
        <v>1469.09</v>
      </c>
    </row>
    <row r="1786" spans="1:15">
      <c r="A1786" s="96">
        <v>2024</v>
      </c>
      <c r="B1786" s="90" t="s">
        <v>57</v>
      </c>
      <c r="C1786" s="93" t="s">
        <v>69</v>
      </c>
      <c r="D1786" s="78">
        <v>81.540000000000006</v>
      </c>
      <c r="E1786" s="78">
        <v>18.399999999999999</v>
      </c>
      <c r="F1786" s="79">
        <v>99.94</v>
      </c>
      <c r="G1786" s="78">
        <v>27.2</v>
      </c>
      <c r="H1786" s="78">
        <v>74.69</v>
      </c>
      <c r="I1786" s="78">
        <v>76.680000000000007</v>
      </c>
      <c r="J1786" s="78">
        <v>0</v>
      </c>
      <c r="K1786" s="78">
        <v>143.46</v>
      </c>
      <c r="L1786" s="78">
        <v>0</v>
      </c>
      <c r="M1786" s="78">
        <v>12.74</v>
      </c>
      <c r="N1786" s="79">
        <v>334.77</v>
      </c>
      <c r="O1786" s="79">
        <v>434.71</v>
      </c>
    </row>
    <row r="1787" spans="1:15">
      <c r="A1787" s="99">
        <v>2024</v>
      </c>
      <c r="B1787" s="91" t="s">
        <v>57</v>
      </c>
      <c r="C1787" s="94" t="s">
        <v>127</v>
      </c>
      <c r="D1787" s="80">
        <v>2936.13</v>
      </c>
      <c r="E1787" s="80">
        <v>274.67</v>
      </c>
      <c r="F1787" s="81">
        <v>3210.8</v>
      </c>
      <c r="G1787" s="80">
        <v>72.94</v>
      </c>
      <c r="H1787" s="80">
        <v>457.45</v>
      </c>
      <c r="I1787" s="80">
        <v>1096.74</v>
      </c>
      <c r="J1787" s="80">
        <v>55.54</v>
      </c>
      <c r="K1787" s="80">
        <v>1128</v>
      </c>
      <c r="L1787" s="127">
        <v>21.55</v>
      </c>
      <c r="M1787" s="80">
        <v>199.93</v>
      </c>
      <c r="N1787" s="81">
        <v>3032.15</v>
      </c>
      <c r="O1787" s="81">
        <v>6242.95</v>
      </c>
    </row>
    <row r="1788" spans="1:15">
      <c r="A1788" s="96">
        <v>2024</v>
      </c>
      <c r="B1788" s="90" t="s">
        <v>56</v>
      </c>
      <c r="C1788" s="93" t="s">
        <v>136</v>
      </c>
      <c r="D1788" s="78">
        <v>140.08000000000001</v>
      </c>
      <c r="E1788" s="78">
        <v>117.66</v>
      </c>
      <c r="F1788" s="79">
        <v>257.74</v>
      </c>
      <c r="G1788" s="78">
        <v>0</v>
      </c>
      <c r="H1788" s="78">
        <v>0</v>
      </c>
      <c r="I1788" s="78">
        <v>0</v>
      </c>
      <c r="J1788" s="78">
        <v>0</v>
      </c>
      <c r="K1788" s="78">
        <v>0</v>
      </c>
      <c r="L1788" s="78">
        <v>0</v>
      </c>
      <c r="M1788" s="78">
        <v>0</v>
      </c>
      <c r="N1788" s="79">
        <v>0</v>
      </c>
      <c r="O1788" s="79">
        <v>257.74</v>
      </c>
    </row>
    <row r="1789" spans="1:15">
      <c r="A1789" s="96">
        <v>2024</v>
      </c>
      <c r="B1789" s="90" t="s">
        <v>56</v>
      </c>
      <c r="C1789" s="93" t="s">
        <v>37</v>
      </c>
      <c r="D1789" s="78">
        <v>0</v>
      </c>
      <c r="E1789" s="78">
        <v>20.11</v>
      </c>
      <c r="F1789" s="79">
        <v>20.11</v>
      </c>
      <c r="G1789" s="78">
        <v>6.12</v>
      </c>
      <c r="H1789" s="78">
        <v>20.55</v>
      </c>
      <c r="I1789" s="78">
        <v>16.18</v>
      </c>
      <c r="J1789" s="78">
        <v>25.2</v>
      </c>
      <c r="K1789" s="78">
        <v>324.37</v>
      </c>
      <c r="L1789" s="78">
        <v>4.97</v>
      </c>
      <c r="M1789" s="78">
        <v>21.32</v>
      </c>
      <c r="N1789" s="79">
        <v>418.71</v>
      </c>
      <c r="O1789" s="79">
        <v>438.82</v>
      </c>
    </row>
    <row r="1790" spans="1:15">
      <c r="A1790" s="96">
        <v>2024</v>
      </c>
      <c r="B1790" s="90" t="s">
        <v>56</v>
      </c>
      <c r="C1790" s="93" t="s">
        <v>38</v>
      </c>
      <c r="D1790" s="78">
        <v>87.56</v>
      </c>
      <c r="E1790" s="78">
        <v>0</v>
      </c>
      <c r="F1790" s="79">
        <v>87.56</v>
      </c>
      <c r="G1790" s="78">
        <v>0</v>
      </c>
      <c r="H1790" s="78">
        <v>0</v>
      </c>
      <c r="I1790" s="78">
        <v>0</v>
      </c>
      <c r="J1790" s="78">
        <v>0</v>
      </c>
      <c r="K1790" s="78">
        <v>0</v>
      </c>
      <c r="L1790" s="78">
        <v>0</v>
      </c>
      <c r="M1790" s="78">
        <v>0.14000000000000001</v>
      </c>
      <c r="N1790" s="79">
        <v>0.14000000000000001</v>
      </c>
      <c r="O1790" s="79">
        <v>87.7</v>
      </c>
    </row>
    <row r="1791" spans="1:15">
      <c r="A1791" s="96">
        <v>2024</v>
      </c>
      <c r="B1791" s="90" t="s">
        <v>56</v>
      </c>
      <c r="C1791" s="93" t="s">
        <v>40</v>
      </c>
      <c r="D1791" s="78">
        <v>0</v>
      </c>
      <c r="E1791" s="78">
        <v>8.92</v>
      </c>
      <c r="F1791" s="79">
        <v>8.92</v>
      </c>
      <c r="G1791" s="78">
        <v>0.02</v>
      </c>
      <c r="H1791" s="78">
        <v>4.6399999999999997</v>
      </c>
      <c r="I1791" s="78">
        <v>0</v>
      </c>
      <c r="J1791" s="78">
        <v>0</v>
      </c>
      <c r="K1791" s="78">
        <v>0</v>
      </c>
      <c r="L1791" s="78">
        <v>0</v>
      </c>
      <c r="M1791" s="78">
        <v>9.15</v>
      </c>
      <c r="N1791" s="79">
        <v>13.81</v>
      </c>
      <c r="O1791" s="79">
        <v>22.73</v>
      </c>
    </row>
    <row r="1792" spans="1:15">
      <c r="A1792" s="96">
        <v>2024</v>
      </c>
      <c r="B1792" s="90" t="s">
        <v>56</v>
      </c>
      <c r="C1792" s="93" t="s">
        <v>41</v>
      </c>
      <c r="D1792" s="78">
        <v>0</v>
      </c>
      <c r="E1792" s="78">
        <v>0</v>
      </c>
      <c r="F1792" s="79">
        <v>0</v>
      </c>
      <c r="G1792" s="78">
        <v>0</v>
      </c>
      <c r="H1792" s="78">
        <v>0.04</v>
      </c>
      <c r="I1792" s="78">
        <v>0</v>
      </c>
      <c r="J1792" s="78">
        <v>0.28999999999999998</v>
      </c>
      <c r="K1792" s="78">
        <v>25.47</v>
      </c>
      <c r="L1792" s="78">
        <v>1.69</v>
      </c>
      <c r="M1792" s="78">
        <v>33.700000000000003</v>
      </c>
      <c r="N1792" s="79">
        <v>61.19</v>
      </c>
      <c r="O1792" s="79">
        <v>61.19</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0.16</v>
      </c>
      <c r="N1793" s="79">
        <v>242.8</v>
      </c>
      <c r="O1793" s="79">
        <v>242.8</v>
      </c>
    </row>
    <row r="1794" spans="1:15">
      <c r="A1794" s="96">
        <v>2024</v>
      </c>
      <c r="B1794" s="90" t="s">
        <v>56</v>
      </c>
      <c r="C1794" s="93" t="s">
        <v>86</v>
      </c>
      <c r="D1794" s="78">
        <v>0</v>
      </c>
      <c r="E1794" s="78">
        <v>15.46</v>
      </c>
      <c r="F1794" s="79">
        <v>15.46</v>
      </c>
      <c r="G1794" s="78">
        <v>0.02</v>
      </c>
      <c r="H1794" s="78">
        <v>0</v>
      </c>
      <c r="I1794" s="78">
        <v>0</v>
      </c>
      <c r="J1794" s="78">
        <v>10.93</v>
      </c>
      <c r="K1794" s="78">
        <v>0</v>
      </c>
      <c r="L1794" s="78">
        <v>0.01</v>
      </c>
      <c r="M1794" s="78">
        <v>2.54</v>
      </c>
      <c r="N1794" s="79">
        <v>13.5</v>
      </c>
      <c r="O1794" s="79">
        <v>28.96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0.23</v>
      </c>
      <c r="E1797" s="78">
        <v>87.92</v>
      </c>
      <c r="F1797" s="79">
        <v>88.15</v>
      </c>
      <c r="G1797" s="78">
        <v>1.05</v>
      </c>
      <c r="H1797" s="78">
        <v>168.69</v>
      </c>
      <c r="I1797" s="78">
        <v>84.25</v>
      </c>
      <c r="J1797" s="78">
        <v>3.38</v>
      </c>
      <c r="K1797" s="78">
        <v>202.58</v>
      </c>
      <c r="L1797" s="78">
        <v>0</v>
      </c>
      <c r="M1797" s="78">
        <v>108.91</v>
      </c>
      <c r="N1797" s="79">
        <v>568.86</v>
      </c>
      <c r="O1797" s="79">
        <v>657.01</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1423.66</v>
      </c>
      <c r="E1799" s="78">
        <v>0</v>
      </c>
      <c r="F1799" s="79">
        <v>1423.66</v>
      </c>
      <c r="G1799" s="78">
        <v>7.46</v>
      </c>
      <c r="H1799" s="78">
        <v>58.35</v>
      </c>
      <c r="I1799" s="78">
        <v>0</v>
      </c>
      <c r="J1799" s="78">
        <v>0</v>
      </c>
      <c r="K1799" s="78">
        <v>0</v>
      </c>
      <c r="L1799" s="78">
        <v>0</v>
      </c>
      <c r="M1799" s="78">
        <v>34.18</v>
      </c>
      <c r="N1799" s="79">
        <v>99.99</v>
      </c>
      <c r="O1799" s="79">
        <v>1523.65</v>
      </c>
    </row>
    <row r="1800" spans="1:15">
      <c r="A1800" s="96">
        <v>2024</v>
      </c>
      <c r="B1800" s="90" t="s">
        <v>56</v>
      </c>
      <c r="C1800" s="93" t="s">
        <v>137</v>
      </c>
      <c r="D1800" s="78">
        <v>239.75</v>
      </c>
      <c r="E1800" s="78">
        <v>0</v>
      </c>
      <c r="F1800" s="79">
        <v>239.75</v>
      </c>
      <c r="G1800" s="78">
        <v>0</v>
      </c>
      <c r="H1800" s="78">
        <v>0</v>
      </c>
      <c r="I1800" s="78">
        <v>0</v>
      </c>
      <c r="J1800" s="78">
        <v>0</v>
      </c>
      <c r="K1800" s="78">
        <v>0</v>
      </c>
      <c r="L1800" s="78">
        <v>0</v>
      </c>
      <c r="M1800" s="78">
        <v>0</v>
      </c>
      <c r="N1800" s="79">
        <v>0</v>
      </c>
      <c r="O1800" s="79">
        <v>239.75</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30.29</v>
      </c>
      <c r="F1802" s="79">
        <v>30.29</v>
      </c>
      <c r="G1802" s="78">
        <v>0</v>
      </c>
      <c r="H1802" s="78">
        <v>0</v>
      </c>
      <c r="I1802" s="78">
        <v>279.63</v>
      </c>
      <c r="J1802" s="78">
        <v>0</v>
      </c>
      <c r="K1802" s="78">
        <v>33.950000000000003</v>
      </c>
      <c r="L1802" s="78">
        <v>0</v>
      </c>
      <c r="M1802" s="78">
        <v>8.5399999999999991</v>
      </c>
      <c r="N1802" s="79">
        <v>322.12</v>
      </c>
      <c r="O1802" s="79">
        <v>352.41</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39.619999999999997</v>
      </c>
      <c r="N1803" s="79">
        <v>70.41</v>
      </c>
      <c r="O1803" s="79">
        <v>70.41</v>
      </c>
    </row>
    <row r="1804" spans="1:15">
      <c r="A1804" s="96">
        <v>2024</v>
      </c>
      <c r="B1804" s="90" t="s">
        <v>56</v>
      </c>
      <c r="C1804" s="93" t="s">
        <v>49</v>
      </c>
      <c r="D1804" s="78">
        <v>0.02</v>
      </c>
      <c r="E1804" s="78">
        <v>13.43</v>
      </c>
      <c r="F1804" s="79">
        <v>13.45</v>
      </c>
      <c r="G1804" s="78">
        <v>0</v>
      </c>
      <c r="H1804" s="78">
        <v>1.75</v>
      </c>
      <c r="I1804" s="78">
        <v>0</v>
      </c>
      <c r="J1804" s="78">
        <v>0</v>
      </c>
      <c r="K1804" s="78">
        <v>0</v>
      </c>
      <c r="L1804" s="78">
        <v>0</v>
      </c>
      <c r="M1804" s="78">
        <v>9.94</v>
      </c>
      <c r="N1804" s="79">
        <v>11.69</v>
      </c>
      <c r="O1804" s="79">
        <v>25.14</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0.16</v>
      </c>
      <c r="N1805" s="79">
        <v>11.89</v>
      </c>
      <c r="O1805" s="79">
        <v>12.02</v>
      </c>
    </row>
    <row r="1806" spans="1:15">
      <c r="A1806" s="96">
        <v>2024</v>
      </c>
      <c r="B1806" s="90" t="s">
        <v>56</v>
      </c>
      <c r="C1806" s="93" t="s">
        <v>51</v>
      </c>
      <c r="D1806" s="78">
        <v>258.17</v>
      </c>
      <c r="E1806" s="78">
        <v>0</v>
      </c>
      <c r="F1806" s="79">
        <v>258.17</v>
      </c>
      <c r="G1806" s="78">
        <v>0</v>
      </c>
      <c r="H1806" s="78">
        <v>0</v>
      </c>
      <c r="I1806" s="78">
        <v>147</v>
      </c>
      <c r="J1806" s="78">
        <v>0</v>
      </c>
      <c r="K1806" s="78">
        <v>4.2699999999999996</v>
      </c>
      <c r="L1806" s="78">
        <v>0.13</v>
      </c>
      <c r="M1806" s="78">
        <v>0.96</v>
      </c>
      <c r="N1806" s="79">
        <v>152.36000000000001</v>
      </c>
      <c r="O1806" s="79">
        <v>410.53</v>
      </c>
    </row>
    <row r="1807" spans="1:15">
      <c r="A1807" s="96">
        <v>2024</v>
      </c>
      <c r="B1807" s="90" t="s">
        <v>56</v>
      </c>
      <c r="C1807" s="93" t="s">
        <v>52</v>
      </c>
      <c r="D1807" s="78">
        <v>1323.38</v>
      </c>
      <c r="E1807" s="78">
        <v>0</v>
      </c>
      <c r="F1807" s="79">
        <v>1323.38</v>
      </c>
      <c r="G1807" s="78">
        <v>0</v>
      </c>
      <c r="H1807" s="78">
        <v>9.42</v>
      </c>
      <c r="I1807" s="78">
        <v>0</v>
      </c>
      <c r="J1807" s="78">
        <v>22.93</v>
      </c>
      <c r="K1807" s="78">
        <v>430.01</v>
      </c>
      <c r="L1807" s="78">
        <v>0</v>
      </c>
      <c r="M1807" s="78">
        <v>27.48</v>
      </c>
      <c r="N1807" s="79">
        <v>489.84</v>
      </c>
      <c r="O1807" s="79">
        <v>1813.22</v>
      </c>
    </row>
    <row r="1808" spans="1:15">
      <c r="A1808" s="96">
        <v>2024</v>
      </c>
      <c r="B1808" s="90" t="s">
        <v>56</v>
      </c>
      <c r="C1808" s="93" t="s">
        <v>69</v>
      </c>
      <c r="D1808" s="78">
        <v>96.57</v>
      </c>
      <c r="E1808" s="78">
        <v>9.5299999999999994</v>
      </c>
      <c r="F1808" s="79">
        <v>106.1</v>
      </c>
      <c r="G1808" s="78">
        <v>60.35</v>
      </c>
      <c r="H1808" s="78">
        <v>96.18</v>
      </c>
      <c r="I1808" s="78">
        <v>179.04</v>
      </c>
      <c r="J1808" s="78">
        <v>6.69</v>
      </c>
      <c r="K1808" s="78">
        <v>57.8</v>
      </c>
      <c r="L1808" s="78">
        <v>0</v>
      </c>
      <c r="M1808" s="78">
        <v>17.77</v>
      </c>
      <c r="N1808" s="79">
        <v>417.83</v>
      </c>
      <c r="O1808" s="79">
        <v>523.92999999999995</v>
      </c>
    </row>
    <row r="1809" spans="1:15">
      <c r="A1809" s="99">
        <v>2024</v>
      </c>
      <c r="B1809" s="91" t="s">
        <v>56</v>
      </c>
      <c r="C1809" s="94" t="s">
        <v>127</v>
      </c>
      <c r="D1809" s="80">
        <v>3866.13</v>
      </c>
      <c r="E1809" s="80">
        <v>303.32</v>
      </c>
      <c r="F1809" s="81">
        <v>4169.45</v>
      </c>
      <c r="G1809" s="80">
        <v>75.02</v>
      </c>
      <c r="H1809" s="80">
        <v>390.41</v>
      </c>
      <c r="I1809" s="80">
        <v>1147.4100000000001</v>
      </c>
      <c r="J1809" s="80">
        <v>69.42</v>
      </c>
      <c r="K1809" s="80">
        <v>1277.03</v>
      </c>
      <c r="L1809" s="127">
        <v>16.43</v>
      </c>
      <c r="M1809" s="80">
        <v>314.57</v>
      </c>
      <c r="N1809" s="81">
        <v>3290.29</v>
      </c>
      <c r="O1809" s="81">
        <v>7459.74</v>
      </c>
    </row>
    <row r="1810" spans="1:15">
      <c r="A1810" s="96">
        <v>2024</v>
      </c>
      <c r="B1810" s="90" t="s">
        <v>55</v>
      </c>
      <c r="C1810" s="93" t="s">
        <v>136</v>
      </c>
      <c r="D1810" s="78">
        <v>0</v>
      </c>
      <c r="E1810" s="78">
        <v>33.229999999999997</v>
      </c>
      <c r="F1810" s="79">
        <v>33.229999999999997</v>
      </c>
      <c r="G1810" s="78">
        <v>0</v>
      </c>
      <c r="H1810" s="78">
        <v>0</v>
      </c>
      <c r="I1810" s="78">
        <v>0</v>
      </c>
      <c r="J1810" s="78">
        <v>0</v>
      </c>
      <c r="K1810" s="78">
        <v>0</v>
      </c>
      <c r="L1810" s="78">
        <v>0</v>
      </c>
      <c r="M1810" s="78">
        <v>0</v>
      </c>
      <c r="N1810" s="79">
        <v>0</v>
      </c>
      <c r="O1810" s="79">
        <v>33.229999999999997</v>
      </c>
    </row>
    <row r="1811" spans="1:15">
      <c r="A1811" s="96">
        <v>2024</v>
      </c>
      <c r="B1811" s="90" t="s">
        <v>55</v>
      </c>
      <c r="C1811" s="93" t="s">
        <v>37</v>
      </c>
      <c r="D1811" s="78">
        <v>0</v>
      </c>
      <c r="E1811" s="78">
        <v>60.33</v>
      </c>
      <c r="F1811" s="79">
        <v>60.33</v>
      </c>
      <c r="G1811" s="78">
        <v>8.2200000000000006</v>
      </c>
      <c r="H1811" s="78">
        <v>43.45</v>
      </c>
      <c r="I1811" s="78">
        <v>0</v>
      </c>
      <c r="J1811" s="78">
        <v>0</v>
      </c>
      <c r="K1811" s="78">
        <v>93.54</v>
      </c>
      <c r="L1811" s="78">
        <v>4.5</v>
      </c>
      <c r="M1811" s="78">
        <v>7.95</v>
      </c>
      <c r="N1811" s="79">
        <v>157.66</v>
      </c>
      <c r="O1811" s="79">
        <v>217.99</v>
      </c>
    </row>
    <row r="1812" spans="1:15">
      <c r="A1812" s="96">
        <v>2024</v>
      </c>
      <c r="B1812" s="90" t="s">
        <v>55</v>
      </c>
      <c r="C1812" s="93" t="s">
        <v>38</v>
      </c>
      <c r="D1812" s="78">
        <v>228.19</v>
      </c>
      <c r="E1812" s="78">
        <v>0</v>
      </c>
      <c r="F1812" s="79">
        <v>228.19</v>
      </c>
      <c r="G1812" s="78">
        <v>0</v>
      </c>
      <c r="H1812" s="78">
        <v>0</v>
      </c>
      <c r="I1812" s="78">
        <v>0</v>
      </c>
      <c r="J1812" s="78">
        <v>0</v>
      </c>
      <c r="K1812" s="78">
        <v>0</v>
      </c>
      <c r="L1812" s="78">
        <v>0</v>
      </c>
      <c r="M1812" s="78">
        <v>0.1</v>
      </c>
      <c r="N1812" s="79">
        <v>0.1</v>
      </c>
      <c r="O1812" s="79">
        <v>228.29</v>
      </c>
    </row>
    <row r="1813" spans="1:15">
      <c r="A1813" s="96">
        <v>2024</v>
      </c>
      <c r="B1813" s="90" t="s">
        <v>55</v>
      </c>
      <c r="C1813" s="93" t="s">
        <v>40</v>
      </c>
      <c r="D1813" s="78">
        <v>0</v>
      </c>
      <c r="E1813" s="78">
        <v>0</v>
      </c>
      <c r="F1813" s="79">
        <v>0</v>
      </c>
      <c r="G1813" s="78">
        <v>0.02</v>
      </c>
      <c r="H1813" s="78">
        <v>5.44</v>
      </c>
      <c r="I1813" s="78">
        <v>0</v>
      </c>
      <c r="J1813" s="78">
        <v>0</v>
      </c>
      <c r="K1813" s="78">
        <v>0</v>
      </c>
      <c r="L1813" s="78">
        <v>0</v>
      </c>
      <c r="M1813" s="78">
        <v>19.329999999999998</v>
      </c>
      <c r="N1813" s="79">
        <v>24.79</v>
      </c>
      <c r="O1813" s="79">
        <v>24.79</v>
      </c>
    </row>
    <row r="1814" spans="1:15">
      <c r="A1814" s="96">
        <v>2024</v>
      </c>
      <c r="B1814" s="90" t="s">
        <v>55</v>
      </c>
      <c r="C1814" s="93" t="s">
        <v>41</v>
      </c>
      <c r="D1814" s="78">
        <v>0</v>
      </c>
      <c r="E1814" s="78">
        <v>7.27</v>
      </c>
      <c r="F1814" s="79">
        <v>7.27</v>
      </c>
      <c r="G1814" s="78">
        <v>0.01</v>
      </c>
      <c r="H1814" s="78">
        <v>0.02</v>
      </c>
      <c r="I1814" s="78">
        <v>0</v>
      </c>
      <c r="J1814" s="78">
        <v>0.32</v>
      </c>
      <c r="K1814" s="78">
        <v>0</v>
      </c>
      <c r="L1814" s="78">
        <v>0</v>
      </c>
      <c r="M1814" s="78">
        <v>10.99</v>
      </c>
      <c r="N1814" s="79">
        <v>11.34</v>
      </c>
      <c r="O1814" s="79">
        <v>18.61</v>
      </c>
    </row>
    <row r="1815" spans="1:15">
      <c r="A1815" s="96">
        <v>2024</v>
      </c>
      <c r="B1815" s="90" t="s">
        <v>55</v>
      </c>
      <c r="C1815" s="93" t="s">
        <v>42</v>
      </c>
      <c r="D1815" s="78">
        <v>0</v>
      </c>
      <c r="E1815" s="78">
        <v>0</v>
      </c>
      <c r="F1815" s="79">
        <v>0</v>
      </c>
      <c r="G1815" s="78">
        <v>0.01</v>
      </c>
      <c r="H1815" s="78">
        <v>0</v>
      </c>
      <c r="I1815" s="78">
        <v>70.33</v>
      </c>
      <c r="J1815" s="78">
        <v>0</v>
      </c>
      <c r="K1815" s="78">
        <v>158.66999999999999</v>
      </c>
      <c r="L1815" s="78">
        <v>12.05</v>
      </c>
      <c r="M1815" s="78">
        <v>0.33</v>
      </c>
      <c r="N1815" s="79">
        <v>241.39</v>
      </c>
      <c r="O1815" s="79">
        <v>241.39</v>
      </c>
    </row>
    <row r="1816" spans="1:15">
      <c r="A1816" s="96">
        <v>2024</v>
      </c>
      <c r="B1816" s="90" t="s">
        <v>55</v>
      </c>
      <c r="C1816" s="93" t="s">
        <v>86</v>
      </c>
      <c r="D1816" s="78">
        <v>0</v>
      </c>
      <c r="E1816" s="78">
        <v>0</v>
      </c>
      <c r="F1816" s="79">
        <v>0</v>
      </c>
      <c r="G1816" s="78">
        <v>0.02</v>
      </c>
      <c r="H1816" s="78">
        <v>10.53</v>
      </c>
      <c r="I1816" s="78">
        <v>0</v>
      </c>
      <c r="J1816" s="78">
        <v>0</v>
      </c>
      <c r="K1816" s="78">
        <v>1.48</v>
      </c>
      <c r="L1816" s="78">
        <v>0.01</v>
      </c>
      <c r="M1816" s="78">
        <v>2.46</v>
      </c>
      <c r="N1816" s="79">
        <v>14.5</v>
      </c>
      <c r="O1816" s="79">
        <v>14.5</v>
      </c>
    </row>
    <row r="1817" spans="1:15">
      <c r="A1817" s="96">
        <v>2024</v>
      </c>
      <c r="B1817" s="90" t="s">
        <v>55</v>
      </c>
      <c r="C1817" s="93" t="s">
        <v>43</v>
      </c>
      <c r="D1817" s="78">
        <v>0</v>
      </c>
      <c r="E1817" s="78">
        <v>0</v>
      </c>
      <c r="F1817" s="79">
        <v>0</v>
      </c>
      <c r="G1817" s="78">
        <v>0</v>
      </c>
      <c r="H1817" s="78">
        <v>0</v>
      </c>
      <c r="I1817" s="78">
        <v>310.43</v>
      </c>
      <c r="J1817" s="78">
        <v>0</v>
      </c>
      <c r="K1817" s="78">
        <v>0</v>
      </c>
      <c r="L1817" s="78">
        <v>0</v>
      </c>
      <c r="M1817" s="78">
        <v>0</v>
      </c>
      <c r="N1817" s="79">
        <v>310.43</v>
      </c>
      <c r="O1817" s="79">
        <v>310.43</v>
      </c>
    </row>
    <row r="1818" spans="1:15">
      <c r="A1818" s="96">
        <v>2024</v>
      </c>
      <c r="B1818" s="90" t="s">
        <v>55</v>
      </c>
      <c r="C1818" s="93" t="s">
        <v>88</v>
      </c>
      <c r="D1818" s="78">
        <v>443.55</v>
      </c>
      <c r="E1818" s="78">
        <v>0</v>
      </c>
      <c r="F1818" s="79">
        <v>443.55</v>
      </c>
      <c r="G1818" s="78">
        <v>0</v>
      </c>
      <c r="H1818" s="78">
        <v>0</v>
      </c>
      <c r="I1818" s="78">
        <v>0</v>
      </c>
      <c r="J1818" s="78">
        <v>0</v>
      </c>
      <c r="K1818" s="78">
        <v>0</v>
      </c>
      <c r="L1818" s="78">
        <v>0</v>
      </c>
      <c r="M1818" s="78">
        <v>0</v>
      </c>
      <c r="N1818" s="79">
        <v>0</v>
      </c>
      <c r="O1818" s="79">
        <v>443.55</v>
      </c>
    </row>
    <row r="1819" spans="1:15">
      <c r="A1819" s="96">
        <v>2024</v>
      </c>
      <c r="B1819" s="90" t="s">
        <v>55</v>
      </c>
      <c r="C1819" s="93" t="s">
        <v>44</v>
      </c>
      <c r="D1819" s="78">
        <v>0.14000000000000001</v>
      </c>
      <c r="E1819" s="78">
        <v>107.24</v>
      </c>
      <c r="F1819" s="79">
        <v>107.38</v>
      </c>
      <c r="G1819" s="78">
        <v>0.69</v>
      </c>
      <c r="H1819" s="78">
        <v>52.09</v>
      </c>
      <c r="I1819" s="78">
        <v>0</v>
      </c>
      <c r="J1819" s="78">
        <v>0.02</v>
      </c>
      <c r="K1819" s="78">
        <v>135.31</v>
      </c>
      <c r="L1819" s="78">
        <v>12.95</v>
      </c>
      <c r="M1819" s="78">
        <v>183.77</v>
      </c>
      <c r="N1819" s="79">
        <v>384.83</v>
      </c>
      <c r="O1819" s="79">
        <v>492.21</v>
      </c>
    </row>
    <row r="1820" spans="1:15">
      <c r="A1820" s="96">
        <v>2024</v>
      </c>
      <c r="B1820" s="90" t="s">
        <v>55</v>
      </c>
      <c r="C1820" s="93" t="s">
        <v>45</v>
      </c>
      <c r="D1820" s="78">
        <v>340.13</v>
      </c>
      <c r="E1820" s="78">
        <v>0</v>
      </c>
      <c r="F1820" s="79">
        <v>340.13</v>
      </c>
      <c r="G1820" s="78">
        <v>0</v>
      </c>
      <c r="H1820" s="78">
        <v>0</v>
      </c>
      <c r="I1820" s="78">
        <v>0</v>
      </c>
      <c r="J1820" s="78">
        <v>0</v>
      </c>
      <c r="K1820" s="78">
        <v>0</v>
      </c>
      <c r="L1820" s="78">
        <v>0</v>
      </c>
      <c r="M1820" s="78">
        <v>0</v>
      </c>
      <c r="N1820" s="79">
        <v>0</v>
      </c>
      <c r="O1820" s="79">
        <v>340.13</v>
      </c>
    </row>
    <row r="1821" spans="1:15">
      <c r="A1821" s="96">
        <v>2024</v>
      </c>
      <c r="B1821" s="90" t="s">
        <v>55</v>
      </c>
      <c r="C1821" s="93" t="s">
        <v>46</v>
      </c>
      <c r="D1821" s="78">
        <v>1289.01</v>
      </c>
      <c r="E1821" s="78">
        <v>0</v>
      </c>
      <c r="F1821" s="79">
        <v>1289.01</v>
      </c>
      <c r="G1821" s="78">
        <v>7.29</v>
      </c>
      <c r="H1821" s="78">
        <v>44.92</v>
      </c>
      <c r="I1821" s="78">
        <v>0</v>
      </c>
      <c r="J1821" s="78">
        <v>0</v>
      </c>
      <c r="K1821" s="78">
        <v>0</v>
      </c>
      <c r="L1821" s="78">
        <v>0</v>
      </c>
      <c r="M1821" s="78">
        <v>0.02</v>
      </c>
      <c r="N1821" s="79">
        <v>52.23</v>
      </c>
      <c r="O1821" s="79">
        <v>1341.24</v>
      </c>
    </row>
    <row r="1822" spans="1:15">
      <c r="A1822" s="96">
        <v>2024</v>
      </c>
      <c r="B1822" s="90" t="s">
        <v>55</v>
      </c>
      <c r="C1822" s="93" t="s">
        <v>137</v>
      </c>
      <c r="D1822" s="78">
        <v>293.97000000000003</v>
      </c>
      <c r="E1822" s="78">
        <v>0</v>
      </c>
      <c r="F1822" s="79">
        <v>293.97000000000003</v>
      </c>
      <c r="G1822" s="78">
        <v>0</v>
      </c>
      <c r="H1822" s="78">
        <v>0</v>
      </c>
      <c r="I1822" s="78">
        <v>0</v>
      </c>
      <c r="J1822" s="78">
        <v>0</v>
      </c>
      <c r="K1822" s="78">
        <v>0</v>
      </c>
      <c r="L1822" s="78">
        <v>0</v>
      </c>
      <c r="M1822" s="78">
        <v>0</v>
      </c>
      <c r="N1822" s="79">
        <v>0</v>
      </c>
      <c r="O1822" s="79">
        <v>293.97000000000003</v>
      </c>
    </row>
    <row r="1823" spans="1:15">
      <c r="A1823" s="96">
        <v>2024</v>
      </c>
      <c r="B1823" s="90" t="s">
        <v>55</v>
      </c>
      <c r="C1823" s="93" t="s">
        <v>47</v>
      </c>
      <c r="D1823" s="78">
        <v>0</v>
      </c>
      <c r="E1823" s="78">
        <v>0</v>
      </c>
      <c r="F1823" s="79">
        <v>0</v>
      </c>
      <c r="G1823" s="78">
        <v>0</v>
      </c>
      <c r="H1823" s="78">
        <v>0</v>
      </c>
      <c r="I1823" s="78">
        <v>0</v>
      </c>
      <c r="J1823" s="78">
        <v>0</v>
      </c>
      <c r="K1823" s="78">
        <v>0</v>
      </c>
      <c r="L1823" s="78">
        <v>0</v>
      </c>
      <c r="M1823" s="78">
        <v>0</v>
      </c>
      <c r="N1823" s="79">
        <v>0</v>
      </c>
      <c r="O1823" s="79">
        <v>0</v>
      </c>
    </row>
    <row r="1824" spans="1:15">
      <c r="A1824" s="96">
        <v>2024</v>
      </c>
      <c r="B1824" s="90" t="s">
        <v>55</v>
      </c>
      <c r="C1824" s="93" t="s">
        <v>48</v>
      </c>
      <c r="D1824" s="78">
        <v>0</v>
      </c>
      <c r="E1824" s="78">
        <v>0</v>
      </c>
      <c r="F1824" s="79">
        <v>0</v>
      </c>
      <c r="G1824" s="78">
        <v>0</v>
      </c>
      <c r="H1824" s="78">
        <v>0</v>
      </c>
      <c r="I1824" s="78">
        <v>64.239999999999995</v>
      </c>
      <c r="J1824" s="78">
        <v>0</v>
      </c>
      <c r="K1824" s="78">
        <v>14.3</v>
      </c>
      <c r="L1824" s="78">
        <v>0</v>
      </c>
      <c r="M1824" s="78">
        <v>0</v>
      </c>
      <c r="N1824" s="79">
        <v>78.540000000000006</v>
      </c>
      <c r="O1824" s="79">
        <v>78.540000000000006</v>
      </c>
    </row>
    <row r="1825" spans="1:15">
      <c r="A1825" s="96">
        <v>2024</v>
      </c>
      <c r="B1825" s="90" t="s">
        <v>55</v>
      </c>
      <c r="C1825" s="93" t="s">
        <v>87</v>
      </c>
      <c r="D1825" s="78">
        <v>0</v>
      </c>
      <c r="E1825" s="78">
        <v>0</v>
      </c>
      <c r="F1825" s="79">
        <v>0</v>
      </c>
      <c r="G1825" s="78">
        <v>0</v>
      </c>
      <c r="H1825" s="78">
        <v>37.32</v>
      </c>
      <c r="I1825" s="78">
        <v>4.08</v>
      </c>
      <c r="J1825" s="78">
        <v>0</v>
      </c>
      <c r="K1825" s="78">
        <v>0</v>
      </c>
      <c r="L1825" s="78">
        <v>0</v>
      </c>
      <c r="M1825" s="78">
        <v>13.18</v>
      </c>
      <c r="N1825" s="79">
        <v>54.58</v>
      </c>
      <c r="O1825" s="79">
        <v>54.58</v>
      </c>
    </row>
    <row r="1826" spans="1:15">
      <c r="A1826" s="96">
        <v>2024</v>
      </c>
      <c r="B1826" s="90" t="s">
        <v>55</v>
      </c>
      <c r="C1826" s="93" t="s">
        <v>49</v>
      </c>
      <c r="D1826" s="78">
        <v>0.08</v>
      </c>
      <c r="E1826" s="78">
        <v>0</v>
      </c>
      <c r="F1826" s="79">
        <v>0.08</v>
      </c>
      <c r="G1826" s="78">
        <v>0</v>
      </c>
      <c r="H1826" s="78">
        <v>39.29</v>
      </c>
      <c r="I1826" s="78">
        <v>0</v>
      </c>
      <c r="J1826" s="78">
        <v>0</v>
      </c>
      <c r="K1826" s="78">
        <v>66.78</v>
      </c>
      <c r="L1826" s="78">
        <v>0</v>
      </c>
      <c r="M1826" s="78">
        <v>12.83</v>
      </c>
      <c r="N1826" s="79">
        <v>118.9</v>
      </c>
      <c r="O1826" s="79">
        <v>118.98</v>
      </c>
    </row>
    <row r="1827" spans="1:15">
      <c r="A1827" s="96">
        <v>2024</v>
      </c>
      <c r="B1827" s="90" t="s">
        <v>55</v>
      </c>
      <c r="C1827" s="93" t="s">
        <v>50</v>
      </c>
      <c r="D1827" s="78">
        <v>144.33000000000001</v>
      </c>
      <c r="E1827" s="78">
        <v>0</v>
      </c>
      <c r="F1827" s="79">
        <v>144.33000000000001</v>
      </c>
      <c r="G1827" s="78">
        <v>0</v>
      </c>
      <c r="H1827" s="78">
        <v>0</v>
      </c>
      <c r="I1827" s="78">
        <v>0</v>
      </c>
      <c r="J1827" s="78">
        <v>0</v>
      </c>
      <c r="K1827" s="78">
        <v>0</v>
      </c>
      <c r="L1827" s="78">
        <v>0</v>
      </c>
      <c r="M1827" s="78">
        <v>5.14</v>
      </c>
      <c r="N1827" s="79">
        <v>5.14</v>
      </c>
      <c r="O1827" s="79">
        <v>149.47</v>
      </c>
    </row>
    <row r="1828" spans="1:15">
      <c r="A1828" s="96">
        <v>2024</v>
      </c>
      <c r="B1828" s="90" t="s">
        <v>55</v>
      </c>
      <c r="C1828" s="93" t="s">
        <v>51</v>
      </c>
      <c r="D1828" s="78">
        <v>0</v>
      </c>
      <c r="E1828" s="78">
        <v>0</v>
      </c>
      <c r="F1828" s="79">
        <v>0</v>
      </c>
      <c r="G1828" s="78">
        <v>0</v>
      </c>
      <c r="H1828" s="78">
        <v>0</v>
      </c>
      <c r="I1828" s="78">
        <v>197.29</v>
      </c>
      <c r="J1828" s="78">
        <v>0</v>
      </c>
      <c r="K1828" s="78">
        <v>24.61</v>
      </c>
      <c r="L1828" s="78">
        <v>0.05</v>
      </c>
      <c r="M1828" s="78">
        <v>2.5499999999999998</v>
      </c>
      <c r="N1828" s="79">
        <v>224.5</v>
      </c>
      <c r="O1828" s="79">
        <v>224.5</v>
      </c>
    </row>
    <row r="1829" spans="1:15">
      <c r="A1829" s="96">
        <v>2024</v>
      </c>
      <c r="B1829" s="90" t="s">
        <v>55</v>
      </c>
      <c r="C1829" s="93" t="s">
        <v>52</v>
      </c>
      <c r="D1829" s="78">
        <v>1258.24</v>
      </c>
      <c r="E1829" s="78">
        <v>0</v>
      </c>
      <c r="F1829" s="79">
        <v>1258.24</v>
      </c>
      <c r="G1829" s="78">
        <v>0</v>
      </c>
      <c r="H1829" s="78">
        <v>0</v>
      </c>
      <c r="I1829" s="78">
        <v>41.11</v>
      </c>
      <c r="J1829" s="78">
        <v>0</v>
      </c>
      <c r="K1829" s="78">
        <v>112.97</v>
      </c>
      <c r="L1829" s="78">
        <v>0</v>
      </c>
      <c r="M1829" s="78">
        <v>5.54</v>
      </c>
      <c r="N1829" s="79">
        <v>159.62</v>
      </c>
      <c r="O1829" s="79">
        <v>1417.86</v>
      </c>
    </row>
    <row r="1830" spans="1:15">
      <c r="A1830" s="96">
        <v>2024</v>
      </c>
      <c r="B1830" s="90" t="s">
        <v>55</v>
      </c>
      <c r="C1830" s="93" t="s">
        <v>69</v>
      </c>
      <c r="D1830" s="78">
        <v>221.86</v>
      </c>
      <c r="E1830" s="78">
        <v>15.15</v>
      </c>
      <c r="F1830" s="79">
        <v>237.01</v>
      </c>
      <c r="G1830" s="78">
        <v>45.9</v>
      </c>
      <c r="H1830" s="78">
        <v>5.27</v>
      </c>
      <c r="I1830" s="78">
        <v>108.46</v>
      </c>
      <c r="J1830" s="78">
        <v>22.24</v>
      </c>
      <c r="K1830" s="78">
        <v>38.729999999999997</v>
      </c>
      <c r="L1830" s="78">
        <v>0</v>
      </c>
      <c r="M1830" s="78">
        <v>5.73</v>
      </c>
      <c r="N1830" s="79">
        <v>226.33</v>
      </c>
      <c r="O1830" s="79">
        <v>463.34</v>
      </c>
    </row>
    <row r="1831" spans="1:15">
      <c r="A1831" s="99">
        <v>2024</v>
      </c>
      <c r="B1831" s="91" t="s">
        <v>55</v>
      </c>
      <c r="C1831" s="94" t="s">
        <v>127</v>
      </c>
      <c r="D1831" s="80">
        <v>4219.5</v>
      </c>
      <c r="E1831" s="80">
        <v>223.22</v>
      </c>
      <c r="F1831" s="81">
        <v>4442.72</v>
      </c>
      <c r="G1831" s="80">
        <v>62.16</v>
      </c>
      <c r="H1831" s="80">
        <v>238.33</v>
      </c>
      <c r="I1831" s="80">
        <v>795.94</v>
      </c>
      <c r="J1831" s="80">
        <v>22.58</v>
      </c>
      <c r="K1831" s="80">
        <v>646.39</v>
      </c>
      <c r="L1831" s="127">
        <v>29.56</v>
      </c>
      <c r="M1831" s="80">
        <v>269.92</v>
      </c>
      <c r="N1831" s="81">
        <v>2064.88</v>
      </c>
      <c r="O1831" s="81">
        <v>6507.6</v>
      </c>
    </row>
    <row r="1832" spans="1:15">
      <c r="A1832" s="96">
        <v>2024</v>
      </c>
      <c r="B1832" s="90" t="s">
        <v>54</v>
      </c>
      <c r="C1832" s="93" t="s">
        <v>136</v>
      </c>
      <c r="D1832" s="78">
        <v>0</v>
      </c>
      <c r="E1832" s="78">
        <v>0</v>
      </c>
      <c r="F1832" s="79">
        <v>0</v>
      </c>
      <c r="G1832" s="78">
        <v>0</v>
      </c>
      <c r="H1832" s="78">
        <v>0</v>
      </c>
      <c r="I1832" s="78">
        <v>0</v>
      </c>
      <c r="J1832" s="78">
        <v>0</v>
      </c>
      <c r="K1832" s="78">
        <v>0</v>
      </c>
      <c r="L1832" s="78">
        <v>0</v>
      </c>
      <c r="M1832" s="78">
        <v>0</v>
      </c>
      <c r="N1832" s="79">
        <v>0</v>
      </c>
      <c r="O1832" s="79">
        <v>0</v>
      </c>
    </row>
    <row r="1833" spans="1:15">
      <c r="A1833" s="96">
        <v>2024</v>
      </c>
      <c r="B1833" s="90" t="s">
        <v>54</v>
      </c>
      <c r="C1833" s="93" t="s">
        <v>37</v>
      </c>
      <c r="D1833" s="78">
        <v>0</v>
      </c>
      <c r="E1833" s="78">
        <v>0</v>
      </c>
      <c r="F1833" s="79">
        <v>0</v>
      </c>
      <c r="G1833" s="78">
        <v>4.6399999999999997</v>
      </c>
      <c r="H1833" s="78">
        <v>4.55</v>
      </c>
      <c r="I1833" s="78">
        <v>17.63</v>
      </c>
      <c r="J1833" s="78">
        <v>0</v>
      </c>
      <c r="K1833" s="78">
        <v>147.86000000000001</v>
      </c>
      <c r="L1833" s="78">
        <v>0</v>
      </c>
      <c r="M1833" s="78">
        <v>13.66</v>
      </c>
      <c r="N1833" s="79">
        <v>188.34</v>
      </c>
      <c r="O1833" s="79">
        <v>188.34</v>
      </c>
    </row>
    <row r="1834" spans="1:15">
      <c r="A1834" s="96">
        <v>2024</v>
      </c>
      <c r="B1834" s="90" t="s">
        <v>54</v>
      </c>
      <c r="C1834" s="93" t="s">
        <v>38</v>
      </c>
      <c r="D1834" s="78">
        <v>188.16</v>
      </c>
      <c r="E1834" s="78">
        <v>0</v>
      </c>
      <c r="F1834" s="79">
        <v>188.16</v>
      </c>
      <c r="G1834" s="78">
        <v>0</v>
      </c>
      <c r="H1834" s="78">
        <v>0</v>
      </c>
      <c r="I1834" s="78">
        <v>0</v>
      </c>
      <c r="J1834" s="78">
        <v>0</v>
      </c>
      <c r="K1834" s="78">
        <v>0</v>
      </c>
      <c r="L1834" s="78">
        <v>0</v>
      </c>
      <c r="M1834" s="78">
        <v>0.14000000000000001</v>
      </c>
      <c r="N1834" s="79">
        <v>0.14000000000000001</v>
      </c>
      <c r="O1834" s="79">
        <v>188.3</v>
      </c>
    </row>
    <row r="1835" spans="1:15">
      <c r="A1835" s="96">
        <v>2024</v>
      </c>
      <c r="B1835" s="90" t="s">
        <v>54</v>
      </c>
      <c r="C1835" s="93" t="s">
        <v>40</v>
      </c>
      <c r="D1835" s="78">
        <v>0</v>
      </c>
      <c r="E1835" s="78">
        <v>11.28</v>
      </c>
      <c r="F1835" s="79">
        <v>11.28</v>
      </c>
      <c r="G1835" s="78">
        <v>0.01</v>
      </c>
      <c r="H1835" s="78">
        <v>7.4</v>
      </c>
      <c r="I1835" s="78">
        <v>0</v>
      </c>
      <c r="J1835" s="78">
        <v>0</v>
      </c>
      <c r="K1835" s="78">
        <v>0</v>
      </c>
      <c r="L1835" s="78">
        <v>0</v>
      </c>
      <c r="M1835" s="78">
        <v>16.8</v>
      </c>
      <c r="N1835" s="79">
        <v>24.21</v>
      </c>
      <c r="O1835" s="79">
        <v>35.49</v>
      </c>
    </row>
    <row r="1836" spans="1:15">
      <c r="A1836" s="96">
        <v>2024</v>
      </c>
      <c r="B1836" s="90" t="s">
        <v>54</v>
      </c>
      <c r="C1836" s="93" t="s">
        <v>41</v>
      </c>
      <c r="D1836" s="78">
        <v>0</v>
      </c>
      <c r="E1836" s="78">
        <v>20.91</v>
      </c>
      <c r="F1836" s="79">
        <v>20.91</v>
      </c>
      <c r="G1836" s="78">
        <v>0</v>
      </c>
      <c r="H1836" s="78">
        <v>3.34</v>
      </c>
      <c r="I1836" s="78">
        <v>0</v>
      </c>
      <c r="J1836" s="78">
        <v>0.37</v>
      </c>
      <c r="K1836" s="78">
        <v>0</v>
      </c>
      <c r="L1836" s="78">
        <v>0</v>
      </c>
      <c r="M1836" s="78">
        <v>9.68</v>
      </c>
      <c r="N1836" s="79">
        <v>13.39</v>
      </c>
      <c r="O1836" s="79">
        <v>34.299999999999997</v>
      </c>
    </row>
    <row r="1837" spans="1:15">
      <c r="A1837" s="96">
        <v>2024</v>
      </c>
      <c r="B1837" s="90" t="s">
        <v>54</v>
      </c>
      <c r="C1837" s="93" t="s">
        <v>42</v>
      </c>
      <c r="D1837" s="78">
        <v>0</v>
      </c>
      <c r="E1837" s="78">
        <v>0</v>
      </c>
      <c r="F1837" s="79">
        <v>0</v>
      </c>
      <c r="G1837" s="78">
        <v>0</v>
      </c>
      <c r="H1837" s="78">
        <v>0</v>
      </c>
      <c r="I1837" s="78">
        <v>0</v>
      </c>
      <c r="J1837" s="78">
        <v>0</v>
      </c>
      <c r="K1837" s="78">
        <v>25.5</v>
      </c>
      <c r="L1837" s="78">
        <v>3.95</v>
      </c>
      <c r="M1837" s="78">
        <v>0.21</v>
      </c>
      <c r="N1837" s="79">
        <v>29.66</v>
      </c>
      <c r="O1837" s="79">
        <v>29.66</v>
      </c>
    </row>
    <row r="1838" spans="1:15">
      <c r="A1838" s="96">
        <v>2024</v>
      </c>
      <c r="B1838" s="90" t="s">
        <v>54</v>
      </c>
      <c r="C1838" s="93" t="s">
        <v>86</v>
      </c>
      <c r="D1838" s="78">
        <v>0</v>
      </c>
      <c r="E1838" s="78">
        <v>64.84</v>
      </c>
      <c r="F1838" s="79">
        <v>64.84</v>
      </c>
      <c r="G1838" s="78">
        <v>0.02</v>
      </c>
      <c r="H1838" s="78">
        <v>14.81</v>
      </c>
      <c r="I1838" s="78">
        <v>0</v>
      </c>
      <c r="J1838" s="78">
        <v>0</v>
      </c>
      <c r="K1838" s="78">
        <v>0</v>
      </c>
      <c r="L1838" s="78">
        <v>0.01</v>
      </c>
      <c r="M1838" s="78">
        <v>1.21</v>
      </c>
      <c r="N1838" s="79">
        <v>16.05</v>
      </c>
      <c r="O1838" s="79">
        <v>80.89</v>
      </c>
    </row>
    <row r="1839" spans="1:15">
      <c r="A1839" s="96">
        <v>2024</v>
      </c>
      <c r="B1839" s="90" t="s">
        <v>54</v>
      </c>
      <c r="C1839" s="93" t="s">
        <v>43</v>
      </c>
      <c r="D1839" s="78">
        <v>0</v>
      </c>
      <c r="E1839" s="78">
        <v>0</v>
      </c>
      <c r="F1839" s="79">
        <v>0</v>
      </c>
      <c r="G1839" s="78">
        <v>0</v>
      </c>
      <c r="H1839" s="78">
        <v>0</v>
      </c>
      <c r="I1839" s="78">
        <v>289.64999999999998</v>
      </c>
      <c r="J1839" s="78">
        <v>0</v>
      </c>
      <c r="K1839" s="78">
        <v>0</v>
      </c>
      <c r="L1839" s="78">
        <v>0</v>
      </c>
      <c r="M1839" s="78">
        <v>0</v>
      </c>
      <c r="N1839" s="79">
        <v>289.64999999999998</v>
      </c>
      <c r="O1839" s="79">
        <v>289.64999999999998</v>
      </c>
    </row>
    <row r="1840" spans="1:15">
      <c r="A1840" s="96">
        <v>2024</v>
      </c>
      <c r="B1840" s="90" t="s">
        <v>54</v>
      </c>
      <c r="C1840" s="93" t="s">
        <v>88</v>
      </c>
      <c r="D1840" s="78">
        <v>650.98</v>
      </c>
      <c r="E1840" s="78">
        <v>0</v>
      </c>
      <c r="F1840" s="79">
        <v>650.98</v>
      </c>
      <c r="G1840" s="78">
        <v>0</v>
      </c>
      <c r="H1840" s="78">
        <v>0</v>
      </c>
      <c r="I1840" s="78">
        <v>0</v>
      </c>
      <c r="J1840" s="78">
        <v>0</v>
      </c>
      <c r="K1840" s="78">
        <v>0</v>
      </c>
      <c r="L1840" s="78">
        <v>0</v>
      </c>
      <c r="M1840" s="78">
        <v>0</v>
      </c>
      <c r="N1840" s="79">
        <v>0</v>
      </c>
      <c r="O1840" s="79">
        <v>650.98</v>
      </c>
    </row>
    <row r="1841" spans="1:15">
      <c r="A1841" s="96">
        <v>2024</v>
      </c>
      <c r="B1841" s="90" t="s">
        <v>54</v>
      </c>
      <c r="C1841" s="93" t="s">
        <v>44</v>
      </c>
      <c r="D1841" s="78">
        <v>0.32</v>
      </c>
      <c r="E1841" s="78">
        <v>21.61</v>
      </c>
      <c r="F1841" s="79">
        <v>21.93</v>
      </c>
      <c r="G1841" s="78">
        <v>25.49</v>
      </c>
      <c r="H1841" s="78">
        <v>40.5</v>
      </c>
      <c r="I1841" s="78">
        <v>0</v>
      </c>
      <c r="J1841" s="78">
        <v>58.93</v>
      </c>
      <c r="K1841" s="78">
        <v>128.44999999999999</v>
      </c>
      <c r="L1841" s="78">
        <v>14.69</v>
      </c>
      <c r="M1841" s="78">
        <v>78.63</v>
      </c>
      <c r="N1841" s="79">
        <v>346.69</v>
      </c>
      <c r="O1841" s="79">
        <v>368.62</v>
      </c>
    </row>
    <row r="1842" spans="1:15">
      <c r="A1842" s="96">
        <v>2024</v>
      </c>
      <c r="B1842" s="90" t="s">
        <v>54</v>
      </c>
      <c r="C1842" s="93" t="s">
        <v>45</v>
      </c>
      <c r="D1842" s="78">
        <v>126.32</v>
      </c>
      <c r="E1842" s="78">
        <v>0</v>
      </c>
      <c r="F1842" s="79">
        <v>126.32</v>
      </c>
      <c r="G1842" s="78">
        <v>0</v>
      </c>
      <c r="H1842" s="78">
        <v>0</v>
      </c>
      <c r="I1842" s="78">
        <v>0</v>
      </c>
      <c r="J1842" s="78">
        <v>0</v>
      </c>
      <c r="K1842" s="78">
        <v>41.34</v>
      </c>
      <c r="L1842" s="78">
        <v>0</v>
      </c>
      <c r="M1842" s="78">
        <v>0</v>
      </c>
      <c r="N1842" s="79">
        <v>41.34</v>
      </c>
      <c r="O1842" s="79">
        <v>167.66</v>
      </c>
    </row>
    <row r="1843" spans="1:15">
      <c r="A1843" s="96">
        <v>2024</v>
      </c>
      <c r="B1843" s="90" t="s">
        <v>54</v>
      </c>
      <c r="C1843" s="93" t="s">
        <v>46</v>
      </c>
      <c r="D1843" s="78">
        <v>1236.1500000000001</v>
      </c>
      <c r="E1843" s="78">
        <v>0</v>
      </c>
      <c r="F1843" s="79">
        <v>1236.1500000000001</v>
      </c>
      <c r="G1843" s="78">
        <v>0</v>
      </c>
      <c r="H1843" s="78">
        <v>56.65</v>
      </c>
      <c r="I1843" s="78">
        <v>0</v>
      </c>
      <c r="J1843" s="78">
        <v>0</v>
      </c>
      <c r="K1843" s="78">
        <v>0</v>
      </c>
      <c r="L1843" s="78">
        <v>0</v>
      </c>
      <c r="M1843" s="78">
        <v>30.75</v>
      </c>
      <c r="N1843" s="79">
        <v>87.4</v>
      </c>
      <c r="O1843" s="79">
        <v>1323.55</v>
      </c>
    </row>
    <row r="1844" spans="1:15">
      <c r="A1844" s="96">
        <v>2024</v>
      </c>
      <c r="B1844" s="90" t="s">
        <v>54</v>
      </c>
      <c r="C1844" s="93" t="s">
        <v>137</v>
      </c>
      <c r="D1844" s="78">
        <v>0</v>
      </c>
      <c r="E1844" s="78">
        <v>0</v>
      </c>
      <c r="F1844" s="79">
        <v>0</v>
      </c>
      <c r="G1844" s="78">
        <v>0</v>
      </c>
      <c r="H1844" s="78">
        <v>0</v>
      </c>
      <c r="I1844" s="78">
        <v>0</v>
      </c>
      <c r="J1844" s="78">
        <v>0</v>
      </c>
      <c r="K1844" s="78">
        <v>0</v>
      </c>
      <c r="L1844" s="78">
        <v>0</v>
      </c>
      <c r="M1844" s="78">
        <v>0</v>
      </c>
      <c r="N1844" s="79">
        <v>0</v>
      </c>
      <c r="O1844" s="79">
        <v>0</v>
      </c>
    </row>
    <row r="1845" spans="1:15">
      <c r="A1845" s="96">
        <v>2024</v>
      </c>
      <c r="B1845" s="90" t="s">
        <v>54</v>
      </c>
      <c r="C1845" s="93" t="s">
        <v>47</v>
      </c>
      <c r="D1845" s="78">
        <v>0</v>
      </c>
      <c r="E1845" s="78">
        <v>0</v>
      </c>
      <c r="F1845" s="79">
        <v>0</v>
      </c>
      <c r="G1845" s="78">
        <v>0</v>
      </c>
      <c r="H1845" s="78">
        <v>0</v>
      </c>
      <c r="I1845" s="78">
        <v>0</v>
      </c>
      <c r="J1845" s="78">
        <v>0</v>
      </c>
      <c r="K1845" s="78">
        <v>0</v>
      </c>
      <c r="L1845" s="78">
        <v>0</v>
      </c>
      <c r="M1845" s="78">
        <v>0</v>
      </c>
      <c r="N1845" s="79">
        <v>0</v>
      </c>
      <c r="O1845" s="79">
        <v>0</v>
      </c>
    </row>
    <row r="1846" spans="1:15">
      <c r="A1846" s="96">
        <v>2024</v>
      </c>
      <c r="B1846" s="90" t="s">
        <v>54</v>
      </c>
      <c r="C1846" s="93" t="s">
        <v>48</v>
      </c>
      <c r="D1846" s="78">
        <v>0</v>
      </c>
      <c r="E1846" s="78">
        <v>0</v>
      </c>
      <c r="F1846" s="79">
        <v>0</v>
      </c>
      <c r="G1846" s="78">
        <v>0</v>
      </c>
      <c r="H1846" s="78">
        <v>0</v>
      </c>
      <c r="I1846" s="78">
        <v>237.12</v>
      </c>
      <c r="J1846" s="78">
        <v>0</v>
      </c>
      <c r="K1846" s="78">
        <v>0</v>
      </c>
      <c r="L1846" s="78">
        <v>0</v>
      </c>
      <c r="M1846" s="78">
        <v>0</v>
      </c>
      <c r="N1846" s="79">
        <v>237.12</v>
      </c>
      <c r="O1846" s="79">
        <v>237.12</v>
      </c>
    </row>
    <row r="1847" spans="1:15">
      <c r="A1847" s="96">
        <v>2024</v>
      </c>
      <c r="B1847" s="90" t="s">
        <v>54</v>
      </c>
      <c r="C1847" s="93" t="s">
        <v>87</v>
      </c>
      <c r="D1847" s="78">
        <v>0</v>
      </c>
      <c r="E1847" s="78">
        <v>0</v>
      </c>
      <c r="F1847" s="79">
        <v>0</v>
      </c>
      <c r="G1847" s="78">
        <v>0</v>
      </c>
      <c r="H1847" s="78">
        <v>81.93</v>
      </c>
      <c r="I1847" s="78">
        <v>0</v>
      </c>
      <c r="J1847" s="78">
        <v>0</v>
      </c>
      <c r="K1847" s="78">
        <v>0</v>
      </c>
      <c r="L1847" s="78">
        <v>0</v>
      </c>
      <c r="M1847" s="78">
        <v>5.42</v>
      </c>
      <c r="N1847" s="79">
        <v>87.35</v>
      </c>
      <c r="O1847" s="79">
        <v>87.35</v>
      </c>
    </row>
    <row r="1848" spans="1:15">
      <c r="A1848" s="96">
        <v>2024</v>
      </c>
      <c r="B1848" s="90" t="s">
        <v>54</v>
      </c>
      <c r="C1848" s="93" t="s">
        <v>49</v>
      </c>
      <c r="D1848" s="78">
        <v>0.04</v>
      </c>
      <c r="E1848" s="78">
        <v>0</v>
      </c>
      <c r="F1848" s="79">
        <v>0.04</v>
      </c>
      <c r="G1848" s="78">
        <v>0</v>
      </c>
      <c r="H1848" s="78">
        <v>0.02</v>
      </c>
      <c r="I1848" s="78">
        <v>0</v>
      </c>
      <c r="J1848" s="78">
        <v>0</v>
      </c>
      <c r="K1848" s="78">
        <v>83.34</v>
      </c>
      <c r="L1848" s="78">
        <v>0</v>
      </c>
      <c r="M1848" s="78">
        <v>18.920000000000002</v>
      </c>
      <c r="N1848" s="79">
        <v>102.28</v>
      </c>
      <c r="O1848" s="79">
        <v>102.32</v>
      </c>
    </row>
    <row r="1849" spans="1:15">
      <c r="A1849" s="96">
        <v>2024</v>
      </c>
      <c r="B1849" s="90" t="s">
        <v>54</v>
      </c>
      <c r="C1849" s="93" t="s">
        <v>50</v>
      </c>
      <c r="D1849" s="78">
        <v>0.45</v>
      </c>
      <c r="E1849" s="78">
        <v>0</v>
      </c>
      <c r="F1849" s="79">
        <v>0.45</v>
      </c>
      <c r="G1849" s="78">
        <v>0</v>
      </c>
      <c r="H1849" s="78">
        <v>0</v>
      </c>
      <c r="I1849" s="78">
        <v>0</v>
      </c>
      <c r="J1849" s="78">
        <v>0</v>
      </c>
      <c r="K1849" s="78">
        <v>0</v>
      </c>
      <c r="L1849" s="78">
        <v>0</v>
      </c>
      <c r="M1849" s="78">
        <v>0.1</v>
      </c>
      <c r="N1849" s="79">
        <v>0.1</v>
      </c>
      <c r="O1849" s="79">
        <v>0.55000000000000004</v>
      </c>
    </row>
    <row r="1850" spans="1:15">
      <c r="A1850" s="96">
        <v>2024</v>
      </c>
      <c r="B1850" s="90" t="s">
        <v>54</v>
      </c>
      <c r="C1850" s="93" t="s">
        <v>51</v>
      </c>
      <c r="D1850" s="78">
        <v>0</v>
      </c>
      <c r="E1850" s="78">
        <v>0</v>
      </c>
      <c r="F1850" s="79">
        <v>0</v>
      </c>
      <c r="G1850" s="78">
        <v>0</v>
      </c>
      <c r="H1850" s="78">
        <v>0</v>
      </c>
      <c r="I1850" s="78">
        <v>40.11</v>
      </c>
      <c r="J1850" s="78">
        <v>0</v>
      </c>
      <c r="K1850" s="78">
        <v>0</v>
      </c>
      <c r="L1850" s="78">
        <v>7.0000000000000007E-2</v>
      </c>
      <c r="M1850" s="78">
        <v>0.04</v>
      </c>
      <c r="N1850" s="79">
        <v>40.22</v>
      </c>
      <c r="O1850" s="79">
        <v>40.22</v>
      </c>
    </row>
    <row r="1851" spans="1:15">
      <c r="A1851" s="96">
        <v>2024</v>
      </c>
      <c r="B1851" s="90" t="s">
        <v>54</v>
      </c>
      <c r="C1851" s="93" t="s">
        <v>52</v>
      </c>
      <c r="D1851" s="78">
        <v>1545.23</v>
      </c>
      <c r="E1851" s="78">
        <v>0</v>
      </c>
      <c r="F1851" s="79">
        <v>1545.23</v>
      </c>
      <c r="G1851" s="78">
        <v>0</v>
      </c>
      <c r="H1851" s="78">
        <v>8.24</v>
      </c>
      <c r="I1851" s="78">
        <v>51.27</v>
      </c>
      <c r="J1851" s="78">
        <v>0</v>
      </c>
      <c r="K1851" s="78">
        <v>389.92</v>
      </c>
      <c r="L1851" s="78">
        <v>0</v>
      </c>
      <c r="M1851" s="78">
        <v>11.09</v>
      </c>
      <c r="N1851" s="79">
        <v>460.52</v>
      </c>
      <c r="O1851" s="79">
        <v>2005.75</v>
      </c>
    </row>
    <row r="1852" spans="1:15">
      <c r="A1852" s="96">
        <v>2024</v>
      </c>
      <c r="B1852" s="90" t="s">
        <v>54</v>
      </c>
      <c r="C1852" s="93" t="s">
        <v>69</v>
      </c>
      <c r="D1852" s="78">
        <v>391.6</v>
      </c>
      <c r="E1852" s="78">
        <v>13.24</v>
      </c>
      <c r="F1852" s="79">
        <v>404.84</v>
      </c>
      <c r="G1852" s="78">
        <v>61.46</v>
      </c>
      <c r="H1852" s="78">
        <v>0</v>
      </c>
      <c r="I1852" s="78">
        <v>81.19</v>
      </c>
      <c r="J1852" s="78">
        <v>11.39</v>
      </c>
      <c r="K1852" s="78">
        <v>61.44</v>
      </c>
      <c r="L1852" s="78">
        <v>0</v>
      </c>
      <c r="M1852" s="78">
        <v>17.72</v>
      </c>
      <c r="N1852" s="79">
        <v>233.2</v>
      </c>
      <c r="O1852" s="79">
        <v>638.04</v>
      </c>
    </row>
    <row r="1853" spans="1:15">
      <c r="A1853" s="99">
        <v>2024</v>
      </c>
      <c r="B1853" s="91" t="s">
        <v>54</v>
      </c>
      <c r="C1853" s="94" t="s">
        <v>127</v>
      </c>
      <c r="D1853" s="80">
        <v>4139.25</v>
      </c>
      <c r="E1853" s="80">
        <v>131.88</v>
      </c>
      <c r="F1853" s="81">
        <v>4271.13</v>
      </c>
      <c r="G1853" s="80">
        <v>91.62</v>
      </c>
      <c r="H1853" s="80">
        <v>217.44</v>
      </c>
      <c r="I1853" s="80">
        <v>716.97</v>
      </c>
      <c r="J1853" s="80">
        <v>70.69</v>
      </c>
      <c r="K1853" s="80">
        <v>877.85</v>
      </c>
      <c r="L1853" s="127">
        <v>18.72</v>
      </c>
      <c r="M1853" s="80">
        <v>204.37</v>
      </c>
      <c r="N1853" s="81">
        <v>2197.66</v>
      </c>
      <c r="O1853" s="81">
        <v>6468.79</v>
      </c>
    </row>
    <row r="1854" spans="1:15">
      <c r="A1854" s="96">
        <v>2025</v>
      </c>
      <c r="B1854" s="90" t="s">
        <v>53</v>
      </c>
      <c r="C1854" s="93" t="s">
        <v>136</v>
      </c>
      <c r="D1854" s="78">
        <v>363.39</v>
      </c>
      <c r="E1854" s="78">
        <v>0</v>
      </c>
      <c r="F1854" s="79">
        <v>363.39</v>
      </c>
      <c r="G1854" s="78">
        <v>0</v>
      </c>
      <c r="H1854" s="78">
        <v>0</v>
      </c>
      <c r="I1854" s="78">
        <v>0</v>
      </c>
      <c r="J1854" s="78">
        <v>0</v>
      </c>
      <c r="K1854" s="78">
        <v>0</v>
      </c>
      <c r="L1854" s="78">
        <v>0</v>
      </c>
      <c r="M1854" s="78">
        <v>0</v>
      </c>
      <c r="N1854" s="79">
        <v>0</v>
      </c>
      <c r="O1854" s="79">
        <v>363.39</v>
      </c>
    </row>
    <row r="1855" spans="1:15">
      <c r="A1855" s="96">
        <v>2025</v>
      </c>
      <c r="B1855" s="90" t="s">
        <v>53</v>
      </c>
      <c r="C1855" s="93" t="s">
        <v>37</v>
      </c>
      <c r="D1855" s="78">
        <v>0</v>
      </c>
      <c r="E1855" s="78">
        <v>42.73</v>
      </c>
      <c r="F1855" s="79">
        <v>42.73</v>
      </c>
      <c r="G1855" s="78">
        <v>20.59</v>
      </c>
      <c r="H1855" s="78">
        <v>0</v>
      </c>
      <c r="I1855" s="78">
        <v>7.98</v>
      </c>
      <c r="J1855" s="78">
        <v>5.63</v>
      </c>
      <c r="K1855" s="78">
        <v>46.72</v>
      </c>
      <c r="L1855" s="78">
        <v>0</v>
      </c>
      <c r="M1855" s="78">
        <v>11.84</v>
      </c>
      <c r="N1855" s="79">
        <v>92.76</v>
      </c>
      <c r="O1855" s="79">
        <v>135.49</v>
      </c>
    </row>
    <row r="1856" spans="1:15">
      <c r="A1856" s="96">
        <v>2025</v>
      </c>
      <c r="B1856" s="90" t="s">
        <v>53</v>
      </c>
      <c r="C1856" s="93" t="s">
        <v>38</v>
      </c>
      <c r="D1856" s="78">
        <v>0</v>
      </c>
      <c r="E1856" s="78">
        <v>0</v>
      </c>
      <c r="F1856" s="79">
        <v>0</v>
      </c>
      <c r="G1856" s="78">
        <v>0</v>
      </c>
      <c r="H1856" s="78">
        <v>0</v>
      </c>
      <c r="I1856" s="78">
        <v>0</v>
      </c>
      <c r="J1856" s="78">
        <v>0</v>
      </c>
      <c r="K1856" s="78">
        <v>0</v>
      </c>
      <c r="L1856" s="78">
        <v>0</v>
      </c>
      <c r="M1856" s="78">
        <v>0</v>
      </c>
      <c r="N1856" s="79">
        <v>0</v>
      </c>
      <c r="O1856" s="79">
        <v>0</v>
      </c>
    </row>
    <row r="1857" spans="1:15">
      <c r="A1857" s="96">
        <v>2025</v>
      </c>
      <c r="B1857" s="90" t="s">
        <v>53</v>
      </c>
      <c r="C1857" s="93" t="s">
        <v>40</v>
      </c>
      <c r="D1857" s="78">
        <v>0</v>
      </c>
      <c r="E1857" s="78">
        <v>7.03</v>
      </c>
      <c r="F1857" s="79">
        <v>7.03</v>
      </c>
      <c r="G1857" s="78">
        <v>0.03</v>
      </c>
      <c r="H1857" s="78">
        <v>5.56</v>
      </c>
      <c r="I1857" s="78">
        <v>0.32</v>
      </c>
      <c r="J1857" s="78">
        <v>30.11</v>
      </c>
      <c r="K1857" s="78">
        <v>0</v>
      </c>
      <c r="L1857" s="78">
        <v>0</v>
      </c>
      <c r="M1857" s="78">
        <v>15.76</v>
      </c>
      <c r="N1857" s="79">
        <v>51.78</v>
      </c>
      <c r="O1857" s="79">
        <v>58.81</v>
      </c>
    </row>
    <row r="1858" spans="1:15">
      <c r="A1858" s="96">
        <v>2025</v>
      </c>
      <c r="B1858" s="90" t="s">
        <v>53</v>
      </c>
      <c r="C1858" s="93" t="s">
        <v>41</v>
      </c>
      <c r="D1858" s="78">
        <v>0</v>
      </c>
      <c r="E1858" s="78">
        <v>11.23</v>
      </c>
      <c r="F1858" s="79">
        <v>11.23</v>
      </c>
      <c r="G1858" s="78">
        <v>0</v>
      </c>
      <c r="H1858" s="78">
        <v>0</v>
      </c>
      <c r="I1858" s="78">
        <v>0</v>
      </c>
      <c r="J1858" s="78">
        <v>0</v>
      </c>
      <c r="K1858" s="78">
        <v>46.29</v>
      </c>
      <c r="L1858" s="78">
        <v>0</v>
      </c>
      <c r="M1858" s="78">
        <v>6.49</v>
      </c>
      <c r="N1858" s="79">
        <v>52.78</v>
      </c>
      <c r="O1858" s="79">
        <v>64.010000000000005</v>
      </c>
    </row>
    <row r="1859" spans="1:15">
      <c r="A1859" s="96">
        <v>2025</v>
      </c>
      <c r="B1859" s="90" t="s">
        <v>53</v>
      </c>
      <c r="C1859" s="93" t="s">
        <v>42</v>
      </c>
      <c r="D1859" s="78">
        <v>0</v>
      </c>
      <c r="E1859" s="78">
        <v>2.56</v>
      </c>
      <c r="F1859" s="79">
        <v>2.56</v>
      </c>
      <c r="G1859" s="78">
        <v>0</v>
      </c>
      <c r="H1859" s="78">
        <v>0</v>
      </c>
      <c r="I1859" s="78">
        <v>0</v>
      </c>
      <c r="J1859" s="78">
        <v>0</v>
      </c>
      <c r="K1859" s="78">
        <v>0</v>
      </c>
      <c r="L1859" s="78">
        <v>0</v>
      </c>
      <c r="M1859" s="78">
        <v>0</v>
      </c>
      <c r="N1859" s="79">
        <v>0</v>
      </c>
      <c r="O1859" s="79">
        <v>2.56</v>
      </c>
    </row>
    <row r="1860" spans="1:15">
      <c r="A1860" s="96">
        <v>2025</v>
      </c>
      <c r="B1860" s="90" t="s">
        <v>53</v>
      </c>
      <c r="C1860" s="93" t="s">
        <v>86</v>
      </c>
      <c r="D1860" s="78">
        <v>0</v>
      </c>
      <c r="E1860" s="78">
        <v>44.98</v>
      </c>
      <c r="F1860" s="79">
        <v>44.98</v>
      </c>
      <c r="G1860" s="78">
        <v>0.04</v>
      </c>
      <c r="H1860" s="78">
        <v>11.87</v>
      </c>
      <c r="I1860" s="78">
        <v>0</v>
      </c>
      <c r="J1860" s="78">
        <v>0</v>
      </c>
      <c r="K1860" s="78">
        <v>16.440000000000001</v>
      </c>
      <c r="L1860" s="78">
        <v>0</v>
      </c>
      <c r="M1860" s="78">
        <v>0</v>
      </c>
      <c r="N1860" s="79">
        <v>28.35</v>
      </c>
      <c r="O1860" s="79">
        <v>73.33</v>
      </c>
    </row>
    <row r="1861" spans="1:15">
      <c r="A1861" s="96">
        <v>2025</v>
      </c>
      <c r="B1861" s="90" t="s">
        <v>53</v>
      </c>
      <c r="C1861" s="93" t="s">
        <v>43</v>
      </c>
      <c r="D1861" s="78">
        <v>0</v>
      </c>
      <c r="E1861" s="78">
        <v>0</v>
      </c>
      <c r="F1861" s="79">
        <v>0</v>
      </c>
      <c r="G1861" s="78">
        <v>0</v>
      </c>
      <c r="H1861" s="78">
        <v>0</v>
      </c>
      <c r="I1861" s="78">
        <v>390.72</v>
      </c>
      <c r="J1861" s="78">
        <v>0</v>
      </c>
      <c r="K1861" s="78">
        <v>66</v>
      </c>
      <c r="L1861" s="78">
        <v>0</v>
      </c>
      <c r="M1861" s="78">
        <v>0</v>
      </c>
      <c r="N1861" s="79">
        <v>456.72</v>
      </c>
      <c r="O1861" s="79">
        <v>456.72</v>
      </c>
    </row>
    <row r="1862" spans="1:15">
      <c r="A1862" s="96">
        <v>2025</v>
      </c>
      <c r="B1862" s="90" t="s">
        <v>53</v>
      </c>
      <c r="C1862" s="93" t="s">
        <v>88</v>
      </c>
      <c r="D1862" s="78">
        <v>618.91999999999996</v>
      </c>
      <c r="E1862" s="78">
        <v>0</v>
      </c>
      <c r="F1862" s="79">
        <v>618.91999999999996</v>
      </c>
      <c r="G1862" s="78">
        <v>0</v>
      </c>
      <c r="H1862" s="78">
        <v>0</v>
      </c>
      <c r="I1862" s="78">
        <v>0</v>
      </c>
      <c r="J1862" s="78">
        <v>0</v>
      </c>
      <c r="K1862" s="78">
        <v>0</v>
      </c>
      <c r="L1862" s="78">
        <v>0</v>
      </c>
      <c r="M1862" s="78">
        <v>0</v>
      </c>
      <c r="N1862" s="79">
        <v>0</v>
      </c>
      <c r="O1862" s="79">
        <v>618.91999999999996</v>
      </c>
    </row>
    <row r="1863" spans="1:15">
      <c r="A1863" s="96">
        <v>2025</v>
      </c>
      <c r="B1863" s="90" t="s">
        <v>53</v>
      </c>
      <c r="C1863" s="93" t="s">
        <v>44</v>
      </c>
      <c r="D1863" s="78">
        <v>0.35</v>
      </c>
      <c r="E1863" s="78">
        <v>55.88</v>
      </c>
      <c r="F1863" s="79">
        <v>56.23</v>
      </c>
      <c r="G1863" s="78">
        <v>14.98</v>
      </c>
      <c r="H1863" s="78">
        <v>78.7</v>
      </c>
      <c r="I1863" s="78">
        <v>7.24</v>
      </c>
      <c r="J1863" s="78">
        <v>7.2</v>
      </c>
      <c r="K1863" s="78">
        <v>112.15</v>
      </c>
      <c r="L1863" s="78">
        <v>0</v>
      </c>
      <c r="M1863" s="78">
        <v>113.94</v>
      </c>
      <c r="N1863" s="79">
        <v>334.21</v>
      </c>
      <c r="O1863" s="79">
        <v>390.44</v>
      </c>
    </row>
    <row r="1864" spans="1:15">
      <c r="A1864" s="96">
        <v>2025</v>
      </c>
      <c r="B1864" s="90" t="s">
        <v>53</v>
      </c>
      <c r="C1864" s="93" t="s">
        <v>45</v>
      </c>
      <c r="D1864" s="78">
        <v>358.76</v>
      </c>
      <c r="E1864" s="78">
        <v>0</v>
      </c>
      <c r="F1864" s="79">
        <v>358.76</v>
      </c>
      <c r="G1864" s="78">
        <v>0</v>
      </c>
      <c r="H1864" s="78">
        <v>0</v>
      </c>
      <c r="I1864" s="78">
        <v>0</v>
      </c>
      <c r="J1864" s="78">
        <v>0</v>
      </c>
      <c r="K1864" s="78">
        <v>41.85</v>
      </c>
      <c r="L1864" s="78">
        <v>0</v>
      </c>
      <c r="M1864" s="78">
        <v>0</v>
      </c>
      <c r="N1864" s="79">
        <v>41.85</v>
      </c>
      <c r="O1864" s="79">
        <v>400.61</v>
      </c>
    </row>
    <row r="1865" spans="1:15">
      <c r="A1865" s="96">
        <v>2025</v>
      </c>
      <c r="B1865" s="90" t="s">
        <v>53</v>
      </c>
      <c r="C1865" s="93" t="s">
        <v>46</v>
      </c>
      <c r="D1865" s="78">
        <v>1064.02</v>
      </c>
      <c r="E1865" s="78">
        <v>0</v>
      </c>
      <c r="F1865" s="79">
        <v>1064.02</v>
      </c>
      <c r="G1865" s="78">
        <v>0</v>
      </c>
      <c r="H1865" s="78">
        <v>61.06</v>
      </c>
      <c r="I1865" s="78">
        <v>0</v>
      </c>
      <c r="J1865" s="78">
        <v>0</v>
      </c>
      <c r="K1865" s="78">
        <v>13.68</v>
      </c>
      <c r="L1865" s="78">
        <v>0</v>
      </c>
      <c r="M1865" s="78">
        <v>3.53</v>
      </c>
      <c r="N1865" s="79">
        <v>78.27</v>
      </c>
      <c r="O1865" s="79">
        <v>1142.29</v>
      </c>
    </row>
    <row r="1866" spans="1:15">
      <c r="A1866" s="96">
        <v>2025</v>
      </c>
      <c r="B1866" s="90" t="s">
        <v>53</v>
      </c>
      <c r="C1866" s="93" t="s">
        <v>137</v>
      </c>
      <c r="D1866" s="78">
        <v>120.08</v>
      </c>
      <c r="E1866" s="78">
        <v>0</v>
      </c>
      <c r="F1866" s="79">
        <v>120.08</v>
      </c>
      <c r="G1866" s="78">
        <v>0</v>
      </c>
      <c r="H1866" s="78">
        <v>0</v>
      </c>
      <c r="I1866" s="78">
        <v>0</v>
      </c>
      <c r="J1866" s="78">
        <v>0</v>
      </c>
      <c r="K1866" s="78">
        <v>0</v>
      </c>
      <c r="L1866" s="78">
        <v>0</v>
      </c>
      <c r="M1866" s="78">
        <v>0</v>
      </c>
      <c r="N1866" s="79">
        <v>0</v>
      </c>
      <c r="O1866" s="79">
        <v>120.08</v>
      </c>
    </row>
    <row r="1867" spans="1:15">
      <c r="A1867" s="96">
        <v>2025</v>
      </c>
      <c r="B1867" s="90" t="s">
        <v>53</v>
      </c>
      <c r="C1867" s="93" t="s">
        <v>47</v>
      </c>
      <c r="D1867" s="78">
        <v>0</v>
      </c>
      <c r="E1867" s="78">
        <v>0</v>
      </c>
      <c r="F1867" s="79">
        <v>0</v>
      </c>
      <c r="G1867" s="78">
        <v>0</v>
      </c>
      <c r="H1867" s="78">
        <v>0</v>
      </c>
      <c r="I1867" s="78">
        <v>0</v>
      </c>
      <c r="J1867" s="78">
        <v>0</v>
      </c>
      <c r="K1867" s="78">
        <v>0</v>
      </c>
      <c r="L1867" s="78">
        <v>0</v>
      </c>
      <c r="M1867" s="78">
        <v>0</v>
      </c>
      <c r="N1867" s="79">
        <v>0</v>
      </c>
      <c r="O1867" s="79">
        <v>0</v>
      </c>
    </row>
    <row r="1868" spans="1:15">
      <c r="A1868" s="96">
        <v>2025</v>
      </c>
      <c r="B1868" s="90" t="s">
        <v>53</v>
      </c>
      <c r="C1868" s="93" t="s">
        <v>48</v>
      </c>
      <c r="D1868" s="78">
        <v>0</v>
      </c>
      <c r="E1868" s="78">
        <v>0</v>
      </c>
      <c r="F1868" s="79">
        <v>0</v>
      </c>
      <c r="G1868" s="78">
        <v>0</v>
      </c>
      <c r="H1868" s="78">
        <v>0</v>
      </c>
      <c r="I1868" s="78">
        <v>152.46</v>
      </c>
      <c r="J1868" s="78">
        <v>0</v>
      </c>
      <c r="K1868" s="78">
        <v>4.67</v>
      </c>
      <c r="L1868" s="78">
        <v>0</v>
      </c>
      <c r="M1868" s="78">
        <v>0</v>
      </c>
      <c r="N1868" s="79">
        <v>157.13</v>
      </c>
      <c r="O1868" s="79">
        <v>157.13</v>
      </c>
    </row>
    <row r="1869" spans="1:15">
      <c r="A1869" s="96">
        <v>2025</v>
      </c>
      <c r="B1869" s="90" t="s">
        <v>53</v>
      </c>
      <c r="C1869" s="93" t="s">
        <v>87</v>
      </c>
      <c r="D1869" s="78">
        <v>0</v>
      </c>
      <c r="E1869" s="78">
        <v>0</v>
      </c>
      <c r="F1869" s="79">
        <v>0</v>
      </c>
      <c r="G1869" s="78">
        <v>0</v>
      </c>
      <c r="H1869" s="78">
        <v>13.53</v>
      </c>
      <c r="I1869" s="78">
        <v>0</v>
      </c>
      <c r="J1869" s="78">
        <v>0</v>
      </c>
      <c r="K1869" s="78">
        <v>0</v>
      </c>
      <c r="L1869" s="78">
        <v>0</v>
      </c>
      <c r="M1869" s="78">
        <v>0.24</v>
      </c>
      <c r="N1869" s="79">
        <v>13.77</v>
      </c>
      <c r="O1869" s="79">
        <v>13.77</v>
      </c>
    </row>
    <row r="1870" spans="1:15">
      <c r="A1870" s="96">
        <v>2025</v>
      </c>
      <c r="B1870" s="90" t="s">
        <v>53</v>
      </c>
      <c r="C1870" s="93" t="s">
        <v>49</v>
      </c>
      <c r="D1870" s="78">
        <v>0.1</v>
      </c>
      <c r="E1870" s="78">
        <v>110.91</v>
      </c>
      <c r="F1870" s="79">
        <v>111.01</v>
      </c>
      <c r="G1870" s="78">
        <v>0</v>
      </c>
      <c r="H1870" s="78">
        <v>73.959999999999994</v>
      </c>
      <c r="I1870" s="78">
        <v>0</v>
      </c>
      <c r="J1870" s="78">
        <v>0</v>
      </c>
      <c r="K1870" s="78">
        <v>82.25</v>
      </c>
      <c r="L1870" s="78">
        <v>0</v>
      </c>
      <c r="M1870" s="78">
        <v>0.02</v>
      </c>
      <c r="N1870" s="79">
        <v>156.22999999999999</v>
      </c>
      <c r="O1870" s="79">
        <v>267.24</v>
      </c>
    </row>
    <row r="1871" spans="1:15">
      <c r="A1871" s="96">
        <v>2025</v>
      </c>
      <c r="B1871" s="90" t="s">
        <v>53</v>
      </c>
      <c r="C1871" s="93" t="s">
        <v>50</v>
      </c>
      <c r="D1871" s="78">
        <v>0.32</v>
      </c>
      <c r="E1871" s="78">
        <v>0</v>
      </c>
      <c r="F1871" s="79">
        <v>0.32</v>
      </c>
      <c r="G1871" s="78">
        <v>0</v>
      </c>
      <c r="H1871" s="78">
        <v>0</v>
      </c>
      <c r="I1871" s="78">
        <v>0</v>
      </c>
      <c r="J1871" s="78">
        <v>0</v>
      </c>
      <c r="K1871" s="78">
        <v>0</v>
      </c>
      <c r="L1871" s="78">
        <v>0</v>
      </c>
      <c r="M1871" s="78">
        <v>4.99</v>
      </c>
      <c r="N1871" s="79">
        <v>4.99</v>
      </c>
      <c r="O1871" s="79">
        <v>5.31</v>
      </c>
    </row>
    <row r="1872" spans="1:15">
      <c r="A1872" s="96">
        <v>2025</v>
      </c>
      <c r="B1872" s="90" t="s">
        <v>53</v>
      </c>
      <c r="C1872" s="93" t="s">
        <v>51</v>
      </c>
      <c r="D1872" s="78">
        <v>0</v>
      </c>
      <c r="E1872" s="78">
        <v>0</v>
      </c>
      <c r="F1872" s="79">
        <v>0</v>
      </c>
      <c r="G1872" s="78">
        <v>0</v>
      </c>
      <c r="H1872" s="78">
        <v>0</v>
      </c>
      <c r="I1872" s="78">
        <v>44.81</v>
      </c>
      <c r="J1872" s="78">
        <v>0</v>
      </c>
      <c r="K1872" s="78">
        <v>0</v>
      </c>
      <c r="L1872" s="78">
        <v>0</v>
      </c>
      <c r="M1872" s="78">
        <v>0</v>
      </c>
      <c r="N1872" s="79">
        <v>44.81</v>
      </c>
      <c r="O1872" s="79">
        <v>44.81</v>
      </c>
    </row>
    <row r="1873" spans="1:15">
      <c r="A1873" s="96">
        <v>2025</v>
      </c>
      <c r="B1873" s="90" t="s">
        <v>53</v>
      </c>
      <c r="C1873" s="93" t="s">
        <v>52</v>
      </c>
      <c r="D1873" s="78">
        <v>1124.94</v>
      </c>
      <c r="E1873" s="78">
        <v>0</v>
      </c>
      <c r="F1873" s="79">
        <v>1124.94</v>
      </c>
      <c r="G1873" s="78">
        <v>0</v>
      </c>
      <c r="H1873" s="78">
        <v>0</v>
      </c>
      <c r="I1873" s="78">
        <v>11.66</v>
      </c>
      <c r="J1873" s="78">
        <v>0</v>
      </c>
      <c r="K1873" s="78">
        <v>376.49</v>
      </c>
      <c r="L1873" s="78">
        <v>0</v>
      </c>
      <c r="M1873" s="78">
        <v>0.14000000000000001</v>
      </c>
      <c r="N1873" s="79">
        <v>388.29</v>
      </c>
      <c r="O1873" s="79">
        <v>1513.23</v>
      </c>
    </row>
    <row r="1874" spans="1:15">
      <c r="A1874" s="96">
        <v>2025</v>
      </c>
      <c r="B1874" s="90" t="s">
        <v>53</v>
      </c>
      <c r="C1874" s="93" t="s">
        <v>69</v>
      </c>
      <c r="D1874" s="78">
        <v>250.22</v>
      </c>
      <c r="E1874" s="78">
        <v>25.31</v>
      </c>
      <c r="F1874" s="79">
        <v>275.52999999999997</v>
      </c>
      <c r="G1874" s="78">
        <v>60.96</v>
      </c>
      <c r="H1874" s="78">
        <v>27.59</v>
      </c>
      <c r="I1874" s="78">
        <v>5</v>
      </c>
      <c r="J1874" s="78">
        <v>15.53</v>
      </c>
      <c r="K1874" s="78">
        <v>0</v>
      </c>
      <c r="L1874" s="78">
        <v>6.53</v>
      </c>
      <c r="M1874" s="78">
        <v>75.81</v>
      </c>
      <c r="N1874" s="79">
        <v>191.42</v>
      </c>
      <c r="O1874" s="79">
        <v>466.95</v>
      </c>
    </row>
    <row r="1875" spans="1:15">
      <c r="A1875" s="99">
        <v>2025</v>
      </c>
      <c r="B1875" s="91" t="s">
        <v>53</v>
      </c>
      <c r="C1875" s="94" t="s">
        <v>127</v>
      </c>
      <c r="D1875" s="135">
        <v>3901.1</v>
      </c>
      <c r="E1875" s="80">
        <v>300.63</v>
      </c>
      <c r="F1875" s="81">
        <v>4201.7299999999996</v>
      </c>
      <c r="G1875" s="80">
        <v>96.6</v>
      </c>
      <c r="H1875" s="80">
        <v>272.27</v>
      </c>
      <c r="I1875" s="80">
        <v>620.19000000000005</v>
      </c>
      <c r="J1875" s="80">
        <v>58.47</v>
      </c>
      <c r="K1875" s="80">
        <v>806.54</v>
      </c>
      <c r="L1875" s="127">
        <v>6.53</v>
      </c>
      <c r="M1875" s="80">
        <v>232.76</v>
      </c>
      <c r="N1875" s="81">
        <v>2093.36</v>
      </c>
      <c r="O1875" s="81">
        <v>6295.09</v>
      </c>
    </row>
    <row r="1876" spans="1:15">
      <c r="A1876" s="96">
        <v>2025</v>
      </c>
      <c r="B1876" s="90" t="s">
        <v>64</v>
      </c>
      <c r="C1876" s="93" t="s">
        <v>136</v>
      </c>
      <c r="D1876" s="78">
        <v>141.63999999999999</v>
      </c>
      <c r="E1876" s="78">
        <v>32.42</v>
      </c>
      <c r="F1876" s="79">
        <v>174.06</v>
      </c>
      <c r="G1876" s="78">
        <v>0</v>
      </c>
      <c r="H1876" s="78">
        <v>0</v>
      </c>
      <c r="I1876" s="78">
        <v>0</v>
      </c>
      <c r="J1876" s="78">
        <v>0</v>
      </c>
      <c r="K1876" s="78">
        <v>0</v>
      </c>
      <c r="L1876" s="78">
        <v>0</v>
      </c>
      <c r="M1876" s="78">
        <v>0</v>
      </c>
      <c r="N1876" s="79">
        <v>0</v>
      </c>
      <c r="O1876" s="79">
        <v>174.06</v>
      </c>
    </row>
    <row r="1877" spans="1:15">
      <c r="A1877" s="96">
        <v>2025</v>
      </c>
      <c r="B1877" s="90" t="s">
        <v>64</v>
      </c>
      <c r="C1877" s="93" t="s">
        <v>37</v>
      </c>
      <c r="D1877" s="78">
        <v>0</v>
      </c>
      <c r="E1877" s="78">
        <v>25.4</v>
      </c>
      <c r="F1877" s="79">
        <v>25.4</v>
      </c>
      <c r="G1877" s="78">
        <v>0.3</v>
      </c>
      <c r="H1877" s="78">
        <v>14.25</v>
      </c>
      <c r="I1877" s="78">
        <v>0</v>
      </c>
      <c r="J1877" s="78">
        <v>0</v>
      </c>
      <c r="K1877" s="78">
        <v>112.52</v>
      </c>
      <c r="L1877" s="78">
        <v>0</v>
      </c>
      <c r="M1877" s="78">
        <v>21.51</v>
      </c>
      <c r="N1877" s="79">
        <v>148.58000000000001</v>
      </c>
      <c r="O1877" s="79">
        <v>173.98</v>
      </c>
    </row>
    <row r="1878" spans="1:15">
      <c r="A1878" s="96">
        <v>2025</v>
      </c>
      <c r="B1878" s="90" t="s">
        <v>64</v>
      </c>
      <c r="C1878" s="93" t="s">
        <v>38</v>
      </c>
      <c r="D1878" s="78">
        <v>192.23</v>
      </c>
      <c r="E1878" s="78">
        <v>0</v>
      </c>
      <c r="F1878" s="79">
        <v>192.23</v>
      </c>
      <c r="G1878" s="78">
        <v>0</v>
      </c>
      <c r="H1878" s="78">
        <v>0</v>
      </c>
      <c r="I1878" s="78">
        <v>0</v>
      </c>
      <c r="J1878" s="78">
        <v>0</v>
      </c>
      <c r="K1878" s="78">
        <v>0</v>
      </c>
      <c r="L1878" s="78">
        <v>0</v>
      </c>
      <c r="M1878" s="78">
        <v>0.19</v>
      </c>
      <c r="N1878" s="79">
        <v>0.19</v>
      </c>
      <c r="O1878" s="79">
        <v>192.42</v>
      </c>
    </row>
    <row r="1879" spans="1:15">
      <c r="A1879" s="96">
        <v>2025</v>
      </c>
      <c r="B1879" s="90" t="s">
        <v>64</v>
      </c>
      <c r="C1879" s="93" t="s">
        <v>40</v>
      </c>
      <c r="D1879" s="78">
        <v>0</v>
      </c>
      <c r="E1879" s="78">
        <v>12.27</v>
      </c>
      <c r="F1879" s="79">
        <v>12.27</v>
      </c>
      <c r="G1879" s="78">
        <v>0.04</v>
      </c>
      <c r="H1879" s="78">
        <v>3.97</v>
      </c>
      <c r="I1879" s="78">
        <v>0</v>
      </c>
      <c r="J1879" s="78">
        <v>20.81</v>
      </c>
      <c r="K1879" s="78">
        <v>9.06</v>
      </c>
      <c r="L1879" s="78">
        <v>0</v>
      </c>
      <c r="M1879" s="78">
        <v>14.54</v>
      </c>
      <c r="N1879" s="79">
        <v>48.42</v>
      </c>
      <c r="O1879" s="79">
        <v>60.69</v>
      </c>
    </row>
    <row r="1880" spans="1:15">
      <c r="A1880" s="96">
        <v>2025</v>
      </c>
      <c r="B1880" s="90" t="s">
        <v>64</v>
      </c>
      <c r="C1880" s="93" t="s">
        <v>41</v>
      </c>
      <c r="D1880" s="78">
        <v>0</v>
      </c>
      <c r="E1880" s="78">
        <v>12.8</v>
      </c>
      <c r="F1880" s="79">
        <v>12.8</v>
      </c>
      <c r="G1880" s="78">
        <v>0</v>
      </c>
      <c r="H1880" s="78">
        <v>0.05</v>
      </c>
      <c r="I1880" s="78">
        <v>0</v>
      </c>
      <c r="J1880" s="78">
        <v>0.32</v>
      </c>
      <c r="K1880" s="78">
        <v>39.57</v>
      </c>
      <c r="L1880" s="78">
        <v>0</v>
      </c>
      <c r="M1880" s="78">
        <v>9.73</v>
      </c>
      <c r="N1880" s="79">
        <v>49.67</v>
      </c>
      <c r="O1880" s="79">
        <v>62.47</v>
      </c>
    </row>
    <row r="1881" spans="1:15">
      <c r="A1881" s="96">
        <v>2025</v>
      </c>
      <c r="B1881" s="90" t="s">
        <v>64</v>
      </c>
      <c r="C1881" s="93" t="s">
        <v>42</v>
      </c>
      <c r="D1881" s="78">
        <v>0</v>
      </c>
      <c r="E1881" s="78">
        <v>0</v>
      </c>
      <c r="F1881" s="79">
        <v>0</v>
      </c>
      <c r="G1881" s="78">
        <v>0</v>
      </c>
      <c r="H1881" s="78">
        <v>0</v>
      </c>
      <c r="I1881" s="78">
        <v>69.53</v>
      </c>
      <c r="J1881" s="78">
        <v>0</v>
      </c>
      <c r="K1881" s="78">
        <v>108.8</v>
      </c>
      <c r="L1881" s="78">
        <v>0</v>
      </c>
      <c r="M1881" s="78">
        <v>0.26</v>
      </c>
      <c r="N1881" s="79">
        <v>178.59</v>
      </c>
      <c r="O1881" s="79">
        <v>178.59</v>
      </c>
    </row>
    <row r="1882" spans="1:15">
      <c r="A1882" s="96">
        <v>2025</v>
      </c>
      <c r="B1882" s="90" t="s">
        <v>64</v>
      </c>
      <c r="C1882" s="93" t="s">
        <v>86</v>
      </c>
      <c r="D1882" s="78">
        <v>0</v>
      </c>
      <c r="E1882" s="78">
        <v>44.09</v>
      </c>
      <c r="F1882" s="79">
        <v>44.09</v>
      </c>
      <c r="G1882" s="78">
        <v>0.01</v>
      </c>
      <c r="H1882" s="78">
        <v>0</v>
      </c>
      <c r="I1882" s="78">
        <v>0</v>
      </c>
      <c r="J1882" s="78">
        <v>1</v>
      </c>
      <c r="K1882" s="78">
        <v>9.99</v>
      </c>
      <c r="L1882" s="78">
        <v>0.01</v>
      </c>
      <c r="M1882" s="78">
        <v>3.13</v>
      </c>
      <c r="N1882" s="79">
        <v>14.14</v>
      </c>
      <c r="O1882" s="79">
        <v>58.23</v>
      </c>
    </row>
    <row r="1883" spans="1:15">
      <c r="A1883" s="96">
        <v>2025</v>
      </c>
      <c r="B1883" s="90" t="s">
        <v>64</v>
      </c>
      <c r="C1883" s="93" t="s">
        <v>43</v>
      </c>
      <c r="D1883" s="78">
        <v>0</v>
      </c>
      <c r="E1883" s="78">
        <v>0</v>
      </c>
      <c r="F1883" s="79">
        <v>0</v>
      </c>
      <c r="G1883" s="78">
        <v>0</v>
      </c>
      <c r="H1883" s="78">
        <v>0</v>
      </c>
      <c r="I1883" s="78">
        <v>405.92</v>
      </c>
      <c r="J1883" s="78">
        <v>0</v>
      </c>
      <c r="K1883" s="78">
        <v>75.34</v>
      </c>
      <c r="L1883" s="78">
        <v>0</v>
      </c>
      <c r="M1883" s="78">
        <v>0</v>
      </c>
      <c r="N1883" s="79">
        <v>481.26</v>
      </c>
      <c r="O1883" s="79">
        <v>481.26</v>
      </c>
    </row>
    <row r="1884" spans="1:15">
      <c r="A1884" s="96">
        <v>2025</v>
      </c>
      <c r="B1884" s="90" t="s">
        <v>64</v>
      </c>
      <c r="C1884" s="93" t="s">
        <v>88</v>
      </c>
      <c r="D1884" s="78">
        <v>379.43</v>
      </c>
      <c r="E1884" s="78">
        <v>0</v>
      </c>
      <c r="F1884" s="79">
        <v>379.43</v>
      </c>
      <c r="G1884" s="78">
        <v>0</v>
      </c>
      <c r="H1884" s="78">
        <v>0</v>
      </c>
      <c r="I1884" s="78">
        <v>0</v>
      </c>
      <c r="J1884" s="78">
        <v>0</v>
      </c>
      <c r="K1884" s="78">
        <v>0</v>
      </c>
      <c r="L1884" s="78">
        <v>0</v>
      </c>
      <c r="M1884" s="78">
        <v>0</v>
      </c>
      <c r="N1884" s="79">
        <v>0</v>
      </c>
      <c r="O1884" s="79">
        <v>379.43</v>
      </c>
    </row>
    <row r="1885" spans="1:15">
      <c r="A1885" s="96">
        <v>2025</v>
      </c>
      <c r="B1885" s="90" t="s">
        <v>64</v>
      </c>
      <c r="C1885" s="93" t="s">
        <v>44</v>
      </c>
      <c r="D1885" s="78">
        <v>0</v>
      </c>
      <c r="E1885" s="78">
        <v>40.479999999999997</v>
      </c>
      <c r="F1885" s="79">
        <v>40.479999999999997</v>
      </c>
      <c r="G1885" s="78">
        <v>0.66</v>
      </c>
      <c r="H1885" s="78">
        <v>186</v>
      </c>
      <c r="I1885" s="78">
        <v>25.57</v>
      </c>
      <c r="J1885" s="78">
        <v>23.27</v>
      </c>
      <c r="K1885" s="78">
        <v>268.8</v>
      </c>
      <c r="L1885" s="78">
        <v>0</v>
      </c>
      <c r="M1885" s="78">
        <v>52.21</v>
      </c>
      <c r="N1885" s="79">
        <v>556.51</v>
      </c>
      <c r="O1885" s="79">
        <v>596.99</v>
      </c>
    </row>
    <row r="1886" spans="1:15">
      <c r="A1886" s="96">
        <v>2025</v>
      </c>
      <c r="B1886" s="90" t="s">
        <v>64</v>
      </c>
      <c r="C1886" s="93" t="s">
        <v>45</v>
      </c>
      <c r="D1886" s="78">
        <v>0</v>
      </c>
      <c r="E1886" s="78">
        <v>0</v>
      </c>
      <c r="F1886" s="79">
        <v>0</v>
      </c>
      <c r="G1886" s="78">
        <v>0</v>
      </c>
      <c r="H1886" s="78">
        <v>0</v>
      </c>
      <c r="I1886" s="78">
        <v>0</v>
      </c>
      <c r="J1886" s="78">
        <v>0</v>
      </c>
      <c r="K1886" s="78">
        <v>45.95</v>
      </c>
      <c r="L1886" s="78">
        <v>0</v>
      </c>
      <c r="M1886" s="78">
        <v>0</v>
      </c>
      <c r="N1886" s="79">
        <v>45.95</v>
      </c>
      <c r="O1886" s="79">
        <v>45.95</v>
      </c>
    </row>
    <row r="1887" spans="1:15">
      <c r="A1887" s="96">
        <v>2025</v>
      </c>
      <c r="B1887" s="90" t="s">
        <v>64</v>
      </c>
      <c r="C1887" s="93" t="s">
        <v>46</v>
      </c>
      <c r="D1887" s="78">
        <v>1101.28</v>
      </c>
      <c r="E1887" s="78">
        <v>0</v>
      </c>
      <c r="F1887" s="79">
        <v>1101.28</v>
      </c>
      <c r="G1887" s="78">
        <v>0</v>
      </c>
      <c r="H1887" s="78">
        <v>94.33</v>
      </c>
      <c r="I1887" s="78">
        <v>0</v>
      </c>
      <c r="J1887" s="78">
        <v>0</v>
      </c>
      <c r="K1887" s="78">
        <v>0</v>
      </c>
      <c r="L1887" s="78">
        <v>0</v>
      </c>
      <c r="M1887" s="78">
        <v>15.12</v>
      </c>
      <c r="N1887" s="79">
        <v>109.45</v>
      </c>
      <c r="O1887" s="79">
        <v>1210.73</v>
      </c>
    </row>
    <row r="1888" spans="1:15">
      <c r="A1888" s="96">
        <v>2025</v>
      </c>
      <c r="B1888" s="90" t="s">
        <v>64</v>
      </c>
      <c r="C1888" s="93" t="s">
        <v>137</v>
      </c>
      <c r="D1888" s="78">
        <v>0</v>
      </c>
      <c r="E1888" s="78">
        <v>0</v>
      </c>
      <c r="F1888" s="79">
        <v>0</v>
      </c>
      <c r="G1888" s="78">
        <v>0</v>
      </c>
      <c r="H1888" s="78">
        <v>0</v>
      </c>
      <c r="I1888" s="78">
        <v>0</v>
      </c>
      <c r="J1888" s="78">
        <v>0</v>
      </c>
      <c r="K1888" s="78">
        <v>0</v>
      </c>
      <c r="L1888" s="78">
        <v>0</v>
      </c>
      <c r="M1888" s="78">
        <v>0</v>
      </c>
      <c r="N1888" s="79">
        <v>0</v>
      </c>
      <c r="O1888" s="79">
        <v>0</v>
      </c>
    </row>
    <row r="1889" spans="1:15">
      <c r="A1889" s="96">
        <v>2025</v>
      </c>
      <c r="B1889" s="90" t="s">
        <v>64</v>
      </c>
      <c r="C1889" s="93" t="s">
        <v>47</v>
      </c>
      <c r="D1889" s="78">
        <v>0</v>
      </c>
      <c r="E1889" s="78">
        <v>0</v>
      </c>
      <c r="F1889" s="79">
        <v>0</v>
      </c>
      <c r="G1889" s="78">
        <v>0</v>
      </c>
      <c r="H1889" s="78">
        <v>0</v>
      </c>
      <c r="I1889" s="78">
        <v>0</v>
      </c>
      <c r="J1889" s="78">
        <v>0</v>
      </c>
      <c r="K1889" s="78">
        <v>0</v>
      </c>
      <c r="L1889" s="78">
        <v>0</v>
      </c>
      <c r="M1889" s="78">
        <v>0</v>
      </c>
      <c r="N1889" s="79">
        <v>0</v>
      </c>
      <c r="O1889" s="79">
        <v>0</v>
      </c>
    </row>
    <row r="1890" spans="1:15">
      <c r="A1890" s="96">
        <v>2025</v>
      </c>
      <c r="B1890" s="90" t="s">
        <v>64</v>
      </c>
      <c r="C1890" s="93" t="s">
        <v>48</v>
      </c>
      <c r="D1890" s="78">
        <v>0</v>
      </c>
      <c r="E1890" s="78">
        <v>0</v>
      </c>
      <c r="F1890" s="79">
        <v>0</v>
      </c>
      <c r="G1890" s="78">
        <v>0</v>
      </c>
      <c r="H1890" s="78">
        <v>0</v>
      </c>
      <c r="I1890" s="78">
        <v>144.41</v>
      </c>
      <c r="J1890" s="78">
        <v>0</v>
      </c>
      <c r="K1890" s="78">
        <v>0</v>
      </c>
      <c r="L1890" s="78">
        <v>0</v>
      </c>
      <c r="M1890" s="78">
        <v>0</v>
      </c>
      <c r="N1890" s="79">
        <v>144.41</v>
      </c>
      <c r="O1890" s="79">
        <v>144.41</v>
      </c>
    </row>
    <row r="1891" spans="1:15">
      <c r="A1891" s="96">
        <v>2025</v>
      </c>
      <c r="B1891" s="90" t="s">
        <v>64</v>
      </c>
      <c r="C1891" s="93" t="s">
        <v>87</v>
      </c>
      <c r="D1891" s="78">
        <v>0</v>
      </c>
      <c r="E1891" s="78">
        <v>0</v>
      </c>
      <c r="F1891" s="79">
        <v>0</v>
      </c>
      <c r="G1891" s="78">
        <v>0</v>
      </c>
      <c r="H1891" s="78">
        <v>0</v>
      </c>
      <c r="I1891" s="78">
        <v>0</v>
      </c>
      <c r="J1891" s="78">
        <v>14.83</v>
      </c>
      <c r="K1891" s="78">
        <v>0</v>
      </c>
      <c r="L1891" s="78">
        <v>0</v>
      </c>
      <c r="M1891" s="78">
        <v>37.07</v>
      </c>
      <c r="N1891" s="79">
        <v>51.9</v>
      </c>
      <c r="O1891" s="79">
        <v>51.9</v>
      </c>
    </row>
    <row r="1892" spans="1:15">
      <c r="A1892" s="96">
        <v>2025</v>
      </c>
      <c r="B1892" s="90" t="s">
        <v>64</v>
      </c>
      <c r="C1892" s="93" t="s">
        <v>49</v>
      </c>
      <c r="D1892" s="78">
        <v>0.1</v>
      </c>
      <c r="E1892" s="78">
        <v>0</v>
      </c>
      <c r="F1892" s="79">
        <v>0.1</v>
      </c>
      <c r="G1892" s="78">
        <v>6.57</v>
      </c>
      <c r="H1892" s="78">
        <v>0.22</v>
      </c>
      <c r="I1892" s="78">
        <v>0</v>
      </c>
      <c r="J1892" s="78">
        <v>0</v>
      </c>
      <c r="K1892" s="78">
        <v>145.88999999999999</v>
      </c>
      <c r="L1892" s="78">
        <v>0</v>
      </c>
      <c r="M1892" s="78">
        <v>8.09</v>
      </c>
      <c r="N1892" s="79">
        <v>160.77000000000001</v>
      </c>
      <c r="O1892" s="79">
        <v>160.87</v>
      </c>
    </row>
    <row r="1893" spans="1:15">
      <c r="A1893" s="96">
        <v>2025</v>
      </c>
      <c r="B1893" s="90" t="s">
        <v>64</v>
      </c>
      <c r="C1893" s="93" t="s">
        <v>50</v>
      </c>
      <c r="D1893" s="78">
        <v>143.75</v>
      </c>
      <c r="E1893" s="78">
        <v>0</v>
      </c>
      <c r="F1893" s="79">
        <v>143.75</v>
      </c>
      <c r="G1893" s="78">
        <v>0</v>
      </c>
      <c r="H1893" s="78">
        <v>0</v>
      </c>
      <c r="I1893" s="78">
        <v>0</v>
      </c>
      <c r="J1893" s="78">
        <v>0</v>
      </c>
      <c r="K1893" s="78">
        <v>0</v>
      </c>
      <c r="L1893" s="78">
        <v>0</v>
      </c>
      <c r="M1893" s="78">
        <v>0</v>
      </c>
      <c r="N1893" s="79">
        <v>0</v>
      </c>
      <c r="O1893" s="79">
        <v>143.75</v>
      </c>
    </row>
    <row r="1894" spans="1:15">
      <c r="A1894" s="96">
        <v>2025</v>
      </c>
      <c r="B1894" s="90" t="s">
        <v>64</v>
      </c>
      <c r="C1894" s="93" t="s">
        <v>51</v>
      </c>
      <c r="D1894" s="78">
        <v>0</v>
      </c>
      <c r="E1894" s="78">
        <v>0</v>
      </c>
      <c r="F1894" s="79">
        <v>0</v>
      </c>
      <c r="G1894" s="78">
        <v>0</v>
      </c>
      <c r="H1894" s="78">
        <v>0</v>
      </c>
      <c r="I1894" s="78">
        <v>19.23</v>
      </c>
      <c r="J1894" s="78">
        <v>0</v>
      </c>
      <c r="K1894" s="78">
        <v>5.6</v>
      </c>
      <c r="L1894" s="78">
        <v>0.09</v>
      </c>
      <c r="M1894" s="78">
        <v>1.91</v>
      </c>
      <c r="N1894" s="79">
        <v>26.83</v>
      </c>
      <c r="O1894" s="79">
        <v>26.83</v>
      </c>
    </row>
    <row r="1895" spans="1:15">
      <c r="A1895" s="96">
        <v>2025</v>
      </c>
      <c r="B1895" s="90" t="s">
        <v>64</v>
      </c>
      <c r="C1895" s="93" t="s">
        <v>52</v>
      </c>
      <c r="D1895" s="78">
        <v>773.87</v>
      </c>
      <c r="E1895" s="78">
        <v>0</v>
      </c>
      <c r="F1895" s="79">
        <v>773.87</v>
      </c>
      <c r="G1895" s="78">
        <v>0</v>
      </c>
      <c r="H1895" s="78">
        <v>0</v>
      </c>
      <c r="I1895" s="78">
        <v>0</v>
      </c>
      <c r="J1895" s="78">
        <v>0</v>
      </c>
      <c r="K1895" s="78">
        <v>271.22000000000003</v>
      </c>
      <c r="L1895" s="78">
        <v>0</v>
      </c>
      <c r="M1895" s="78">
        <v>14.38</v>
      </c>
      <c r="N1895" s="79">
        <v>285.60000000000002</v>
      </c>
      <c r="O1895" s="79">
        <v>1059.47</v>
      </c>
    </row>
    <row r="1896" spans="1:15">
      <c r="A1896" s="96">
        <v>2025</v>
      </c>
      <c r="B1896" s="90" t="s">
        <v>64</v>
      </c>
      <c r="C1896" s="93" t="s">
        <v>69</v>
      </c>
      <c r="D1896" s="78">
        <v>209.1</v>
      </c>
      <c r="E1896" s="78">
        <v>11.94</v>
      </c>
      <c r="F1896" s="79">
        <v>221.04</v>
      </c>
      <c r="G1896" s="78">
        <v>66.25</v>
      </c>
      <c r="H1896" s="78">
        <v>91.42</v>
      </c>
      <c r="I1896" s="78">
        <v>101.37</v>
      </c>
      <c r="J1896" s="78">
        <v>0</v>
      </c>
      <c r="K1896" s="78">
        <v>2.74</v>
      </c>
      <c r="L1896" s="78">
        <v>23.41</v>
      </c>
      <c r="M1896" s="78">
        <v>14.21</v>
      </c>
      <c r="N1896" s="79">
        <v>299.39999999999998</v>
      </c>
      <c r="O1896" s="79">
        <v>520.44000000000005</v>
      </c>
    </row>
    <row r="1897" spans="1:15">
      <c r="A1897" s="99">
        <v>2025</v>
      </c>
      <c r="B1897" s="91" t="s">
        <v>64</v>
      </c>
      <c r="C1897" s="94" t="s">
        <v>127</v>
      </c>
      <c r="D1897" s="80">
        <v>2941.4</v>
      </c>
      <c r="E1897" s="80">
        <v>179.4</v>
      </c>
      <c r="F1897" s="81">
        <v>3120.8</v>
      </c>
      <c r="G1897" s="80">
        <v>73.83</v>
      </c>
      <c r="H1897" s="80">
        <v>390.24</v>
      </c>
      <c r="I1897" s="80">
        <v>766.03</v>
      </c>
      <c r="J1897" s="80">
        <v>60.23</v>
      </c>
      <c r="K1897" s="80">
        <v>1095.48</v>
      </c>
      <c r="L1897" s="127">
        <v>23.51</v>
      </c>
      <c r="M1897" s="80">
        <v>192.35</v>
      </c>
      <c r="N1897" s="81">
        <v>2601.67</v>
      </c>
      <c r="O1897" s="81">
        <v>5722.47</v>
      </c>
    </row>
    <row r="1898" spans="1:15">
      <c r="A1898" s="96">
        <v>2025</v>
      </c>
      <c r="B1898" s="90" t="s">
        <v>63</v>
      </c>
      <c r="C1898" s="93" t="s">
        <v>136</v>
      </c>
      <c r="D1898" s="78">
        <v>137.66</v>
      </c>
      <c r="E1898" s="78">
        <v>31.68</v>
      </c>
      <c r="F1898" s="79">
        <v>169.34</v>
      </c>
      <c r="G1898" s="78">
        <v>0</v>
      </c>
      <c r="H1898" s="78">
        <v>0</v>
      </c>
      <c r="I1898" s="78">
        <v>0</v>
      </c>
      <c r="J1898" s="78">
        <v>0</v>
      </c>
      <c r="K1898" s="78">
        <v>0</v>
      </c>
      <c r="L1898" s="78">
        <v>0</v>
      </c>
      <c r="M1898" s="78">
        <v>0</v>
      </c>
      <c r="N1898" s="79">
        <v>0</v>
      </c>
      <c r="O1898" s="79">
        <v>169.34</v>
      </c>
    </row>
    <row r="1899" spans="1:15">
      <c r="A1899" s="96">
        <v>2025</v>
      </c>
      <c r="B1899" s="90" t="s">
        <v>63</v>
      </c>
      <c r="C1899" s="93" t="s">
        <v>37</v>
      </c>
      <c r="D1899" s="78">
        <v>0</v>
      </c>
      <c r="E1899" s="78">
        <v>0</v>
      </c>
      <c r="F1899" s="79">
        <v>0</v>
      </c>
      <c r="G1899" s="78">
        <v>6.06</v>
      </c>
      <c r="H1899" s="78">
        <v>38.909999999999997</v>
      </c>
      <c r="I1899" s="78">
        <v>22.21</v>
      </c>
      <c r="J1899" s="78">
        <v>8.8000000000000007</v>
      </c>
      <c r="K1899" s="78">
        <v>203.98</v>
      </c>
      <c r="L1899" s="78">
        <v>0</v>
      </c>
      <c r="M1899" s="78">
        <v>26.98</v>
      </c>
      <c r="N1899" s="79">
        <v>306.94</v>
      </c>
      <c r="O1899" s="79">
        <v>306.94</v>
      </c>
    </row>
    <row r="1900" spans="1:15">
      <c r="A1900" s="96">
        <v>2025</v>
      </c>
      <c r="B1900" s="90" t="s">
        <v>63</v>
      </c>
      <c r="C1900" s="93" t="s">
        <v>38</v>
      </c>
      <c r="D1900" s="78">
        <v>270.5</v>
      </c>
      <c r="E1900" s="78">
        <v>0</v>
      </c>
      <c r="F1900" s="79">
        <v>270.5</v>
      </c>
      <c r="G1900" s="78">
        <v>0</v>
      </c>
      <c r="H1900" s="78">
        <v>0</v>
      </c>
      <c r="I1900" s="78">
        <v>0</v>
      </c>
      <c r="J1900" s="78">
        <v>0</v>
      </c>
      <c r="K1900" s="78">
        <v>0</v>
      </c>
      <c r="L1900" s="78">
        <v>0</v>
      </c>
      <c r="M1900" s="78">
        <v>0.04</v>
      </c>
      <c r="N1900" s="79">
        <v>0.04</v>
      </c>
      <c r="O1900" s="79">
        <v>270.54000000000002</v>
      </c>
    </row>
    <row r="1901" spans="1:15">
      <c r="A1901" s="96">
        <v>2025</v>
      </c>
      <c r="B1901" s="90" t="s">
        <v>63</v>
      </c>
      <c r="C1901" s="93" t="s">
        <v>40</v>
      </c>
      <c r="D1901" s="78">
        <v>0</v>
      </c>
      <c r="E1901" s="78">
        <v>43.28</v>
      </c>
      <c r="F1901" s="79">
        <v>43.28</v>
      </c>
      <c r="G1901" s="78">
        <v>0.04</v>
      </c>
      <c r="H1901" s="78">
        <v>0</v>
      </c>
      <c r="I1901" s="78">
        <v>0</v>
      </c>
      <c r="J1901" s="78">
        <v>0</v>
      </c>
      <c r="K1901" s="78">
        <v>20.39</v>
      </c>
      <c r="L1901" s="78">
        <v>0</v>
      </c>
      <c r="M1901" s="78">
        <v>6.54</v>
      </c>
      <c r="N1901" s="79">
        <v>26.97</v>
      </c>
      <c r="O1901" s="79">
        <v>70.25</v>
      </c>
    </row>
    <row r="1902" spans="1:15">
      <c r="A1902" s="96">
        <v>2025</v>
      </c>
      <c r="B1902" s="90" t="s">
        <v>63</v>
      </c>
      <c r="C1902" s="93" t="s">
        <v>41</v>
      </c>
      <c r="D1902" s="78">
        <v>0</v>
      </c>
      <c r="E1902" s="78">
        <v>11.34</v>
      </c>
      <c r="F1902" s="79">
        <v>11.34</v>
      </c>
      <c r="G1902" s="78">
        <v>0</v>
      </c>
      <c r="H1902" s="78">
        <v>0.04</v>
      </c>
      <c r="I1902" s="78">
        <v>0</v>
      </c>
      <c r="J1902" s="78">
        <v>0.36</v>
      </c>
      <c r="K1902" s="78">
        <v>11.39</v>
      </c>
      <c r="L1902" s="78">
        <v>0</v>
      </c>
      <c r="M1902" s="78">
        <v>15.37</v>
      </c>
      <c r="N1902" s="79">
        <v>27.16</v>
      </c>
      <c r="O1902" s="79">
        <v>38.5</v>
      </c>
    </row>
    <row r="1903" spans="1:15">
      <c r="A1903" s="96">
        <v>2025</v>
      </c>
      <c r="B1903" s="90" t="s">
        <v>63</v>
      </c>
      <c r="C1903" s="93" t="s">
        <v>42</v>
      </c>
      <c r="D1903" s="78">
        <v>0</v>
      </c>
      <c r="E1903" s="78">
        <v>0</v>
      </c>
      <c r="F1903" s="79">
        <v>0</v>
      </c>
      <c r="G1903" s="78">
        <v>0</v>
      </c>
      <c r="H1903" s="78">
        <v>0</v>
      </c>
      <c r="I1903" s="78">
        <v>63.27</v>
      </c>
      <c r="J1903" s="78">
        <v>0</v>
      </c>
      <c r="K1903" s="78">
        <v>65.709999999999994</v>
      </c>
      <c r="L1903" s="78">
        <v>0</v>
      </c>
      <c r="M1903" s="78">
        <v>0.25</v>
      </c>
      <c r="N1903" s="79">
        <v>129.22999999999999</v>
      </c>
      <c r="O1903" s="79">
        <v>129.22999999999999</v>
      </c>
    </row>
    <row r="1904" spans="1:15">
      <c r="A1904" s="96">
        <v>2025</v>
      </c>
      <c r="B1904" s="90" t="s">
        <v>63</v>
      </c>
      <c r="C1904" s="93" t="s">
        <v>86</v>
      </c>
      <c r="D1904" s="78">
        <v>0</v>
      </c>
      <c r="E1904" s="78">
        <v>43.06</v>
      </c>
      <c r="F1904" s="79">
        <v>43.06</v>
      </c>
      <c r="G1904" s="78">
        <v>0.02</v>
      </c>
      <c r="H1904" s="78">
        <v>11.75</v>
      </c>
      <c r="I1904" s="78">
        <v>0</v>
      </c>
      <c r="J1904" s="78">
        <v>6.34</v>
      </c>
      <c r="K1904" s="78">
        <v>0</v>
      </c>
      <c r="L1904" s="78">
        <v>0.01</v>
      </c>
      <c r="M1904" s="78">
        <v>3.05</v>
      </c>
      <c r="N1904" s="79">
        <v>21.17</v>
      </c>
      <c r="O1904" s="79">
        <v>64.23</v>
      </c>
    </row>
    <row r="1905" spans="1:15">
      <c r="A1905" s="96">
        <v>2025</v>
      </c>
      <c r="B1905" s="90" t="s">
        <v>63</v>
      </c>
      <c r="C1905" s="93" t="s">
        <v>43</v>
      </c>
      <c r="D1905" s="78">
        <v>0</v>
      </c>
      <c r="E1905" s="78">
        <v>0</v>
      </c>
      <c r="F1905" s="79">
        <v>0</v>
      </c>
      <c r="G1905" s="78">
        <v>0</v>
      </c>
      <c r="H1905" s="78">
        <v>0</v>
      </c>
      <c r="I1905" s="78">
        <v>523.97</v>
      </c>
      <c r="J1905" s="78">
        <v>0</v>
      </c>
      <c r="K1905" s="78">
        <v>83.81</v>
      </c>
      <c r="L1905" s="78">
        <v>0</v>
      </c>
      <c r="M1905" s="78">
        <v>0</v>
      </c>
      <c r="N1905" s="79">
        <v>607.78</v>
      </c>
      <c r="O1905" s="79">
        <v>607.78</v>
      </c>
    </row>
    <row r="1906" spans="1:15">
      <c r="A1906" s="96">
        <v>2025</v>
      </c>
      <c r="B1906" s="90" t="s">
        <v>63</v>
      </c>
      <c r="C1906" s="93" t="s">
        <v>88</v>
      </c>
      <c r="D1906" s="78">
        <v>481.46</v>
      </c>
      <c r="E1906" s="78">
        <v>0</v>
      </c>
      <c r="F1906" s="79">
        <v>481.46</v>
      </c>
      <c r="G1906" s="78">
        <v>0</v>
      </c>
      <c r="H1906" s="78">
        <v>0</v>
      </c>
      <c r="I1906" s="78">
        <v>0</v>
      </c>
      <c r="J1906" s="78">
        <v>0</v>
      </c>
      <c r="K1906" s="78">
        <v>0</v>
      </c>
      <c r="L1906" s="78">
        <v>0</v>
      </c>
      <c r="M1906" s="78">
        <v>0</v>
      </c>
      <c r="N1906" s="79">
        <v>0</v>
      </c>
      <c r="O1906" s="79">
        <v>481.46</v>
      </c>
    </row>
    <row r="1907" spans="1:15">
      <c r="A1907" s="96">
        <v>2025</v>
      </c>
      <c r="B1907" s="90" t="s">
        <v>63</v>
      </c>
      <c r="C1907" s="93" t="s">
        <v>44</v>
      </c>
      <c r="D1907" s="78">
        <v>0</v>
      </c>
      <c r="E1907" s="78">
        <v>67.61</v>
      </c>
      <c r="F1907" s="79">
        <v>67.61</v>
      </c>
      <c r="G1907" s="78">
        <v>14.14</v>
      </c>
      <c r="H1907" s="78">
        <v>205.16</v>
      </c>
      <c r="I1907" s="78">
        <v>7.8</v>
      </c>
      <c r="J1907" s="78">
        <v>10.31</v>
      </c>
      <c r="K1907" s="78">
        <v>444.49</v>
      </c>
      <c r="L1907" s="78">
        <v>0</v>
      </c>
      <c r="M1907" s="78">
        <v>57.63</v>
      </c>
      <c r="N1907" s="79">
        <v>739.53</v>
      </c>
      <c r="O1907" s="79">
        <v>807.14</v>
      </c>
    </row>
    <row r="1908" spans="1:15">
      <c r="A1908" s="96">
        <v>2025</v>
      </c>
      <c r="B1908" s="90" t="s">
        <v>63</v>
      </c>
      <c r="C1908" s="93" t="s">
        <v>45</v>
      </c>
      <c r="D1908" s="78">
        <v>127.96</v>
      </c>
      <c r="E1908" s="78">
        <v>0</v>
      </c>
      <c r="F1908" s="79">
        <v>127.96</v>
      </c>
      <c r="G1908" s="78">
        <v>0</v>
      </c>
      <c r="H1908" s="78">
        <v>0</v>
      </c>
      <c r="I1908" s="78">
        <v>0</v>
      </c>
      <c r="J1908" s="78">
        <v>0</v>
      </c>
      <c r="K1908" s="78">
        <v>0</v>
      </c>
      <c r="L1908" s="78">
        <v>0</v>
      </c>
      <c r="M1908" s="78">
        <v>0</v>
      </c>
      <c r="N1908" s="79">
        <v>0</v>
      </c>
      <c r="O1908" s="79">
        <v>127.96</v>
      </c>
    </row>
    <row r="1909" spans="1:15">
      <c r="A1909" s="96">
        <v>2025</v>
      </c>
      <c r="B1909" s="90" t="s">
        <v>63</v>
      </c>
      <c r="C1909" s="93" t="s">
        <v>46</v>
      </c>
      <c r="D1909" s="78">
        <v>553.70000000000005</v>
      </c>
      <c r="E1909" s="78">
        <v>0</v>
      </c>
      <c r="F1909" s="79">
        <v>553.70000000000005</v>
      </c>
      <c r="G1909" s="78">
        <v>0</v>
      </c>
      <c r="H1909" s="78">
        <v>105.26</v>
      </c>
      <c r="I1909" s="78">
        <v>0</v>
      </c>
      <c r="J1909" s="78">
        <v>0</v>
      </c>
      <c r="K1909" s="78">
        <v>0</v>
      </c>
      <c r="L1909" s="78">
        <v>0</v>
      </c>
      <c r="M1909" s="78">
        <v>14.55</v>
      </c>
      <c r="N1909" s="79">
        <v>119.81</v>
      </c>
      <c r="O1909" s="79">
        <v>673.51</v>
      </c>
    </row>
    <row r="1910" spans="1:15">
      <c r="A1910" s="96">
        <v>2025</v>
      </c>
      <c r="B1910" s="90" t="s">
        <v>63</v>
      </c>
      <c r="C1910" s="93" t="s">
        <v>137</v>
      </c>
      <c r="D1910" s="78">
        <v>0</v>
      </c>
      <c r="E1910" s="78">
        <v>0</v>
      </c>
      <c r="F1910" s="79">
        <v>0</v>
      </c>
      <c r="G1910" s="78">
        <v>0</v>
      </c>
      <c r="H1910" s="78">
        <v>0</v>
      </c>
      <c r="I1910" s="78">
        <v>0</v>
      </c>
      <c r="J1910" s="78">
        <v>0</v>
      </c>
      <c r="K1910" s="78">
        <v>0</v>
      </c>
      <c r="L1910" s="78">
        <v>0</v>
      </c>
      <c r="M1910" s="78">
        <v>0</v>
      </c>
      <c r="N1910" s="79">
        <v>0</v>
      </c>
      <c r="O1910" s="79">
        <v>0</v>
      </c>
    </row>
    <row r="1911" spans="1:15">
      <c r="A1911" s="96">
        <v>2025</v>
      </c>
      <c r="B1911" s="90" t="s">
        <v>63</v>
      </c>
      <c r="C1911" s="93" t="s">
        <v>47</v>
      </c>
      <c r="D1911" s="78">
        <v>0</v>
      </c>
      <c r="E1911" s="78">
        <v>0</v>
      </c>
      <c r="F1911" s="79">
        <v>0</v>
      </c>
      <c r="G1911" s="78">
        <v>0</v>
      </c>
      <c r="H1911" s="78">
        <v>0</v>
      </c>
      <c r="I1911" s="78">
        <v>0</v>
      </c>
      <c r="J1911" s="78">
        <v>0</v>
      </c>
      <c r="K1911" s="78">
        <v>0</v>
      </c>
      <c r="L1911" s="78">
        <v>0</v>
      </c>
      <c r="M1911" s="78">
        <v>0</v>
      </c>
      <c r="N1911" s="79">
        <v>0</v>
      </c>
      <c r="O1911" s="79">
        <v>0</v>
      </c>
    </row>
    <row r="1912" spans="1:15">
      <c r="A1912" s="96">
        <v>2025</v>
      </c>
      <c r="B1912" s="90" t="s">
        <v>63</v>
      </c>
      <c r="C1912" s="93" t="s">
        <v>48</v>
      </c>
      <c r="D1912" s="78">
        <v>0</v>
      </c>
      <c r="E1912" s="78">
        <v>34.29</v>
      </c>
      <c r="F1912" s="79">
        <v>34.29</v>
      </c>
      <c r="G1912" s="78">
        <v>0</v>
      </c>
      <c r="H1912" s="78">
        <v>0</v>
      </c>
      <c r="I1912" s="78">
        <v>130.1</v>
      </c>
      <c r="J1912" s="78">
        <v>0</v>
      </c>
      <c r="K1912" s="78">
        <v>0</v>
      </c>
      <c r="L1912" s="78">
        <v>0</v>
      </c>
      <c r="M1912" s="78">
        <v>0</v>
      </c>
      <c r="N1912" s="79">
        <v>130.1</v>
      </c>
      <c r="O1912" s="79">
        <v>164.39</v>
      </c>
    </row>
    <row r="1913" spans="1:15">
      <c r="A1913" s="96">
        <v>2025</v>
      </c>
      <c r="B1913" s="90" t="s">
        <v>63</v>
      </c>
      <c r="C1913" s="93" t="s">
        <v>87</v>
      </c>
      <c r="D1913" s="78">
        <v>0</v>
      </c>
      <c r="E1913" s="78">
        <v>0</v>
      </c>
      <c r="F1913" s="79">
        <v>0</v>
      </c>
      <c r="G1913" s="78">
        <v>0</v>
      </c>
      <c r="H1913" s="78">
        <v>0</v>
      </c>
      <c r="I1913" s="78">
        <v>12.31</v>
      </c>
      <c r="J1913" s="78">
        <v>13.74</v>
      </c>
      <c r="K1913" s="78">
        <v>31.83</v>
      </c>
      <c r="L1913" s="78">
        <v>0</v>
      </c>
      <c r="M1913" s="78">
        <v>32.71</v>
      </c>
      <c r="N1913" s="79">
        <v>90.59</v>
      </c>
      <c r="O1913" s="79">
        <v>90.59</v>
      </c>
    </row>
    <row r="1914" spans="1:15">
      <c r="A1914" s="96">
        <v>2025</v>
      </c>
      <c r="B1914" s="90" t="s">
        <v>63</v>
      </c>
      <c r="C1914" s="93" t="s">
        <v>49</v>
      </c>
      <c r="D1914" s="78">
        <v>0.71</v>
      </c>
      <c r="E1914" s="78">
        <v>34.9</v>
      </c>
      <c r="F1914" s="79">
        <v>35.61</v>
      </c>
      <c r="G1914" s="78">
        <v>0</v>
      </c>
      <c r="H1914" s="78">
        <v>0.08</v>
      </c>
      <c r="I1914" s="78">
        <v>0</v>
      </c>
      <c r="J1914" s="78">
        <v>0</v>
      </c>
      <c r="K1914" s="78">
        <v>153.30000000000001</v>
      </c>
      <c r="L1914" s="78">
        <v>0</v>
      </c>
      <c r="M1914" s="78">
        <v>12.46</v>
      </c>
      <c r="N1914" s="79">
        <v>165.84</v>
      </c>
      <c r="O1914" s="79">
        <v>201.45</v>
      </c>
    </row>
    <row r="1915" spans="1:15">
      <c r="A1915" s="96">
        <v>2025</v>
      </c>
      <c r="B1915" s="90" t="s">
        <v>63</v>
      </c>
      <c r="C1915" s="93" t="s">
        <v>50</v>
      </c>
      <c r="D1915" s="78">
        <v>0</v>
      </c>
      <c r="E1915" s="78">
        <v>0</v>
      </c>
      <c r="F1915" s="79">
        <v>0</v>
      </c>
      <c r="G1915" s="78">
        <v>0</v>
      </c>
      <c r="H1915" s="78">
        <v>0</v>
      </c>
      <c r="I1915" s="78">
        <v>0</v>
      </c>
      <c r="J1915" s="78">
        <v>0</v>
      </c>
      <c r="K1915" s="78">
        <v>0</v>
      </c>
      <c r="L1915" s="78">
        <v>0</v>
      </c>
      <c r="M1915" s="78">
        <v>5.07</v>
      </c>
      <c r="N1915" s="79">
        <v>5.07</v>
      </c>
      <c r="O1915" s="79">
        <v>5.07</v>
      </c>
    </row>
    <row r="1916" spans="1:15">
      <c r="A1916" s="96">
        <v>2025</v>
      </c>
      <c r="B1916" s="90" t="s">
        <v>63</v>
      </c>
      <c r="C1916" s="93" t="s">
        <v>51</v>
      </c>
      <c r="D1916" s="78">
        <v>0</v>
      </c>
      <c r="E1916" s="78">
        <v>0</v>
      </c>
      <c r="F1916" s="79">
        <v>0</v>
      </c>
      <c r="G1916" s="78">
        <v>0</v>
      </c>
      <c r="H1916" s="78">
        <v>0</v>
      </c>
      <c r="I1916" s="78">
        <v>135.6</v>
      </c>
      <c r="J1916" s="78">
        <v>0</v>
      </c>
      <c r="K1916" s="78">
        <v>9.24</v>
      </c>
      <c r="L1916" s="78">
        <v>7.0000000000000007E-2</v>
      </c>
      <c r="M1916" s="78">
        <v>1.21</v>
      </c>
      <c r="N1916" s="79">
        <v>146.12</v>
      </c>
      <c r="O1916" s="79">
        <v>146.12</v>
      </c>
    </row>
    <row r="1917" spans="1:15">
      <c r="A1917" s="96">
        <v>2025</v>
      </c>
      <c r="B1917" s="90" t="s">
        <v>63</v>
      </c>
      <c r="C1917" s="93" t="s">
        <v>52</v>
      </c>
      <c r="D1917" s="78">
        <v>1133.21</v>
      </c>
      <c r="E1917" s="78">
        <v>0</v>
      </c>
      <c r="F1917" s="79">
        <v>1133.21</v>
      </c>
      <c r="G1917" s="78">
        <v>0</v>
      </c>
      <c r="H1917" s="78">
        <v>3.27</v>
      </c>
      <c r="I1917" s="78">
        <v>0</v>
      </c>
      <c r="J1917" s="78">
        <v>0</v>
      </c>
      <c r="K1917" s="78">
        <v>337.12</v>
      </c>
      <c r="L1917" s="78">
        <v>0</v>
      </c>
      <c r="M1917" s="78">
        <v>14.33</v>
      </c>
      <c r="N1917" s="79">
        <v>354.72</v>
      </c>
      <c r="O1917" s="79">
        <v>1487.93</v>
      </c>
    </row>
    <row r="1918" spans="1:15">
      <c r="A1918" s="96">
        <v>2025</v>
      </c>
      <c r="B1918" s="90" t="s">
        <v>63</v>
      </c>
      <c r="C1918" s="93" t="s">
        <v>69</v>
      </c>
      <c r="D1918" s="78">
        <v>206.04</v>
      </c>
      <c r="E1918" s="78">
        <v>4.9400000000000004</v>
      </c>
      <c r="F1918" s="79">
        <v>210.98</v>
      </c>
      <c r="G1918" s="78">
        <v>84.91</v>
      </c>
      <c r="H1918" s="78">
        <v>93.44</v>
      </c>
      <c r="I1918" s="78">
        <v>3.51</v>
      </c>
      <c r="J1918" s="78">
        <v>5.79</v>
      </c>
      <c r="K1918" s="78">
        <v>8.25</v>
      </c>
      <c r="L1918" s="78">
        <v>32.299999999999997</v>
      </c>
      <c r="M1918" s="78">
        <v>9.32</v>
      </c>
      <c r="N1918" s="79">
        <v>237.52</v>
      </c>
      <c r="O1918" s="79">
        <v>448.5</v>
      </c>
    </row>
    <row r="1919" spans="1:15">
      <c r="A1919" s="99">
        <v>2025</v>
      </c>
      <c r="B1919" s="91" t="s">
        <v>63</v>
      </c>
      <c r="C1919" s="94" t="s">
        <v>127</v>
      </c>
      <c r="D1919" s="80">
        <v>2911.24</v>
      </c>
      <c r="E1919" s="80">
        <v>271.10000000000002</v>
      </c>
      <c r="F1919" s="81">
        <v>3182.34</v>
      </c>
      <c r="G1919" s="80">
        <v>105.17</v>
      </c>
      <c r="H1919" s="80">
        <v>457.91</v>
      </c>
      <c r="I1919" s="80">
        <v>898.77</v>
      </c>
      <c r="J1919" s="80">
        <v>45.34</v>
      </c>
      <c r="K1919" s="80">
        <v>1369.51</v>
      </c>
      <c r="L1919" s="127">
        <v>32.380000000000003</v>
      </c>
      <c r="M1919" s="80">
        <v>199.51</v>
      </c>
      <c r="N1919" s="81">
        <v>3108.59</v>
      </c>
      <c r="O1919" s="81">
        <v>6290.93</v>
      </c>
    </row>
    <row r="1920" spans="1:15">
      <c r="A1920" s="96">
        <v>2025</v>
      </c>
      <c r="B1920" s="90" t="s">
        <v>62</v>
      </c>
      <c r="C1920" s="93" t="s">
        <v>136</v>
      </c>
      <c r="D1920" s="78">
        <v>331.99</v>
      </c>
      <c r="E1920" s="78">
        <v>0</v>
      </c>
      <c r="F1920" s="79">
        <v>331.99</v>
      </c>
      <c r="G1920" s="78">
        <v>0</v>
      </c>
      <c r="H1920" s="78">
        <v>0</v>
      </c>
      <c r="I1920" s="78">
        <v>0</v>
      </c>
      <c r="J1920" s="78">
        <v>0</v>
      </c>
      <c r="K1920" s="78">
        <v>0</v>
      </c>
      <c r="L1920" s="78">
        <v>0</v>
      </c>
      <c r="M1920" s="78">
        <v>0</v>
      </c>
      <c r="N1920" s="79">
        <v>0</v>
      </c>
      <c r="O1920" s="79">
        <v>331.99</v>
      </c>
    </row>
    <row r="1921" spans="1:15">
      <c r="A1921" s="96">
        <v>2025</v>
      </c>
      <c r="B1921" s="90" t="s">
        <v>62</v>
      </c>
      <c r="C1921" s="93" t="s">
        <v>37</v>
      </c>
      <c r="D1921" s="78">
        <v>0</v>
      </c>
      <c r="E1921" s="78">
        <v>6.65</v>
      </c>
      <c r="F1921" s="79">
        <v>6.65</v>
      </c>
      <c r="G1921" s="78">
        <v>0.06</v>
      </c>
      <c r="H1921" s="78">
        <v>94.05</v>
      </c>
      <c r="I1921" s="78">
        <v>15.52</v>
      </c>
      <c r="J1921" s="78">
        <v>0</v>
      </c>
      <c r="K1921" s="78">
        <v>97.31</v>
      </c>
      <c r="L1921" s="78">
        <v>0</v>
      </c>
      <c r="M1921" s="78">
        <v>31.04</v>
      </c>
      <c r="N1921" s="79">
        <v>237.98</v>
      </c>
      <c r="O1921" s="79">
        <v>244.63</v>
      </c>
    </row>
    <row r="1922" spans="1:15">
      <c r="A1922" s="96">
        <v>2025</v>
      </c>
      <c r="B1922" s="90" t="s">
        <v>62</v>
      </c>
      <c r="C1922" s="93" t="s">
        <v>38</v>
      </c>
      <c r="D1922" s="78">
        <v>0</v>
      </c>
      <c r="E1922" s="78">
        <v>0</v>
      </c>
      <c r="F1922" s="79">
        <v>0</v>
      </c>
      <c r="G1922" s="78">
        <v>0</v>
      </c>
      <c r="H1922" s="78">
        <v>0</v>
      </c>
      <c r="I1922" s="78">
        <v>0</v>
      </c>
      <c r="J1922" s="78">
        <v>0</v>
      </c>
      <c r="K1922" s="78">
        <v>0</v>
      </c>
      <c r="L1922" s="78">
        <v>0</v>
      </c>
      <c r="M1922" s="78">
        <v>0.04</v>
      </c>
      <c r="N1922" s="79">
        <v>0.04</v>
      </c>
      <c r="O1922" s="79">
        <v>0.04</v>
      </c>
    </row>
    <row r="1923" spans="1:15">
      <c r="A1923" s="96">
        <v>2025</v>
      </c>
      <c r="B1923" s="90" t="s">
        <v>62</v>
      </c>
      <c r="C1923" s="93" t="s">
        <v>40</v>
      </c>
      <c r="D1923" s="78">
        <v>0</v>
      </c>
      <c r="E1923" s="78">
        <v>0</v>
      </c>
      <c r="F1923" s="79">
        <v>0</v>
      </c>
      <c r="G1923" s="78">
        <v>0.03</v>
      </c>
      <c r="H1923" s="78">
        <v>0.97</v>
      </c>
      <c r="I1923" s="78">
        <v>29.99</v>
      </c>
      <c r="J1923" s="78">
        <v>0</v>
      </c>
      <c r="K1923" s="78">
        <v>43.23</v>
      </c>
      <c r="L1923" s="78">
        <v>0</v>
      </c>
      <c r="M1923" s="78">
        <v>3.75</v>
      </c>
      <c r="N1923" s="79">
        <v>77.97</v>
      </c>
      <c r="O1923" s="79">
        <v>77.97</v>
      </c>
    </row>
    <row r="1924" spans="1:15">
      <c r="A1924" s="96">
        <v>2025</v>
      </c>
      <c r="B1924" s="90" t="s">
        <v>62</v>
      </c>
      <c r="C1924" s="93" t="s">
        <v>41</v>
      </c>
      <c r="D1924" s="78">
        <v>0</v>
      </c>
      <c r="E1924" s="78">
        <v>6.08</v>
      </c>
      <c r="F1924" s="79">
        <v>6.08</v>
      </c>
      <c r="G1924" s="78">
        <v>0.03</v>
      </c>
      <c r="H1924" s="78">
        <v>16.079999999999998</v>
      </c>
      <c r="I1924" s="78">
        <v>0</v>
      </c>
      <c r="J1924" s="78">
        <v>0.24</v>
      </c>
      <c r="K1924" s="78">
        <v>11.39</v>
      </c>
      <c r="L1924" s="78">
        <v>0</v>
      </c>
      <c r="M1924" s="78">
        <v>15.02</v>
      </c>
      <c r="N1924" s="79">
        <v>42.76</v>
      </c>
      <c r="O1924" s="79">
        <v>48.84</v>
      </c>
    </row>
    <row r="1925" spans="1:15">
      <c r="A1925" s="96">
        <v>2025</v>
      </c>
      <c r="B1925" s="90" t="s">
        <v>62</v>
      </c>
      <c r="C1925" s="93" t="s">
        <v>42</v>
      </c>
      <c r="D1925" s="78">
        <v>0</v>
      </c>
      <c r="E1925" s="78">
        <v>0</v>
      </c>
      <c r="F1925" s="79">
        <v>0</v>
      </c>
      <c r="G1925" s="78">
        <v>0</v>
      </c>
      <c r="H1925" s="78">
        <v>2.72</v>
      </c>
      <c r="I1925" s="78">
        <v>125.27</v>
      </c>
      <c r="J1925" s="78">
        <v>0</v>
      </c>
      <c r="K1925" s="78">
        <v>14.96</v>
      </c>
      <c r="L1925" s="78">
        <v>0</v>
      </c>
      <c r="M1925" s="78">
        <v>0.34</v>
      </c>
      <c r="N1925" s="79">
        <v>143.29</v>
      </c>
      <c r="O1925" s="79">
        <v>143.29</v>
      </c>
    </row>
    <row r="1926" spans="1:15">
      <c r="A1926" s="96">
        <v>2025</v>
      </c>
      <c r="B1926" s="90" t="s">
        <v>62</v>
      </c>
      <c r="C1926" s="93" t="s">
        <v>86</v>
      </c>
      <c r="D1926" s="78">
        <v>0</v>
      </c>
      <c r="E1926" s="78">
        <v>0</v>
      </c>
      <c r="F1926" s="79">
        <v>0</v>
      </c>
      <c r="G1926" s="78">
        <v>0.67</v>
      </c>
      <c r="H1926" s="78">
        <v>1.39</v>
      </c>
      <c r="I1926" s="78">
        <v>0</v>
      </c>
      <c r="J1926" s="78">
        <v>1.4</v>
      </c>
      <c r="K1926" s="78">
        <v>0</v>
      </c>
      <c r="L1926" s="78">
        <v>0.01</v>
      </c>
      <c r="M1926" s="78">
        <v>6.15</v>
      </c>
      <c r="N1926" s="79">
        <v>9.6199999999999992</v>
      </c>
      <c r="O1926" s="79">
        <v>9.6199999999999992</v>
      </c>
    </row>
    <row r="1927" spans="1:15">
      <c r="A1927" s="96">
        <v>2025</v>
      </c>
      <c r="B1927" s="90" t="s">
        <v>62</v>
      </c>
      <c r="C1927" s="93" t="s">
        <v>43</v>
      </c>
      <c r="D1927" s="78">
        <v>0</v>
      </c>
      <c r="E1927" s="78">
        <v>0</v>
      </c>
      <c r="F1927" s="79">
        <v>0</v>
      </c>
      <c r="G1927" s="78">
        <v>0</v>
      </c>
      <c r="H1927" s="78">
        <v>0</v>
      </c>
      <c r="I1927" s="78">
        <v>305.86</v>
      </c>
      <c r="J1927" s="78">
        <v>0</v>
      </c>
      <c r="K1927" s="78">
        <v>0</v>
      </c>
      <c r="L1927" s="78">
        <v>0</v>
      </c>
      <c r="M1927" s="78">
        <v>0</v>
      </c>
      <c r="N1927" s="79">
        <v>305.86</v>
      </c>
      <c r="O1927" s="79">
        <v>305.86</v>
      </c>
    </row>
    <row r="1928" spans="1:15">
      <c r="A1928" s="96">
        <v>2025</v>
      </c>
      <c r="B1928" s="90" t="s">
        <v>62</v>
      </c>
      <c r="C1928" s="93" t="s">
        <v>88</v>
      </c>
      <c r="D1928" s="78">
        <v>361.73</v>
      </c>
      <c r="E1928" s="78">
        <v>0</v>
      </c>
      <c r="F1928" s="79">
        <v>361.73</v>
      </c>
      <c r="G1928" s="78">
        <v>0</v>
      </c>
      <c r="H1928" s="78">
        <v>0</v>
      </c>
      <c r="I1928" s="78">
        <v>0</v>
      </c>
      <c r="J1928" s="78">
        <v>0</v>
      </c>
      <c r="K1928" s="78">
        <v>0</v>
      </c>
      <c r="L1928" s="78">
        <v>0</v>
      </c>
      <c r="M1928" s="78">
        <v>0</v>
      </c>
      <c r="N1928" s="79">
        <v>0</v>
      </c>
      <c r="O1928" s="79">
        <v>361.73</v>
      </c>
    </row>
    <row r="1929" spans="1:15">
      <c r="A1929" s="96">
        <v>2025</v>
      </c>
      <c r="B1929" s="90" t="s">
        <v>62</v>
      </c>
      <c r="C1929" s="93" t="s">
        <v>44</v>
      </c>
      <c r="D1929" s="78">
        <v>0</v>
      </c>
      <c r="E1929" s="78">
        <v>35.130000000000003</v>
      </c>
      <c r="F1929" s="79">
        <v>35.130000000000003</v>
      </c>
      <c r="G1929" s="78">
        <v>1.1599999999999999</v>
      </c>
      <c r="H1929" s="78">
        <v>140.1</v>
      </c>
      <c r="I1929" s="78">
        <v>128.99</v>
      </c>
      <c r="J1929" s="78">
        <v>12.97</v>
      </c>
      <c r="K1929" s="78">
        <v>307.5</v>
      </c>
      <c r="L1929" s="78">
        <v>0</v>
      </c>
      <c r="M1929" s="78">
        <v>113.9</v>
      </c>
      <c r="N1929" s="79">
        <v>704.62</v>
      </c>
      <c r="O1929" s="79">
        <v>739.75</v>
      </c>
    </row>
    <row r="1930" spans="1:15">
      <c r="A1930" s="96">
        <v>2025</v>
      </c>
      <c r="B1930" s="90" t="s">
        <v>62</v>
      </c>
      <c r="C1930" s="93" t="s">
        <v>45</v>
      </c>
      <c r="D1930" s="78">
        <v>214.57</v>
      </c>
      <c r="E1930" s="78">
        <v>0</v>
      </c>
      <c r="F1930" s="79">
        <v>214.57</v>
      </c>
      <c r="G1930" s="78">
        <v>0</v>
      </c>
      <c r="H1930" s="78">
        <v>0</v>
      </c>
      <c r="I1930" s="78">
        <v>32.82</v>
      </c>
      <c r="J1930" s="78">
        <v>0</v>
      </c>
      <c r="K1930" s="78">
        <v>0</v>
      </c>
      <c r="L1930" s="78">
        <v>0</v>
      </c>
      <c r="M1930" s="78">
        <v>0</v>
      </c>
      <c r="N1930" s="79">
        <v>32.82</v>
      </c>
      <c r="O1930" s="79">
        <v>247.39</v>
      </c>
    </row>
    <row r="1931" spans="1:15">
      <c r="A1931" s="96">
        <v>2025</v>
      </c>
      <c r="B1931" s="90" t="s">
        <v>62</v>
      </c>
      <c r="C1931" s="93" t="s">
        <v>46</v>
      </c>
      <c r="D1931" s="78">
        <v>348.46</v>
      </c>
      <c r="E1931" s="78">
        <v>0</v>
      </c>
      <c r="F1931" s="79">
        <v>348.46</v>
      </c>
      <c r="G1931" s="78">
        <v>0</v>
      </c>
      <c r="H1931" s="78">
        <v>48.22</v>
      </c>
      <c r="I1931" s="78">
        <v>0</v>
      </c>
      <c r="J1931" s="78">
        <v>0</v>
      </c>
      <c r="K1931" s="78">
        <v>64.28</v>
      </c>
      <c r="L1931" s="78">
        <v>0</v>
      </c>
      <c r="M1931" s="78">
        <v>6.87</v>
      </c>
      <c r="N1931" s="79">
        <v>119.37</v>
      </c>
      <c r="O1931" s="79">
        <v>467.83</v>
      </c>
    </row>
    <row r="1932" spans="1:15">
      <c r="A1932" s="96">
        <v>2025</v>
      </c>
      <c r="B1932" s="90" t="s">
        <v>62</v>
      </c>
      <c r="C1932" s="93" t="s">
        <v>137</v>
      </c>
      <c r="D1932" s="78">
        <v>133.25</v>
      </c>
      <c r="E1932" s="78">
        <v>0</v>
      </c>
      <c r="F1932" s="79">
        <v>133.25</v>
      </c>
      <c r="G1932" s="78">
        <v>0</v>
      </c>
      <c r="H1932" s="78">
        <v>0</v>
      </c>
      <c r="I1932" s="78">
        <v>0</v>
      </c>
      <c r="J1932" s="78">
        <v>0</v>
      </c>
      <c r="K1932" s="78">
        <v>0</v>
      </c>
      <c r="L1932" s="78">
        <v>0</v>
      </c>
      <c r="M1932" s="78">
        <v>0</v>
      </c>
      <c r="N1932" s="79">
        <v>0</v>
      </c>
      <c r="O1932" s="79">
        <v>133.25</v>
      </c>
    </row>
    <row r="1933" spans="1:15">
      <c r="A1933" s="96">
        <v>2025</v>
      </c>
      <c r="B1933" s="90" t="s">
        <v>62</v>
      </c>
      <c r="C1933" s="93" t="s">
        <v>47</v>
      </c>
      <c r="D1933" s="78">
        <v>98.93</v>
      </c>
      <c r="E1933" s="78">
        <v>0</v>
      </c>
      <c r="F1933" s="79">
        <v>98.93</v>
      </c>
      <c r="G1933" s="78">
        <v>0</v>
      </c>
      <c r="H1933" s="78">
        <v>0</v>
      </c>
      <c r="I1933" s="78">
        <v>0</v>
      </c>
      <c r="J1933" s="78">
        <v>0</v>
      </c>
      <c r="K1933" s="78">
        <v>0</v>
      </c>
      <c r="L1933" s="78">
        <v>0</v>
      </c>
      <c r="M1933" s="78">
        <v>0</v>
      </c>
      <c r="N1933" s="79">
        <v>0</v>
      </c>
      <c r="O1933" s="79">
        <v>98.93</v>
      </c>
    </row>
    <row r="1934" spans="1:15">
      <c r="A1934" s="96">
        <v>2025</v>
      </c>
      <c r="B1934" s="90" t="s">
        <v>62</v>
      </c>
      <c r="C1934" s="93" t="s">
        <v>48</v>
      </c>
      <c r="D1934" s="78">
        <v>0</v>
      </c>
      <c r="E1934" s="78">
        <v>0</v>
      </c>
      <c r="F1934" s="79">
        <v>0</v>
      </c>
      <c r="G1934" s="78">
        <v>0</v>
      </c>
      <c r="H1934" s="78">
        <v>0</v>
      </c>
      <c r="I1934" s="78">
        <v>0</v>
      </c>
      <c r="J1934" s="78">
        <v>0</v>
      </c>
      <c r="K1934" s="78">
        <v>151.78</v>
      </c>
      <c r="L1934" s="78">
        <v>0</v>
      </c>
      <c r="M1934" s="78">
        <v>0</v>
      </c>
      <c r="N1934" s="79">
        <v>151.78</v>
      </c>
      <c r="O1934" s="79">
        <v>151.78</v>
      </c>
    </row>
    <row r="1935" spans="1:15">
      <c r="A1935" s="96">
        <v>2025</v>
      </c>
      <c r="B1935" s="90" t="s">
        <v>62</v>
      </c>
      <c r="C1935" s="93" t="s">
        <v>87</v>
      </c>
      <c r="D1935" s="78">
        <v>0</v>
      </c>
      <c r="E1935" s="78">
        <v>0</v>
      </c>
      <c r="F1935" s="79">
        <v>0</v>
      </c>
      <c r="G1935" s="78">
        <v>0</v>
      </c>
      <c r="H1935" s="78">
        <v>69.13</v>
      </c>
      <c r="I1935" s="78">
        <v>0</v>
      </c>
      <c r="J1935" s="78">
        <v>30.32</v>
      </c>
      <c r="K1935" s="78">
        <v>0</v>
      </c>
      <c r="L1935" s="78">
        <v>0</v>
      </c>
      <c r="M1935" s="78">
        <v>16.920000000000002</v>
      </c>
      <c r="N1935" s="79">
        <v>116.37</v>
      </c>
      <c r="O1935" s="79">
        <v>116.37</v>
      </c>
    </row>
    <row r="1936" spans="1:15">
      <c r="A1936" s="96">
        <v>2025</v>
      </c>
      <c r="B1936" s="90" t="s">
        <v>62</v>
      </c>
      <c r="C1936" s="93" t="s">
        <v>49</v>
      </c>
      <c r="D1936" s="78">
        <v>0.7</v>
      </c>
      <c r="E1936" s="78">
        <v>0</v>
      </c>
      <c r="F1936" s="79">
        <v>0.7</v>
      </c>
      <c r="G1936" s="78">
        <v>0</v>
      </c>
      <c r="H1936" s="78">
        <v>12.29</v>
      </c>
      <c r="I1936" s="78">
        <v>15.78</v>
      </c>
      <c r="J1936" s="78">
        <v>0</v>
      </c>
      <c r="K1936" s="78">
        <v>0</v>
      </c>
      <c r="L1936" s="78">
        <v>0</v>
      </c>
      <c r="M1936" s="78">
        <v>5.45</v>
      </c>
      <c r="N1936" s="79">
        <v>33.520000000000003</v>
      </c>
      <c r="O1936" s="79">
        <v>34.22</v>
      </c>
    </row>
    <row r="1937" spans="1:15">
      <c r="A1937" s="96">
        <v>2025</v>
      </c>
      <c r="B1937" s="90" t="s">
        <v>62</v>
      </c>
      <c r="C1937" s="93" t="s">
        <v>50</v>
      </c>
      <c r="D1937" s="78">
        <v>0.77</v>
      </c>
      <c r="E1937" s="78">
        <v>0</v>
      </c>
      <c r="F1937" s="79">
        <v>0.77</v>
      </c>
      <c r="G1937" s="78">
        <v>0</v>
      </c>
      <c r="H1937" s="78">
        <v>0</v>
      </c>
      <c r="I1937" s="78">
        <v>0</v>
      </c>
      <c r="J1937" s="78">
        <v>0</v>
      </c>
      <c r="K1937" s="78">
        <v>0</v>
      </c>
      <c r="L1937" s="78">
        <v>0</v>
      </c>
      <c r="M1937" s="78">
        <v>0.03</v>
      </c>
      <c r="N1937" s="79">
        <v>0.03</v>
      </c>
      <c r="O1937" s="79">
        <v>0.8</v>
      </c>
    </row>
    <row r="1938" spans="1:15">
      <c r="A1938" s="96">
        <v>2025</v>
      </c>
      <c r="B1938" s="90" t="s">
        <v>62</v>
      </c>
      <c r="C1938" s="93" t="s">
        <v>51</v>
      </c>
      <c r="D1938" s="78">
        <v>0</v>
      </c>
      <c r="E1938" s="78">
        <v>0</v>
      </c>
      <c r="F1938" s="79">
        <v>0</v>
      </c>
      <c r="G1938" s="78">
        <v>0</v>
      </c>
      <c r="H1938" s="78">
        <v>0</v>
      </c>
      <c r="I1938" s="78">
        <v>131.77000000000001</v>
      </c>
      <c r="J1938" s="78">
        <v>0</v>
      </c>
      <c r="K1938" s="78">
        <v>35.25</v>
      </c>
      <c r="L1938" s="78">
        <v>0</v>
      </c>
      <c r="M1938" s="78">
        <v>0</v>
      </c>
      <c r="N1938" s="79">
        <v>167.02</v>
      </c>
      <c r="O1938" s="79">
        <v>167.02</v>
      </c>
    </row>
    <row r="1939" spans="1:15">
      <c r="A1939" s="96">
        <v>2025</v>
      </c>
      <c r="B1939" s="90" t="s">
        <v>62</v>
      </c>
      <c r="C1939" s="93" t="s">
        <v>52</v>
      </c>
      <c r="D1939" s="78">
        <v>966.87</v>
      </c>
      <c r="E1939" s="78">
        <v>0</v>
      </c>
      <c r="F1939" s="79">
        <v>966.87</v>
      </c>
      <c r="G1939" s="78">
        <v>0</v>
      </c>
      <c r="H1939" s="78">
        <v>7.0000000000000007E-2</v>
      </c>
      <c r="I1939" s="78">
        <v>40.299999999999997</v>
      </c>
      <c r="J1939" s="78">
        <v>0</v>
      </c>
      <c r="K1939" s="78">
        <v>262.35000000000002</v>
      </c>
      <c r="L1939" s="78">
        <v>0</v>
      </c>
      <c r="M1939" s="78">
        <v>1.07</v>
      </c>
      <c r="N1939" s="79">
        <v>303.79000000000002</v>
      </c>
      <c r="O1939" s="79">
        <v>1270.6600000000001</v>
      </c>
    </row>
    <row r="1940" spans="1:15">
      <c r="A1940" s="96">
        <v>2025</v>
      </c>
      <c r="B1940" s="90" t="s">
        <v>62</v>
      </c>
      <c r="C1940" s="93" t="s">
        <v>69</v>
      </c>
      <c r="D1940" s="78">
        <v>1207.27</v>
      </c>
      <c r="E1940" s="78">
        <v>73.739999999999995</v>
      </c>
      <c r="F1940" s="79">
        <v>1281.01</v>
      </c>
      <c r="G1940" s="78">
        <v>65.33</v>
      </c>
      <c r="H1940" s="78">
        <v>29.93</v>
      </c>
      <c r="I1940" s="78">
        <v>6.12</v>
      </c>
      <c r="J1940" s="78">
        <v>5.79</v>
      </c>
      <c r="K1940" s="78">
        <v>11.99</v>
      </c>
      <c r="L1940" s="78">
        <v>12.63</v>
      </c>
      <c r="M1940" s="78">
        <v>7.64</v>
      </c>
      <c r="N1940" s="79">
        <v>139.43</v>
      </c>
      <c r="O1940" s="79">
        <v>1420.44</v>
      </c>
    </row>
    <row r="1941" spans="1:15">
      <c r="A1941" s="99">
        <v>2025</v>
      </c>
      <c r="B1941" s="91" t="s">
        <v>62</v>
      </c>
      <c r="C1941" s="94" t="s">
        <v>127</v>
      </c>
      <c r="D1941" s="80">
        <v>3664.54</v>
      </c>
      <c r="E1941" s="80">
        <v>121.6</v>
      </c>
      <c r="F1941" s="81">
        <v>3786.14</v>
      </c>
      <c r="G1941" s="80">
        <v>67.28</v>
      </c>
      <c r="H1941" s="80">
        <v>414.95</v>
      </c>
      <c r="I1941" s="80">
        <v>832.42</v>
      </c>
      <c r="J1941" s="80">
        <v>50.72</v>
      </c>
      <c r="K1941" s="80">
        <v>1000.04</v>
      </c>
      <c r="L1941" s="127">
        <v>12.64</v>
      </c>
      <c r="M1941" s="80">
        <v>208.22</v>
      </c>
      <c r="N1941" s="81">
        <v>2586.27</v>
      </c>
      <c r="O1941" s="81">
        <v>6372.41</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workbookViewId="0">
      <selection activeCell="A3" sqref="A3"/>
    </sheetView>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130</v>
      </c>
      <c r="B1" s="10"/>
      <c r="C1" s="10"/>
      <c r="D1" s="8"/>
      <c r="O1" s="15"/>
    </row>
    <row r="2" spans="1:28" ht="43.5">
      <c r="A2" s="33">
        <v>1612</v>
      </c>
      <c r="B2" s="33">
        <v>1876</v>
      </c>
      <c r="C2" s="7"/>
      <c r="D2" s="6" t="s">
        <v>65</v>
      </c>
      <c r="E2" s="31" t="s">
        <v>68</v>
      </c>
      <c r="F2" s="31" t="s">
        <v>92</v>
      </c>
      <c r="G2" s="32" t="s">
        <v>115</v>
      </c>
      <c r="H2" s="31" t="s">
        <v>85</v>
      </c>
      <c r="I2" s="31" t="s">
        <v>67</v>
      </c>
      <c r="J2" s="31" t="s">
        <v>24</v>
      </c>
      <c r="K2" s="31" t="s">
        <v>73</v>
      </c>
      <c r="L2" s="122" t="s">
        <v>128</v>
      </c>
      <c r="M2" s="122" t="s">
        <v>129</v>
      </c>
      <c r="N2" s="31" t="s">
        <v>93</v>
      </c>
      <c r="O2" s="32" t="s">
        <v>116</v>
      </c>
      <c r="P2" s="34" t="s">
        <v>114</v>
      </c>
      <c r="Q2" s="31" t="s">
        <v>68</v>
      </c>
      <c r="R2" s="31" t="s">
        <v>92</v>
      </c>
      <c r="S2" s="32" t="s">
        <v>115</v>
      </c>
      <c r="T2" s="31" t="s">
        <v>85</v>
      </c>
      <c r="U2" s="31" t="s">
        <v>67</v>
      </c>
      <c r="V2" s="31" t="s">
        <v>24</v>
      </c>
      <c r="W2" s="31" t="s">
        <v>73</v>
      </c>
      <c r="X2" s="31" t="s">
        <v>128</v>
      </c>
      <c r="Y2" s="31" t="s">
        <v>129</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1608</v>
      </c>
      <c r="B4" s="6">
        <f>B2-4</f>
        <v>1872</v>
      </c>
      <c r="D4" s="20" t="s">
        <v>136</v>
      </c>
      <c r="E4" s="24">
        <f>HLOOKUP(E$2,monthly_data_imports_by_country_thousand_tonnes[[#All],[Crude and NGLs]:[Total '[note 4']]],Calculation!$A4,FALSE)</f>
        <v>0</v>
      </c>
      <c r="F4" s="25">
        <f>HLOOKUP(F$2,monthly_data_imports_by_country_thousand_tonnes[[#All],[Crude and NGLs]:[Total '[note 4']]],Calculation!$A4,FALSE)</f>
        <v>0</v>
      </c>
      <c r="G4" s="26">
        <f>HLOOKUP(G$2,monthly_data_imports_by_country_thousand_tonnes[[#All],[Crude and NGLs]:[Total '[note 4']]],Calculation!$A4,FALSE)</f>
        <v>0</v>
      </c>
      <c r="H4" s="25">
        <f>HLOOKUP(H$2,monthly_data_imports_by_country_thousand_tonnes[[#All],[Crude and NGLs]:[Total '[note 4']]],Calculation!$A4,FALSE)</f>
        <v>0</v>
      </c>
      <c r="I4" s="25">
        <f>HLOOKUP(I$2,monthly_data_imports_by_country_thousand_tonnes[[#All],[Crude and NGLs]:[Total '[note 4']]],Calculation!$A4,FALSE)</f>
        <v>0</v>
      </c>
      <c r="J4" s="25">
        <f>HLOOKUP(J$2,monthly_data_imports_by_country_thousand_tonnes[[#All],[Crude and NGLs]:[Total '[note 4']]],Calculation!$A4,FALSE)</f>
        <v>0</v>
      </c>
      <c r="K4" s="25">
        <f>HLOOKUP(K$2,monthly_data_imports_by_country_thousand_tonnes[[#All],[Crude and NGLs]:[Total '[note 4']]],Calculation!$A4,FALSE)</f>
        <v>0</v>
      </c>
      <c r="L4" s="25">
        <f>HLOOKUP(L$2,monthly_data_imports_by_country_thousand_tonnes[[#All],[Crude and NGLs]:[Total '[note 4']]],Calculation!$A4,FALSE)</f>
        <v>0</v>
      </c>
      <c r="M4" s="25">
        <f>HLOOKUP(M$2,monthly_data_imports_by_country_thousand_tonnes[[#All],[Crude and NGLs]:[Total '[note 4']]],Calculation!$A4,FALSE)</f>
        <v>0</v>
      </c>
      <c r="N4" s="25">
        <f>HLOOKUP(N$2,monthly_data_imports_by_country_thousand_tonnes[[#All],[Crude and NGLs]:[Total '[note 4']]],Calculation!$A4,FALSE)</f>
        <v>0</v>
      </c>
      <c r="O4" s="26">
        <f>HLOOKUP(O$2,monthly_data_imports_by_country_thousand_tonnes[[#All],[Crude and NGLs]:[Total '[note 4']]],Calculation!$A4,FALSE)</f>
        <v>0</v>
      </c>
      <c r="P4" s="36">
        <f>HLOOKUP(P$2,monthly_data_imports_by_country_thousand_tonnes[[#All],[Crude and NGLs]:[Total '[note 4']]],Calculation!$A4,FALSE)</f>
        <v>0</v>
      </c>
      <c r="Q4" s="24">
        <f>HLOOKUP(Q$2,monthly_data_imports_by_country_thousand_tonnes[[#All],[Crude and NGLs]:[Total '[note 4']]],Calculation!$B4,FALSE)</f>
        <v>141.63999999999999</v>
      </c>
      <c r="R4" s="25">
        <f>HLOOKUP(R$2,monthly_data_imports_by_country_thousand_tonnes[[#All],[Crude and NGLs]:[Total '[note 4']]],Calculation!$B4,FALSE)</f>
        <v>32.42</v>
      </c>
      <c r="S4" s="26">
        <f>HLOOKUP(S$2,monthly_data_imports_by_country_thousand_tonnes[[#All],[Crude and NGLs]:[Total '[note 4']]],Calculation!$B4,FALSE)</f>
        <v>174.06</v>
      </c>
      <c r="T4" s="25">
        <f>HLOOKUP(T$2,monthly_data_imports_by_country_thousand_tonnes[[#All],[Crude and NGLs]:[Total '[note 4']]],Calculation!$B4,FALSE)</f>
        <v>0</v>
      </c>
      <c r="U4" s="25">
        <f>HLOOKUP(U$2,monthly_data_imports_by_country_thousand_tonnes[[#All],[Crude and NGLs]:[Total '[note 4']]],Calculation!$B4,FALSE)</f>
        <v>0</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0</v>
      </c>
      <c r="Y4" s="25">
        <f>HLOOKUP(Y$2,monthly_data_imports_by_country_thousand_tonnes[[#All],[Crude and NGLs]:[Total '[note 4']]],Calculation!$B4,FALSE)</f>
        <v>0</v>
      </c>
      <c r="Z4" s="25">
        <f>HLOOKUP(Z$2,monthly_data_imports_by_country_thousand_tonnes[[#All],[Crude and NGLs]:[Total '[note 4']]],Calculation!$B4,FALSE)</f>
        <v>0</v>
      </c>
      <c r="AA4" s="26">
        <f>HLOOKUP(AA$2,monthly_data_imports_by_country_thousand_tonnes[[#All],[Crude and NGLs]:[Total '[note 4']]],Calculation!$B4,FALSE)</f>
        <v>0</v>
      </c>
      <c r="AB4" s="36">
        <f>HLOOKUP(AB$2,monthly_data_imports_by_country_thousand_tonnes[[#All],[Crude and NGLs]:[Total '[note 4']]],Calculation!$B4,FALSE)</f>
        <v>174.06</v>
      </c>
    </row>
    <row r="5" spans="1:28" ht="14.5">
      <c r="A5" s="6">
        <f>A4+1</f>
        <v>1609</v>
      </c>
      <c r="B5" s="6">
        <f>B4+1</f>
        <v>1873</v>
      </c>
      <c r="D5" s="20" t="s">
        <v>37</v>
      </c>
      <c r="E5" s="15">
        <f>HLOOKUP(E$2,monthly_data_imports_by_country_thousand_tonnes[[#All],[Crude and NGLs]:[Total '[note 4']]],Calculation!$A5,FALSE)</f>
        <v>0</v>
      </c>
      <c r="F5" s="6">
        <f>HLOOKUP(F$2,monthly_data_imports_by_country_thousand_tonnes[[#All],[Crude and NGLs]:[Total '[note 4']]],Calculation!$A5,FALSE)</f>
        <v>0.76</v>
      </c>
      <c r="G5" s="9">
        <f>HLOOKUP(G$2,monthly_data_imports_by_country_thousand_tonnes[[#All],[Crude and NGLs]:[Total '[note 4']]],Calculation!$A5,FALSE)</f>
        <v>0.76</v>
      </c>
      <c r="H5" s="6">
        <f>HLOOKUP(H$2,monthly_data_imports_by_country_thousand_tonnes[[#All],[Crude and NGLs]:[Total '[note 4']]],Calculation!$A5,FALSE)</f>
        <v>2.96</v>
      </c>
      <c r="I5" s="6">
        <f>HLOOKUP(I$2,monthly_data_imports_by_country_thousand_tonnes[[#All],[Crude and NGLs]:[Total '[note 4']]],Calculation!$A5,FALSE)</f>
        <v>7.0000000000000007E-2</v>
      </c>
      <c r="J5" s="6">
        <f>HLOOKUP(J$2,monthly_data_imports_by_country_thousand_tonnes[[#All],[Crude and NGLs]:[Total '[note 4']]],Calculation!$A5,FALSE)</f>
        <v>33.049999999999997</v>
      </c>
      <c r="K5" s="6">
        <f>HLOOKUP(K$2,monthly_data_imports_by_country_thousand_tonnes[[#All],[Crude and NGLs]:[Total '[note 4']]],Calculation!$A5,FALSE)</f>
        <v>0</v>
      </c>
      <c r="L5" s="6">
        <f>HLOOKUP(L$2,monthly_data_imports_by_country_thousand_tonnes[[#All],[Crude and NGLs]:[Total '[note 4']]],Calculation!$A5,FALSE)</f>
        <v>130.16</v>
      </c>
      <c r="M5" s="6">
        <f>HLOOKUP(M$2,monthly_data_imports_by_country_thousand_tonnes[[#All],[Crude and NGLs]:[Total '[note 4']]],Calculation!$A5,FALSE)</f>
        <v>3.91</v>
      </c>
      <c r="N5" s="6">
        <f>HLOOKUP(N$2,monthly_data_imports_by_country_thousand_tonnes[[#All],[Crude and NGLs]:[Total '[note 4']]],Calculation!$A5,FALSE)</f>
        <v>4.51</v>
      </c>
      <c r="O5" s="9">
        <f>HLOOKUP(O$2,monthly_data_imports_by_country_thousand_tonnes[[#All],[Crude and NGLs]:[Total '[note 4']]],Calculation!$A5,FALSE)</f>
        <v>174.66</v>
      </c>
      <c r="P5" s="37">
        <f>HLOOKUP(P$2,monthly_data_imports_by_country_thousand_tonnes[[#All],[Crude and NGLs]:[Total '[note 4']]],Calculation!$A5,FALSE)</f>
        <v>175.42</v>
      </c>
      <c r="Q5" s="15">
        <f>HLOOKUP(Q$2,monthly_data_imports_by_country_thousand_tonnes[[#All],[Crude and NGLs]:[Total '[note 4']]],Calculation!$B5,FALSE)</f>
        <v>0</v>
      </c>
      <c r="R5" s="6">
        <f>HLOOKUP(R$2,monthly_data_imports_by_country_thousand_tonnes[[#All],[Crude and NGLs]:[Total '[note 4']]],Calculation!$B5,FALSE)</f>
        <v>25.4</v>
      </c>
      <c r="S5" s="9">
        <f>HLOOKUP(S$2,monthly_data_imports_by_country_thousand_tonnes[[#All],[Crude and NGLs]:[Total '[note 4']]],Calculation!$B5,FALSE)</f>
        <v>25.4</v>
      </c>
      <c r="T5" s="6">
        <f>HLOOKUP(T$2,monthly_data_imports_by_country_thousand_tonnes[[#All],[Crude and NGLs]:[Total '[note 4']]],Calculation!$B5,FALSE)</f>
        <v>0.3</v>
      </c>
      <c r="U5" s="6">
        <f>HLOOKUP(U$2,monthly_data_imports_by_country_thousand_tonnes[[#All],[Crude and NGLs]:[Total '[note 4']]],Calculation!$B5,FALSE)</f>
        <v>14.25</v>
      </c>
      <c r="V5" s="6">
        <f>HLOOKUP(V$2,monthly_data_imports_by_country_thousand_tonnes[[#All],[Crude and NGLs]:[Total '[note 4']]],Calculation!$B5,FALSE)</f>
        <v>0</v>
      </c>
      <c r="W5" s="6">
        <f>HLOOKUP(W$2,monthly_data_imports_by_country_thousand_tonnes[[#All],[Crude and NGLs]:[Total '[note 4']]],Calculation!$B5,FALSE)</f>
        <v>0</v>
      </c>
      <c r="X5" s="6">
        <f>HLOOKUP(X$2,monthly_data_imports_by_country_thousand_tonnes[[#All],[Crude and NGLs]:[Total '[note 4']]],Calculation!$B5,FALSE)</f>
        <v>112.52</v>
      </c>
      <c r="Y5" s="6">
        <f>HLOOKUP(Y$2,monthly_data_imports_by_country_thousand_tonnes[[#All],[Crude and NGLs]:[Total '[note 4']]],Calculation!$B5,FALSE)</f>
        <v>0</v>
      </c>
      <c r="Z5" s="6">
        <f>HLOOKUP(Z$2,monthly_data_imports_by_country_thousand_tonnes[[#All],[Crude and NGLs]:[Total '[note 4']]],Calculation!$B5,FALSE)</f>
        <v>21.51</v>
      </c>
      <c r="AA5" s="9">
        <f>HLOOKUP(AA$2,monthly_data_imports_by_country_thousand_tonnes[[#All],[Crude and NGLs]:[Total '[note 4']]],Calculation!$B5,FALSE)</f>
        <v>148.58000000000001</v>
      </c>
      <c r="AB5" s="37">
        <f>HLOOKUP(AB$2,monthly_data_imports_by_country_thousand_tonnes[[#All],[Crude and NGLs]:[Total '[note 4']]],Calculation!$B5,FALSE)</f>
        <v>173.98</v>
      </c>
    </row>
    <row r="6" spans="1:28" ht="14.5">
      <c r="A6" s="6">
        <f t="shared" ref="A6:A69" si="0">A5+1</f>
        <v>1610</v>
      </c>
      <c r="B6" s="6">
        <f t="shared" ref="B6:B69" si="1">B5+1</f>
        <v>1874</v>
      </c>
      <c r="D6" s="20" t="s">
        <v>38</v>
      </c>
      <c r="E6" s="15">
        <f>HLOOKUP(E$2,monthly_data_imports_by_country_thousand_tonnes[[#All],[Crude and NGLs]:[Total '[note 4']]],Calculation!$A6,FALSE)</f>
        <v>79.819999999999993</v>
      </c>
      <c r="F6" s="6">
        <f>HLOOKUP(F$2,monthly_data_imports_by_country_thousand_tonnes[[#All],[Crude and NGLs]:[Total '[note 4']]],Calculation!$A6,FALSE)</f>
        <v>0</v>
      </c>
      <c r="G6" s="9">
        <f>HLOOKUP(G$2,monthly_data_imports_by_country_thousand_tonnes[[#All],[Crude and NGLs]:[Total '[note 4']]],Calculation!$A6,FALSE)</f>
        <v>79.819999999999993</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0.21</v>
      </c>
      <c r="O6" s="9">
        <f>HLOOKUP(O$2,monthly_data_imports_by_country_thousand_tonnes[[#All],[Crude and NGLs]:[Total '[note 4']]],Calculation!$A6,FALSE)</f>
        <v>0.21</v>
      </c>
      <c r="P6" s="37">
        <f>HLOOKUP(P$2,monthly_data_imports_by_country_thousand_tonnes[[#All],[Crude and NGLs]:[Total '[note 4']]],Calculation!$A6,FALSE)</f>
        <v>80.03</v>
      </c>
      <c r="Q6" s="15">
        <f>HLOOKUP(Q$2,monthly_data_imports_by_country_thousand_tonnes[[#All],[Crude and NGLs]:[Total '[note 4']]],Calculation!$B6,FALSE)</f>
        <v>192.23</v>
      </c>
      <c r="R6" s="6">
        <f>HLOOKUP(R$2,monthly_data_imports_by_country_thousand_tonnes[[#All],[Crude and NGLs]:[Total '[note 4']]],Calculation!$B6,FALSE)</f>
        <v>0</v>
      </c>
      <c r="S6" s="9">
        <f>HLOOKUP(S$2,monthly_data_imports_by_country_thousand_tonnes[[#All],[Crude and NGLs]:[Total '[note 4']]],Calculation!$B6,FALSE)</f>
        <v>192.23</v>
      </c>
      <c r="T6" s="6">
        <f>HLOOKUP(T$2,monthly_data_imports_by_country_thousand_tonnes[[#All],[Crude and NGLs]:[Total '[note 4']]],Calculation!$B6,FALSE)</f>
        <v>0</v>
      </c>
      <c r="U6" s="6">
        <f>HLOOKUP(U$2,monthly_data_imports_by_country_thousand_tonnes[[#All],[Crude and NGLs]:[Total '[note 4']]],Calculation!$B6,FALSE)</f>
        <v>0</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0.19</v>
      </c>
      <c r="AA6" s="9">
        <f>HLOOKUP(AA$2,monthly_data_imports_by_country_thousand_tonnes[[#All],[Crude and NGLs]:[Total '[note 4']]],Calculation!$B6,FALSE)</f>
        <v>0.19</v>
      </c>
      <c r="AB6" s="37">
        <f>HLOOKUP(AB$2,monthly_data_imports_by_country_thousand_tonnes[[#All],[Crude and NGLs]:[Total '[note 4']]],Calculation!$B6,FALSE)</f>
        <v>192.42</v>
      </c>
    </row>
    <row r="7" spans="1:28" ht="14.5">
      <c r="A7" s="6">
        <f t="shared" si="0"/>
        <v>1611</v>
      </c>
      <c r="B7" s="6">
        <f t="shared" si="1"/>
        <v>1875</v>
      </c>
      <c r="D7" s="20" t="s">
        <v>40</v>
      </c>
      <c r="E7" s="15">
        <f>HLOOKUP(E$2,monthly_data_imports_by_country_thousand_tonnes[[#All],[Crude and NGLs]:[Total '[note 4']]],Calculation!$A7,FALSE)</f>
        <v>0</v>
      </c>
      <c r="F7" s="6">
        <f>HLOOKUP(F$2,monthly_data_imports_by_country_thousand_tonnes[[#All],[Crude and NGLs]:[Total '[note 4']]],Calculation!$A7,FALSE)</f>
        <v>13.95</v>
      </c>
      <c r="G7" s="9">
        <f>HLOOKUP(G$2,monthly_data_imports_by_country_thousand_tonnes[[#All],[Crude and NGLs]:[Total '[note 4']]],Calculation!$A7,FALSE)</f>
        <v>13.95</v>
      </c>
      <c r="H7" s="6">
        <f>HLOOKUP(H$2,monthly_data_imports_by_country_thousand_tonnes[[#All],[Crude and NGLs]:[Total '[note 4']]],Calculation!$A7,FALSE)</f>
        <v>0.05</v>
      </c>
      <c r="I7" s="6">
        <f>HLOOKUP(I$2,monthly_data_imports_by_country_thousand_tonnes[[#All],[Crude and NGLs]:[Total '[note 4']]],Calculation!$A7,FALSE)</f>
        <v>2.68</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9</v>
      </c>
      <c r="M7" s="6">
        <f>HLOOKUP(M$2,monthly_data_imports_by_country_thousand_tonnes[[#All],[Crude and NGLs]:[Total '[note 4']]],Calculation!$A7,FALSE)</f>
        <v>0</v>
      </c>
      <c r="N7" s="6">
        <f>HLOOKUP(N$2,monthly_data_imports_by_country_thousand_tonnes[[#All],[Crude and NGLs]:[Total '[note 4']]],Calculation!$A7,FALSE)</f>
        <v>18.079999999999998</v>
      </c>
      <c r="O7" s="9">
        <f>HLOOKUP(O$2,monthly_data_imports_by_country_thousand_tonnes[[#All],[Crude and NGLs]:[Total '[note 4']]],Calculation!$A7,FALSE)</f>
        <v>29.81</v>
      </c>
      <c r="P7" s="37">
        <f>HLOOKUP(P$2,monthly_data_imports_by_country_thousand_tonnes[[#All],[Crude and NGLs]:[Total '[note 4']]],Calculation!$A7,FALSE)</f>
        <v>43.76</v>
      </c>
      <c r="Q7" s="15">
        <f>HLOOKUP(Q$2,monthly_data_imports_by_country_thousand_tonnes[[#All],[Crude and NGLs]:[Total '[note 4']]],Calculation!$B7,FALSE)</f>
        <v>0</v>
      </c>
      <c r="R7" s="6">
        <f>HLOOKUP(R$2,monthly_data_imports_by_country_thousand_tonnes[[#All],[Crude and NGLs]:[Total '[note 4']]],Calculation!$B7,FALSE)</f>
        <v>12.27</v>
      </c>
      <c r="S7" s="9">
        <f>HLOOKUP(S$2,monthly_data_imports_by_country_thousand_tonnes[[#All],[Crude and NGLs]:[Total '[note 4']]],Calculation!$B7,FALSE)</f>
        <v>12.27</v>
      </c>
      <c r="T7" s="6">
        <f>HLOOKUP(T$2,monthly_data_imports_by_country_thousand_tonnes[[#All],[Crude and NGLs]:[Total '[note 4']]],Calculation!$B7,FALSE)</f>
        <v>0.04</v>
      </c>
      <c r="U7" s="6">
        <f>HLOOKUP(U$2,monthly_data_imports_by_country_thousand_tonnes[[#All],[Crude and NGLs]:[Total '[note 4']]],Calculation!$B7,FALSE)</f>
        <v>3.97</v>
      </c>
      <c r="V7" s="6">
        <f>HLOOKUP(V$2,monthly_data_imports_by_country_thousand_tonnes[[#All],[Crude and NGLs]:[Total '[note 4']]],Calculation!$B7,FALSE)</f>
        <v>0</v>
      </c>
      <c r="W7" s="6">
        <f>HLOOKUP(W$2,monthly_data_imports_by_country_thousand_tonnes[[#All],[Crude and NGLs]:[Total '[note 4']]],Calculation!$B7,FALSE)</f>
        <v>20.81</v>
      </c>
      <c r="X7" s="6">
        <f>HLOOKUP(X$2,monthly_data_imports_by_country_thousand_tonnes[[#All],[Crude and NGLs]:[Total '[note 4']]],Calculation!$B7,FALSE)</f>
        <v>9.06</v>
      </c>
      <c r="Y7" s="6">
        <f>HLOOKUP(Y$2,monthly_data_imports_by_country_thousand_tonnes[[#All],[Crude and NGLs]:[Total '[note 4']]],Calculation!$B7,FALSE)</f>
        <v>0</v>
      </c>
      <c r="Z7" s="6">
        <f>HLOOKUP(Z$2,monthly_data_imports_by_country_thousand_tonnes[[#All],[Crude and NGLs]:[Total '[note 4']]],Calculation!$B7,FALSE)</f>
        <v>14.54</v>
      </c>
      <c r="AA7" s="9">
        <f>HLOOKUP(AA$2,monthly_data_imports_by_country_thousand_tonnes[[#All],[Crude and NGLs]:[Total '[note 4']]],Calculation!$B7,FALSE)</f>
        <v>48.42</v>
      </c>
      <c r="AB7" s="37">
        <f>HLOOKUP(AB$2,monthly_data_imports_by_country_thousand_tonnes[[#All],[Crude and NGLs]:[Total '[note 4']]],Calculation!$B7,FALSE)</f>
        <v>60.69</v>
      </c>
    </row>
    <row r="8" spans="1:28" ht="14.5">
      <c r="A8" s="6">
        <f t="shared" si="0"/>
        <v>1612</v>
      </c>
      <c r="B8" s="6">
        <f t="shared" si="1"/>
        <v>1876</v>
      </c>
      <c r="D8" s="20" t="s">
        <v>41</v>
      </c>
      <c r="E8" s="15">
        <f>HLOOKUP(E$2,monthly_data_imports_by_country_thousand_tonnes[[#All],[Crude and NGLs]:[Total '[note 4']]],Calculation!$A8,FALSE)</f>
        <v>0</v>
      </c>
      <c r="F8" s="6">
        <f>HLOOKUP(F$2,monthly_data_imports_by_country_thousand_tonnes[[#All],[Crude and NGLs]:[Total '[note 4']]],Calculation!$A8,FALSE)</f>
        <v>15.7</v>
      </c>
      <c r="G8" s="9">
        <f>HLOOKUP(G$2,monthly_data_imports_by_country_thousand_tonnes[[#All],[Crude and NGLs]:[Total '[note 4']]],Calculation!$A8,FALSE)</f>
        <v>15.7</v>
      </c>
      <c r="H8" s="6">
        <f>HLOOKUP(H$2,monthly_data_imports_by_country_thousand_tonnes[[#All],[Crude and NGLs]:[Total '[note 4']]],Calculation!$A8,FALSE)</f>
        <v>0</v>
      </c>
      <c r="I8" s="6">
        <f>HLOOKUP(I$2,monthly_data_imports_by_country_thousand_tonnes[[#All],[Crude and NGLs]:[Total '[note 4']]],Calculation!$A8,FALSE)</f>
        <v>0.05</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51.15</v>
      </c>
      <c r="M8" s="6">
        <f>HLOOKUP(M$2,monthly_data_imports_by_country_thousand_tonnes[[#All],[Crude and NGLs]:[Total '[note 4']]],Calculation!$A8,FALSE)</f>
        <v>0</v>
      </c>
      <c r="N8" s="6">
        <f>HLOOKUP(N$2,monthly_data_imports_by_country_thousand_tonnes[[#All],[Crude and NGLs]:[Total '[note 4']]],Calculation!$A8,FALSE)</f>
        <v>13.32</v>
      </c>
      <c r="O8" s="9">
        <f>HLOOKUP(O$2,monthly_data_imports_by_country_thousand_tonnes[[#All],[Crude and NGLs]:[Total '[note 4']]],Calculation!$A8,FALSE)</f>
        <v>64.52</v>
      </c>
      <c r="P8" s="37">
        <f>HLOOKUP(P$2,monthly_data_imports_by_country_thousand_tonnes[[#All],[Crude and NGLs]:[Total '[note 4']]],Calculation!$A8,FALSE)</f>
        <v>80.22</v>
      </c>
      <c r="Q8" s="15">
        <f>HLOOKUP(Q$2,monthly_data_imports_by_country_thousand_tonnes[[#All],[Crude and NGLs]:[Total '[note 4']]],Calculation!$B8,FALSE)</f>
        <v>0</v>
      </c>
      <c r="R8" s="6">
        <f>HLOOKUP(R$2,monthly_data_imports_by_country_thousand_tonnes[[#All],[Crude and NGLs]:[Total '[note 4']]],Calculation!$B8,FALSE)</f>
        <v>12.8</v>
      </c>
      <c r="S8" s="9">
        <f>HLOOKUP(S$2,monthly_data_imports_by_country_thousand_tonnes[[#All],[Crude and NGLs]:[Total '[note 4']]],Calculation!$B8,FALSE)</f>
        <v>12.8</v>
      </c>
      <c r="T8" s="6">
        <f>HLOOKUP(T$2,monthly_data_imports_by_country_thousand_tonnes[[#All],[Crude and NGLs]:[Total '[note 4']]],Calculation!$B8,FALSE)</f>
        <v>0</v>
      </c>
      <c r="U8" s="6">
        <f>HLOOKUP(U$2,monthly_data_imports_by_country_thousand_tonnes[[#All],[Crude and NGLs]:[Total '[note 4']]],Calculation!$B8,FALSE)</f>
        <v>0.05</v>
      </c>
      <c r="V8" s="6">
        <f>HLOOKUP(V$2,monthly_data_imports_by_country_thousand_tonnes[[#All],[Crude and NGLs]:[Total '[note 4']]],Calculation!$B8,FALSE)</f>
        <v>0</v>
      </c>
      <c r="W8" s="6">
        <f>HLOOKUP(W$2,monthly_data_imports_by_country_thousand_tonnes[[#All],[Crude and NGLs]:[Total '[note 4']]],Calculation!$B8,FALSE)</f>
        <v>0.32</v>
      </c>
      <c r="X8" s="6">
        <f>HLOOKUP(X$2,monthly_data_imports_by_country_thousand_tonnes[[#All],[Crude and NGLs]:[Total '[note 4']]],Calculation!$B8,FALSE)</f>
        <v>39.57</v>
      </c>
      <c r="Y8" s="6">
        <f>HLOOKUP(Y$2,monthly_data_imports_by_country_thousand_tonnes[[#All],[Crude and NGLs]:[Total '[note 4']]],Calculation!$B8,FALSE)</f>
        <v>0</v>
      </c>
      <c r="Z8" s="6">
        <f>HLOOKUP(Z$2,monthly_data_imports_by_country_thousand_tonnes[[#All],[Crude and NGLs]:[Total '[note 4']]],Calculation!$B8,FALSE)</f>
        <v>9.73</v>
      </c>
      <c r="AA8" s="9">
        <f>HLOOKUP(AA$2,monthly_data_imports_by_country_thousand_tonnes[[#All],[Crude and NGLs]:[Total '[note 4']]],Calculation!$B8,FALSE)</f>
        <v>49.67</v>
      </c>
      <c r="AB8" s="37">
        <f>HLOOKUP(AB$2,monthly_data_imports_by_country_thousand_tonnes[[#All],[Crude and NGLs]:[Total '[note 4']]],Calculation!$B8,FALSE)</f>
        <v>62.47</v>
      </c>
    </row>
    <row r="9" spans="1:28" ht="14.5">
      <c r="A9" s="6">
        <f t="shared" si="0"/>
        <v>1613</v>
      </c>
      <c r="B9" s="6">
        <f t="shared" si="1"/>
        <v>1877</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97.16</v>
      </c>
      <c r="K9" s="6">
        <f>HLOOKUP(K$2,monthly_data_imports_by_country_thousand_tonnes[[#All],[Crude and NGLs]:[Total '[note 4']]],Calculation!$A9,FALSE)</f>
        <v>0</v>
      </c>
      <c r="L9" s="6">
        <f>HLOOKUP(L$2,monthly_data_imports_by_country_thousand_tonnes[[#All],[Crude and NGLs]:[Total '[note 4']]],Calculation!$A9,FALSE)</f>
        <v>18.73</v>
      </c>
      <c r="M9" s="6">
        <f>HLOOKUP(M$2,monthly_data_imports_by_country_thousand_tonnes[[#All],[Crude and NGLs]:[Total '[note 4']]],Calculation!$A9,FALSE)</f>
        <v>3.34</v>
      </c>
      <c r="N9" s="6">
        <f>HLOOKUP(N$2,monthly_data_imports_by_country_thousand_tonnes[[#All],[Crude and NGLs]:[Total '[note 4']]],Calculation!$A9,FALSE)</f>
        <v>0.28999999999999998</v>
      </c>
      <c r="O9" s="9">
        <f>HLOOKUP(O$2,monthly_data_imports_by_country_thousand_tonnes[[#All],[Crude and NGLs]:[Total '[note 4']]],Calculation!$A9,FALSE)</f>
        <v>119.52</v>
      </c>
      <c r="P9" s="37">
        <f>HLOOKUP(P$2,monthly_data_imports_by_country_thousand_tonnes[[#All],[Crude and NGLs]:[Total '[note 4']]],Calculation!$A9,FALSE)</f>
        <v>119.52</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0</v>
      </c>
      <c r="V9" s="6">
        <f>HLOOKUP(V$2,monthly_data_imports_by_country_thousand_tonnes[[#All],[Crude and NGLs]:[Total '[note 4']]],Calculation!$B9,FALSE)</f>
        <v>69.53</v>
      </c>
      <c r="W9" s="6">
        <f>HLOOKUP(W$2,monthly_data_imports_by_country_thousand_tonnes[[#All],[Crude and NGLs]:[Total '[note 4']]],Calculation!$B9,FALSE)</f>
        <v>0</v>
      </c>
      <c r="X9" s="6">
        <f>HLOOKUP(X$2,monthly_data_imports_by_country_thousand_tonnes[[#All],[Crude and NGLs]:[Total '[note 4']]],Calculation!$B9,FALSE)</f>
        <v>108.8</v>
      </c>
      <c r="Y9" s="6">
        <f>HLOOKUP(Y$2,monthly_data_imports_by_country_thousand_tonnes[[#All],[Crude and NGLs]:[Total '[note 4']]],Calculation!$B9,FALSE)</f>
        <v>0</v>
      </c>
      <c r="Z9" s="6">
        <f>HLOOKUP(Z$2,monthly_data_imports_by_country_thousand_tonnes[[#All],[Crude and NGLs]:[Total '[note 4']]],Calculation!$B9,FALSE)</f>
        <v>0.26</v>
      </c>
      <c r="AA9" s="9">
        <f>HLOOKUP(AA$2,monthly_data_imports_by_country_thousand_tonnes[[#All],[Crude and NGLs]:[Total '[note 4']]],Calculation!$B9,FALSE)</f>
        <v>178.59</v>
      </c>
      <c r="AB9" s="37">
        <f>HLOOKUP(AB$2,monthly_data_imports_by_country_thousand_tonnes[[#All],[Crude and NGLs]:[Total '[note 4']]],Calculation!$B9,FALSE)</f>
        <v>178.59</v>
      </c>
    </row>
    <row r="10" spans="1:28" ht="14.5">
      <c r="A10" s="6">
        <f t="shared" si="0"/>
        <v>1614</v>
      </c>
      <c r="B10" s="6">
        <f t="shared" si="1"/>
        <v>1878</v>
      </c>
      <c r="D10" s="20" t="s">
        <v>86</v>
      </c>
      <c r="E10" s="15">
        <f>HLOOKUP(E$2,monthly_data_imports_by_country_thousand_tonnes[[#All],[Crude and NGLs]:[Total '[note 4']]],Calculation!$A10,FALSE)</f>
        <v>0</v>
      </c>
      <c r="F10" s="6">
        <f>HLOOKUP(F$2,monthly_data_imports_by_country_thousand_tonnes[[#All],[Crude and NGLs]:[Total '[note 4']]],Calculation!$A10,FALSE)</f>
        <v>65.13</v>
      </c>
      <c r="G10" s="9">
        <f>HLOOKUP(G$2,monthly_data_imports_by_country_thousand_tonnes[[#All],[Crude and NGLs]:[Total '[note 4']]],Calculation!$A10,FALSE)</f>
        <v>65.13</v>
      </c>
      <c r="H10" s="6">
        <f>HLOOKUP(H$2,monthly_data_imports_by_country_thousand_tonnes[[#All],[Crude and NGLs]:[Total '[note 4']]],Calculation!$A10,FALSE)</f>
        <v>0.11</v>
      </c>
      <c r="I10" s="6">
        <f>HLOOKUP(I$2,monthly_data_imports_by_country_thousand_tonnes[[#All],[Crude and NGLs]:[Total '[note 4']]],Calculation!$A10,FALSE)</f>
        <v>17.489999999999998</v>
      </c>
      <c r="J10" s="6">
        <f>HLOOKUP(J$2,monthly_data_imports_by_country_thousand_tonnes[[#All],[Crude and NGLs]:[Total '[note 4']]],Calculation!$A10,FALSE)</f>
        <v>0</v>
      </c>
      <c r="K10" s="6">
        <f>HLOOKUP(K$2,monthly_data_imports_by_country_thousand_tonnes[[#All],[Crude and NGLs]:[Total '[note 4']]],Calculation!$A10,FALSE)</f>
        <v>6.4</v>
      </c>
      <c r="L10" s="6">
        <f>HLOOKUP(L$2,monthly_data_imports_by_country_thousand_tonnes[[#All],[Crude and NGLs]:[Total '[note 4']]],Calculation!$A10,FALSE)</f>
        <v>0</v>
      </c>
      <c r="M10" s="6">
        <f>HLOOKUP(M$2,monthly_data_imports_by_country_thousand_tonnes[[#All],[Crude and NGLs]:[Total '[note 4']]],Calculation!$A10,FALSE)</f>
        <v>0.02</v>
      </c>
      <c r="N10" s="6">
        <f>HLOOKUP(N$2,monthly_data_imports_by_country_thousand_tonnes[[#All],[Crude and NGLs]:[Total '[note 4']]],Calculation!$A10,FALSE)</f>
        <v>2.33</v>
      </c>
      <c r="O10" s="9">
        <f>HLOOKUP(O$2,monthly_data_imports_by_country_thousand_tonnes[[#All],[Crude and NGLs]:[Total '[note 4']]],Calculation!$A10,FALSE)</f>
        <v>26.35</v>
      </c>
      <c r="P10" s="37">
        <f>HLOOKUP(P$2,monthly_data_imports_by_country_thousand_tonnes[[#All],[Crude and NGLs]:[Total '[note 4']]],Calculation!$A10,FALSE)</f>
        <v>91.48</v>
      </c>
      <c r="Q10" s="15">
        <f>HLOOKUP(Q$2,monthly_data_imports_by_country_thousand_tonnes[[#All],[Crude and NGLs]:[Total '[note 4']]],Calculation!$B10,FALSE)</f>
        <v>0</v>
      </c>
      <c r="R10" s="6">
        <f>HLOOKUP(R$2,monthly_data_imports_by_country_thousand_tonnes[[#All],[Crude and NGLs]:[Total '[note 4']]],Calculation!$B10,FALSE)</f>
        <v>44.09</v>
      </c>
      <c r="S10" s="9">
        <f>HLOOKUP(S$2,monthly_data_imports_by_country_thousand_tonnes[[#All],[Crude and NGLs]:[Total '[note 4']]],Calculation!$B10,FALSE)</f>
        <v>44.09</v>
      </c>
      <c r="T10" s="6">
        <f>HLOOKUP(T$2,monthly_data_imports_by_country_thousand_tonnes[[#All],[Crude and NGLs]:[Total '[note 4']]],Calculation!$B10,FALSE)</f>
        <v>0.01</v>
      </c>
      <c r="U10" s="6">
        <f>HLOOKUP(U$2,monthly_data_imports_by_country_thousand_tonnes[[#All],[Crude and NGLs]:[Total '[note 4']]],Calculation!$B10,FALSE)</f>
        <v>0</v>
      </c>
      <c r="V10" s="6">
        <f>HLOOKUP(V$2,monthly_data_imports_by_country_thousand_tonnes[[#All],[Crude and NGLs]:[Total '[note 4']]],Calculation!$B10,FALSE)</f>
        <v>0</v>
      </c>
      <c r="W10" s="6">
        <f>HLOOKUP(W$2,monthly_data_imports_by_country_thousand_tonnes[[#All],[Crude and NGLs]:[Total '[note 4']]],Calculation!$B10,FALSE)</f>
        <v>1</v>
      </c>
      <c r="X10" s="6">
        <f>HLOOKUP(X$2,monthly_data_imports_by_country_thousand_tonnes[[#All],[Crude and NGLs]:[Total '[note 4']]],Calculation!$B10,FALSE)</f>
        <v>9.99</v>
      </c>
      <c r="Y10" s="6">
        <f>HLOOKUP(Y$2,monthly_data_imports_by_country_thousand_tonnes[[#All],[Crude and NGLs]:[Total '[note 4']]],Calculation!$B10,FALSE)</f>
        <v>0.01</v>
      </c>
      <c r="Z10" s="6">
        <f>HLOOKUP(Z$2,monthly_data_imports_by_country_thousand_tonnes[[#All],[Crude and NGLs]:[Total '[note 4']]],Calculation!$B10,FALSE)</f>
        <v>3.13</v>
      </c>
      <c r="AA10" s="9">
        <f>HLOOKUP(AA$2,monthly_data_imports_by_country_thousand_tonnes[[#All],[Crude and NGLs]:[Total '[note 4']]],Calculation!$B10,FALSE)</f>
        <v>14.14</v>
      </c>
      <c r="AB10" s="37">
        <f>HLOOKUP(AB$2,monthly_data_imports_by_country_thousand_tonnes[[#All],[Crude and NGLs]:[Total '[note 4']]],Calculation!$B10,FALSE)</f>
        <v>58.23</v>
      </c>
    </row>
    <row r="11" spans="1:28" ht="14.5">
      <c r="A11" s="6">
        <f t="shared" si="0"/>
        <v>1615</v>
      </c>
      <c r="B11" s="6">
        <f t="shared" si="1"/>
        <v>1879</v>
      </c>
      <c r="D11" s="20" t="s">
        <v>43</v>
      </c>
      <c r="E11" s="15">
        <f>HLOOKUP(E$2,monthly_data_imports_by_country_thousand_tonnes[[#All],[Crude and NGLs]:[Total '[note 4']]],Calculation!$A11,FALSE)</f>
        <v>0</v>
      </c>
      <c r="F11" s="6">
        <f>HLOOKUP(F$2,monthly_data_imports_by_country_thousand_tonnes[[#All],[Crude and NGLs]:[Total '[note 4']]],Calculation!$A11,FALSE)</f>
        <v>0</v>
      </c>
      <c r="G11" s="9">
        <f>HLOOKUP(G$2,monthly_data_imports_by_country_thousand_tonnes[[#All],[Crude and NGLs]:[Total '[note 4']]],Calculation!$A11,FALSE)</f>
        <v>0</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360.83</v>
      </c>
      <c r="K11" s="6">
        <f>HLOOKUP(K$2,monthly_data_imports_by_country_thousand_tonnes[[#All],[Crude and NGLs]:[Total '[note 4']]],Calculation!$A11,FALSE)</f>
        <v>5.8</v>
      </c>
      <c r="L11" s="6">
        <f>HLOOKUP(L$2,monthly_data_imports_by_country_thousand_tonnes[[#All],[Crude and NGLs]:[Total '[note 4']]],Calculation!$A11,FALSE)</f>
        <v>38.97</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405.6</v>
      </c>
      <c r="P11" s="37">
        <f>HLOOKUP(P$2,monthly_data_imports_by_country_thousand_tonnes[[#All],[Crude and NGLs]:[Total '[note 4']]],Calculation!$A11,FALSE)</f>
        <v>405.6</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405.92</v>
      </c>
      <c r="W11" s="6">
        <f>HLOOKUP(W$2,monthly_data_imports_by_country_thousand_tonnes[[#All],[Crude and NGLs]:[Total '[note 4']]],Calculation!$B11,FALSE)</f>
        <v>0</v>
      </c>
      <c r="X11" s="6">
        <f>HLOOKUP(X$2,monthly_data_imports_by_country_thousand_tonnes[[#All],[Crude and NGLs]:[Total '[note 4']]],Calculation!$B11,FALSE)</f>
        <v>75.34</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481.26</v>
      </c>
      <c r="AB11" s="37">
        <f>HLOOKUP(AB$2,monthly_data_imports_by_country_thousand_tonnes[[#All],[Crude and NGLs]:[Total '[note 4']]],Calculation!$B11,FALSE)</f>
        <v>481.26</v>
      </c>
    </row>
    <row r="12" spans="1:28" ht="14.5">
      <c r="A12" s="6">
        <f t="shared" si="0"/>
        <v>1616</v>
      </c>
      <c r="B12" s="6">
        <f t="shared" si="1"/>
        <v>1880</v>
      </c>
      <c r="D12" s="20" t="s">
        <v>88</v>
      </c>
      <c r="E12" s="15">
        <f>HLOOKUP(E$2,monthly_data_imports_by_country_thousand_tonnes[[#All],[Crude and NGLs]:[Total '[note 4']]],Calculation!$A12,FALSE)</f>
        <v>132.82</v>
      </c>
      <c r="F12" s="6">
        <f>HLOOKUP(F$2,monthly_data_imports_by_country_thousand_tonnes[[#All],[Crude and NGLs]:[Total '[note 4']]],Calculation!$A12,FALSE)</f>
        <v>0</v>
      </c>
      <c r="G12" s="9">
        <f>HLOOKUP(G$2,monthly_data_imports_by_country_thousand_tonnes[[#All],[Crude and NGLs]:[Total '[note 4']]],Calculation!$A12,FALSE)</f>
        <v>132.82</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24.96</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24.96</v>
      </c>
      <c r="P12" s="37">
        <f>HLOOKUP(P$2,monthly_data_imports_by_country_thousand_tonnes[[#All],[Crude and NGLs]:[Total '[note 4']]],Calculation!$A12,FALSE)</f>
        <v>157.78</v>
      </c>
      <c r="Q12" s="15">
        <f>HLOOKUP(Q$2,monthly_data_imports_by_country_thousand_tonnes[[#All],[Crude and NGLs]:[Total '[note 4']]],Calculation!$B12,FALSE)</f>
        <v>379.43</v>
      </c>
      <c r="R12" s="6">
        <f>HLOOKUP(R$2,monthly_data_imports_by_country_thousand_tonnes[[#All],[Crude and NGLs]:[Total '[note 4']]],Calculation!$B12,FALSE)</f>
        <v>0</v>
      </c>
      <c r="S12" s="9">
        <f>HLOOKUP(S$2,monthly_data_imports_by_country_thousand_tonnes[[#All],[Crude and NGLs]:[Total '[note 4']]],Calculation!$B12,FALSE)</f>
        <v>379.43</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379.43</v>
      </c>
    </row>
    <row r="13" spans="1:28" ht="14.5">
      <c r="A13" s="6">
        <f t="shared" si="0"/>
        <v>1617</v>
      </c>
      <c r="B13" s="6">
        <f t="shared" si="1"/>
        <v>1881</v>
      </c>
      <c r="D13" s="20" t="s">
        <v>44</v>
      </c>
      <c r="E13" s="15">
        <f>HLOOKUP(E$2,monthly_data_imports_by_country_thousand_tonnes[[#All],[Crude and NGLs]:[Total '[note 4']]],Calculation!$A13,FALSE)</f>
        <v>0.64</v>
      </c>
      <c r="F13" s="6">
        <f>HLOOKUP(F$2,monthly_data_imports_by_country_thousand_tonnes[[#All],[Crude and NGLs]:[Total '[note 4']]],Calculation!$A13,FALSE)</f>
        <v>17.48</v>
      </c>
      <c r="G13" s="9">
        <f>HLOOKUP(G$2,monthly_data_imports_by_country_thousand_tonnes[[#All],[Crude and NGLs]:[Total '[note 4']]],Calculation!$A13,FALSE)</f>
        <v>18.12</v>
      </c>
      <c r="H13" s="6">
        <f>HLOOKUP(H$2,monthly_data_imports_by_country_thousand_tonnes[[#All],[Crude and NGLs]:[Total '[note 4']]],Calculation!$A13,FALSE)</f>
        <v>0.47</v>
      </c>
      <c r="I13" s="6">
        <f>HLOOKUP(I$2,monthly_data_imports_by_country_thousand_tonnes[[#All],[Crude and NGLs]:[Total '[note 4']]],Calculation!$A13,FALSE)</f>
        <v>115</v>
      </c>
      <c r="J13" s="6">
        <f>HLOOKUP(J$2,monthly_data_imports_by_country_thousand_tonnes[[#All],[Crude and NGLs]:[Total '[note 4']]],Calculation!$A13,FALSE)</f>
        <v>52.33</v>
      </c>
      <c r="K13" s="6">
        <f>HLOOKUP(K$2,monthly_data_imports_by_country_thousand_tonnes[[#All],[Crude and NGLs]:[Total '[note 4']]],Calculation!$A13,FALSE)</f>
        <v>32.520000000000003</v>
      </c>
      <c r="L13" s="6">
        <f>HLOOKUP(L$2,monthly_data_imports_by_country_thousand_tonnes[[#All],[Crude and NGLs]:[Total '[note 4']]],Calculation!$A13,FALSE)</f>
        <v>212.83</v>
      </c>
      <c r="M13" s="6">
        <f>HLOOKUP(M$2,monthly_data_imports_by_country_thousand_tonnes[[#All],[Crude and NGLs]:[Total '[note 4']]],Calculation!$A13,FALSE)</f>
        <v>0</v>
      </c>
      <c r="N13" s="6">
        <f>HLOOKUP(N$2,monthly_data_imports_by_country_thousand_tonnes[[#All],[Crude and NGLs]:[Total '[note 4']]],Calculation!$A13,FALSE)</f>
        <v>107.8</v>
      </c>
      <c r="O13" s="9">
        <f>HLOOKUP(O$2,monthly_data_imports_by_country_thousand_tonnes[[#All],[Crude and NGLs]:[Total '[note 4']]],Calculation!$A13,FALSE)</f>
        <v>520.95000000000005</v>
      </c>
      <c r="P13" s="37">
        <f>HLOOKUP(P$2,monthly_data_imports_by_country_thousand_tonnes[[#All],[Crude and NGLs]:[Total '[note 4']]],Calculation!$A13,FALSE)</f>
        <v>539.07000000000005</v>
      </c>
      <c r="Q13" s="15">
        <f>HLOOKUP(Q$2,monthly_data_imports_by_country_thousand_tonnes[[#All],[Crude and NGLs]:[Total '[note 4']]],Calculation!$B13,FALSE)</f>
        <v>0</v>
      </c>
      <c r="R13" s="6">
        <f>HLOOKUP(R$2,monthly_data_imports_by_country_thousand_tonnes[[#All],[Crude and NGLs]:[Total '[note 4']]],Calculation!$B13,FALSE)</f>
        <v>40.479999999999997</v>
      </c>
      <c r="S13" s="9">
        <f>HLOOKUP(S$2,monthly_data_imports_by_country_thousand_tonnes[[#All],[Crude and NGLs]:[Total '[note 4']]],Calculation!$B13,FALSE)</f>
        <v>40.479999999999997</v>
      </c>
      <c r="T13" s="6">
        <f>HLOOKUP(T$2,monthly_data_imports_by_country_thousand_tonnes[[#All],[Crude and NGLs]:[Total '[note 4']]],Calculation!$B13,FALSE)</f>
        <v>0.66</v>
      </c>
      <c r="U13" s="6">
        <f>HLOOKUP(U$2,monthly_data_imports_by_country_thousand_tonnes[[#All],[Crude and NGLs]:[Total '[note 4']]],Calculation!$B13,FALSE)</f>
        <v>186</v>
      </c>
      <c r="V13" s="6">
        <f>HLOOKUP(V$2,monthly_data_imports_by_country_thousand_tonnes[[#All],[Crude and NGLs]:[Total '[note 4']]],Calculation!$B13,FALSE)</f>
        <v>25.57</v>
      </c>
      <c r="W13" s="6">
        <f>HLOOKUP(W$2,monthly_data_imports_by_country_thousand_tonnes[[#All],[Crude and NGLs]:[Total '[note 4']]],Calculation!$B13,FALSE)</f>
        <v>23.27</v>
      </c>
      <c r="X13" s="6">
        <f>HLOOKUP(X$2,monthly_data_imports_by_country_thousand_tonnes[[#All],[Crude and NGLs]:[Total '[note 4']]],Calculation!$B13,FALSE)</f>
        <v>268.8</v>
      </c>
      <c r="Y13" s="6">
        <f>HLOOKUP(Y$2,monthly_data_imports_by_country_thousand_tonnes[[#All],[Crude and NGLs]:[Total '[note 4']]],Calculation!$B13,FALSE)</f>
        <v>0</v>
      </c>
      <c r="Z13" s="6">
        <f>HLOOKUP(Z$2,monthly_data_imports_by_country_thousand_tonnes[[#All],[Crude and NGLs]:[Total '[note 4']]],Calculation!$B13,FALSE)</f>
        <v>52.21</v>
      </c>
      <c r="AA13" s="9">
        <f>HLOOKUP(AA$2,monthly_data_imports_by_country_thousand_tonnes[[#All],[Crude and NGLs]:[Total '[note 4']]],Calculation!$B13,FALSE)</f>
        <v>556.51</v>
      </c>
      <c r="AB13" s="37">
        <f>HLOOKUP(AB$2,monthly_data_imports_by_country_thousand_tonnes[[#All],[Crude and NGLs]:[Total '[note 4']]],Calculation!$B13,FALSE)</f>
        <v>596.99</v>
      </c>
    </row>
    <row r="14" spans="1:28" ht="14.5">
      <c r="A14" s="6">
        <f t="shared" si="0"/>
        <v>1618</v>
      </c>
      <c r="B14" s="6">
        <f t="shared" si="1"/>
        <v>1882</v>
      </c>
      <c r="D14" s="20" t="s">
        <v>45</v>
      </c>
      <c r="E14" s="15">
        <f>HLOOKUP(E$2,monthly_data_imports_by_country_thousand_tonnes[[#All],[Crude and NGLs]:[Total '[note 4']]],Calculation!$A14,FALSE)</f>
        <v>220.79</v>
      </c>
      <c r="F14" s="6">
        <f>HLOOKUP(F$2,monthly_data_imports_by_country_thousand_tonnes[[#All],[Crude and NGLs]:[Total '[note 4']]],Calculation!$A14,FALSE)</f>
        <v>0</v>
      </c>
      <c r="G14" s="9">
        <f>HLOOKUP(G$2,monthly_data_imports_by_country_thousand_tonnes[[#All],[Crude and NGLs]:[Total '[note 4']]],Calculation!$A14,FALSE)</f>
        <v>220.79</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220.79</v>
      </c>
      <c r="Q14" s="15">
        <f>HLOOKUP(Q$2,monthly_data_imports_by_country_thousand_tonnes[[#All],[Crude and NGLs]:[Total '[note 4']]],Calculation!$B14,FALSE)</f>
        <v>0</v>
      </c>
      <c r="R14" s="6">
        <f>HLOOKUP(R$2,monthly_data_imports_by_country_thousand_tonnes[[#All],[Crude and NGLs]:[Total '[note 4']]],Calculation!$B14,FALSE)</f>
        <v>0</v>
      </c>
      <c r="S14" s="9">
        <f>HLOOKUP(S$2,monthly_data_imports_by_country_thousand_tonnes[[#All],[Crude and NGLs]:[Total '[note 4']]],Calculation!$B14,FALSE)</f>
        <v>0</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0</v>
      </c>
      <c r="W14" s="6">
        <f>HLOOKUP(W$2,monthly_data_imports_by_country_thousand_tonnes[[#All],[Crude and NGLs]:[Total '[note 4']]],Calculation!$B14,FALSE)</f>
        <v>0</v>
      </c>
      <c r="X14" s="6">
        <f>HLOOKUP(X$2,monthly_data_imports_by_country_thousand_tonnes[[#All],[Crude and NGLs]:[Total '[note 4']]],Calculation!$B14,FALSE)</f>
        <v>45.95</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45.95</v>
      </c>
      <c r="AB14" s="37">
        <f>HLOOKUP(AB$2,monthly_data_imports_by_country_thousand_tonnes[[#All],[Crude and NGLs]:[Total '[note 4']]],Calculation!$B14,FALSE)</f>
        <v>45.95</v>
      </c>
    </row>
    <row r="15" spans="1:28" ht="14.5">
      <c r="A15" s="6">
        <f t="shared" si="0"/>
        <v>1619</v>
      </c>
      <c r="B15" s="6">
        <f t="shared" si="1"/>
        <v>1883</v>
      </c>
      <c r="D15" s="20" t="s">
        <v>46</v>
      </c>
      <c r="E15" s="15">
        <f>HLOOKUP(E$2,monthly_data_imports_by_country_thousand_tonnes[[#All],[Crude and NGLs]:[Total '[note 4']]],Calculation!$A15,FALSE)</f>
        <v>1010.05</v>
      </c>
      <c r="F15" s="6">
        <f>HLOOKUP(F$2,monthly_data_imports_by_country_thousand_tonnes[[#All],[Crude and NGLs]:[Total '[note 4']]],Calculation!$A15,FALSE)</f>
        <v>0</v>
      </c>
      <c r="G15" s="9">
        <f>HLOOKUP(G$2,monthly_data_imports_by_country_thousand_tonnes[[#All],[Crude and NGLs]:[Total '[note 4']]],Calculation!$A15,FALSE)</f>
        <v>1010.05</v>
      </c>
      <c r="H15" s="6">
        <f>HLOOKUP(H$2,monthly_data_imports_by_country_thousand_tonnes[[#All],[Crude and NGLs]:[Total '[note 4']]],Calculation!$A15,FALSE)</f>
        <v>0</v>
      </c>
      <c r="I15" s="6">
        <f>HLOOKUP(I$2,monthly_data_imports_by_country_thousand_tonnes[[#All],[Crude and NGLs]:[Total '[note 4']]],Calculation!$A15,FALSE)</f>
        <v>95.41</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32.909999999999997</v>
      </c>
      <c r="M15" s="6">
        <f>HLOOKUP(M$2,monthly_data_imports_by_country_thousand_tonnes[[#All],[Crude and NGLs]:[Total '[note 4']]],Calculation!$A15,FALSE)</f>
        <v>0</v>
      </c>
      <c r="N15" s="6">
        <f>HLOOKUP(N$2,monthly_data_imports_by_country_thousand_tonnes[[#All],[Crude and NGLs]:[Total '[note 4']]],Calculation!$A15,FALSE)</f>
        <v>5.1100000000000003</v>
      </c>
      <c r="O15" s="9">
        <f>HLOOKUP(O$2,monthly_data_imports_by_country_thousand_tonnes[[#All],[Crude and NGLs]:[Total '[note 4']]],Calculation!$A15,FALSE)</f>
        <v>133.43</v>
      </c>
      <c r="P15" s="37">
        <f>HLOOKUP(P$2,monthly_data_imports_by_country_thousand_tonnes[[#All],[Crude and NGLs]:[Total '[note 4']]],Calculation!$A15,FALSE)</f>
        <v>1143.48</v>
      </c>
      <c r="Q15" s="15">
        <f>HLOOKUP(Q$2,monthly_data_imports_by_country_thousand_tonnes[[#All],[Crude and NGLs]:[Total '[note 4']]],Calculation!$B15,FALSE)</f>
        <v>1101.28</v>
      </c>
      <c r="R15" s="6">
        <f>HLOOKUP(R$2,monthly_data_imports_by_country_thousand_tonnes[[#All],[Crude and NGLs]:[Total '[note 4']]],Calculation!$B15,FALSE)</f>
        <v>0</v>
      </c>
      <c r="S15" s="9">
        <f>HLOOKUP(S$2,monthly_data_imports_by_country_thousand_tonnes[[#All],[Crude and NGLs]:[Total '[note 4']]],Calculation!$B15,FALSE)</f>
        <v>1101.28</v>
      </c>
      <c r="T15" s="6">
        <f>HLOOKUP(T$2,monthly_data_imports_by_country_thousand_tonnes[[#All],[Crude and NGLs]:[Total '[note 4']]],Calculation!$B15,FALSE)</f>
        <v>0</v>
      </c>
      <c r="U15" s="6">
        <f>HLOOKUP(U$2,monthly_data_imports_by_country_thousand_tonnes[[#All],[Crude and NGLs]:[Total '[note 4']]],Calculation!$B15,FALSE)</f>
        <v>94.33</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15.12</v>
      </c>
      <c r="AA15" s="9">
        <f>HLOOKUP(AA$2,monthly_data_imports_by_country_thousand_tonnes[[#All],[Crude and NGLs]:[Total '[note 4']]],Calculation!$B15,FALSE)</f>
        <v>109.45</v>
      </c>
      <c r="AB15" s="37">
        <f>HLOOKUP(AB$2,monthly_data_imports_by_country_thousand_tonnes[[#All],[Crude and NGLs]:[Total '[note 4']]],Calculation!$B15,FALSE)</f>
        <v>1210.73</v>
      </c>
    </row>
    <row r="16" spans="1:28" ht="14.5">
      <c r="A16" s="6">
        <f t="shared" si="0"/>
        <v>1620</v>
      </c>
      <c r="B16" s="6">
        <f t="shared" si="1"/>
        <v>1884</v>
      </c>
      <c r="D16" s="20" t="s">
        <v>137</v>
      </c>
      <c r="E16" s="15">
        <f>HLOOKUP(E$2,monthly_data_imports_by_country_thousand_tonnes[[#All],[Crude and NGLs]:[Total '[note 4']]],Calculation!$A16,FALSE)</f>
        <v>123.25</v>
      </c>
      <c r="F16" s="6">
        <f>HLOOKUP(F$2,monthly_data_imports_by_country_thousand_tonnes[[#All],[Crude and NGLs]:[Total '[note 4']]],Calculation!$A16,FALSE)</f>
        <v>0</v>
      </c>
      <c r="G16" s="9">
        <f>HLOOKUP(G$2,monthly_data_imports_by_country_thousand_tonnes[[#All],[Crude and NGLs]:[Total '[note 4']]],Calculation!$A16,FALSE)</f>
        <v>123.25</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0</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0</v>
      </c>
      <c r="P16" s="37">
        <f>HLOOKUP(P$2,monthly_data_imports_by_country_thousand_tonnes[[#All],[Crude and NGLs]:[Total '[note 4']]],Calculation!$A16,FALSE)</f>
        <v>123.25</v>
      </c>
      <c r="Q16" s="15">
        <f>HLOOKUP(Q$2,monthly_data_imports_by_country_thousand_tonnes[[#All],[Crude and NGLs]:[Total '[note 4']]],Calculation!$B16,FALSE)</f>
        <v>0</v>
      </c>
      <c r="R16" s="6">
        <f>HLOOKUP(R$2,monthly_data_imports_by_country_thousand_tonnes[[#All],[Crude and NGLs]:[Total '[note 4']]],Calculation!$B16,FALSE)</f>
        <v>0</v>
      </c>
      <c r="S16" s="9">
        <f>HLOOKUP(S$2,monthly_data_imports_by_country_thousand_tonnes[[#All],[Crude and NGLs]:[Total '[note 4']]],Calculation!$B16,FALSE)</f>
        <v>0</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0</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0</v>
      </c>
      <c r="AB16" s="37">
        <f>HLOOKUP(AB$2,monthly_data_imports_by_country_thousand_tonnes[[#All],[Crude and NGLs]:[Total '[note 4']]],Calculation!$B16,FALSE)</f>
        <v>0</v>
      </c>
    </row>
    <row r="17" spans="1:28" ht="14.5">
      <c r="A17" s="6">
        <f t="shared" si="0"/>
        <v>1621</v>
      </c>
      <c r="B17" s="6">
        <f t="shared" si="1"/>
        <v>1885</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1622</v>
      </c>
      <c r="B18" s="6">
        <f t="shared" si="1"/>
        <v>1886</v>
      </c>
      <c r="D18" s="20" t="s">
        <v>48</v>
      </c>
      <c r="E18" s="15">
        <f>HLOOKUP(E$2,monthly_data_imports_by_country_thousand_tonnes[[#All],[Crude and NGLs]:[Total '[note 4']]],Calculation!$A18,FALSE)</f>
        <v>0</v>
      </c>
      <c r="F18" s="6">
        <f>HLOOKUP(F$2,monthly_data_imports_by_country_thousand_tonnes[[#All],[Crude and NGLs]:[Total '[note 4']]],Calculation!$A18,FALSE)</f>
        <v>54.43</v>
      </c>
      <c r="G18" s="9">
        <f>HLOOKUP(G$2,monthly_data_imports_by_country_thousand_tonnes[[#All],[Crude and NGLs]:[Total '[note 4']]],Calculation!$A18,FALSE)</f>
        <v>54.43</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117.55</v>
      </c>
      <c r="K18" s="6">
        <f>HLOOKUP(K$2,monthly_data_imports_by_country_thousand_tonnes[[#All],[Crude and NGLs]:[Total '[note 4']]],Calculation!$A18,FALSE)</f>
        <v>0</v>
      </c>
      <c r="L18" s="6">
        <f>HLOOKUP(L$2,monthly_data_imports_by_country_thousand_tonnes[[#All],[Crude and NGLs]:[Total '[note 4']]],Calculation!$A18,FALSE)</f>
        <v>10.73</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128.28</v>
      </c>
      <c r="P18" s="37">
        <f>HLOOKUP(P$2,monthly_data_imports_by_country_thousand_tonnes[[#All],[Crude and NGLs]:[Total '[note 4']]],Calculation!$A18,FALSE)</f>
        <v>182.71</v>
      </c>
      <c r="Q18" s="15">
        <f>HLOOKUP(Q$2,monthly_data_imports_by_country_thousand_tonnes[[#All],[Crude and NGLs]:[Total '[note 4']]],Calculation!$B18,FALSE)</f>
        <v>0</v>
      </c>
      <c r="R18" s="6">
        <f>HLOOKUP(R$2,monthly_data_imports_by_country_thousand_tonnes[[#All],[Crude and NGLs]:[Total '[note 4']]],Calculation!$B18,FALSE)</f>
        <v>0</v>
      </c>
      <c r="S18" s="9">
        <f>HLOOKUP(S$2,monthly_data_imports_by_country_thousand_tonnes[[#All],[Crude and NGLs]:[Total '[note 4']]],Calculation!$B18,FALSE)</f>
        <v>0</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144.41</v>
      </c>
      <c r="W18" s="6">
        <f>HLOOKUP(W$2,monthly_data_imports_by_country_thousand_tonnes[[#All],[Crude and NGLs]:[Total '[note 4']]],Calculation!$B18,FALSE)</f>
        <v>0</v>
      </c>
      <c r="X18" s="6">
        <f>HLOOKUP(X$2,monthly_data_imports_by_country_thousand_tonnes[[#All],[Crude and NGLs]:[Total '[note 4']]],Calculation!$B18,FALSE)</f>
        <v>0</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144.41</v>
      </c>
      <c r="AB18" s="37">
        <f>HLOOKUP(AB$2,monthly_data_imports_by_country_thousand_tonnes[[#All],[Crude and NGLs]:[Total '[note 4']]],Calculation!$B18,FALSE)</f>
        <v>144.41</v>
      </c>
    </row>
    <row r="19" spans="1:28" ht="14.5">
      <c r="A19" s="6">
        <f t="shared" si="0"/>
        <v>1623</v>
      </c>
      <c r="B19" s="6">
        <f t="shared" si="1"/>
        <v>1887</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80.290000000000006</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0</v>
      </c>
      <c r="M19" s="6">
        <f>HLOOKUP(M$2,monthly_data_imports_by_country_thousand_tonnes[[#All],[Crude and NGLs]:[Total '[note 4']]],Calculation!$A19,FALSE)</f>
        <v>0</v>
      </c>
      <c r="N19" s="6">
        <f>HLOOKUP(N$2,monthly_data_imports_by_country_thousand_tonnes[[#All],[Crude and NGLs]:[Total '[note 4']]],Calculation!$A19,FALSE)</f>
        <v>10.6</v>
      </c>
      <c r="O19" s="9">
        <f>HLOOKUP(O$2,monthly_data_imports_by_country_thousand_tonnes[[#All],[Crude and NGLs]:[Total '[note 4']]],Calculation!$A19,FALSE)</f>
        <v>90.89</v>
      </c>
      <c r="P19" s="37">
        <f>HLOOKUP(P$2,monthly_data_imports_by_country_thousand_tonnes[[#All],[Crude and NGLs]:[Total '[note 4']]],Calculation!$A19,FALSE)</f>
        <v>90.89</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0</v>
      </c>
      <c r="V19" s="6">
        <f>HLOOKUP(V$2,monthly_data_imports_by_country_thousand_tonnes[[#All],[Crude and NGLs]:[Total '[note 4']]],Calculation!$B19,FALSE)</f>
        <v>0</v>
      </c>
      <c r="W19" s="6">
        <f>HLOOKUP(W$2,monthly_data_imports_by_country_thousand_tonnes[[#All],[Crude and NGLs]:[Total '[note 4']]],Calculation!$B19,FALSE)</f>
        <v>14.83</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37.07</v>
      </c>
      <c r="AA19" s="9">
        <f>HLOOKUP(AA$2,monthly_data_imports_by_country_thousand_tonnes[[#All],[Crude and NGLs]:[Total '[note 4']]],Calculation!$B19,FALSE)</f>
        <v>51.9</v>
      </c>
      <c r="AB19" s="37">
        <f>HLOOKUP(AB$2,monthly_data_imports_by_country_thousand_tonnes[[#All],[Crude and NGLs]:[Total '[note 4']]],Calculation!$B19,FALSE)</f>
        <v>51.9</v>
      </c>
    </row>
    <row r="20" spans="1:28" ht="14.5">
      <c r="A20" s="6">
        <f t="shared" si="0"/>
        <v>1624</v>
      </c>
      <c r="B20" s="6">
        <f t="shared" si="1"/>
        <v>1888</v>
      </c>
      <c r="D20" s="20" t="s">
        <v>49</v>
      </c>
      <c r="E20" s="15">
        <f>HLOOKUP(E$2,monthly_data_imports_by_country_thousand_tonnes[[#All],[Crude and NGLs]:[Total '[note 4']]],Calculation!$A20,FALSE)</f>
        <v>0</v>
      </c>
      <c r="F20" s="6">
        <f>HLOOKUP(F$2,monthly_data_imports_by_country_thousand_tonnes[[#All],[Crude and NGLs]:[Total '[note 4']]],Calculation!$A20,FALSE)</f>
        <v>91.47</v>
      </c>
      <c r="G20" s="9">
        <f>HLOOKUP(G$2,monthly_data_imports_by_country_thousand_tonnes[[#All],[Crude and NGLs]:[Total '[note 4']]],Calculation!$A20,FALSE)</f>
        <v>91.47</v>
      </c>
      <c r="H20" s="6">
        <f>HLOOKUP(H$2,monthly_data_imports_by_country_thousand_tonnes[[#All],[Crude and NGLs]:[Total '[note 4']]],Calculation!$A20,FALSE)</f>
        <v>0</v>
      </c>
      <c r="I20" s="6">
        <f>HLOOKUP(I$2,monthly_data_imports_by_country_thousand_tonnes[[#All],[Crude and NGLs]:[Total '[note 4']]],Calculation!$A20,FALSE)</f>
        <v>0.21</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48.77</v>
      </c>
      <c r="M20" s="6">
        <f>HLOOKUP(M$2,monthly_data_imports_by_country_thousand_tonnes[[#All],[Crude and NGLs]:[Total '[note 4']]],Calculation!$A20,FALSE)</f>
        <v>0</v>
      </c>
      <c r="N20" s="6">
        <f>HLOOKUP(N$2,monthly_data_imports_by_country_thousand_tonnes[[#All],[Crude and NGLs]:[Total '[note 4']]],Calculation!$A20,FALSE)</f>
        <v>0.08</v>
      </c>
      <c r="O20" s="9">
        <f>HLOOKUP(O$2,monthly_data_imports_by_country_thousand_tonnes[[#All],[Crude and NGLs]:[Total '[note 4']]],Calculation!$A20,FALSE)</f>
        <v>49.06</v>
      </c>
      <c r="P20" s="37">
        <f>HLOOKUP(P$2,monthly_data_imports_by_country_thousand_tonnes[[#All],[Crude and NGLs]:[Total '[note 4']]],Calculation!$A20,FALSE)</f>
        <v>140.53</v>
      </c>
      <c r="Q20" s="15">
        <f>HLOOKUP(Q$2,monthly_data_imports_by_country_thousand_tonnes[[#All],[Crude and NGLs]:[Total '[note 4']]],Calculation!$B20,FALSE)</f>
        <v>0.1</v>
      </c>
      <c r="R20" s="6">
        <f>HLOOKUP(R$2,monthly_data_imports_by_country_thousand_tonnes[[#All],[Crude and NGLs]:[Total '[note 4']]],Calculation!$B20,FALSE)</f>
        <v>0</v>
      </c>
      <c r="S20" s="9">
        <f>HLOOKUP(S$2,monthly_data_imports_by_country_thousand_tonnes[[#All],[Crude and NGLs]:[Total '[note 4']]],Calculation!$B20,FALSE)</f>
        <v>0.1</v>
      </c>
      <c r="T20" s="6">
        <f>HLOOKUP(T$2,monthly_data_imports_by_country_thousand_tonnes[[#All],[Crude and NGLs]:[Total '[note 4']]],Calculation!$B20,FALSE)</f>
        <v>6.57</v>
      </c>
      <c r="U20" s="6">
        <f>HLOOKUP(U$2,monthly_data_imports_by_country_thousand_tonnes[[#All],[Crude and NGLs]:[Total '[note 4']]],Calculation!$B20,FALSE)</f>
        <v>0.22</v>
      </c>
      <c r="V20" s="6">
        <f>HLOOKUP(V$2,monthly_data_imports_by_country_thousand_tonnes[[#All],[Crude and NGLs]:[Total '[note 4']]],Calculation!$B20,FALSE)</f>
        <v>0</v>
      </c>
      <c r="W20" s="6">
        <f>HLOOKUP(W$2,monthly_data_imports_by_country_thousand_tonnes[[#All],[Crude and NGLs]:[Total '[note 4']]],Calculation!$B20,FALSE)</f>
        <v>0</v>
      </c>
      <c r="X20" s="6">
        <f>HLOOKUP(X$2,monthly_data_imports_by_country_thousand_tonnes[[#All],[Crude and NGLs]:[Total '[note 4']]],Calculation!$B20,FALSE)</f>
        <v>145.88999999999999</v>
      </c>
      <c r="Y20" s="6">
        <f>HLOOKUP(Y$2,monthly_data_imports_by_country_thousand_tonnes[[#All],[Crude and NGLs]:[Total '[note 4']]],Calculation!$B20,FALSE)</f>
        <v>0</v>
      </c>
      <c r="Z20" s="6">
        <f>HLOOKUP(Z$2,monthly_data_imports_by_country_thousand_tonnes[[#All],[Crude and NGLs]:[Total '[note 4']]],Calculation!$B20,FALSE)</f>
        <v>8.09</v>
      </c>
      <c r="AA20" s="9">
        <f>HLOOKUP(AA$2,monthly_data_imports_by_country_thousand_tonnes[[#All],[Crude and NGLs]:[Total '[note 4']]],Calculation!$B20,FALSE)</f>
        <v>160.77000000000001</v>
      </c>
      <c r="AB20" s="37">
        <f>HLOOKUP(AB$2,monthly_data_imports_by_country_thousand_tonnes[[#All],[Crude and NGLs]:[Total '[note 4']]],Calculation!$B20,FALSE)</f>
        <v>160.87</v>
      </c>
    </row>
    <row r="21" spans="1:28" ht="14.5">
      <c r="A21" s="6">
        <f t="shared" si="0"/>
        <v>1625</v>
      </c>
      <c r="B21" s="6">
        <f t="shared" si="1"/>
        <v>1889</v>
      </c>
      <c r="D21" s="20" t="s">
        <v>50</v>
      </c>
      <c r="E21" s="15">
        <f>HLOOKUP(E$2,monthly_data_imports_by_country_thousand_tonnes[[#All],[Crude and NGLs]:[Total '[note 4']]],Calculation!$A21,FALSE)</f>
        <v>0</v>
      </c>
      <c r="F21" s="6">
        <f>HLOOKUP(F$2,monthly_data_imports_by_country_thousand_tonnes[[#All],[Crude and NGLs]:[Total '[note 4']]],Calculation!$A21,FALSE)</f>
        <v>0</v>
      </c>
      <c r="G21" s="9">
        <f>HLOOKUP(G$2,monthly_data_imports_by_country_thousand_tonnes[[#All],[Crude and NGLs]:[Total '[note 4']]],Calculation!$A21,FALSE)</f>
        <v>0</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32.51</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2.5099999999999998</v>
      </c>
      <c r="O21" s="9">
        <f>HLOOKUP(O$2,monthly_data_imports_by_country_thousand_tonnes[[#All],[Crude and NGLs]:[Total '[note 4']]],Calculation!$A21,FALSE)</f>
        <v>35.020000000000003</v>
      </c>
      <c r="P21" s="37">
        <f>HLOOKUP(P$2,monthly_data_imports_by_country_thousand_tonnes[[#All],[Crude and NGLs]:[Total '[note 4']]],Calculation!$A21,FALSE)</f>
        <v>35.020000000000003</v>
      </c>
      <c r="Q21" s="15">
        <f>HLOOKUP(Q$2,monthly_data_imports_by_country_thousand_tonnes[[#All],[Crude and NGLs]:[Total '[note 4']]],Calculation!$B21,FALSE)</f>
        <v>143.75</v>
      </c>
      <c r="R21" s="6">
        <f>HLOOKUP(R$2,monthly_data_imports_by_country_thousand_tonnes[[#All],[Crude and NGLs]:[Total '[note 4']]],Calculation!$B21,FALSE)</f>
        <v>0</v>
      </c>
      <c r="S21" s="9">
        <f>HLOOKUP(S$2,monthly_data_imports_by_country_thousand_tonnes[[#All],[Crude and NGLs]:[Total '[note 4']]],Calculation!$B21,FALSE)</f>
        <v>143.75</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0</v>
      </c>
      <c r="AA21" s="9">
        <f>HLOOKUP(AA$2,monthly_data_imports_by_country_thousand_tonnes[[#All],[Crude and NGLs]:[Total '[note 4']]],Calculation!$B21,FALSE)</f>
        <v>0</v>
      </c>
      <c r="AB21" s="37">
        <f>HLOOKUP(AB$2,monthly_data_imports_by_country_thousand_tonnes[[#All],[Crude and NGLs]:[Total '[note 4']]],Calculation!$B21,FALSE)</f>
        <v>143.75</v>
      </c>
    </row>
    <row r="22" spans="1:28" ht="14.5">
      <c r="A22" s="6">
        <f t="shared" si="0"/>
        <v>1626</v>
      </c>
      <c r="B22" s="6">
        <f t="shared" si="1"/>
        <v>1890</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99.26</v>
      </c>
      <c r="K22" s="6">
        <f>HLOOKUP(K$2,monthly_data_imports_by_country_thousand_tonnes[[#All],[Crude and NGLs]:[Total '[note 4']]],Calculation!$A22,FALSE)</f>
        <v>0</v>
      </c>
      <c r="L22" s="6">
        <f>HLOOKUP(L$2,monthly_data_imports_by_country_thousand_tonnes[[#All],[Crude and NGLs]:[Total '[note 4']]],Calculation!$A22,FALSE)</f>
        <v>31.34</v>
      </c>
      <c r="M22" s="6">
        <f>HLOOKUP(M$2,monthly_data_imports_by_country_thousand_tonnes[[#All],[Crude and NGLs]:[Total '[note 4']]],Calculation!$A22,FALSE)</f>
        <v>0.02</v>
      </c>
      <c r="N22" s="6">
        <f>HLOOKUP(N$2,monthly_data_imports_by_country_thousand_tonnes[[#All],[Crude and NGLs]:[Total '[note 4']]],Calculation!$A22,FALSE)</f>
        <v>0.35</v>
      </c>
      <c r="O22" s="9">
        <f>HLOOKUP(O$2,monthly_data_imports_by_country_thousand_tonnes[[#All],[Crude and NGLs]:[Total '[note 4']]],Calculation!$A22,FALSE)</f>
        <v>130.97</v>
      </c>
      <c r="P22" s="37">
        <f>HLOOKUP(P$2,monthly_data_imports_by_country_thousand_tonnes[[#All],[Crude and NGLs]:[Total '[note 4']]],Calculation!$A22,FALSE)</f>
        <v>130.97</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19.23</v>
      </c>
      <c r="W22" s="6">
        <f>HLOOKUP(W$2,monthly_data_imports_by_country_thousand_tonnes[[#All],[Crude and NGLs]:[Total '[note 4']]],Calculation!$B22,FALSE)</f>
        <v>0</v>
      </c>
      <c r="X22" s="6">
        <f>HLOOKUP(X$2,monthly_data_imports_by_country_thousand_tonnes[[#All],[Crude and NGLs]:[Total '[note 4']]],Calculation!$B22,FALSE)</f>
        <v>5.6</v>
      </c>
      <c r="Y22" s="6">
        <f>HLOOKUP(Y$2,monthly_data_imports_by_country_thousand_tonnes[[#All],[Crude and NGLs]:[Total '[note 4']]],Calculation!$B22,FALSE)</f>
        <v>0.09</v>
      </c>
      <c r="Z22" s="6">
        <f>HLOOKUP(Z$2,monthly_data_imports_by_country_thousand_tonnes[[#All],[Crude and NGLs]:[Total '[note 4']]],Calculation!$B22,FALSE)</f>
        <v>1.91</v>
      </c>
      <c r="AA22" s="9">
        <f>HLOOKUP(AA$2,monthly_data_imports_by_country_thousand_tonnes[[#All],[Crude and NGLs]:[Total '[note 4']]],Calculation!$B22,FALSE)</f>
        <v>26.83</v>
      </c>
      <c r="AB22" s="37">
        <f>HLOOKUP(AB$2,monthly_data_imports_by_country_thousand_tonnes[[#All],[Crude and NGLs]:[Total '[note 4']]],Calculation!$B22,FALSE)</f>
        <v>26.83</v>
      </c>
    </row>
    <row r="23" spans="1:28" ht="14.5">
      <c r="A23" s="6">
        <f t="shared" si="0"/>
        <v>1627</v>
      </c>
      <c r="B23" s="6">
        <f t="shared" si="1"/>
        <v>1891</v>
      </c>
      <c r="D23" s="20" t="s">
        <v>52</v>
      </c>
      <c r="E23" s="15">
        <f>HLOOKUP(E$2,monthly_data_imports_by_country_thousand_tonnes[[#All],[Crude and NGLs]:[Total '[note 4']]],Calculation!$A23,FALSE)</f>
        <v>1579.97</v>
      </c>
      <c r="F23" s="6">
        <f>HLOOKUP(F$2,monthly_data_imports_by_country_thousand_tonnes[[#All],[Crude and NGLs]:[Total '[note 4']]],Calculation!$A23,FALSE)</f>
        <v>0</v>
      </c>
      <c r="G23" s="9">
        <f>HLOOKUP(G$2,monthly_data_imports_by_country_thousand_tonnes[[#All],[Crude and NGLs]:[Total '[note 4']]],Calculation!$A23,FALSE)</f>
        <v>1579.97</v>
      </c>
      <c r="H23" s="6">
        <f>HLOOKUP(H$2,monthly_data_imports_by_country_thousand_tonnes[[#All],[Crude and NGLs]:[Total '[note 4']]],Calculation!$A23,FALSE)</f>
        <v>0</v>
      </c>
      <c r="I23" s="6">
        <f>HLOOKUP(I$2,monthly_data_imports_by_country_thousand_tonnes[[#All],[Crude and NGLs]:[Total '[note 4']]],Calculation!$A23,FALSE)</f>
        <v>0</v>
      </c>
      <c r="J23" s="6">
        <f>HLOOKUP(J$2,monthly_data_imports_by_country_thousand_tonnes[[#All],[Crude and NGLs]:[Total '[note 4']]],Calculation!$A23,FALSE)</f>
        <v>0</v>
      </c>
      <c r="K23" s="6">
        <f>HLOOKUP(K$2,monthly_data_imports_by_country_thousand_tonnes[[#All],[Crude and NGLs]:[Total '[note 4']]],Calculation!$A23,FALSE)</f>
        <v>28.24</v>
      </c>
      <c r="L23" s="6">
        <f>HLOOKUP(L$2,monthly_data_imports_by_country_thousand_tonnes[[#All],[Crude and NGLs]:[Total '[note 4']]],Calculation!$A23,FALSE)</f>
        <v>363.77</v>
      </c>
      <c r="M23" s="6">
        <f>HLOOKUP(M$2,monthly_data_imports_by_country_thousand_tonnes[[#All],[Crude and NGLs]:[Total '[note 4']]],Calculation!$A23,FALSE)</f>
        <v>0</v>
      </c>
      <c r="N23" s="6">
        <f>HLOOKUP(N$2,monthly_data_imports_by_country_thousand_tonnes[[#All],[Crude and NGLs]:[Total '[note 4']]],Calculation!$A23,FALSE)</f>
        <v>15.3</v>
      </c>
      <c r="O23" s="9">
        <f>HLOOKUP(O$2,monthly_data_imports_by_country_thousand_tonnes[[#All],[Crude and NGLs]:[Total '[note 4']]],Calculation!$A23,FALSE)</f>
        <v>407.31</v>
      </c>
      <c r="P23" s="37">
        <f>HLOOKUP(P$2,monthly_data_imports_by_country_thousand_tonnes[[#All],[Crude and NGLs]:[Total '[note 4']]],Calculation!$A23,FALSE)</f>
        <v>1987.28</v>
      </c>
      <c r="Q23" s="15">
        <f>HLOOKUP(Q$2,monthly_data_imports_by_country_thousand_tonnes[[#All],[Crude and NGLs]:[Total '[note 4']]],Calculation!$B23,FALSE)</f>
        <v>773.87</v>
      </c>
      <c r="R23" s="6">
        <f>HLOOKUP(R$2,monthly_data_imports_by_country_thousand_tonnes[[#All],[Crude and NGLs]:[Total '[note 4']]],Calculation!$B23,FALSE)</f>
        <v>0</v>
      </c>
      <c r="S23" s="9">
        <f>HLOOKUP(S$2,monthly_data_imports_by_country_thousand_tonnes[[#All],[Crude and NGLs]:[Total '[note 4']]],Calculation!$B23,FALSE)</f>
        <v>773.87</v>
      </c>
      <c r="T23" s="6">
        <f>HLOOKUP(T$2,monthly_data_imports_by_country_thousand_tonnes[[#All],[Crude and NGLs]:[Total '[note 4']]],Calculation!$B23,FALSE)</f>
        <v>0</v>
      </c>
      <c r="U23" s="6">
        <f>HLOOKUP(U$2,monthly_data_imports_by_country_thousand_tonnes[[#All],[Crude and NGLs]:[Total '[note 4']]],Calculation!$B23,FALSE)</f>
        <v>0</v>
      </c>
      <c r="V23" s="6">
        <f>HLOOKUP(V$2,monthly_data_imports_by_country_thousand_tonnes[[#All],[Crude and NGLs]:[Total '[note 4']]],Calculation!$B23,FALSE)</f>
        <v>0</v>
      </c>
      <c r="W23" s="6">
        <f>HLOOKUP(W$2,monthly_data_imports_by_country_thousand_tonnes[[#All],[Crude and NGLs]:[Total '[note 4']]],Calculation!$B23,FALSE)</f>
        <v>0</v>
      </c>
      <c r="X23" s="6">
        <f>HLOOKUP(X$2,monthly_data_imports_by_country_thousand_tonnes[[#All],[Crude and NGLs]:[Total '[note 4']]],Calculation!$B23,FALSE)</f>
        <v>271.22000000000003</v>
      </c>
      <c r="Y23" s="6">
        <f>HLOOKUP(Y$2,monthly_data_imports_by_country_thousand_tonnes[[#All],[Crude and NGLs]:[Total '[note 4']]],Calculation!$B23,FALSE)</f>
        <v>0</v>
      </c>
      <c r="Z23" s="6">
        <f>HLOOKUP(Z$2,monthly_data_imports_by_country_thousand_tonnes[[#All],[Crude and NGLs]:[Total '[note 4']]],Calculation!$B23,FALSE)</f>
        <v>14.38</v>
      </c>
      <c r="AA23" s="9">
        <f>HLOOKUP(AA$2,monthly_data_imports_by_country_thousand_tonnes[[#All],[Crude and NGLs]:[Total '[note 4']]],Calculation!$B23,FALSE)</f>
        <v>285.60000000000002</v>
      </c>
      <c r="AB23" s="37">
        <f>HLOOKUP(AB$2,monthly_data_imports_by_country_thousand_tonnes[[#All],[Crude and NGLs]:[Total '[note 4']]],Calculation!$B23,FALSE)</f>
        <v>1059.47</v>
      </c>
    </row>
    <row r="24" spans="1:28" ht="14.5">
      <c r="A24" s="6">
        <f t="shared" si="0"/>
        <v>1628</v>
      </c>
      <c r="B24" s="6">
        <f t="shared" si="1"/>
        <v>1892</v>
      </c>
      <c r="D24" s="20" t="s">
        <v>69</v>
      </c>
      <c r="E24" s="27">
        <f>HLOOKUP(E$2,monthly_data_imports_by_country_thousand_tonnes[[#All],[Crude and NGLs]:[Total '[note 4']]],Calculation!$A24,FALSE)</f>
        <v>92.19</v>
      </c>
      <c r="F24" s="14">
        <f>HLOOKUP(F$2,monthly_data_imports_by_country_thousand_tonnes[[#All],[Crude and NGLs]:[Total '[note 4']]],Calculation!$A24,FALSE)</f>
        <v>11.25</v>
      </c>
      <c r="G24" s="13">
        <f>HLOOKUP(G$2,monthly_data_imports_by_country_thousand_tonnes[[#All],[Crude and NGLs]:[Total '[note 4']]],Calculation!$A24,FALSE)</f>
        <v>103.44</v>
      </c>
      <c r="H24" s="14">
        <f>HLOOKUP(H$2,monthly_data_imports_by_country_thousand_tonnes[[#All],[Crude and NGLs]:[Total '[note 4']]],Calculation!$A24,FALSE)</f>
        <v>69.45</v>
      </c>
      <c r="I24" s="14">
        <f>HLOOKUP(I$2,monthly_data_imports_by_country_thousand_tonnes[[#All],[Crude and NGLs]:[Total '[note 4']]],Calculation!$A24,FALSE)</f>
        <v>39.200000000000003</v>
      </c>
      <c r="J24" s="14">
        <f>HLOOKUP(J$2,monthly_data_imports_by_country_thousand_tonnes[[#All],[Crude and NGLs]:[Total '[note 4']]],Calculation!$A24,FALSE)</f>
        <v>33.97</v>
      </c>
      <c r="K24" s="14">
        <f>HLOOKUP(K$2,monthly_data_imports_by_country_thousand_tonnes[[#All],[Crude and NGLs]:[Total '[note 4']]],Calculation!$A24,FALSE)</f>
        <v>0</v>
      </c>
      <c r="L24" s="14">
        <f>HLOOKUP(L$2,monthly_data_imports_by_country_thousand_tonnes[[#All],[Crude and NGLs]:[Total '[note 4']]],Calculation!$A24,FALSE)</f>
        <v>17.91</v>
      </c>
      <c r="M24" s="14">
        <f>HLOOKUP(M$2,monthly_data_imports_by_country_thousand_tonnes[[#All],[Crude and NGLs]:[Total '[note 4']]],Calculation!$A24,FALSE)</f>
        <v>0</v>
      </c>
      <c r="N24" s="14">
        <f>HLOOKUP(N$2,monthly_data_imports_by_country_thousand_tonnes[[#All],[Crude and NGLs]:[Total '[note 4']]],Calculation!$A24,FALSE)</f>
        <v>3.76</v>
      </c>
      <c r="O24" s="13">
        <f>HLOOKUP(O$2,monthly_data_imports_by_country_thousand_tonnes[[#All],[Crude and NGLs]:[Total '[note 4']]],Calculation!$A24,FALSE)</f>
        <v>164.29</v>
      </c>
      <c r="P24" s="38">
        <f>HLOOKUP(P$2,monthly_data_imports_by_country_thousand_tonnes[[#All],[Crude and NGLs]:[Total '[note 4']]],Calculation!$A24,FALSE)</f>
        <v>267.73</v>
      </c>
      <c r="Q24" s="27">
        <f>HLOOKUP(Q$2,monthly_data_imports_by_country_thousand_tonnes[[#All],[Crude and NGLs]:[Total '[note 4']]],Calculation!$B24,FALSE)</f>
        <v>209.1</v>
      </c>
      <c r="R24" s="14">
        <f>HLOOKUP(R$2,monthly_data_imports_by_country_thousand_tonnes[[#All],[Crude and NGLs]:[Total '[note 4']]],Calculation!$B24,FALSE)</f>
        <v>11.94</v>
      </c>
      <c r="S24" s="13">
        <f>HLOOKUP(S$2,monthly_data_imports_by_country_thousand_tonnes[[#All],[Crude and NGLs]:[Total '[note 4']]],Calculation!$B24,FALSE)</f>
        <v>221.04</v>
      </c>
      <c r="T24" s="14">
        <f>HLOOKUP(T$2,monthly_data_imports_by_country_thousand_tonnes[[#All],[Crude and NGLs]:[Total '[note 4']]],Calculation!$B24,FALSE)</f>
        <v>66.25</v>
      </c>
      <c r="U24" s="14">
        <f>HLOOKUP(U$2,monthly_data_imports_by_country_thousand_tonnes[[#All],[Crude and NGLs]:[Total '[note 4']]],Calculation!$B24,FALSE)</f>
        <v>91.42</v>
      </c>
      <c r="V24" s="14">
        <f>HLOOKUP(V$2,monthly_data_imports_by_country_thousand_tonnes[[#All],[Crude and NGLs]:[Total '[note 4']]],Calculation!$B24,FALSE)</f>
        <v>101.37</v>
      </c>
      <c r="W24" s="14">
        <f>HLOOKUP(W$2,monthly_data_imports_by_country_thousand_tonnes[[#All],[Crude and NGLs]:[Total '[note 4']]],Calculation!$B24,FALSE)</f>
        <v>0</v>
      </c>
      <c r="X24" s="14">
        <f>HLOOKUP(X$2,monthly_data_imports_by_country_thousand_tonnes[[#All],[Crude and NGLs]:[Total '[note 4']]],Calculation!$B24,FALSE)</f>
        <v>2.74</v>
      </c>
      <c r="Y24" s="14">
        <f>HLOOKUP(Y$2,monthly_data_imports_by_country_thousand_tonnes[[#All],[Crude and NGLs]:[Total '[note 4']]],Calculation!$B24,FALSE)</f>
        <v>23.41</v>
      </c>
      <c r="Z24" s="14">
        <f>HLOOKUP(Z$2,monthly_data_imports_by_country_thousand_tonnes[[#All],[Crude and NGLs]:[Total '[note 4']]],Calculation!$B24,FALSE)</f>
        <v>14.21</v>
      </c>
      <c r="AA24" s="13">
        <f>HLOOKUP(AA$2,monthly_data_imports_by_country_thousand_tonnes[[#All],[Crude and NGLs]:[Total '[note 4']]],Calculation!$B24,FALSE)</f>
        <v>299.39999999999998</v>
      </c>
      <c r="AB24" s="38">
        <f>HLOOKUP(AB$2,monthly_data_imports_by_country_thousand_tonnes[[#All],[Crude and NGLs]:[Total '[note 4']]],Calculation!$B24,FALSE)</f>
        <v>520.44000000000005</v>
      </c>
    </row>
    <row r="25" spans="1:28" ht="14.5">
      <c r="A25" s="28">
        <f t="shared" si="0"/>
        <v>1629</v>
      </c>
      <c r="B25" s="29">
        <f t="shared" si="1"/>
        <v>1893</v>
      </c>
      <c r="C25" s="29"/>
      <c r="D25" s="21" t="s">
        <v>127</v>
      </c>
      <c r="E25" s="28">
        <f>HLOOKUP(E$2,monthly_data_imports_by_country_thousand_tonnes[[#All],[Crude and NGLs]:[Total '[note 4']]],Calculation!$A25,FALSE)</f>
        <v>3239.53</v>
      </c>
      <c r="F25" s="29">
        <f>HLOOKUP(F$2,monthly_data_imports_by_country_thousand_tonnes[[#All],[Crude and NGLs]:[Total '[note 4']]],Calculation!$A25,FALSE)</f>
        <v>270.17</v>
      </c>
      <c r="G25" s="30">
        <f>HLOOKUP(G$2,monthly_data_imports_by_country_thousand_tonnes[[#All],[Crude and NGLs]:[Total '[note 4']]],Calculation!$A25,FALSE)</f>
        <v>3509.7</v>
      </c>
      <c r="H25" s="29">
        <f>HLOOKUP(H$2,monthly_data_imports_by_country_thousand_tonnes[[#All],[Crude and NGLs]:[Total '[note 4']]],Calculation!$A25,FALSE)</f>
        <v>73.040000000000006</v>
      </c>
      <c r="I25" s="29">
        <f>HLOOKUP(I$2,monthly_data_imports_by_country_thousand_tonnes[[#All],[Crude and NGLs]:[Total '[note 4']]],Calculation!$A25,FALSE)</f>
        <v>350.4</v>
      </c>
      <c r="J25" s="29">
        <f>HLOOKUP(J$2,monthly_data_imports_by_country_thousand_tonnes[[#All],[Crude and NGLs]:[Total '[note 4']]],Calculation!$A25,FALSE)</f>
        <v>851.62</v>
      </c>
      <c r="K25" s="29">
        <f>HLOOKUP(K$2,monthly_data_imports_by_country_thousand_tonnes[[#All],[Crude and NGLs]:[Total '[note 4']]],Calculation!$A25,FALSE)</f>
        <v>72.959999999999994</v>
      </c>
      <c r="L25" s="29">
        <f>HLOOKUP(L$2,monthly_data_imports_by_country_thousand_tonnes[[#All],[Crude and NGLs]:[Total '[note 4']]],Calculation!$A25,FALSE)</f>
        <v>966.27</v>
      </c>
      <c r="M25" s="29">
        <f>HLOOKUP(M$2,monthly_data_imports_by_country_thousand_tonnes[[#All],[Crude and NGLs]:[Total '[note 4']]],Calculation!$A25,FALSE)</f>
        <v>7.29</v>
      </c>
      <c r="N25" s="29">
        <f>HLOOKUP(N$2,monthly_data_imports_by_country_thousand_tonnes[[#All],[Crude and NGLs]:[Total '[note 4']]],Calculation!$A25,FALSE)</f>
        <v>184.25</v>
      </c>
      <c r="O25" s="29">
        <f>HLOOKUP(O$2,monthly_data_imports_by_country_thousand_tonnes[[#All],[Crude and NGLs]:[Total '[note 4']]],Calculation!$A25,FALSE)</f>
        <v>2505.83</v>
      </c>
      <c r="P25" s="39">
        <f>HLOOKUP(P$2,monthly_data_imports_by_country_thousand_tonnes[[#All],[Crude and NGLs]:[Total '[note 4']]],Calculation!$A25,FALSE)</f>
        <v>6015.53</v>
      </c>
      <c r="Q25" s="28">
        <f>HLOOKUP(Q$2,monthly_data_imports_by_country_thousand_tonnes[[#All],[Crude and NGLs]:[Total '[note 4']]],Calculation!$B25,FALSE)</f>
        <v>2941.4</v>
      </c>
      <c r="R25" s="29">
        <f>HLOOKUP(R$2,monthly_data_imports_by_country_thousand_tonnes[[#All],[Crude and NGLs]:[Total '[note 4']]],Calculation!$B25,FALSE)</f>
        <v>179.4</v>
      </c>
      <c r="S25" s="30">
        <f>HLOOKUP(S$2,monthly_data_imports_by_country_thousand_tonnes[[#All],[Crude and NGLs]:[Total '[note 4']]],Calculation!$B25,FALSE)</f>
        <v>3120.8</v>
      </c>
      <c r="T25" s="29">
        <f>HLOOKUP(T$2,monthly_data_imports_by_country_thousand_tonnes[[#All],[Crude and NGLs]:[Total '[note 4']]],Calculation!$B25,FALSE)</f>
        <v>73.83</v>
      </c>
      <c r="U25" s="29">
        <f>HLOOKUP(U$2,monthly_data_imports_by_country_thousand_tonnes[[#All],[Crude and NGLs]:[Total '[note 4']]],Calculation!$B25,FALSE)</f>
        <v>390.24</v>
      </c>
      <c r="V25" s="29">
        <f>HLOOKUP(V$2,monthly_data_imports_by_country_thousand_tonnes[[#All],[Crude and NGLs]:[Total '[note 4']]],Calculation!$B25,FALSE)</f>
        <v>766.03</v>
      </c>
      <c r="W25" s="29">
        <f>HLOOKUP(W$2,monthly_data_imports_by_country_thousand_tonnes[[#All],[Crude and NGLs]:[Total '[note 4']]],Calculation!$B25,FALSE)</f>
        <v>60.23</v>
      </c>
      <c r="X25" s="29">
        <f>HLOOKUP(X$2,monthly_data_imports_by_country_thousand_tonnes[[#All],[Crude and NGLs]:[Total '[note 4']]],Calculation!$B25,FALSE)</f>
        <v>1095.48</v>
      </c>
      <c r="Y25" s="29">
        <f>HLOOKUP(Y$2,monthly_data_imports_by_country_thousand_tonnes[[#All],[Crude and NGLs]:[Total '[note 4']]],Calculation!$B25,FALSE)</f>
        <v>23.51</v>
      </c>
      <c r="Z25" s="29">
        <f>HLOOKUP(Z$2,monthly_data_imports_by_country_thousand_tonnes[[#All],[Crude and NGLs]:[Total '[note 4']]],Calculation!$B25,FALSE)</f>
        <v>192.35</v>
      </c>
      <c r="AA25" s="29">
        <f>HLOOKUP(AA$2,monthly_data_imports_by_country_thousand_tonnes[[#All],[Crude and NGLs]:[Total '[note 4']]],Calculation!$B25,FALSE)</f>
        <v>2601.67</v>
      </c>
      <c r="AB25" s="39">
        <f>HLOOKUP(AB$2,monthly_data_imports_by_country_thousand_tonnes[[#All],[Crude and NGLs]:[Total '[note 4']]],Calculation!$B25,FALSE)</f>
        <v>5722.47</v>
      </c>
    </row>
    <row r="26" spans="1:28" ht="14.5">
      <c r="A26" s="6">
        <f t="shared" si="0"/>
        <v>1630</v>
      </c>
      <c r="B26" s="6">
        <f t="shared" si="1"/>
        <v>1894</v>
      </c>
      <c r="D26" s="20" t="s">
        <v>136</v>
      </c>
      <c r="E26" s="24">
        <f>HLOOKUP(E$2,monthly_data_imports_by_country_thousand_tonnes[[#All],[Crude and NGLs]:[Total '[note 4']]],Calculation!$A26,FALSE)</f>
        <v>0</v>
      </c>
      <c r="F26" s="25">
        <f>HLOOKUP(F$2,monthly_data_imports_by_country_thousand_tonnes[[#All],[Crude and NGLs]:[Total '[note 4']]],Calculation!$A26,FALSE)</f>
        <v>113.28</v>
      </c>
      <c r="G26" s="26">
        <f>HLOOKUP(G$2,monthly_data_imports_by_country_thousand_tonnes[[#All],[Crude and NGLs]:[Total '[note 4']]],Calculation!$A26,FALSE)</f>
        <v>113.28</v>
      </c>
      <c r="H26" s="25">
        <f>HLOOKUP(H$2,monthly_data_imports_by_country_thousand_tonnes[[#All],[Crude and NGLs]:[Total '[note 4']]],Calculation!$A26,FALSE)</f>
        <v>0</v>
      </c>
      <c r="I26" s="25">
        <f>HLOOKUP(I$2,monthly_data_imports_by_country_thousand_tonnes[[#All],[Crude and NGLs]:[Total '[note 4']]],Calculation!$A26,FALSE)</f>
        <v>0</v>
      </c>
      <c r="J26" s="25">
        <f>HLOOKUP(J$2,monthly_data_imports_by_country_thousand_tonnes[[#All],[Crude and NGLs]:[Total '[note 4']]],Calculation!$A26,FALSE)</f>
        <v>0</v>
      </c>
      <c r="K26" s="25">
        <f>HLOOKUP(K$2,monthly_data_imports_by_country_thousand_tonnes[[#All],[Crude and NGLs]:[Total '[note 4']]],Calculation!$A26,FALSE)</f>
        <v>0</v>
      </c>
      <c r="L26" s="25">
        <f>HLOOKUP(L$2,monthly_data_imports_by_country_thousand_tonnes[[#All],[Crude and NGLs]:[Total '[note 4']]],Calculation!$A26,FALSE)</f>
        <v>0</v>
      </c>
      <c r="M26" s="25">
        <f>HLOOKUP(M$2,monthly_data_imports_by_country_thousand_tonnes[[#All],[Crude and NGLs]:[Total '[note 4']]],Calculation!$A26,FALSE)</f>
        <v>0</v>
      </c>
      <c r="N26" s="25">
        <f>HLOOKUP(N$2,monthly_data_imports_by_country_thousand_tonnes[[#All],[Crude and NGLs]:[Total '[note 4']]],Calculation!$A26,FALSE)</f>
        <v>0</v>
      </c>
      <c r="O26" s="26">
        <f>HLOOKUP(O$2,monthly_data_imports_by_country_thousand_tonnes[[#All],[Crude and NGLs]:[Total '[note 4']]],Calculation!$A26,FALSE)</f>
        <v>0</v>
      </c>
      <c r="P26" s="36">
        <f>HLOOKUP(P$2,monthly_data_imports_by_country_thousand_tonnes[[#All],[Crude and NGLs]:[Total '[note 4']]],Calculation!$A26,FALSE)</f>
        <v>113.28</v>
      </c>
      <c r="Q26" s="24">
        <f>HLOOKUP(Q$2,monthly_data_imports_by_country_thousand_tonnes[[#All],[Crude and NGLs]:[Total '[note 4']]],Calculation!$B26,FALSE)</f>
        <v>137.66</v>
      </c>
      <c r="R26" s="25">
        <f>HLOOKUP(R$2,monthly_data_imports_by_country_thousand_tonnes[[#All],[Crude and NGLs]:[Total '[note 4']]],Calculation!$B26,FALSE)</f>
        <v>31.68</v>
      </c>
      <c r="S26" s="26">
        <f>HLOOKUP(S$2,monthly_data_imports_by_country_thousand_tonnes[[#All],[Crude and NGLs]:[Total '[note 4']]],Calculation!$B26,FALSE)</f>
        <v>169.34</v>
      </c>
      <c r="T26" s="25">
        <f>HLOOKUP(T$2,monthly_data_imports_by_country_thousand_tonnes[[#All],[Crude and NGLs]:[Total '[note 4']]],Calculation!$B26,FALSE)</f>
        <v>0</v>
      </c>
      <c r="U26" s="25">
        <f>HLOOKUP(U$2,monthly_data_imports_by_country_thousand_tonnes[[#All],[Crude and NGLs]:[Total '[note 4']]],Calculation!$B26,FALSE)</f>
        <v>0</v>
      </c>
      <c r="V26" s="25">
        <f>HLOOKUP(V$2,monthly_data_imports_by_country_thousand_tonnes[[#All],[Crude and NGLs]:[Total '[note 4']]],Calculation!$B26,FALSE)</f>
        <v>0</v>
      </c>
      <c r="W26" s="25">
        <f>HLOOKUP(W$2,monthly_data_imports_by_country_thousand_tonnes[[#All],[Crude and NGLs]:[Total '[note 4']]],Calculation!$B26,FALSE)</f>
        <v>0</v>
      </c>
      <c r="X26" s="25">
        <f>HLOOKUP(X$2,monthly_data_imports_by_country_thousand_tonnes[[#All],[Crude and NGLs]:[Total '[note 4']]],Calculation!$B26,FALSE)</f>
        <v>0</v>
      </c>
      <c r="Y26" s="25">
        <f>HLOOKUP(Y$2,monthly_data_imports_by_country_thousand_tonnes[[#All],[Crude and NGLs]:[Total '[note 4']]],Calculation!$B26,FALSE)</f>
        <v>0</v>
      </c>
      <c r="Z26" s="25">
        <f>HLOOKUP(Z$2,monthly_data_imports_by_country_thousand_tonnes[[#All],[Crude and NGLs]:[Total '[note 4']]],Calculation!$B26,FALSE)</f>
        <v>0</v>
      </c>
      <c r="AA26" s="26">
        <f>HLOOKUP(AA$2,monthly_data_imports_by_country_thousand_tonnes[[#All],[Crude and NGLs]:[Total '[note 4']]],Calculation!$B26,FALSE)</f>
        <v>0</v>
      </c>
      <c r="AB26" s="36">
        <f>HLOOKUP(AB$2,monthly_data_imports_by_country_thousand_tonnes[[#All],[Crude and NGLs]:[Total '[note 4']]],Calculation!$B26,FALSE)</f>
        <v>169.34</v>
      </c>
    </row>
    <row r="27" spans="1:28" ht="14.5">
      <c r="A27" s="6">
        <f t="shared" si="0"/>
        <v>1631</v>
      </c>
      <c r="B27" s="6">
        <f t="shared" si="1"/>
        <v>1895</v>
      </c>
      <c r="D27" s="20" t="s">
        <v>37</v>
      </c>
      <c r="E27" s="15">
        <f>HLOOKUP(E$2,monthly_data_imports_by_country_thousand_tonnes[[#All],[Crude and NGLs]:[Total '[note 4']]],Calculation!$A27,FALSE)</f>
        <v>0</v>
      </c>
      <c r="F27" s="6">
        <f>HLOOKUP(F$2,monthly_data_imports_by_country_thousand_tonnes[[#All],[Crude and NGLs]:[Total '[note 4']]],Calculation!$A27,FALSE)</f>
        <v>36.1</v>
      </c>
      <c r="G27" s="9">
        <f>HLOOKUP(G$2,monthly_data_imports_by_country_thousand_tonnes[[#All],[Crude and NGLs]:[Total '[note 4']]],Calculation!$A27,FALSE)</f>
        <v>36.1</v>
      </c>
      <c r="H27" s="6">
        <f>HLOOKUP(H$2,monthly_data_imports_by_country_thousand_tonnes[[#All],[Crude and NGLs]:[Total '[note 4']]],Calculation!$A27,FALSE)</f>
        <v>2.95</v>
      </c>
      <c r="I27" s="6">
        <f>HLOOKUP(I$2,monthly_data_imports_by_country_thousand_tonnes[[#All],[Crude and NGLs]:[Total '[note 4']]],Calculation!$A27,FALSE)</f>
        <v>0.02</v>
      </c>
      <c r="J27" s="6">
        <f>HLOOKUP(J$2,monthly_data_imports_by_country_thousand_tonnes[[#All],[Crude and NGLs]:[Total '[note 4']]],Calculation!$A27,FALSE)</f>
        <v>14.48</v>
      </c>
      <c r="K27" s="6">
        <f>HLOOKUP(K$2,monthly_data_imports_by_country_thousand_tonnes[[#All],[Crude and NGLs]:[Total '[note 4']]],Calculation!$A27,FALSE)</f>
        <v>0</v>
      </c>
      <c r="L27" s="6">
        <f>HLOOKUP(L$2,monthly_data_imports_by_country_thousand_tonnes[[#All],[Crude and NGLs]:[Total '[note 4']]],Calculation!$A27,FALSE)</f>
        <v>78.89</v>
      </c>
      <c r="M27" s="6">
        <f>HLOOKUP(M$2,monthly_data_imports_by_country_thousand_tonnes[[#All],[Crude and NGLs]:[Total '[note 4']]],Calculation!$A27,FALSE)</f>
        <v>11.68</v>
      </c>
      <c r="N27" s="6">
        <f>HLOOKUP(N$2,monthly_data_imports_by_country_thousand_tonnes[[#All],[Crude and NGLs]:[Total '[note 4']]],Calculation!$A27,FALSE)</f>
        <v>11.14</v>
      </c>
      <c r="O27" s="9">
        <f>HLOOKUP(O$2,monthly_data_imports_by_country_thousand_tonnes[[#All],[Crude and NGLs]:[Total '[note 4']]],Calculation!$A27,FALSE)</f>
        <v>119.16</v>
      </c>
      <c r="P27" s="37">
        <f>HLOOKUP(P$2,monthly_data_imports_by_country_thousand_tonnes[[#All],[Crude and NGLs]:[Total '[note 4']]],Calculation!$A27,FALSE)</f>
        <v>155.26</v>
      </c>
      <c r="Q27" s="15">
        <f>HLOOKUP(Q$2,monthly_data_imports_by_country_thousand_tonnes[[#All],[Crude and NGLs]:[Total '[note 4']]],Calculation!$B27,FALSE)</f>
        <v>0</v>
      </c>
      <c r="R27" s="6">
        <f>HLOOKUP(R$2,monthly_data_imports_by_country_thousand_tonnes[[#All],[Crude and NGLs]:[Total '[note 4']]],Calculation!$B27,FALSE)</f>
        <v>0</v>
      </c>
      <c r="S27" s="9">
        <f>HLOOKUP(S$2,monthly_data_imports_by_country_thousand_tonnes[[#All],[Crude and NGLs]:[Total '[note 4']]],Calculation!$B27,FALSE)</f>
        <v>0</v>
      </c>
      <c r="T27" s="6">
        <f>HLOOKUP(T$2,monthly_data_imports_by_country_thousand_tonnes[[#All],[Crude and NGLs]:[Total '[note 4']]],Calculation!$B27,FALSE)</f>
        <v>6.06</v>
      </c>
      <c r="U27" s="6">
        <f>HLOOKUP(U$2,monthly_data_imports_by_country_thousand_tonnes[[#All],[Crude and NGLs]:[Total '[note 4']]],Calculation!$B27,FALSE)</f>
        <v>38.909999999999997</v>
      </c>
      <c r="V27" s="6">
        <f>HLOOKUP(V$2,monthly_data_imports_by_country_thousand_tonnes[[#All],[Crude and NGLs]:[Total '[note 4']]],Calculation!$B27,FALSE)</f>
        <v>22.21</v>
      </c>
      <c r="W27" s="6">
        <f>HLOOKUP(W$2,monthly_data_imports_by_country_thousand_tonnes[[#All],[Crude and NGLs]:[Total '[note 4']]],Calculation!$B27,FALSE)</f>
        <v>8.8000000000000007</v>
      </c>
      <c r="X27" s="6">
        <f>HLOOKUP(X$2,monthly_data_imports_by_country_thousand_tonnes[[#All],[Crude and NGLs]:[Total '[note 4']]],Calculation!$B27,FALSE)</f>
        <v>203.98</v>
      </c>
      <c r="Y27" s="6">
        <f>HLOOKUP(Y$2,monthly_data_imports_by_country_thousand_tonnes[[#All],[Crude and NGLs]:[Total '[note 4']]],Calculation!$B27,FALSE)</f>
        <v>0</v>
      </c>
      <c r="Z27" s="6">
        <f>HLOOKUP(Z$2,monthly_data_imports_by_country_thousand_tonnes[[#All],[Crude and NGLs]:[Total '[note 4']]],Calculation!$B27,FALSE)</f>
        <v>26.98</v>
      </c>
      <c r="AA27" s="9">
        <f>HLOOKUP(AA$2,monthly_data_imports_by_country_thousand_tonnes[[#All],[Crude and NGLs]:[Total '[note 4']]],Calculation!$B27,FALSE)</f>
        <v>306.94</v>
      </c>
      <c r="AB27" s="37">
        <f>HLOOKUP(AB$2,monthly_data_imports_by_country_thousand_tonnes[[#All],[Crude and NGLs]:[Total '[note 4']]],Calculation!$B27,FALSE)</f>
        <v>306.94</v>
      </c>
    </row>
    <row r="28" spans="1:28" ht="14.5">
      <c r="A28" s="6">
        <f t="shared" si="0"/>
        <v>1632</v>
      </c>
      <c r="B28" s="6">
        <f t="shared" si="1"/>
        <v>1896</v>
      </c>
      <c r="D28" s="20" t="s">
        <v>38</v>
      </c>
      <c r="E28" s="15">
        <f>HLOOKUP(E$2,monthly_data_imports_by_country_thousand_tonnes[[#All],[Crude and NGLs]:[Total '[note 4']]],Calculation!$A28,FALSE)</f>
        <v>169.48</v>
      </c>
      <c r="F28" s="6">
        <f>HLOOKUP(F$2,monthly_data_imports_by_country_thousand_tonnes[[#All],[Crude and NGLs]:[Total '[note 4']]],Calculation!$A28,FALSE)</f>
        <v>0</v>
      </c>
      <c r="G28" s="9">
        <f>HLOOKUP(G$2,monthly_data_imports_by_country_thousand_tonnes[[#All],[Crude and NGLs]:[Total '[note 4']]],Calculation!$A28,FALSE)</f>
        <v>169.48</v>
      </c>
      <c r="H28" s="6">
        <f>HLOOKUP(H$2,monthly_data_imports_by_country_thousand_tonnes[[#All],[Crude and NGLs]:[Total '[note 4']]],Calculation!$A28,FALSE)</f>
        <v>0</v>
      </c>
      <c r="I28" s="6">
        <f>HLOOKUP(I$2,monthly_data_imports_by_country_thousand_tonnes[[#All],[Crude and NGLs]:[Total '[note 4']]],Calculation!$A28,FALSE)</f>
        <v>0</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0.17</v>
      </c>
      <c r="O28" s="9">
        <f>HLOOKUP(O$2,monthly_data_imports_by_country_thousand_tonnes[[#All],[Crude and NGLs]:[Total '[note 4']]],Calculation!$A28,FALSE)</f>
        <v>0.17</v>
      </c>
      <c r="P28" s="37">
        <f>HLOOKUP(P$2,monthly_data_imports_by_country_thousand_tonnes[[#All],[Crude and NGLs]:[Total '[note 4']]],Calculation!$A28,FALSE)</f>
        <v>169.65</v>
      </c>
      <c r="Q28" s="15">
        <f>HLOOKUP(Q$2,monthly_data_imports_by_country_thousand_tonnes[[#All],[Crude and NGLs]:[Total '[note 4']]],Calculation!$B28,FALSE)</f>
        <v>270.5</v>
      </c>
      <c r="R28" s="6">
        <f>HLOOKUP(R$2,monthly_data_imports_by_country_thousand_tonnes[[#All],[Crude and NGLs]:[Total '[note 4']]],Calculation!$B28,FALSE)</f>
        <v>0</v>
      </c>
      <c r="S28" s="9">
        <f>HLOOKUP(S$2,monthly_data_imports_by_country_thousand_tonnes[[#All],[Crude and NGLs]:[Total '[note 4']]],Calculation!$B28,FALSE)</f>
        <v>270.5</v>
      </c>
      <c r="T28" s="6">
        <f>HLOOKUP(T$2,monthly_data_imports_by_country_thousand_tonnes[[#All],[Crude and NGLs]:[Total '[note 4']]],Calculation!$B28,FALSE)</f>
        <v>0</v>
      </c>
      <c r="U28" s="6">
        <f>HLOOKUP(U$2,monthly_data_imports_by_country_thousand_tonnes[[#All],[Crude and NGLs]:[Total '[note 4']]],Calculation!$B28,FALSE)</f>
        <v>0</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0.04</v>
      </c>
      <c r="AA28" s="9">
        <f>HLOOKUP(AA$2,monthly_data_imports_by_country_thousand_tonnes[[#All],[Crude and NGLs]:[Total '[note 4']]],Calculation!$B28,FALSE)</f>
        <v>0.04</v>
      </c>
      <c r="AB28" s="37">
        <f>HLOOKUP(AB$2,monthly_data_imports_by_country_thousand_tonnes[[#All],[Crude and NGLs]:[Total '[note 4']]],Calculation!$B28,FALSE)</f>
        <v>270.54000000000002</v>
      </c>
    </row>
    <row r="29" spans="1:28" ht="14.5">
      <c r="A29" s="6">
        <f t="shared" si="0"/>
        <v>1633</v>
      </c>
      <c r="B29" s="6">
        <f t="shared" si="1"/>
        <v>1897</v>
      </c>
      <c r="D29" s="20" t="s">
        <v>40</v>
      </c>
      <c r="E29" s="15">
        <f>HLOOKUP(E$2,monthly_data_imports_by_country_thousand_tonnes[[#All],[Crude and NGLs]:[Total '[note 4']]],Calculation!$A29,FALSE)</f>
        <v>0</v>
      </c>
      <c r="F29" s="6">
        <f>HLOOKUP(F$2,monthly_data_imports_by_country_thousand_tonnes[[#All],[Crude and NGLs]:[Total '[note 4']]],Calculation!$A29,FALSE)</f>
        <v>13.72</v>
      </c>
      <c r="G29" s="9">
        <f>HLOOKUP(G$2,monthly_data_imports_by_country_thousand_tonnes[[#All],[Crude and NGLs]:[Total '[note 4']]],Calculation!$A29,FALSE)</f>
        <v>13.72</v>
      </c>
      <c r="H29" s="6">
        <f>HLOOKUP(H$2,monthly_data_imports_by_country_thousand_tonnes[[#All],[Crude and NGLs]:[Total '[note 4']]],Calculation!$A29,FALSE)</f>
        <v>0.05</v>
      </c>
      <c r="I29" s="6">
        <f>HLOOKUP(I$2,monthly_data_imports_by_country_thousand_tonnes[[#All],[Crude and NGLs]:[Total '[note 4']]],Calculation!$A29,FALSE)</f>
        <v>0</v>
      </c>
      <c r="J29" s="6">
        <f>HLOOKUP(J$2,monthly_data_imports_by_country_thousand_tonnes[[#All],[Crude and NGLs]:[Total '[note 4']]],Calculation!$A29,FALSE)</f>
        <v>0</v>
      </c>
      <c r="K29" s="6">
        <f>HLOOKUP(K$2,monthly_data_imports_by_country_thousand_tonnes[[#All],[Crude and NGLs]:[Total '[note 4']]],Calculation!$A29,FALSE)</f>
        <v>0</v>
      </c>
      <c r="L29" s="6">
        <f>HLOOKUP(L$2,monthly_data_imports_by_country_thousand_tonnes[[#All],[Crude and NGLs]:[Total '[note 4']]],Calculation!$A29,FALSE)</f>
        <v>0</v>
      </c>
      <c r="M29" s="6">
        <f>HLOOKUP(M$2,monthly_data_imports_by_country_thousand_tonnes[[#All],[Crude and NGLs]:[Total '[note 4']]],Calculation!$A29,FALSE)</f>
        <v>0</v>
      </c>
      <c r="N29" s="6">
        <f>HLOOKUP(N$2,monthly_data_imports_by_country_thousand_tonnes[[#All],[Crude and NGLs]:[Total '[note 4']]],Calculation!$A29,FALSE)</f>
        <v>16.739999999999998</v>
      </c>
      <c r="O29" s="9">
        <f>HLOOKUP(O$2,monthly_data_imports_by_country_thousand_tonnes[[#All],[Crude and NGLs]:[Total '[note 4']]],Calculation!$A29,FALSE)</f>
        <v>16.79</v>
      </c>
      <c r="P29" s="37">
        <f>HLOOKUP(P$2,monthly_data_imports_by_country_thousand_tonnes[[#All],[Crude and NGLs]:[Total '[note 4']]],Calculation!$A29,FALSE)</f>
        <v>30.51</v>
      </c>
      <c r="Q29" s="15">
        <f>HLOOKUP(Q$2,monthly_data_imports_by_country_thousand_tonnes[[#All],[Crude and NGLs]:[Total '[note 4']]],Calculation!$B29,FALSE)</f>
        <v>0</v>
      </c>
      <c r="R29" s="6">
        <f>HLOOKUP(R$2,monthly_data_imports_by_country_thousand_tonnes[[#All],[Crude and NGLs]:[Total '[note 4']]],Calculation!$B29,FALSE)</f>
        <v>43.28</v>
      </c>
      <c r="S29" s="9">
        <f>HLOOKUP(S$2,monthly_data_imports_by_country_thousand_tonnes[[#All],[Crude and NGLs]:[Total '[note 4']]],Calculation!$B29,FALSE)</f>
        <v>43.28</v>
      </c>
      <c r="T29" s="6">
        <f>HLOOKUP(T$2,monthly_data_imports_by_country_thousand_tonnes[[#All],[Crude and NGLs]:[Total '[note 4']]],Calculation!$B29,FALSE)</f>
        <v>0.04</v>
      </c>
      <c r="U29" s="6">
        <f>HLOOKUP(U$2,monthly_data_imports_by_country_thousand_tonnes[[#All],[Crude and NGLs]:[Total '[note 4']]],Calculation!$B29,FALSE)</f>
        <v>0</v>
      </c>
      <c r="V29" s="6">
        <f>HLOOKUP(V$2,monthly_data_imports_by_country_thousand_tonnes[[#All],[Crude and NGLs]:[Total '[note 4']]],Calculation!$B29,FALSE)</f>
        <v>0</v>
      </c>
      <c r="W29" s="6">
        <f>HLOOKUP(W$2,monthly_data_imports_by_country_thousand_tonnes[[#All],[Crude and NGLs]:[Total '[note 4']]],Calculation!$B29,FALSE)</f>
        <v>0</v>
      </c>
      <c r="X29" s="6">
        <f>HLOOKUP(X$2,monthly_data_imports_by_country_thousand_tonnes[[#All],[Crude and NGLs]:[Total '[note 4']]],Calculation!$B29,FALSE)</f>
        <v>20.39</v>
      </c>
      <c r="Y29" s="6">
        <f>HLOOKUP(Y$2,monthly_data_imports_by_country_thousand_tonnes[[#All],[Crude and NGLs]:[Total '[note 4']]],Calculation!$B29,FALSE)</f>
        <v>0</v>
      </c>
      <c r="Z29" s="6">
        <f>HLOOKUP(Z$2,monthly_data_imports_by_country_thousand_tonnes[[#All],[Crude and NGLs]:[Total '[note 4']]],Calculation!$B29,FALSE)</f>
        <v>6.54</v>
      </c>
      <c r="AA29" s="9">
        <f>HLOOKUP(AA$2,monthly_data_imports_by_country_thousand_tonnes[[#All],[Crude and NGLs]:[Total '[note 4']]],Calculation!$B29,FALSE)</f>
        <v>26.97</v>
      </c>
      <c r="AB29" s="37">
        <f>HLOOKUP(AB$2,monthly_data_imports_by_country_thousand_tonnes[[#All],[Crude and NGLs]:[Total '[note 4']]],Calculation!$B29,FALSE)</f>
        <v>70.25</v>
      </c>
    </row>
    <row r="30" spans="1:28" ht="14.5">
      <c r="A30" s="6">
        <f t="shared" si="0"/>
        <v>1634</v>
      </c>
      <c r="B30" s="6">
        <f t="shared" si="1"/>
        <v>1898</v>
      </c>
      <c r="D30" s="20" t="s">
        <v>41</v>
      </c>
      <c r="E30" s="15">
        <f>HLOOKUP(E$2,monthly_data_imports_by_country_thousand_tonnes[[#All],[Crude and NGLs]:[Total '[note 4']]],Calculation!$A30,FALSE)</f>
        <v>0</v>
      </c>
      <c r="F30" s="6">
        <f>HLOOKUP(F$2,monthly_data_imports_by_country_thousand_tonnes[[#All],[Crude and NGLs]:[Total '[note 4']]],Calculation!$A30,FALSE)</f>
        <v>23.51</v>
      </c>
      <c r="G30" s="9">
        <f>HLOOKUP(G$2,monthly_data_imports_by_country_thousand_tonnes[[#All],[Crude and NGLs]:[Total '[note 4']]],Calculation!$A30,FALSE)</f>
        <v>23.51</v>
      </c>
      <c r="H30" s="6">
        <f>HLOOKUP(H$2,monthly_data_imports_by_country_thousand_tonnes[[#All],[Crude and NGLs]:[Total '[note 4']]],Calculation!$A30,FALSE)</f>
        <v>0.04</v>
      </c>
      <c r="I30" s="6">
        <f>HLOOKUP(I$2,monthly_data_imports_by_country_thousand_tonnes[[#All],[Crude and NGLs]:[Total '[note 4']]],Calculation!$A30,FALSE)</f>
        <v>0.01</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0.02</v>
      </c>
      <c r="M30" s="6">
        <f>HLOOKUP(M$2,monthly_data_imports_by_country_thousand_tonnes[[#All],[Crude and NGLs]:[Total '[note 4']]],Calculation!$A30,FALSE)</f>
        <v>0</v>
      </c>
      <c r="N30" s="6">
        <f>HLOOKUP(N$2,monthly_data_imports_by_country_thousand_tonnes[[#All],[Crude and NGLs]:[Total '[note 4']]],Calculation!$A30,FALSE)</f>
        <v>21.72</v>
      </c>
      <c r="O30" s="9">
        <f>HLOOKUP(O$2,monthly_data_imports_by_country_thousand_tonnes[[#All],[Crude and NGLs]:[Total '[note 4']]],Calculation!$A30,FALSE)</f>
        <v>21.79</v>
      </c>
      <c r="P30" s="37">
        <f>HLOOKUP(P$2,monthly_data_imports_by_country_thousand_tonnes[[#All],[Crude and NGLs]:[Total '[note 4']]],Calculation!$A30,FALSE)</f>
        <v>45.3</v>
      </c>
      <c r="Q30" s="15">
        <f>HLOOKUP(Q$2,monthly_data_imports_by_country_thousand_tonnes[[#All],[Crude and NGLs]:[Total '[note 4']]],Calculation!$B30,FALSE)</f>
        <v>0</v>
      </c>
      <c r="R30" s="6">
        <f>HLOOKUP(R$2,monthly_data_imports_by_country_thousand_tonnes[[#All],[Crude and NGLs]:[Total '[note 4']]],Calculation!$B30,FALSE)</f>
        <v>11.34</v>
      </c>
      <c r="S30" s="9">
        <f>HLOOKUP(S$2,monthly_data_imports_by_country_thousand_tonnes[[#All],[Crude and NGLs]:[Total '[note 4']]],Calculation!$B30,FALSE)</f>
        <v>11.34</v>
      </c>
      <c r="T30" s="6">
        <f>HLOOKUP(T$2,monthly_data_imports_by_country_thousand_tonnes[[#All],[Crude and NGLs]:[Total '[note 4']]],Calculation!$B30,FALSE)</f>
        <v>0</v>
      </c>
      <c r="U30" s="6">
        <f>HLOOKUP(U$2,monthly_data_imports_by_country_thousand_tonnes[[#All],[Crude and NGLs]:[Total '[note 4']]],Calculation!$B30,FALSE)</f>
        <v>0.04</v>
      </c>
      <c r="V30" s="6">
        <f>HLOOKUP(V$2,monthly_data_imports_by_country_thousand_tonnes[[#All],[Crude and NGLs]:[Total '[note 4']]],Calculation!$B30,FALSE)</f>
        <v>0</v>
      </c>
      <c r="W30" s="6">
        <f>HLOOKUP(W$2,monthly_data_imports_by_country_thousand_tonnes[[#All],[Crude and NGLs]:[Total '[note 4']]],Calculation!$B30,FALSE)</f>
        <v>0.36</v>
      </c>
      <c r="X30" s="6">
        <f>HLOOKUP(X$2,monthly_data_imports_by_country_thousand_tonnes[[#All],[Crude and NGLs]:[Total '[note 4']]],Calculation!$B30,FALSE)</f>
        <v>11.39</v>
      </c>
      <c r="Y30" s="6">
        <f>HLOOKUP(Y$2,monthly_data_imports_by_country_thousand_tonnes[[#All],[Crude and NGLs]:[Total '[note 4']]],Calculation!$B30,FALSE)</f>
        <v>0</v>
      </c>
      <c r="Z30" s="6">
        <f>HLOOKUP(Z$2,monthly_data_imports_by_country_thousand_tonnes[[#All],[Crude and NGLs]:[Total '[note 4']]],Calculation!$B30,FALSE)</f>
        <v>15.37</v>
      </c>
      <c r="AA30" s="9">
        <f>HLOOKUP(AA$2,monthly_data_imports_by_country_thousand_tonnes[[#All],[Crude and NGLs]:[Total '[note 4']]],Calculation!$B30,FALSE)</f>
        <v>27.16</v>
      </c>
      <c r="AB30" s="37">
        <f>HLOOKUP(AB$2,monthly_data_imports_by_country_thousand_tonnes[[#All],[Crude and NGLs]:[Total '[note 4']]],Calculation!$B30,FALSE)</f>
        <v>38.5</v>
      </c>
    </row>
    <row r="31" spans="1:28" ht="14.5">
      <c r="A31" s="6">
        <f t="shared" si="0"/>
        <v>1635</v>
      </c>
      <c r="B31" s="6">
        <f t="shared" si="1"/>
        <v>1899</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75.739999999999995</v>
      </c>
      <c r="K31" s="6">
        <f>HLOOKUP(K$2,monthly_data_imports_by_country_thousand_tonnes[[#All],[Crude and NGLs]:[Total '[note 4']]],Calculation!$A31,FALSE)</f>
        <v>0</v>
      </c>
      <c r="L31" s="6">
        <f>HLOOKUP(L$2,monthly_data_imports_by_country_thousand_tonnes[[#All],[Crude and NGLs]:[Total '[note 4']]],Calculation!$A31,FALSE)</f>
        <v>55.91</v>
      </c>
      <c r="M31" s="6">
        <f>HLOOKUP(M$2,monthly_data_imports_by_country_thousand_tonnes[[#All],[Crude and NGLs]:[Total '[note 4']]],Calculation!$A31,FALSE)</f>
        <v>2.84</v>
      </c>
      <c r="N31" s="6">
        <f>HLOOKUP(N$2,monthly_data_imports_by_country_thousand_tonnes[[#All],[Crude and NGLs]:[Total '[note 4']]],Calculation!$A31,FALSE)</f>
        <v>3.09</v>
      </c>
      <c r="O31" s="9">
        <f>HLOOKUP(O$2,monthly_data_imports_by_country_thousand_tonnes[[#All],[Crude and NGLs]:[Total '[note 4']]],Calculation!$A31,FALSE)</f>
        <v>137.58000000000001</v>
      </c>
      <c r="P31" s="37">
        <f>HLOOKUP(P$2,monthly_data_imports_by_country_thousand_tonnes[[#All],[Crude and NGLs]:[Total '[note 4']]],Calculation!$A31,FALSE)</f>
        <v>137.58000000000001</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v>
      </c>
      <c r="U31" s="6">
        <f>HLOOKUP(U$2,monthly_data_imports_by_country_thousand_tonnes[[#All],[Crude and NGLs]:[Total '[note 4']]],Calculation!$B31,FALSE)</f>
        <v>0</v>
      </c>
      <c r="V31" s="6">
        <f>HLOOKUP(V$2,monthly_data_imports_by_country_thousand_tonnes[[#All],[Crude and NGLs]:[Total '[note 4']]],Calculation!$B31,FALSE)</f>
        <v>63.27</v>
      </c>
      <c r="W31" s="6">
        <f>HLOOKUP(W$2,monthly_data_imports_by_country_thousand_tonnes[[#All],[Crude and NGLs]:[Total '[note 4']]],Calculation!$B31,FALSE)</f>
        <v>0</v>
      </c>
      <c r="X31" s="6">
        <f>HLOOKUP(X$2,monthly_data_imports_by_country_thousand_tonnes[[#All],[Crude and NGLs]:[Total '[note 4']]],Calculation!$B31,FALSE)</f>
        <v>65.709999999999994</v>
      </c>
      <c r="Y31" s="6">
        <f>HLOOKUP(Y$2,monthly_data_imports_by_country_thousand_tonnes[[#All],[Crude and NGLs]:[Total '[note 4']]],Calculation!$B31,FALSE)</f>
        <v>0</v>
      </c>
      <c r="Z31" s="6">
        <f>HLOOKUP(Z$2,monthly_data_imports_by_country_thousand_tonnes[[#All],[Crude and NGLs]:[Total '[note 4']]],Calculation!$B31,FALSE)</f>
        <v>0.25</v>
      </c>
      <c r="AA31" s="9">
        <f>HLOOKUP(AA$2,monthly_data_imports_by_country_thousand_tonnes[[#All],[Crude and NGLs]:[Total '[note 4']]],Calculation!$B31,FALSE)</f>
        <v>129.22999999999999</v>
      </c>
      <c r="AB31" s="37">
        <f>HLOOKUP(AB$2,monthly_data_imports_by_country_thousand_tonnes[[#All],[Crude and NGLs]:[Total '[note 4']]],Calculation!$B31,FALSE)</f>
        <v>129.22999999999999</v>
      </c>
    </row>
    <row r="32" spans="1:28" ht="14.5">
      <c r="A32" s="6">
        <f t="shared" si="0"/>
        <v>1636</v>
      </c>
      <c r="B32" s="6">
        <f t="shared" si="1"/>
        <v>1900</v>
      </c>
      <c r="D32" s="20" t="s">
        <v>86</v>
      </c>
      <c r="E32" s="15">
        <f>HLOOKUP(E$2,monthly_data_imports_by_country_thousand_tonnes[[#All],[Crude and NGLs]:[Total '[note 4']]],Calculation!$A32,FALSE)</f>
        <v>0</v>
      </c>
      <c r="F32" s="6">
        <f>HLOOKUP(F$2,monthly_data_imports_by_country_thousand_tonnes[[#All],[Crude and NGLs]:[Total '[note 4']]],Calculation!$A32,FALSE)</f>
        <v>61.54</v>
      </c>
      <c r="G32" s="9">
        <f>HLOOKUP(G$2,monthly_data_imports_by_country_thousand_tonnes[[#All],[Crude and NGLs]:[Total '[note 4']]],Calculation!$A32,FALSE)</f>
        <v>61.54</v>
      </c>
      <c r="H32" s="6">
        <f>HLOOKUP(H$2,monthly_data_imports_by_country_thousand_tonnes[[#All],[Crude and NGLs]:[Total '[note 4']]],Calculation!$A32,FALSE)</f>
        <v>0.25</v>
      </c>
      <c r="I32" s="6">
        <f>HLOOKUP(I$2,monthly_data_imports_by_country_thousand_tonnes[[#All],[Crude and NGLs]:[Total '[note 4']]],Calculation!$A32,FALSE)</f>
        <v>11.65</v>
      </c>
      <c r="J32" s="6">
        <f>HLOOKUP(J$2,monthly_data_imports_by_country_thousand_tonnes[[#All],[Crude and NGLs]:[Total '[note 4']]],Calculation!$A32,FALSE)</f>
        <v>0</v>
      </c>
      <c r="K32" s="6">
        <f>HLOOKUP(K$2,monthly_data_imports_by_country_thousand_tonnes[[#All],[Crude and NGLs]:[Total '[note 4']]],Calculation!$A32,FALSE)</f>
        <v>3.51</v>
      </c>
      <c r="L32" s="6">
        <f>HLOOKUP(L$2,monthly_data_imports_by_country_thousand_tonnes[[#All],[Crude and NGLs]:[Total '[note 4']]],Calculation!$A32,FALSE)</f>
        <v>2.8</v>
      </c>
      <c r="M32" s="6">
        <f>HLOOKUP(M$2,monthly_data_imports_by_country_thousand_tonnes[[#All],[Crude and NGLs]:[Total '[note 4']]],Calculation!$A32,FALSE)</f>
        <v>0.23</v>
      </c>
      <c r="N32" s="6">
        <f>HLOOKUP(N$2,monthly_data_imports_by_country_thousand_tonnes[[#All],[Crude and NGLs]:[Total '[note 4']]],Calculation!$A32,FALSE)</f>
        <v>3.95</v>
      </c>
      <c r="O32" s="9">
        <f>HLOOKUP(O$2,monthly_data_imports_by_country_thousand_tonnes[[#All],[Crude and NGLs]:[Total '[note 4']]],Calculation!$A32,FALSE)</f>
        <v>22.39</v>
      </c>
      <c r="P32" s="37">
        <f>HLOOKUP(P$2,monthly_data_imports_by_country_thousand_tonnes[[#All],[Crude and NGLs]:[Total '[note 4']]],Calculation!$A32,FALSE)</f>
        <v>83.93</v>
      </c>
      <c r="Q32" s="15">
        <f>HLOOKUP(Q$2,monthly_data_imports_by_country_thousand_tonnes[[#All],[Crude and NGLs]:[Total '[note 4']]],Calculation!$B32,FALSE)</f>
        <v>0</v>
      </c>
      <c r="R32" s="6">
        <f>HLOOKUP(R$2,monthly_data_imports_by_country_thousand_tonnes[[#All],[Crude and NGLs]:[Total '[note 4']]],Calculation!$B32,FALSE)</f>
        <v>43.06</v>
      </c>
      <c r="S32" s="9">
        <f>HLOOKUP(S$2,monthly_data_imports_by_country_thousand_tonnes[[#All],[Crude and NGLs]:[Total '[note 4']]],Calculation!$B32,FALSE)</f>
        <v>43.06</v>
      </c>
      <c r="T32" s="6">
        <f>HLOOKUP(T$2,monthly_data_imports_by_country_thousand_tonnes[[#All],[Crude and NGLs]:[Total '[note 4']]],Calculation!$B32,FALSE)</f>
        <v>0.02</v>
      </c>
      <c r="U32" s="6">
        <f>HLOOKUP(U$2,monthly_data_imports_by_country_thousand_tonnes[[#All],[Crude and NGLs]:[Total '[note 4']]],Calculation!$B32,FALSE)</f>
        <v>11.75</v>
      </c>
      <c r="V32" s="6">
        <f>HLOOKUP(V$2,monthly_data_imports_by_country_thousand_tonnes[[#All],[Crude and NGLs]:[Total '[note 4']]],Calculation!$B32,FALSE)</f>
        <v>0</v>
      </c>
      <c r="W32" s="6">
        <f>HLOOKUP(W$2,monthly_data_imports_by_country_thousand_tonnes[[#All],[Crude and NGLs]:[Total '[note 4']]],Calculation!$B32,FALSE)</f>
        <v>6.34</v>
      </c>
      <c r="X32" s="6">
        <f>HLOOKUP(X$2,monthly_data_imports_by_country_thousand_tonnes[[#All],[Crude and NGLs]:[Total '[note 4']]],Calculation!$B32,FALSE)</f>
        <v>0</v>
      </c>
      <c r="Y32" s="6">
        <f>HLOOKUP(Y$2,monthly_data_imports_by_country_thousand_tonnes[[#All],[Crude and NGLs]:[Total '[note 4']]],Calculation!$B32,FALSE)</f>
        <v>0.01</v>
      </c>
      <c r="Z32" s="6">
        <f>HLOOKUP(Z$2,monthly_data_imports_by_country_thousand_tonnes[[#All],[Crude and NGLs]:[Total '[note 4']]],Calculation!$B32,FALSE)</f>
        <v>3.05</v>
      </c>
      <c r="AA32" s="9">
        <f>HLOOKUP(AA$2,monthly_data_imports_by_country_thousand_tonnes[[#All],[Crude and NGLs]:[Total '[note 4']]],Calculation!$B32,FALSE)</f>
        <v>21.17</v>
      </c>
      <c r="AB32" s="37">
        <f>HLOOKUP(AB$2,monthly_data_imports_by_country_thousand_tonnes[[#All],[Crude and NGLs]:[Total '[note 4']]],Calculation!$B32,FALSE)</f>
        <v>64.23</v>
      </c>
    </row>
    <row r="33" spans="1:28" ht="14.5">
      <c r="A33" s="6">
        <f t="shared" si="0"/>
        <v>1637</v>
      </c>
      <c r="B33" s="6">
        <f t="shared" si="1"/>
        <v>1901</v>
      </c>
      <c r="D33" s="20" t="s">
        <v>43</v>
      </c>
      <c r="E33" s="15">
        <f>HLOOKUP(E$2,monthly_data_imports_by_country_thousand_tonnes[[#All],[Crude and NGLs]:[Total '[note 4']]],Calculation!$A33,FALSE)</f>
        <v>0</v>
      </c>
      <c r="F33" s="6">
        <f>HLOOKUP(F$2,monthly_data_imports_by_country_thousand_tonnes[[#All],[Crude and NGLs]:[Total '[note 4']]],Calculation!$A33,FALSE)</f>
        <v>3.79</v>
      </c>
      <c r="G33" s="9">
        <f>HLOOKUP(G$2,monthly_data_imports_by_country_thousand_tonnes[[#All],[Crude and NGLs]:[Total '[note 4']]],Calculation!$A33,FALSE)</f>
        <v>3.79</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327.39999999999998</v>
      </c>
      <c r="K33" s="6">
        <f>HLOOKUP(K$2,monthly_data_imports_by_country_thousand_tonnes[[#All],[Crude and NGLs]:[Total '[note 4']]],Calculation!$A33,FALSE)</f>
        <v>5.77</v>
      </c>
      <c r="L33" s="6">
        <f>HLOOKUP(L$2,monthly_data_imports_by_country_thousand_tonnes[[#All],[Crude and NGLs]:[Total '[note 4']]],Calculation!$A33,FALSE)</f>
        <v>0</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333.17</v>
      </c>
      <c r="P33" s="37">
        <f>HLOOKUP(P$2,monthly_data_imports_by_country_thousand_tonnes[[#All],[Crude and NGLs]:[Total '[note 4']]],Calculation!$A33,FALSE)</f>
        <v>336.96</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523.97</v>
      </c>
      <c r="W33" s="6">
        <f>HLOOKUP(W$2,monthly_data_imports_by_country_thousand_tonnes[[#All],[Crude and NGLs]:[Total '[note 4']]],Calculation!$B33,FALSE)</f>
        <v>0</v>
      </c>
      <c r="X33" s="6">
        <f>HLOOKUP(X$2,monthly_data_imports_by_country_thousand_tonnes[[#All],[Crude and NGLs]:[Total '[note 4']]],Calculation!$B33,FALSE)</f>
        <v>83.81</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607.78</v>
      </c>
      <c r="AB33" s="37">
        <f>HLOOKUP(AB$2,monthly_data_imports_by_country_thousand_tonnes[[#All],[Crude and NGLs]:[Total '[note 4']]],Calculation!$B33,FALSE)</f>
        <v>607.78</v>
      </c>
    </row>
    <row r="34" spans="1:28" ht="14.5">
      <c r="A34" s="6">
        <f t="shared" si="0"/>
        <v>1638</v>
      </c>
      <c r="B34" s="6">
        <f t="shared" si="1"/>
        <v>1902</v>
      </c>
      <c r="D34" s="20" t="s">
        <v>88</v>
      </c>
      <c r="E34" s="15">
        <f>HLOOKUP(E$2,monthly_data_imports_by_country_thousand_tonnes[[#All],[Crude and NGLs]:[Total '[note 4']]],Calculation!$A34,FALSE)</f>
        <v>435.49</v>
      </c>
      <c r="F34" s="6">
        <f>HLOOKUP(F$2,monthly_data_imports_by_country_thousand_tonnes[[#All],[Crude and NGLs]:[Total '[note 4']]],Calculation!$A34,FALSE)</f>
        <v>0</v>
      </c>
      <c r="G34" s="9">
        <f>HLOOKUP(G$2,monthly_data_imports_by_country_thousand_tonnes[[#All],[Crude and NGLs]:[Total '[note 4']]],Calculation!$A34,FALSE)</f>
        <v>435.49</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435.49</v>
      </c>
      <c r="Q34" s="15">
        <f>HLOOKUP(Q$2,monthly_data_imports_by_country_thousand_tonnes[[#All],[Crude and NGLs]:[Total '[note 4']]],Calculation!$B34,FALSE)</f>
        <v>481.46</v>
      </c>
      <c r="R34" s="6">
        <f>HLOOKUP(R$2,monthly_data_imports_by_country_thousand_tonnes[[#All],[Crude and NGLs]:[Total '[note 4']]],Calculation!$B34,FALSE)</f>
        <v>0</v>
      </c>
      <c r="S34" s="9">
        <f>HLOOKUP(S$2,monthly_data_imports_by_country_thousand_tonnes[[#All],[Crude and NGLs]:[Total '[note 4']]],Calculation!$B34,FALSE)</f>
        <v>481.46</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481.46</v>
      </c>
    </row>
    <row r="35" spans="1:28" ht="14.5">
      <c r="A35" s="6">
        <f t="shared" si="0"/>
        <v>1639</v>
      </c>
      <c r="B35" s="6">
        <f t="shared" si="1"/>
        <v>1903</v>
      </c>
      <c r="D35" s="20" t="s">
        <v>44</v>
      </c>
      <c r="E35" s="15">
        <f>HLOOKUP(E$2,monthly_data_imports_by_country_thousand_tonnes[[#All],[Crude and NGLs]:[Total '[note 4']]],Calculation!$A35,FALSE)</f>
        <v>0</v>
      </c>
      <c r="F35" s="6">
        <f>HLOOKUP(F$2,monthly_data_imports_by_country_thousand_tonnes[[#All],[Crude and NGLs]:[Total '[note 4']]],Calculation!$A35,FALSE)</f>
        <v>17.82</v>
      </c>
      <c r="G35" s="9">
        <f>HLOOKUP(G$2,monthly_data_imports_by_country_thousand_tonnes[[#All],[Crude and NGLs]:[Total '[note 4']]],Calculation!$A35,FALSE)</f>
        <v>17.82</v>
      </c>
      <c r="H35" s="6">
        <f>HLOOKUP(H$2,monthly_data_imports_by_country_thousand_tonnes[[#All],[Crude and NGLs]:[Total '[note 4']]],Calculation!$A35,FALSE)</f>
        <v>0.2</v>
      </c>
      <c r="I35" s="6">
        <f>HLOOKUP(I$2,monthly_data_imports_by_country_thousand_tonnes[[#All],[Crude and NGLs]:[Total '[note 4']]],Calculation!$A35,FALSE)</f>
        <v>77.23</v>
      </c>
      <c r="J35" s="6">
        <f>HLOOKUP(J$2,monthly_data_imports_by_country_thousand_tonnes[[#All],[Crude and NGLs]:[Total '[note 4']]],Calculation!$A35,FALSE)</f>
        <v>55.03</v>
      </c>
      <c r="K35" s="6">
        <f>HLOOKUP(K$2,monthly_data_imports_by_country_thousand_tonnes[[#All],[Crude and NGLs]:[Total '[note 4']]],Calculation!$A35,FALSE)</f>
        <v>26.29</v>
      </c>
      <c r="L35" s="6">
        <f>HLOOKUP(L$2,monthly_data_imports_by_country_thousand_tonnes[[#All],[Crude and NGLs]:[Total '[note 4']]],Calculation!$A35,FALSE)</f>
        <v>279.68</v>
      </c>
      <c r="M35" s="6">
        <f>HLOOKUP(M$2,monthly_data_imports_by_country_thousand_tonnes[[#All],[Crude and NGLs]:[Total '[note 4']]],Calculation!$A35,FALSE)</f>
        <v>0</v>
      </c>
      <c r="N35" s="6">
        <f>HLOOKUP(N$2,monthly_data_imports_by_country_thousand_tonnes[[#All],[Crude and NGLs]:[Total '[note 4']]],Calculation!$A35,FALSE)</f>
        <v>86.7</v>
      </c>
      <c r="O35" s="9">
        <f>HLOOKUP(O$2,monthly_data_imports_by_country_thousand_tonnes[[#All],[Crude and NGLs]:[Total '[note 4']]],Calculation!$A35,FALSE)</f>
        <v>525.13</v>
      </c>
      <c r="P35" s="37">
        <f>HLOOKUP(P$2,monthly_data_imports_by_country_thousand_tonnes[[#All],[Crude and NGLs]:[Total '[note 4']]],Calculation!$A35,FALSE)</f>
        <v>542.95000000000005</v>
      </c>
      <c r="Q35" s="15">
        <f>HLOOKUP(Q$2,monthly_data_imports_by_country_thousand_tonnes[[#All],[Crude and NGLs]:[Total '[note 4']]],Calculation!$B35,FALSE)</f>
        <v>0</v>
      </c>
      <c r="R35" s="6">
        <f>HLOOKUP(R$2,monthly_data_imports_by_country_thousand_tonnes[[#All],[Crude and NGLs]:[Total '[note 4']]],Calculation!$B35,FALSE)</f>
        <v>67.61</v>
      </c>
      <c r="S35" s="9">
        <f>HLOOKUP(S$2,monthly_data_imports_by_country_thousand_tonnes[[#All],[Crude and NGLs]:[Total '[note 4']]],Calculation!$B35,FALSE)</f>
        <v>67.61</v>
      </c>
      <c r="T35" s="6">
        <f>HLOOKUP(T$2,monthly_data_imports_by_country_thousand_tonnes[[#All],[Crude and NGLs]:[Total '[note 4']]],Calculation!$B35,FALSE)</f>
        <v>14.14</v>
      </c>
      <c r="U35" s="6">
        <f>HLOOKUP(U$2,monthly_data_imports_by_country_thousand_tonnes[[#All],[Crude and NGLs]:[Total '[note 4']]],Calculation!$B35,FALSE)</f>
        <v>205.16</v>
      </c>
      <c r="V35" s="6">
        <f>HLOOKUP(V$2,monthly_data_imports_by_country_thousand_tonnes[[#All],[Crude and NGLs]:[Total '[note 4']]],Calculation!$B35,FALSE)</f>
        <v>7.8</v>
      </c>
      <c r="W35" s="6">
        <f>HLOOKUP(W$2,monthly_data_imports_by_country_thousand_tonnes[[#All],[Crude and NGLs]:[Total '[note 4']]],Calculation!$B35,FALSE)</f>
        <v>10.31</v>
      </c>
      <c r="X35" s="6">
        <f>HLOOKUP(X$2,monthly_data_imports_by_country_thousand_tonnes[[#All],[Crude and NGLs]:[Total '[note 4']]],Calculation!$B35,FALSE)</f>
        <v>444.49</v>
      </c>
      <c r="Y35" s="6">
        <f>HLOOKUP(Y$2,monthly_data_imports_by_country_thousand_tonnes[[#All],[Crude and NGLs]:[Total '[note 4']]],Calculation!$B35,FALSE)</f>
        <v>0</v>
      </c>
      <c r="Z35" s="6">
        <f>HLOOKUP(Z$2,monthly_data_imports_by_country_thousand_tonnes[[#All],[Crude and NGLs]:[Total '[note 4']]],Calculation!$B35,FALSE)</f>
        <v>57.63</v>
      </c>
      <c r="AA35" s="9">
        <f>HLOOKUP(AA$2,monthly_data_imports_by_country_thousand_tonnes[[#All],[Crude and NGLs]:[Total '[note 4']]],Calculation!$B35,FALSE)</f>
        <v>739.53</v>
      </c>
      <c r="AB35" s="37">
        <f>HLOOKUP(AB$2,monthly_data_imports_by_country_thousand_tonnes[[#All],[Crude and NGLs]:[Total '[note 4']]],Calculation!$B35,FALSE)</f>
        <v>807.14</v>
      </c>
    </row>
    <row r="36" spans="1:28" ht="14.5">
      <c r="A36" s="6">
        <f t="shared" si="0"/>
        <v>1640</v>
      </c>
      <c r="B36" s="6">
        <f t="shared" si="1"/>
        <v>1904</v>
      </c>
      <c r="D36" s="20" t="s">
        <v>45</v>
      </c>
      <c r="E36" s="15">
        <f>HLOOKUP(E$2,monthly_data_imports_by_country_thousand_tonnes[[#All],[Crude and NGLs]:[Total '[note 4']]],Calculation!$A36,FALSE)</f>
        <v>0</v>
      </c>
      <c r="F36" s="6">
        <f>HLOOKUP(F$2,monthly_data_imports_by_country_thousand_tonnes[[#All],[Crude and NGLs]:[Total '[note 4']]],Calculation!$A36,FALSE)</f>
        <v>0</v>
      </c>
      <c r="G36" s="9">
        <f>HLOOKUP(G$2,monthly_data_imports_by_country_thousand_tonnes[[#All],[Crude and NGLs]:[Total '[note 4']]],Calculation!$A36,FALSE)</f>
        <v>0</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0</v>
      </c>
      <c r="P36" s="37">
        <f>HLOOKUP(P$2,monthly_data_imports_by_country_thousand_tonnes[[#All],[Crude and NGLs]:[Total '[note 4']]],Calculation!$A36,FALSE)</f>
        <v>0</v>
      </c>
      <c r="Q36" s="15">
        <f>HLOOKUP(Q$2,monthly_data_imports_by_country_thousand_tonnes[[#All],[Crude and NGLs]:[Total '[note 4']]],Calculation!$B36,FALSE)</f>
        <v>127.96</v>
      </c>
      <c r="R36" s="6">
        <f>HLOOKUP(R$2,monthly_data_imports_by_country_thousand_tonnes[[#All],[Crude and NGLs]:[Total '[note 4']]],Calculation!$B36,FALSE)</f>
        <v>0</v>
      </c>
      <c r="S36" s="9">
        <f>HLOOKUP(S$2,monthly_data_imports_by_country_thousand_tonnes[[#All],[Crude and NGLs]:[Total '[note 4']]],Calculation!$B36,FALSE)</f>
        <v>127.96</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0</v>
      </c>
      <c r="W36" s="6">
        <f>HLOOKUP(W$2,monthly_data_imports_by_country_thousand_tonnes[[#All],[Crude and NGLs]:[Total '[note 4']]],Calculation!$B36,FALSE)</f>
        <v>0</v>
      </c>
      <c r="X36" s="6">
        <f>HLOOKUP(X$2,monthly_data_imports_by_country_thousand_tonnes[[#All],[Crude and NGLs]:[Total '[note 4']]],Calculation!$B36,FALSE)</f>
        <v>0</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0</v>
      </c>
      <c r="AB36" s="37">
        <f>HLOOKUP(AB$2,monthly_data_imports_by_country_thousand_tonnes[[#All],[Crude and NGLs]:[Total '[note 4']]],Calculation!$B36,FALSE)</f>
        <v>127.96</v>
      </c>
    </row>
    <row r="37" spans="1:28" ht="14.5">
      <c r="A37" s="6">
        <f t="shared" si="0"/>
        <v>1641</v>
      </c>
      <c r="B37" s="6">
        <f t="shared" si="1"/>
        <v>1905</v>
      </c>
      <c r="D37" s="20" t="s">
        <v>46</v>
      </c>
      <c r="E37" s="15">
        <f>HLOOKUP(E$2,monthly_data_imports_by_country_thousand_tonnes[[#All],[Crude and NGLs]:[Total '[note 4']]],Calculation!$A37,FALSE)</f>
        <v>1124.78</v>
      </c>
      <c r="F37" s="6">
        <f>HLOOKUP(F$2,monthly_data_imports_by_country_thousand_tonnes[[#All],[Crude and NGLs]:[Total '[note 4']]],Calculation!$A37,FALSE)</f>
        <v>0</v>
      </c>
      <c r="G37" s="9">
        <f>HLOOKUP(G$2,monthly_data_imports_by_country_thousand_tonnes[[#All],[Crude and NGLs]:[Total '[note 4']]],Calculation!$A37,FALSE)</f>
        <v>1124.78</v>
      </c>
      <c r="H37" s="6">
        <f>HLOOKUP(H$2,monthly_data_imports_by_country_thousand_tonnes[[#All],[Crude and NGLs]:[Total '[note 4']]],Calculation!$A37,FALSE)</f>
        <v>5.29</v>
      </c>
      <c r="I37" s="6">
        <f>HLOOKUP(I$2,monthly_data_imports_by_country_thousand_tonnes[[#All],[Crude and NGLs]:[Total '[note 4']]],Calculation!$A37,FALSE)</f>
        <v>83.19</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17.64</v>
      </c>
      <c r="O37" s="9">
        <f>HLOOKUP(O$2,monthly_data_imports_by_country_thousand_tonnes[[#All],[Crude and NGLs]:[Total '[note 4']]],Calculation!$A37,FALSE)</f>
        <v>106.12</v>
      </c>
      <c r="P37" s="37">
        <f>HLOOKUP(P$2,monthly_data_imports_by_country_thousand_tonnes[[#All],[Crude and NGLs]:[Total '[note 4']]],Calculation!$A37,FALSE)</f>
        <v>1230.9000000000001</v>
      </c>
      <c r="Q37" s="15">
        <f>HLOOKUP(Q$2,monthly_data_imports_by_country_thousand_tonnes[[#All],[Crude and NGLs]:[Total '[note 4']]],Calculation!$B37,FALSE)</f>
        <v>553.70000000000005</v>
      </c>
      <c r="R37" s="6">
        <f>HLOOKUP(R$2,monthly_data_imports_by_country_thousand_tonnes[[#All],[Crude and NGLs]:[Total '[note 4']]],Calculation!$B37,FALSE)</f>
        <v>0</v>
      </c>
      <c r="S37" s="9">
        <f>HLOOKUP(S$2,monthly_data_imports_by_country_thousand_tonnes[[#All],[Crude and NGLs]:[Total '[note 4']]],Calculation!$B37,FALSE)</f>
        <v>553.70000000000005</v>
      </c>
      <c r="T37" s="6">
        <f>HLOOKUP(T$2,monthly_data_imports_by_country_thousand_tonnes[[#All],[Crude and NGLs]:[Total '[note 4']]],Calculation!$B37,FALSE)</f>
        <v>0</v>
      </c>
      <c r="U37" s="6">
        <f>HLOOKUP(U$2,monthly_data_imports_by_country_thousand_tonnes[[#All],[Crude and NGLs]:[Total '[note 4']]],Calculation!$B37,FALSE)</f>
        <v>105.26</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14.55</v>
      </c>
      <c r="AA37" s="9">
        <f>HLOOKUP(AA$2,monthly_data_imports_by_country_thousand_tonnes[[#All],[Crude and NGLs]:[Total '[note 4']]],Calculation!$B37,FALSE)</f>
        <v>119.81</v>
      </c>
      <c r="AB37" s="37">
        <f>HLOOKUP(AB$2,monthly_data_imports_by_country_thousand_tonnes[[#All],[Crude and NGLs]:[Total '[note 4']]],Calculation!$B37,FALSE)</f>
        <v>673.51</v>
      </c>
    </row>
    <row r="38" spans="1:28" ht="14.5">
      <c r="A38" s="6">
        <f t="shared" si="0"/>
        <v>1642</v>
      </c>
      <c r="B38" s="6">
        <f t="shared" si="1"/>
        <v>1906</v>
      </c>
      <c r="D38" s="20" t="s">
        <v>137</v>
      </c>
      <c r="E38" s="15">
        <f>HLOOKUP(E$2,monthly_data_imports_by_country_thousand_tonnes[[#All],[Crude and NGLs]:[Total '[note 4']]],Calculation!$A38,FALSE)</f>
        <v>156.44</v>
      </c>
      <c r="F38" s="6">
        <f>HLOOKUP(F$2,monthly_data_imports_by_country_thousand_tonnes[[#All],[Crude and NGLs]:[Total '[note 4']]],Calculation!$A38,FALSE)</f>
        <v>0</v>
      </c>
      <c r="G38" s="9">
        <f>HLOOKUP(G$2,monthly_data_imports_by_country_thousand_tonnes[[#All],[Crude and NGLs]:[Total '[note 4']]],Calculation!$A38,FALSE)</f>
        <v>156.44</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0</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0</v>
      </c>
      <c r="P38" s="37">
        <f>HLOOKUP(P$2,monthly_data_imports_by_country_thousand_tonnes[[#All],[Crude and NGLs]:[Total '[note 4']]],Calculation!$A38,FALSE)</f>
        <v>156.44</v>
      </c>
      <c r="Q38" s="15">
        <f>HLOOKUP(Q$2,monthly_data_imports_by_country_thousand_tonnes[[#All],[Crude and NGLs]:[Total '[note 4']]],Calculation!$B38,FALSE)</f>
        <v>0</v>
      </c>
      <c r="R38" s="6">
        <f>HLOOKUP(R$2,monthly_data_imports_by_country_thousand_tonnes[[#All],[Crude and NGLs]:[Total '[note 4']]],Calculation!$B38,FALSE)</f>
        <v>0</v>
      </c>
      <c r="S38" s="9">
        <f>HLOOKUP(S$2,monthly_data_imports_by_country_thousand_tonnes[[#All],[Crude and NGLs]:[Total '[note 4']]],Calculation!$B38,FALSE)</f>
        <v>0</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0</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0</v>
      </c>
      <c r="AB38" s="37">
        <f>HLOOKUP(AB$2,monthly_data_imports_by_country_thousand_tonnes[[#All],[Crude and NGLs]:[Total '[note 4']]],Calculation!$B38,FALSE)</f>
        <v>0</v>
      </c>
    </row>
    <row r="39" spans="1:28" ht="14.5">
      <c r="A39" s="6">
        <f t="shared" si="0"/>
        <v>1643</v>
      </c>
      <c r="B39" s="6">
        <f t="shared" si="1"/>
        <v>1907</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1644</v>
      </c>
      <c r="B40" s="6">
        <f t="shared" si="1"/>
        <v>1908</v>
      </c>
      <c r="D40" s="20" t="s">
        <v>48</v>
      </c>
      <c r="E40" s="15">
        <f>HLOOKUP(E$2,monthly_data_imports_by_country_thousand_tonnes[[#All],[Crude and NGLs]:[Total '[note 4']]],Calculation!$A40,FALSE)</f>
        <v>0</v>
      </c>
      <c r="F40" s="6">
        <f>HLOOKUP(F$2,monthly_data_imports_by_country_thousand_tonnes[[#All],[Crude and NGLs]:[Total '[note 4']]],Calculation!$A40,FALSE)</f>
        <v>30.3</v>
      </c>
      <c r="G40" s="9">
        <f>HLOOKUP(G$2,monthly_data_imports_by_country_thousand_tonnes[[#All],[Crude and NGLs]:[Total '[note 4']]],Calculation!$A40,FALSE)</f>
        <v>30.3</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139.69</v>
      </c>
      <c r="K40" s="6">
        <f>HLOOKUP(K$2,monthly_data_imports_by_country_thousand_tonnes[[#All],[Crude and NGLs]:[Total '[note 4']]],Calculation!$A40,FALSE)</f>
        <v>0</v>
      </c>
      <c r="L40" s="6">
        <f>HLOOKUP(L$2,monthly_data_imports_by_country_thousand_tonnes[[#All],[Crude and NGLs]:[Total '[note 4']]],Calculation!$A40,FALSE)</f>
        <v>84.65</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224.34</v>
      </c>
      <c r="P40" s="37">
        <f>HLOOKUP(P$2,monthly_data_imports_by_country_thousand_tonnes[[#All],[Crude and NGLs]:[Total '[note 4']]],Calculation!$A40,FALSE)</f>
        <v>254.64</v>
      </c>
      <c r="Q40" s="15">
        <f>HLOOKUP(Q$2,monthly_data_imports_by_country_thousand_tonnes[[#All],[Crude and NGLs]:[Total '[note 4']]],Calculation!$B40,FALSE)</f>
        <v>0</v>
      </c>
      <c r="R40" s="6">
        <f>HLOOKUP(R$2,monthly_data_imports_by_country_thousand_tonnes[[#All],[Crude and NGLs]:[Total '[note 4']]],Calculation!$B40,FALSE)</f>
        <v>34.29</v>
      </c>
      <c r="S40" s="9">
        <f>HLOOKUP(S$2,monthly_data_imports_by_country_thousand_tonnes[[#All],[Crude and NGLs]:[Total '[note 4']]],Calculation!$B40,FALSE)</f>
        <v>34.29</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130.1</v>
      </c>
      <c r="W40" s="6">
        <f>HLOOKUP(W$2,monthly_data_imports_by_country_thousand_tonnes[[#All],[Crude and NGLs]:[Total '[note 4']]],Calculation!$B40,FALSE)</f>
        <v>0</v>
      </c>
      <c r="X40" s="6">
        <f>HLOOKUP(X$2,monthly_data_imports_by_country_thousand_tonnes[[#All],[Crude and NGLs]:[Total '[note 4']]],Calculation!$B40,FALSE)</f>
        <v>0</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130.1</v>
      </c>
      <c r="AB40" s="37">
        <f>HLOOKUP(AB$2,monthly_data_imports_by_country_thousand_tonnes[[#All],[Crude and NGLs]:[Total '[note 4']]],Calculation!$B40,FALSE)</f>
        <v>164.39</v>
      </c>
    </row>
    <row r="41" spans="1:28" ht="14.5">
      <c r="A41" s="6">
        <f t="shared" si="0"/>
        <v>1645</v>
      </c>
      <c r="B41" s="6">
        <f t="shared" si="1"/>
        <v>1909</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39.659999999999997</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25.62</v>
      </c>
      <c r="M41" s="6">
        <f>HLOOKUP(M$2,monthly_data_imports_by_country_thousand_tonnes[[#All],[Crude and NGLs]:[Total '[note 4']]],Calculation!$A41,FALSE)</f>
        <v>0</v>
      </c>
      <c r="N41" s="6">
        <f>HLOOKUP(N$2,monthly_data_imports_by_country_thousand_tonnes[[#All],[Crude and NGLs]:[Total '[note 4']]],Calculation!$A41,FALSE)</f>
        <v>8.17</v>
      </c>
      <c r="O41" s="9">
        <f>HLOOKUP(O$2,monthly_data_imports_by_country_thousand_tonnes[[#All],[Crude and NGLs]:[Total '[note 4']]],Calculation!$A41,FALSE)</f>
        <v>73.45</v>
      </c>
      <c r="P41" s="37">
        <f>HLOOKUP(P$2,monthly_data_imports_by_country_thousand_tonnes[[#All],[Crude and NGLs]:[Total '[note 4']]],Calculation!$A41,FALSE)</f>
        <v>73.45</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0</v>
      </c>
      <c r="V41" s="6">
        <f>HLOOKUP(V$2,monthly_data_imports_by_country_thousand_tonnes[[#All],[Crude and NGLs]:[Total '[note 4']]],Calculation!$B41,FALSE)</f>
        <v>12.31</v>
      </c>
      <c r="W41" s="6">
        <f>HLOOKUP(W$2,monthly_data_imports_by_country_thousand_tonnes[[#All],[Crude and NGLs]:[Total '[note 4']]],Calculation!$B41,FALSE)</f>
        <v>13.74</v>
      </c>
      <c r="X41" s="6">
        <f>HLOOKUP(X$2,monthly_data_imports_by_country_thousand_tonnes[[#All],[Crude and NGLs]:[Total '[note 4']]],Calculation!$B41,FALSE)</f>
        <v>31.83</v>
      </c>
      <c r="Y41" s="6">
        <f>HLOOKUP(Y$2,monthly_data_imports_by_country_thousand_tonnes[[#All],[Crude and NGLs]:[Total '[note 4']]],Calculation!$B41,FALSE)</f>
        <v>0</v>
      </c>
      <c r="Z41" s="6">
        <f>HLOOKUP(Z$2,monthly_data_imports_by_country_thousand_tonnes[[#All],[Crude and NGLs]:[Total '[note 4']]],Calculation!$B41,FALSE)</f>
        <v>32.71</v>
      </c>
      <c r="AA41" s="9">
        <f>HLOOKUP(AA$2,monthly_data_imports_by_country_thousand_tonnes[[#All],[Crude and NGLs]:[Total '[note 4']]],Calculation!$B41,FALSE)</f>
        <v>90.59</v>
      </c>
      <c r="AB41" s="37">
        <f>HLOOKUP(AB$2,monthly_data_imports_by_country_thousand_tonnes[[#All],[Crude and NGLs]:[Total '[note 4']]],Calculation!$B41,FALSE)</f>
        <v>90.59</v>
      </c>
    </row>
    <row r="42" spans="1:28" ht="14.5">
      <c r="A42" s="6">
        <f t="shared" si="0"/>
        <v>1646</v>
      </c>
      <c r="B42" s="6">
        <f t="shared" si="1"/>
        <v>1910</v>
      </c>
      <c r="D42" s="20" t="s">
        <v>49</v>
      </c>
      <c r="E42" s="15">
        <f>HLOOKUP(E$2,monthly_data_imports_by_country_thousand_tonnes[[#All],[Crude and NGLs]:[Total '[note 4']]],Calculation!$A42,FALSE)</f>
        <v>0</v>
      </c>
      <c r="F42" s="6">
        <f>HLOOKUP(F$2,monthly_data_imports_by_country_thousand_tonnes[[#All],[Crude and NGLs]:[Total '[note 4']]],Calculation!$A42,FALSE)</f>
        <v>36.39</v>
      </c>
      <c r="G42" s="9">
        <f>HLOOKUP(G$2,monthly_data_imports_by_country_thousand_tonnes[[#All],[Crude and NGLs]:[Total '[note 4']]],Calculation!$A42,FALSE)</f>
        <v>36.39</v>
      </c>
      <c r="H42" s="6">
        <f>HLOOKUP(H$2,monthly_data_imports_by_country_thousand_tonnes[[#All],[Crude and NGLs]:[Total '[note 4']]],Calculation!$A42,FALSE)</f>
        <v>0</v>
      </c>
      <c r="I42" s="6">
        <f>HLOOKUP(I$2,monthly_data_imports_by_country_thousand_tonnes[[#All],[Crude and NGLs]:[Total '[note 4']]],Calculation!$A42,FALSE)</f>
        <v>0.09</v>
      </c>
      <c r="J42" s="6">
        <f>HLOOKUP(J$2,monthly_data_imports_by_country_thousand_tonnes[[#All],[Crude and NGLs]:[Total '[note 4']]],Calculation!$A42,FALSE)</f>
        <v>14.97</v>
      </c>
      <c r="K42" s="6">
        <f>HLOOKUP(K$2,monthly_data_imports_by_country_thousand_tonnes[[#All],[Crude and NGLs]:[Total '[note 4']]],Calculation!$A42,FALSE)</f>
        <v>0</v>
      </c>
      <c r="L42" s="6">
        <f>HLOOKUP(L$2,monthly_data_imports_by_country_thousand_tonnes[[#All],[Crude and NGLs]:[Total '[note 4']]],Calculation!$A42,FALSE)</f>
        <v>65.58</v>
      </c>
      <c r="M42" s="6">
        <f>HLOOKUP(M$2,monthly_data_imports_by_country_thousand_tonnes[[#All],[Crude and NGLs]:[Total '[note 4']]],Calculation!$A42,FALSE)</f>
        <v>0</v>
      </c>
      <c r="N42" s="6">
        <f>HLOOKUP(N$2,monthly_data_imports_by_country_thousand_tonnes[[#All],[Crude and NGLs]:[Total '[note 4']]],Calculation!$A42,FALSE)</f>
        <v>11.4</v>
      </c>
      <c r="O42" s="9">
        <f>HLOOKUP(O$2,monthly_data_imports_by_country_thousand_tonnes[[#All],[Crude and NGLs]:[Total '[note 4']]],Calculation!$A42,FALSE)</f>
        <v>92.04</v>
      </c>
      <c r="P42" s="37">
        <f>HLOOKUP(P$2,monthly_data_imports_by_country_thousand_tonnes[[#All],[Crude and NGLs]:[Total '[note 4']]],Calculation!$A42,FALSE)</f>
        <v>128.43</v>
      </c>
      <c r="Q42" s="15">
        <f>HLOOKUP(Q$2,monthly_data_imports_by_country_thousand_tonnes[[#All],[Crude and NGLs]:[Total '[note 4']]],Calculation!$B42,FALSE)</f>
        <v>0.71</v>
      </c>
      <c r="R42" s="6">
        <f>HLOOKUP(R$2,monthly_data_imports_by_country_thousand_tonnes[[#All],[Crude and NGLs]:[Total '[note 4']]],Calculation!$B42,FALSE)</f>
        <v>34.9</v>
      </c>
      <c r="S42" s="9">
        <f>HLOOKUP(S$2,monthly_data_imports_by_country_thousand_tonnes[[#All],[Crude and NGLs]:[Total '[note 4']]],Calculation!$B42,FALSE)</f>
        <v>35.61</v>
      </c>
      <c r="T42" s="6">
        <f>HLOOKUP(T$2,monthly_data_imports_by_country_thousand_tonnes[[#All],[Crude and NGLs]:[Total '[note 4']]],Calculation!$B42,FALSE)</f>
        <v>0</v>
      </c>
      <c r="U42" s="6">
        <f>HLOOKUP(U$2,monthly_data_imports_by_country_thousand_tonnes[[#All],[Crude and NGLs]:[Total '[note 4']]],Calculation!$B42,FALSE)</f>
        <v>0.08</v>
      </c>
      <c r="V42" s="6">
        <f>HLOOKUP(V$2,monthly_data_imports_by_country_thousand_tonnes[[#All],[Crude and NGLs]:[Total '[note 4']]],Calculation!$B42,FALSE)</f>
        <v>0</v>
      </c>
      <c r="W42" s="6">
        <f>HLOOKUP(W$2,monthly_data_imports_by_country_thousand_tonnes[[#All],[Crude and NGLs]:[Total '[note 4']]],Calculation!$B42,FALSE)</f>
        <v>0</v>
      </c>
      <c r="X42" s="6">
        <f>HLOOKUP(X$2,monthly_data_imports_by_country_thousand_tonnes[[#All],[Crude and NGLs]:[Total '[note 4']]],Calculation!$B42,FALSE)</f>
        <v>153.30000000000001</v>
      </c>
      <c r="Y42" s="6">
        <f>HLOOKUP(Y$2,monthly_data_imports_by_country_thousand_tonnes[[#All],[Crude and NGLs]:[Total '[note 4']]],Calculation!$B42,FALSE)</f>
        <v>0</v>
      </c>
      <c r="Z42" s="6">
        <f>HLOOKUP(Z$2,monthly_data_imports_by_country_thousand_tonnes[[#All],[Crude and NGLs]:[Total '[note 4']]],Calculation!$B42,FALSE)</f>
        <v>12.46</v>
      </c>
      <c r="AA42" s="9">
        <f>HLOOKUP(AA$2,monthly_data_imports_by_country_thousand_tonnes[[#All],[Crude and NGLs]:[Total '[note 4']]],Calculation!$B42,FALSE)</f>
        <v>165.84</v>
      </c>
      <c r="AB42" s="37">
        <f>HLOOKUP(AB$2,monthly_data_imports_by_country_thousand_tonnes[[#All],[Crude and NGLs]:[Total '[note 4']]],Calculation!$B42,FALSE)</f>
        <v>201.45</v>
      </c>
    </row>
    <row r="43" spans="1:28" ht="14.5">
      <c r="A43" s="6">
        <f t="shared" si="0"/>
        <v>1647</v>
      </c>
      <c r="B43" s="6">
        <f t="shared" si="1"/>
        <v>1911</v>
      </c>
      <c r="D43" s="20" t="s">
        <v>50</v>
      </c>
      <c r="E43" s="15">
        <f>HLOOKUP(E$2,monthly_data_imports_by_country_thousand_tonnes[[#All],[Crude and NGLs]:[Total '[note 4']]],Calculation!$A43,FALSE)</f>
        <v>147.79</v>
      </c>
      <c r="F43" s="6">
        <f>HLOOKUP(F$2,monthly_data_imports_by_country_thousand_tonnes[[#All],[Crude and NGLs]:[Total '[note 4']]],Calculation!$A43,FALSE)</f>
        <v>0</v>
      </c>
      <c r="G43" s="9">
        <f>HLOOKUP(G$2,monthly_data_imports_by_country_thousand_tonnes[[#All],[Crude and NGLs]:[Total '[note 4']]],Calculation!$A43,FALSE)</f>
        <v>147.79</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6.01</v>
      </c>
      <c r="O43" s="9">
        <f>HLOOKUP(O$2,monthly_data_imports_by_country_thousand_tonnes[[#All],[Crude and NGLs]:[Total '[note 4']]],Calculation!$A43,FALSE)</f>
        <v>6.01</v>
      </c>
      <c r="P43" s="37">
        <f>HLOOKUP(P$2,monthly_data_imports_by_country_thousand_tonnes[[#All],[Crude and NGLs]:[Total '[note 4']]],Calculation!$A43,FALSE)</f>
        <v>153.80000000000001</v>
      </c>
      <c r="Q43" s="15">
        <f>HLOOKUP(Q$2,monthly_data_imports_by_country_thousand_tonnes[[#All],[Crude and NGLs]:[Total '[note 4']]],Calculation!$B43,FALSE)</f>
        <v>0</v>
      </c>
      <c r="R43" s="6">
        <f>HLOOKUP(R$2,monthly_data_imports_by_country_thousand_tonnes[[#All],[Crude and NGLs]:[Total '[note 4']]],Calculation!$B43,FALSE)</f>
        <v>0</v>
      </c>
      <c r="S43" s="9">
        <f>HLOOKUP(S$2,monthly_data_imports_by_country_thousand_tonnes[[#All],[Crude and NGLs]:[Total '[note 4']]],Calculation!$B43,FALSE)</f>
        <v>0</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5.07</v>
      </c>
      <c r="AA43" s="9">
        <f>HLOOKUP(AA$2,monthly_data_imports_by_country_thousand_tonnes[[#All],[Crude and NGLs]:[Total '[note 4']]],Calculation!$B43,FALSE)</f>
        <v>5.07</v>
      </c>
      <c r="AB43" s="37">
        <f>HLOOKUP(AB$2,monthly_data_imports_by_country_thousand_tonnes[[#All],[Crude and NGLs]:[Total '[note 4']]],Calculation!$B43,FALSE)</f>
        <v>5.07</v>
      </c>
    </row>
    <row r="44" spans="1:28" ht="14.5">
      <c r="A44" s="6">
        <f t="shared" si="0"/>
        <v>1648</v>
      </c>
      <c r="B44" s="6">
        <f t="shared" si="1"/>
        <v>1912</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25.94</v>
      </c>
      <c r="K44" s="6">
        <f>HLOOKUP(K$2,monthly_data_imports_by_country_thousand_tonnes[[#All],[Crude and NGLs]:[Total '[note 4']]],Calculation!$A44,FALSE)</f>
        <v>16.010000000000002</v>
      </c>
      <c r="L44" s="6">
        <f>HLOOKUP(L$2,monthly_data_imports_by_country_thousand_tonnes[[#All],[Crude and NGLs]:[Total '[note 4']]],Calculation!$A44,FALSE)</f>
        <v>10.98</v>
      </c>
      <c r="M44" s="6">
        <f>HLOOKUP(M$2,monthly_data_imports_by_country_thousand_tonnes[[#All],[Crude and NGLs]:[Total '[note 4']]],Calculation!$A44,FALSE)</f>
        <v>0.12</v>
      </c>
      <c r="N44" s="6">
        <f>HLOOKUP(N$2,monthly_data_imports_by_country_thousand_tonnes[[#All],[Crude and NGLs]:[Total '[note 4']]],Calculation!$A44,FALSE)</f>
        <v>0.41</v>
      </c>
      <c r="O44" s="9">
        <f>HLOOKUP(O$2,monthly_data_imports_by_country_thousand_tonnes[[#All],[Crude and NGLs]:[Total '[note 4']]],Calculation!$A44,FALSE)</f>
        <v>53.46</v>
      </c>
      <c r="P44" s="37">
        <f>HLOOKUP(P$2,monthly_data_imports_by_country_thousand_tonnes[[#All],[Crude and NGLs]:[Total '[note 4']]],Calculation!$A44,FALSE)</f>
        <v>53.46</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135.6</v>
      </c>
      <c r="W44" s="6">
        <f>HLOOKUP(W$2,monthly_data_imports_by_country_thousand_tonnes[[#All],[Crude and NGLs]:[Total '[note 4']]],Calculation!$B44,FALSE)</f>
        <v>0</v>
      </c>
      <c r="X44" s="6">
        <f>HLOOKUP(X$2,monthly_data_imports_by_country_thousand_tonnes[[#All],[Crude and NGLs]:[Total '[note 4']]],Calculation!$B44,FALSE)</f>
        <v>9.24</v>
      </c>
      <c r="Y44" s="6">
        <f>HLOOKUP(Y$2,monthly_data_imports_by_country_thousand_tonnes[[#All],[Crude and NGLs]:[Total '[note 4']]],Calculation!$B44,FALSE)</f>
        <v>7.0000000000000007E-2</v>
      </c>
      <c r="Z44" s="6">
        <f>HLOOKUP(Z$2,monthly_data_imports_by_country_thousand_tonnes[[#All],[Crude and NGLs]:[Total '[note 4']]],Calculation!$B44,FALSE)</f>
        <v>1.21</v>
      </c>
      <c r="AA44" s="9">
        <f>HLOOKUP(AA$2,monthly_data_imports_by_country_thousand_tonnes[[#All],[Crude and NGLs]:[Total '[note 4']]],Calculation!$B44,FALSE)</f>
        <v>146.12</v>
      </c>
      <c r="AB44" s="37">
        <f>HLOOKUP(AB$2,monthly_data_imports_by_country_thousand_tonnes[[#All],[Crude and NGLs]:[Total '[note 4']]],Calculation!$B44,FALSE)</f>
        <v>146.12</v>
      </c>
    </row>
    <row r="45" spans="1:28" ht="14.5">
      <c r="A45" s="6">
        <f t="shared" si="0"/>
        <v>1649</v>
      </c>
      <c r="B45" s="6">
        <f t="shared" si="1"/>
        <v>1913</v>
      </c>
      <c r="D45" s="20" t="s">
        <v>52</v>
      </c>
      <c r="E45" s="15">
        <f>HLOOKUP(E$2,monthly_data_imports_by_country_thousand_tonnes[[#All],[Crude and NGLs]:[Total '[note 4']]],Calculation!$A45,FALSE)</f>
        <v>1427.77</v>
      </c>
      <c r="F45" s="6">
        <f>HLOOKUP(F$2,monthly_data_imports_by_country_thousand_tonnes[[#All],[Crude and NGLs]:[Total '[note 4']]],Calculation!$A45,FALSE)</f>
        <v>0</v>
      </c>
      <c r="G45" s="9">
        <f>HLOOKUP(G$2,monthly_data_imports_by_country_thousand_tonnes[[#All],[Crude and NGLs]:[Total '[note 4']]],Calculation!$A45,FALSE)</f>
        <v>1427.77</v>
      </c>
      <c r="H45" s="6">
        <f>HLOOKUP(H$2,monthly_data_imports_by_country_thousand_tonnes[[#All],[Crude and NGLs]:[Total '[note 4']]],Calculation!$A45,FALSE)</f>
        <v>0</v>
      </c>
      <c r="I45" s="6">
        <f>HLOOKUP(I$2,monthly_data_imports_by_country_thousand_tonnes[[#All],[Crude and NGLs]:[Total '[note 4']]],Calculation!$A45,FALSE)</f>
        <v>0.06</v>
      </c>
      <c r="J45" s="6">
        <f>HLOOKUP(J$2,monthly_data_imports_by_country_thousand_tonnes[[#All],[Crude and NGLs]:[Total '[note 4']]],Calculation!$A45,FALSE)</f>
        <v>39.82</v>
      </c>
      <c r="K45" s="6">
        <f>HLOOKUP(K$2,monthly_data_imports_by_country_thousand_tonnes[[#All],[Crude and NGLs]:[Total '[note 4']]],Calculation!$A45,FALSE)</f>
        <v>0</v>
      </c>
      <c r="L45" s="6">
        <f>HLOOKUP(L$2,monthly_data_imports_by_country_thousand_tonnes[[#All],[Crude and NGLs]:[Total '[note 4']]],Calculation!$A45,FALSE)</f>
        <v>272.26</v>
      </c>
      <c r="M45" s="6">
        <f>HLOOKUP(M$2,monthly_data_imports_by_country_thousand_tonnes[[#All],[Crude and NGLs]:[Total '[note 4']]],Calculation!$A45,FALSE)</f>
        <v>0</v>
      </c>
      <c r="N45" s="6">
        <f>HLOOKUP(N$2,monthly_data_imports_by_country_thousand_tonnes[[#All],[Crude and NGLs]:[Total '[note 4']]],Calculation!$A45,FALSE)</f>
        <v>0.36</v>
      </c>
      <c r="O45" s="9">
        <f>HLOOKUP(O$2,monthly_data_imports_by_country_thousand_tonnes[[#All],[Crude and NGLs]:[Total '[note 4']]],Calculation!$A45,FALSE)</f>
        <v>312.5</v>
      </c>
      <c r="P45" s="37">
        <f>HLOOKUP(P$2,monthly_data_imports_by_country_thousand_tonnes[[#All],[Crude and NGLs]:[Total '[note 4']]],Calculation!$A45,FALSE)</f>
        <v>1740.27</v>
      </c>
      <c r="Q45" s="15">
        <f>HLOOKUP(Q$2,monthly_data_imports_by_country_thousand_tonnes[[#All],[Crude and NGLs]:[Total '[note 4']]],Calculation!$B45,FALSE)</f>
        <v>1133.21</v>
      </c>
      <c r="R45" s="6">
        <f>HLOOKUP(R$2,monthly_data_imports_by_country_thousand_tonnes[[#All],[Crude and NGLs]:[Total '[note 4']]],Calculation!$B45,FALSE)</f>
        <v>0</v>
      </c>
      <c r="S45" s="9">
        <f>HLOOKUP(S$2,monthly_data_imports_by_country_thousand_tonnes[[#All],[Crude and NGLs]:[Total '[note 4']]],Calculation!$B45,FALSE)</f>
        <v>1133.21</v>
      </c>
      <c r="T45" s="6">
        <f>HLOOKUP(T$2,monthly_data_imports_by_country_thousand_tonnes[[#All],[Crude and NGLs]:[Total '[note 4']]],Calculation!$B45,FALSE)</f>
        <v>0</v>
      </c>
      <c r="U45" s="6">
        <f>HLOOKUP(U$2,monthly_data_imports_by_country_thousand_tonnes[[#All],[Crude and NGLs]:[Total '[note 4']]],Calculation!$B45,FALSE)</f>
        <v>3.27</v>
      </c>
      <c r="V45" s="6">
        <f>HLOOKUP(V$2,monthly_data_imports_by_country_thousand_tonnes[[#All],[Crude and NGLs]:[Total '[note 4']]],Calculation!$B45,FALSE)</f>
        <v>0</v>
      </c>
      <c r="W45" s="6">
        <f>HLOOKUP(W$2,monthly_data_imports_by_country_thousand_tonnes[[#All],[Crude and NGLs]:[Total '[note 4']]],Calculation!$B45,FALSE)</f>
        <v>0</v>
      </c>
      <c r="X45" s="6">
        <f>HLOOKUP(X$2,monthly_data_imports_by_country_thousand_tonnes[[#All],[Crude and NGLs]:[Total '[note 4']]],Calculation!$B45,FALSE)</f>
        <v>337.12</v>
      </c>
      <c r="Y45" s="6">
        <f>HLOOKUP(Y$2,monthly_data_imports_by_country_thousand_tonnes[[#All],[Crude and NGLs]:[Total '[note 4']]],Calculation!$B45,FALSE)</f>
        <v>0</v>
      </c>
      <c r="Z45" s="6">
        <f>HLOOKUP(Z$2,monthly_data_imports_by_country_thousand_tonnes[[#All],[Crude and NGLs]:[Total '[note 4']]],Calculation!$B45,FALSE)</f>
        <v>14.33</v>
      </c>
      <c r="AA45" s="9">
        <f>HLOOKUP(AA$2,monthly_data_imports_by_country_thousand_tonnes[[#All],[Crude and NGLs]:[Total '[note 4']]],Calculation!$B45,FALSE)</f>
        <v>354.72</v>
      </c>
      <c r="AB45" s="37">
        <f>HLOOKUP(AB$2,monthly_data_imports_by_country_thousand_tonnes[[#All],[Crude and NGLs]:[Total '[note 4']]],Calculation!$B45,FALSE)</f>
        <v>1487.93</v>
      </c>
    </row>
    <row r="46" spans="1:28" ht="14.5">
      <c r="A46" s="6">
        <f t="shared" si="0"/>
        <v>1650</v>
      </c>
      <c r="B46" s="6">
        <f t="shared" si="1"/>
        <v>1914</v>
      </c>
      <c r="D46" s="20" t="s">
        <v>69</v>
      </c>
      <c r="E46" s="27">
        <f>HLOOKUP(E$2,monthly_data_imports_by_country_thousand_tonnes[[#All],[Crude and NGLs]:[Total '[note 4']]],Calculation!$A46,FALSE)</f>
        <v>225.55</v>
      </c>
      <c r="F46" s="14">
        <f>HLOOKUP(F$2,monthly_data_imports_by_country_thousand_tonnes[[#All],[Crude and NGLs]:[Total '[note 4']]],Calculation!$A46,FALSE)</f>
        <v>73.05</v>
      </c>
      <c r="G46" s="13">
        <f>HLOOKUP(G$2,monthly_data_imports_by_country_thousand_tonnes[[#All],[Crude and NGLs]:[Total '[note 4']]],Calculation!$A46,FALSE)</f>
        <v>298.60000000000002</v>
      </c>
      <c r="H46" s="14">
        <f>HLOOKUP(H$2,monthly_data_imports_by_country_thousand_tonnes[[#All],[Crude and NGLs]:[Total '[note 4']]],Calculation!$A46,FALSE)</f>
        <v>52.05</v>
      </c>
      <c r="I46" s="14">
        <f>HLOOKUP(I$2,monthly_data_imports_by_country_thousand_tonnes[[#All],[Crude and NGLs]:[Total '[note 4']]],Calculation!$A46,FALSE)</f>
        <v>97.9</v>
      </c>
      <c r="J46" s="14">
        <f>HLOOKUP(J$2,monthly_data_imports_by_country_thousand_tonnes[[#All],[Crude and NGLs]:[Total '[note 4']]],Calculation!$A46,FALSE)</f>
        <v>173.07</v>
      </c>
      <c r="K46" s="14">
        <f>HLOOKUP(K$2,monthly_data_imports_by_country_thousand_tonnes[[#All],[Crude and NGLs]:[Total '[note 4']]],Calculation!$A46,FALSE)</f>
        <v>0</v>
      </c>
      <c r="L46" s="14">
        <f>HLOOKUP(L$2,monthly_data_imports_by_country_thousand_tonnes[[#All],[Crude and NGLs]:[Total '[note 4']]],Calculation!$A46,FALSE)</f>
        <v>50.47</v>
      </c>
      <c r="M46" s="14">
        <f>HLOOKUP(M$2,monthly_data_imports_by_country_thousand_tonnes[[#All],[Crude and NGLs]:[Total '[note 4']]],Calculation!$A46,FALSE)</f>
        <v>0</v>
      </c>
      <c r="N46" s="14">
        <f>HLOOKUP(N$2,monthly_data_imports_by_country_thousand_tonnes[[#All],[Crude and NGLs]:[Total '[note 4']]],Calculation!$A46,FALSE)</f>
        <v>11.99</v>
      </c>
      <c r="O46" s="13">
        <f>HLOOKUP(O$2,monthly_data_imports_by_country_thousand_tonnes[[#All],[Crude and NGLs]:[Total '[note 4']]],Calculation!$A46,FALSE)</f>
        <v>385.48</v>
      </c>
      <c r="P46" s="38">
        <f>HLOOKUP(P$2,monthly_data_imports_by_country_thousand_tonnes[[#All],[Crude and NGLs]:[Total '[note 4']]],Calculation!$A46,FALSE)</f>
        <v>684.08</v>
      </c>
      <c r="Q46" s="27">
        <f>HLOOKUP(Q$2,monthly_data_imports_by_country_thousand_tonnes[[#All],[Crude and NGLs]:[Total '[note 4']]],Calculation!$B46,FALSE)</f>
        <v>206.04</v>
      </c>
      <c r="R46" s="14">
        <f>HLOOKUP(R$2,monthly_data_imports_by_country_thousand_tonnes[[#All],[Crude and NGLs]:[Total '[note 4']]],Calculation!$B46,FALSE)</f>
        <v>4.9400000000000004</v>
      </c>
      <c r="S46" s="13">
        <f>HLOOKUP(S$2,monthly_data_imports_by_country_thousand_tonnes[[#All],[Crude and NGLs]:[Total '[note 4']]],Calculation!$B46,FALSE)</f>
        <v>210.98</v>
      </c>
      <c r="T46" s="14">
        <f>HLOOKUP(T$2,monthly_data_imports_by_country_thousand_tonnes[[#All],[Crude and NGLs]:[Total '[note 4']]],Calculation!$B46,FALSE)</f>
        <v>84.91</v>
      </c>
      <c r="U46" s="14">
        <f>HLOOKUP(U$2,monthly_data_imports_by_country_thousand_tonnes[[#All],[Crude and NGLs]:[Total '[note 4']]],Calculation!$B46,FALSE)</f>
        <v>93.44</v>
      </c>
      <c r="V46" s="14">
        <f>HLOOKUP(V$2,monthly_data_imports_by_country_thousand_tonnes[[#All],[Crude and NGLs]:[Total '[note 4']]],Calculation!$B46,FALSE)</f>
        <v>3.51</v>
      </c>
      <c r="W46" s="14">
        <f>HLOOKUP(W$2,monthly_data_imports_by_country_thousand_tonnes[[#All],[Crude and NGLs]:[Total '[note 4']]],Calculation!$B46,FALSE)</f>
        <v>5.79</v>
      </c>
      <c r="X46" s="14">
        <f>HLOOKUP(X$2,monthly_data_imports_by_country_thousand_tonnes[[#All],[Crude and NGLs]:[Total '[note 4']]],Calculation!$B46,FALSE)</f>
        <v>8.25</v>
      </c>
      <c r="Y46" s="14">
        <f>HLOOKUP(Y$2,monthly_data_imports_by_country_thousand_tonnes[[#All],[Crude and NGLs]:[Total '[note 4']]],Calculation!$B46,FALSE)</f>
        <v>32.299999999999997</v>
      </c>
      <c r="Z46" s="14">
        <f>HLOOKUP(Z$2,monthly_data_imports_by_country_thousand_tonnes[[#All],[Crude and NGLs]:[Total '[note 4']]],Calculation!$B46,FALSE)</f>
        <v>9.32</v>
      </c>
      <c r="AA46" s="13">
        <f>HLOOKUP(AA$2,monthly_data_imports_by_country_thousand_tonnes[[#All],[Crude and NGLs]:[Total '[note 4']]],Calculation!$B46,FALSE)</f>
        <v>237.52</v>
      </c>
      <c r="AB46" s="38">
        <f>HLOOKUP(AB$2,monthly_data_imports_by_country_thousand_tonnes[[#All],[Crude and NGLs]:[Total '[note 4']]],Calculation!$B46,FALSE)</f>
        <v>448.5</v>
      </c>
    </row>
    <row r="47" spans="1:28" ht="14.5">
      <c r="A47" s="28">
        <f t="shared" si="0"/>
        <v>1651</v>
      </c>
      <c r="B47" s="29">
        <f t="shared" si="1"/>
        <v>1915</v>
      </c>
      <c r="C47" s="29"/>
      <c r="D47" s="21" t="s">
        <v>127</v>
      </c>
      <c r="E47" s="28">
        <f>HLOOKUP(E$2,monthly_data_imports_by_country_thousand_tonnes[[#All],[Crude and NGLs]:[Total '[note 4']]],Calculation!$A47,FALSE)</f>
        <v>3687.3</v>
      </c>
      <c r="F47" s="29">
        <f>HLOOKUP(F$2,monthly_data_imports_by_country_thousand_tonnes[[#All],[Crude and NGLs]:[Total '[note 4']]],Calculation!$A47,FALSE)</f>
        <v>409.5</v>
      </c>
      <c r="G47" s="30">
        <f>HLOOKUP(G$2,monthly_data_imports_by_country_thousand_tonnes[[#All],[Crude and NGLs]:[Total '[note 4']]],Calculation!$A47,FALSE)</f>
        <v>4096.8</v>
      </c>
      <c r="H47" s="29">
        <f>HLOOKUP(H$2,monthly_data_imports_by_country_thousand_tonnes[[#All],[Crude and NGLs]:[Total '[note 4']]],Calculation!$A47,FALSE)</f>
        <v>60.83</v>
      </c>
      <c r="I47" s="29">
        <f>HLOOKUP(I$2,monthly_data_imports_by_country_thousand_tonnes[[#All],[Crude and NGLs]:[Total '[note 4']]],Calculation!$A47,FALSE)</f>
        <v>309.81</v>
      </c>
      <c r="J47" s="29">
        <f>HLOOKUP(J$2,monthly_data_imports_by_country_thousand_tonnes[[#All],[Crude and NGLs]:[Total '[note 4']]],Calculation!$A47,FALSE)</f>
        <v>866.14</v>
      </c>
      <c r="K47" s="29">
        <f>HLOOKUP(K$2,monthly_data_imports_by_country_thousand_tonnes[[#All],[Crude and NGLs]:[Total '[note 4']]],Calculation!$A47,FALSE)</f>
        <v>51.58</v>
      </c>
      <c r="L47" s="29">
        <f>HLOOKUP(L$2,monthly_data_imports_by_country_thousand_tonnes[[#All],[Crude and NGLs]:[Total '[note 4']]],Calculation!$A47,FALSE)</f>
        <v>926.86</v>
      </c>
      <c r="M47" s="29">
        <f>HLOOKUP(M$2,monthly_data_imports_by_country_thousand_tonnes[[#All],[Crude and NGLs]:[Total '[note 4']]],Calculation!$A47,FALSE)</f>
        <v>14.87</v>
      </c>
      <c r="N47" s="29">
        <f>HLOOKUP(N$2,monthly_data_imports_by_country_thousand_tonnes[[#All],[Crude and NGLs]:[Total '[note 4']]],Calculation!$A47,FALSE)</f>
        <v>199.49</v>
      </c>
      <c r="O47" s="29">
        <f>HLOOKUP(O$2,monthly_data_imports_by_country_thousand_tonnes[[#All],[Crude and NGLs]:[Total '[note 4']]],Calculation!$A47,FALSE)</f>
        <v>2429.58</v>
      </c>
      <c r="P47" s="39">
        <f>HLOOKUP(P$2,monthly_data_imports_by_country_thousand_tonnes[[#All],[Crude and NGLs]:[Total '[note 4']]],Calculation!$A47,FALSE)</f>
        <v>6526.38</v>
      </c>
      <c r="Q47" s="28">
        <f>HLOOKUP(Q$2,monthly_data_imports_by_country_thousand_tonnes[[#All],[Crude and NGLs]:[Total '[note 4']]],Calculation!$B47,FALSE)</f>
        <v>2911.24</v>
      </c>
      <c r="R47" s="29">
        <f>HLOOKUP(R$2,monthly_data_imports_by_country_thousand_tonnes[[#All],[Crude and NGLs]:[Total '[note 4']]],Calculation!$B47,FALSE)</f>
        <v>271.10000000000002</v>
      </c>
      <c r="S47" s="30">
        <f>HLOOKUP(S$2,monthly_data_imports_by_country_thousand_tonnes[[#All],[Crude and NGLs]:[Total '[note 4']]],Calculation!$B47,FALSE)</f>
        <v>3182.34</v>
      </c>
      <c r="T47" s="29">
        <f>HLOOKUP(T$2,monthly_data_imports_by_country_thousand_tonnes[[#All],[Crude and NGLs]:[Total '[note 4']]],Calculation!$B47,FALSE)</f>
        <v>105.17</v>
      </c>
      <c r="U47" s="29">
        <f>HLOOKUP(U$2,monthly_data_imports_by_country_thousand_tonnes[[#All],[Crude and NGLs]:[Total '[note 4']]],Calculation!$B47,FALSE)</f>
        <v>457.91</v>
      </c>
      <c r="V47" s="29">
        <f>HLOOKUP(V$2,monthly_data_imports_by_country_thousand_tonnes[[#All],[Crude and NGLs]:[Total '[note 4']]],Calculation!$B47,FALSE)</f>
        <v>898.77</v>
      </c>
      <c r="W47" s="29">
        <f>HLOOKUP(W$2,monthly_data_imports_by_country_thousand_tonnes[[#All],[Crude and NGLs]:[Total '[note 4']]],Calculation!$B47,FALSE)</f>
        <v>45.34</v>
      </c>
      <c r="X47" s="29">
        <f>HLOOKUP(X$2,monthly_data_imports_by_country_thousand_tonnes[[#All],[Crude and NGLs]:[Total '[note 4']]],Calculation!$B47,FALSE)</f>
        <v>1369.51</v>
      </c>
      <c r="Y47" s="29">
        <f>HLOOKUP(Y$2,monthly_data_imports_by_country_thousand_tonnes[[#All],[Crude and NGLs]:[Total '[note 4']]],Calculation!$B47,FALSE)</f>
        <v>32.380000000000003</v>
      </c>
      <c r="Z47" s="29">
        <f>HLOOKUP(Z$2,monthly_data_imports_by_country_thousand_tonnes[[#All],[Crude and NGLs]:[Total '[note 4']]],Calculation!$B47,FALSE)</f>
        <v>199.51</v>
      </c>
      <c r="AA47" s="29">
        <f>HLOOKUP(AA$2,monthly_data_imports_by_country_thousand_tonnes[[#All],[Crude and NGLs]:[Total '[note 4']]],Calculation!$B47,FALSE)</f>
        <v>3108.59</v>
      </c>
      <c r="AB47" s="39">
        <f>HLOOKUP(AB$2,monthly_data_imports_by_country_thousand_tonnes[[#All],[Crude and NGLs]:[Total '[note 4']]],Calculation!$B47,FALSE)</f>
        <v>6290.93</v>
      </c>
    </row>
    <row r="48" spans="1:28" ht="14.5">
      <c r="A48" s="6">
        <f t="shared" si="0"/>
        <v>1652</v>
      </c>
      <c r="B48" s="6">
        <f t="shared" si="1"/>
        <v>1916</v>
      </c>
      <c r="D48" s="20" t="s">
        <v>136</v>
      </c>
      <c r="E48" s="24">
        <f>HLOOKUP(E$2,monthly_data_imports_by_country_thousand_tonnes[[#All],[Crude and NGLs]:[Total '[note 4']]],Calculation!$A48,FALSE)</f>
        <v>0</v>
      </c>
      <c r="F48" s="25">
        <f>HLOOKUP(F$2,monthly_data_imports_by_country_thousand_tonnes[[#All],[Crude and NGLs]:[Total '[note 4']]],Calculation!$A48,FALSE)</f>
        <v>112.13</v>
      </c>
      <c r="G48" s="26">
        <f>HLOOKUP(G$2,monthly_data_imports_by_country_thousand_tonnes[[#All],[Crude and NGLs]:[Total '[note 4']]],Calculation!$A48,FALSE)</f>
        <v>112.13</v>
      </c>
      <c r="H48" s="25">
        <f>HLOOKUP(H$2,monthly_data_imports_by_country_thousand_tonnes[[#All],[Crude and NGLs]:[Total '[note 4']]],Calculation!$A48,FALSE)</f>
        <v>0</v>
      </c>
      <c r="I48" s="25">
        <f>HLOOKUP(I$2,monthly_data_imports_by_country_thousand_tonnes[[#All],[Crude and NGLs]:[Total '[note 4']]],Calculation!$A48,FALSE)</f>
        <v>0</v>
      </c>
      <c r="J48" s="25">
        <f>HLOOKUP(J$2,monthly_data_imports_by_country_thousand_tonnes[[#All],[Crude and NGLs]:[Total '[note 4']]],Calculation!$A48,FALSE)</f>
        <v>0</v>
      </c>
      <c r="K48" s="25">
        <f>HLOOKUP(K$2,monthly_data_imports_by_country_thousand_tonnes[[#All],[Crude and NGLs]:[Total '[note 4']]],Calculation!$A48,FALSE)</f>
        <v>0</v>
      </c>
      <c r="L48" s="25">
        <f>HLOOKUP(L$2,monthly_data_imports_by_country_thousand_tonnes[[#All],[Crude and NGLs]:[Total '[note 4']]],Calculation!$A48,FALSE)</f>
        <v>0</v>
      </c>
      <c r="M48" s="25">
        <f>HLOOKUP(M$2,monthly_data_imports_by_country_thousand_tonnes[[#All],[Crude and NGLs]:[Total '[note 4']]],Calculation!$A48,FALSE)</f>
        <v>0</v>
      </c>
      <c r="N48" s="25">
        <f>HLOOKUP(N$2,monthly_data_imports_by_country_thousand_tonnes[[#All],[Crude and NGLs]:[Total '[note 4']]],Calculation!$A48,FALSE)</f>
        <v>0</v>
      </c>
      <c r="O48" s="26">
        <f>HLOOKUP(O$2,monthly_data_imports_by_country_thousand_tonnes[[#All],[Crude and NGLs]:[Total '[note 4']]],Calculation!$A48,FALSE)</f>
        <v>0</v>
      </c>
      <c r="P48" s="36">
        <f>HLOOKUP(P$2,monthly_data_imports_by_country_thousand_tonnes[[#All],[Crude and NGLs]:[Total '[note 4']]],Calculation!$A48,FALSE)</f>
        <v>112.13</v>
      </c>
      <c r="Q48" s="24">
        <f>HLOOKUP(Q$2,monthly_data_imports_by_country_thousand_tonnes[[#All],[Crude and NGLs]:[Total '[note 4']]],Calculation!$B48,FALSE)</f>
        <v>331.99</v>
      </c>
      <c r="R48" s="25">
        <f>HLOOKUP(R$2,monthly_data_imports_by_country_thousand_tonnes[[#All],[Crude and NGLs]:[Total '[note 4']]],Calculation!$B48,FALSE)</f>
        <v>0</v>
      </c>
      <c r="S48" s="26">
        <f>HLOOKUP(S$2,monthly_data_imports_by_country_thousand_tonnes[[#All],[Crude and NGLs]:[Total '[note 4']]],Calculation!$B48,FALSE)</f>
        <v>331.99</v>
      </c>
      <c r="T48" s="25">
        <f>HLOOKUP(T$2,monthly_data_imports_by_country_thousand_tonnes[[#All],[Crude and NGLs]:[Total '[note 4']]],Calculation!$B48,FALSE)</f>
        <v>0</v>
      </c>
      <c r="U48" s="25">
        <f>HLOOKUP(U$2,monthly_data_imports_by_country_thousand_tonnes[[#All],[Crude and NGLs]:[Total '[note 4']]],Calculation!$B48,FALSE)</f>
        <v>0</v>
      </c>
      <c r="V48" s="25">
        <f>HLOOKUP(V$2,monthly_data_imports_by_country_thousand_tonnes[[#All],[Crude and NGLs]:[Total '[note 4']]],Calculation!$B48,FALSE)</f>
        <v>0</v>
      </c>
      <c r="W48" s="25">
        <f>HLOOKUP(W$2,monthly_data_imports_by_country_thousand_tonnes[[#All],[Crude and NGLs]:[Total '[note 4']]],Calculation!$B48,FALSE)</f>
        <v>0</v>
      </c>
      <c r="X48" s="25">
        <f>HLOOKUP(X$2,monthly_data_imports_by_country_thousand_tonnes[[#All],[Crude and NGLs]:[Total '[note 4']]],Calculation!$B48,FALSE)</f>
        <v>0</v>
      </c>
      <c r="Y48" s="25">
        <f>HLOOKUP(Y$2,monthly_data_imports_by_country_thousand_tonnes[[#All],[Crude and NGLs]:[Total '[note 4']]],Calculation!$B48,FALSE)</f>
        <v>0</v>
      </c>
      <c r="Z48" s="25">
        <f>HLOOKUP(Z$2,monthly_data_imports_by_country_thousand_tonnes[[#All],[Crude and NGLs]:[Total '[note 4']]],Calculation!$B48,FALSE)</f>
        <v>0</v>
      </c>
      <c r="AA48" s="26">
        <f>HLOOKUP(AA$2,monthly_data_imports_by_country_thousand_tonnes[[#All],[Crude and NGLs]:[Total '[note 4']]],Calculation!$B48,FALSE)</f>
        <v>0</v>
      </c>
      <c r="AB48" s="36">
        <f>HLOOKUP(AB$2,monthly_data_imports_by_country_thousand_tonnes[[#All],[Crude and NGLs]:[Total '[note 4']]],Calculation!$B48,FALSE)</f>
        <v>331.99</v>
      </c>
    </row>
    <row r="49" spans="1:28" ht="14.5">
      <c r="A49" s="6">
        <f t="shared" si="0"/>
        <v>1653</v>
      </c>
      <c r="B49" s="6">
        <f t="shared" si="1"/>
        <v>1917</v>
      </c>
      <c r="D49" s="20" t="s">
        <v>37</v>
      </c>
      <c r="E49" s="15">
        <f>HLOOKUP(E$2,monthly_data_imports_by_country_thousand_tonnes[[#All],[Crude and NGLs]:[Total '[note 4']]],Calculation!$A49,FALSE)</f>
        <v>0</v>
      </c>
      <c r="F49" s="6">
        <f>HLOOKUP(F$2,monthly_data_imports_by_country_thousand_tonnes[[#All],[Crude and NGLs]:[Total '[note 4']]],Calculation!$A49,FALSE)</f>
        <v>50.83</v>
      </c>
      <c r="G49" s="9">
        <f>HLOOKUP(G$2,monthly_data_imports_by_country_thousand_tonnes[[#All],[Crude and NGLs]:[Total '[note 4']]],Calculation!$A49,FALSE)</f>
        <v>50.83</v>
      </c>
      <c r="H49" s="6">
        <f>HLOOKUP(H$2,monthly_data_imports_by_country_thousand_tonnes[[#All],[Crude and NGLs]:[Total '[note 4']]],Calculation!$A49,FALSE)</f>
        <v>0.12</v>
      </c>
      <c r="I49" s="6">
        <f>HLOOKUP(I$2,monthly_data_imports_by_country_thousand_tonnes[[#All],[Crude and NGLs]:[Total '[note 4']]],Calculation!$A49,FALSE)</f>
        <v>109.84</v>
      </c>
      <c r="J49" s="6">
        <f>HLOOKUP(J$2,monthly_data_imports_by_country_thousand_tonnes[[#All],[Crude and NGLs]:[Total '[note 4']]],Calculation!$A49,FALSE)</f>
        <v>0</v>
      </c>
      <c r="K49" s="6">
        <f>HLOOKUP(K$2,monthly_data_imports_by_country_thousand_tonnes[[#All],[Crude and NGLs]:[Total '[note 4']]],Calculation!$A49,FALSE)</f>
        <v>0</v>
      </c>
      <c r="L49" s="6">
        <f>HLOOKUP(L$2,monthly_data_imports_by_country_thousand_tonnes[[#All],[Crude and NGLs]:[Total '[note 4']]],Calculation!$A49,FALSE)</f>
        <v>269.13</v>
      </c>
      <c r="M49" s="6">
        <f>HLOOKUP(M$2,monthly_data_imports_by_country_thousand_tonnes[[#All],[Crude and NGLs]:[Total '[note 4']]],Calculation!$A49,FALSE)</f>
        <v>6</v>
      </c>
      <c r="N49" s="6">
        <f>HLOOKUP(N$2,monthly_data_imports_by_country_thousand_tonnes[[#All],[Crude and NGLs]:[Total '[note 4']]],Calculation!$A49,FALSE)</f>
        <v>7.67</v>
      </c>
      <c r="O49" s="9">
        <f>HLOOKUP(O$2,monthly_data_imports_by_country_thousand_tonnes[[#All],[Crude and NGLs]:[Total '[note 4']]],Calculation!$A49,FALSE)</f>
        <v>392.76</v>
      </c>
      <c r="P49" s="37">
        <f>HLOOKUP(P$2,monthly_data_imports_by_country_thousand_tonnes[[#All],[Crude and NGLs]:[Total '[note 4']]],Calculation!$A49,FALSE)</f>
        <v>443.59</v>
      </c>
      <c r="Q49" s="15">
        <f>HLOOKUP(Q$2,monthly_data_imports_by_country_thousand_tonnes[[#All],[Crude and NGLs]:[Total '[note 4']]],Calculation!$B49,FALSE)</f>
        <v>0</v>
      </c>
      <c r="R49" s="6">
        <f>HLOOKUP(R$2,monthly_data_imports_by_country_thousand_tonnes[[#All],[Crude and NGLs]:[Total '[note 4']]],Calculation!$B49,FALSE)</f>
        <v>6.65</v>
      </c>
      <c r="S49" s="9">
        <f>HLOOKUP(S$2,monthly_data_imports_by_country_thousand_tonnes[[#All],[Crude and NGLs]:[Total '[note 4']]],Calculation!$B49,FALSE)</f>
        <v>6.65</v>
      </c>
      <c r="T49" s="6">
        <f>HLOOKUP(T$2,monthly_data_imports_by_country_thousand_tonnes[[#All],[Crude and NGLs]:[Total '[note 4']]],Calculation!$B49,FALSE)</f>
        <v>0.06</v>
      </c>
      <c r="U49" s="6">
        <f>HLOOKUP(U$2,monthly_data_imports_by_country_thousand_tonnes[[#All],[Crude and NGLs]:[Total '[note 4']]],Calculation!$B49,FALSE)</f>
        <v>94.05</v>
      </c>
      <c r="V49" s="6">
        <f>HLOOKUP(V$2,monthly_data_imports_by_country_thousand_tonnes[[#All],[Crude and NGLs]:[Total '[note 4']]],Calculation!$B49,FALSE)</f>
        <v>15.52</v>
      </c>
      <c r="W49" s="6">
        <f>HLOOKUP(W$2,monthly_data_imports_by_country_thousand_tonnes[[#All],[Crude and NGLs]:[Total '[note 4']]],Calculation!$B49,FALSE)</f>
        <v>0</v>
      </c>
      <c r="X49" s="6">
        <f>HLOOKUP(X$2,monthly_data_imports_by_country_thousand_tonnes[[#All],[Crude and NGLs]:[Total '[note 4']]],Calculation!$B49,FALSE)</f>
        <v>97.31</v>
      </c>
      <c r="Y49" s="6">
        <f>HLOOKUP(Y$2,monthly_data_imports_by_country_thousand_tonnes[[#All],[Crude and NGLs]:[Total '[note 4']]],Calculation!$B49,FALSE)</f>
        <v>0</v>
      </c>
      <c r="Z49" s="6">
        <f>HLOOKUP(Z$2,monthly_data_imports_by_country_thousand_tonnes[[#All],[Crude and NGLs]:[Total '[note 4']]],Calculation!$B49,FALSE)</f>
        <v>31.04</v>
      </c>
      <c r="AA49" s="9">
        <f>HLOOKUP(AA$2,monthly_data_imports_by_country_thousand_tonnes[[#All],[Crude and NGLs]:[Total '[note 4']]],Calculation!$B49,FALSE)</f>
        <v>237.98</v>
      </c>
      <c r="AB49" s="37">
        <f>HLOOKUP(AB$2,monthly_data_imports_by_country_thousand_tonnes[[#All],[Crude and NGLs]:[Total '[note 4']]],Calculation!$B49,FALSE)</f>
        <v>244.63</v>
      </c>
    </row>
    <row r="50" spans="1:28" ht="14.5">
      <c r="A50" s="6">
        <f t="shared" si="0"/>
        <v>1654</v>
      </c>
      <c r="B50" s="6">
        <f t="shared" si="1"/>
        <v>1918</v>
      </c>
      <c r="D50" s="20" t="s">
        <v>38</v>
      </c>
      <c r="E50" s="15">
        <f>HLOOKUP(E$2,monthly_data_imports_by_country_thousand_tonnes[[#All],[Crude and NGLs]:[Total '[note 4']]],Calculation!$A50,FALSE)</f>
        <v>91.2</v>
      </c>
      <c r="F50" s="6">
        <f>HLOOKUP(F$2,monthly_data_imports_by_country_thousand_tonnes[[#All],[Crude and NGLs]:[Total '[note 4']]],Calculation!$A50,FALSE)</f>
        <v>0</v>
      </c>
      <c r="G50" s="9">
        <f>HLOOKUP(G$2,monthly_data_imports_by_country_thousand_tonnes[[#All],[Crude and NGLs]:[Total '[note 4']]],Calculation!$A50,FALSE)</f>
        <v>91.2</v>
      </c>
      <c r="H50" s="6">
        <f>HLOOKUP(H$2,monthly_data_imports_by_country_thousand_tonnes[[#All],[Crude and NGLs]:[Total '[note 4']]],Calculation!$A50,FALSE)</f>
        <v>0</v>
      </c>
      <c r="I50" s="6">
        <f>HLOOKUP(I$2,monthly_data_imports_by_country_thousand_tonnes[[#All],[Crude and NGLs]:[Total '[note 4']]],Calculation!$A50,FALSE)</f>
        <v>0</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0.14000000000000001</v>
      </c>
      <c r="O50" s="9">
        <f>HLOOKUP(O$2,monthly_data_imports_by_country_thousand_tonnes[[#All],[Crude and NGLs]:[Total '[note 4']]],Calculation!$A50,FALSE)</f>
        <v>0.14000000000000001</v>
      </c>
      <c r="P50" s="37">
        <f>HLOOKUP(P$2,monthly_data_imports_by_country_thousand_tonnes[[#All],[Crude and NGLs]:[Total '[note 4']]],Calculation!$A50,FALSE)</f>
        <v>91.34</v>
      </c>
      <c r="Q50" s="15">
        <f>HLOOKUP(Q$2,monthly_data_imports_by_country_thousand_tonnes[[#All],[Crude and NGLs]:[Total '[note 4']]],Calculation!$B50,FALSE)</f>
        <v>0</v>
      </c>
      <c r="R50" s="6">
        <f>HLOOKUP(R$2,monthly_data_imports_by_country_thousand_tonnes[[#All],[Crude and NGLs]:[Total '[note 4']]],Calculation!$B50,FALSE)</f>
        <v>0</v>
      </c>
      <c r="S50" s="9">
        <f>HLOOKUP(S$2,monthly_data_imports_by_country_thousand_tonnes[[#All],[Crude and NGLs]:[Total '[note 4']]],Calculation!$B50,FALSE)</f>
        <v>0</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0.04</v>
      </c>
      <c r="AA50" s="9">
        <f>HLOOKUP(AA$2,monthly_data_imports_by_country_thousand_tonnes[[#All],[Crude and NGLs]:[Total '[note 4']]],Calculation!$B50,FALSE)</f>
        <v>0.04</v>
      </c>
      <c r="AB50" s="37">
        <f>HLOOKUP(AB$2,monthly_data_imports_by_country_thousand_tonnes[[#All],[Crude and NGLs]:[Total '[note 4']]],Calculation!$B50,FALSE)</f>
        <v>0.04</v>
      </c>
    </row>
    <row r="51" spans="1:28" ht="14.5">
      <c r="A51" s="6">
        <f t="shared" si="0"/>
        <v>1655</v>
      </c>
      <c r="B51" s="6">
        <f t="shared" si="1"/>
        <v>1919</v>
      </c>
      <c r="D51" s="20" t="s">
        <v>40</v>
      </c>
      <c r="E51" s="15">
        <f>HLOOKUP(E$2,monthly_data_imports_by_country_thousand_tonnes[[#All],[Crude and NGLs]:[Total '[note 4']]],Calculation!$A51,FALSE)</f>
        <v>0</v>
      </c>
      <c r="F51" s="6">
        <f>HLOOKUP(F$2,monthly_data_imports_by_country_thousand_tonnes[[#All],[Crude and NGLs]:[Total '[note 4']]],Calculation!$A51,FALSE)</f>
        <v>0</v>
      </c>
      <c r="G51" s="9">
        <f>HLOOKUP(G$2,monthly_data_imports_by_country_thousand_tonnes[[#All],[Crude and NGLs]:[Total '[note 4']]],Calculation!$A51,FALSE)</f>
        <v>0</v>
      </c>
      <c r="H51" s="6">
        <f>HLOOKUP(H$2,monthly_data_imports_by_country_thousand_tonnes[[#All],[Crude and NGLs]:[Total '[note 4']]],Calculation!$A51,FALSE)</f>
        <v>0.06</v>
      </c>
      <c r="I51" s="6">
        <f>HLOOKUP(I$2,monthly_data_imports_by_country_thousand_tonnes[[#All],[Crude and NGLs]:[Total '[note 4']]],Calculation!$A51,FALSE)</f>
        <v>0</v>
      </c>
      <c r="J51" s="6">
        <f>HLOOKUP(J$2,monthly_data_imports_by_country_thousand_tonnes[[#All],[Crude and NGLs]:[Total '[note 4']]],Calculation!$A51,FALSE)</f>
        <v>0</v>
      </c>
      <c r="K51" s="6">
        <f>HLOOKUP(K$2,monthly_data_imports_by_country_thousand_tonnes[[#All],[Crude and NGLs]:[Total '[note 4']]],Calculation!$A51,FALSE)</f>
        <v>0</v>
      </c>
      <c r="L51" s="6">
        <f>HLOOKUP(L$2,monthly_data_imports_by_country_thousand_tonnes[[#All],[Crude and NGLs]:[Total '[note 4']]],Calculation!$A51,FALSE)</f>
        <v>39.5</v>
      </c>
      <c r="M51" s="6">
        <f>HLOOKUP(M$2,monthly_data_imports_by_country_thousand_tonnes[[#All],[Crude and NGLs]:[Total '[note 4']]],Calculation!$A51,FALSE)</f>
        <v>0</v>
      </c>
      <c r="N51" s="6">
        <f>HLOOKUP(N$2,monthly_data_imports_by_country_thousand_tonnes[[#All],[Crude and NGLs]:[Total '[note 4']]],Calculation!$A51,FALSE)</f>
        <v>3.39</v>
      </c>
      <c r="O51" s="9">
        <f>HLOOKUP(O$2,monthly_data_imports_by_country_thousand_tonnes[[#All],[Crude and NGLs]:[Total '[note 4']]],Calculation!$A51,FALSE)</f>
        <v>42.95</v>
      </c>
      <c r="P51" s="37">
        <f>HLOOKUP(P$2,monthly_data_imports_by_country_thousand_tonnes[[#All],[Crude and NGLs]:[Total '[note 4']]],Calculation!$A51,FALSE)</f>
        <v>42.95</v>
      </c>
      <c r="Q51" s="15">
        <f>HLOOKUP(Q$2,monthly_data_imports_by_country_thousand_tonnes[[#All],[Crude and NGLs]:[Total '[note 4']]],Calculation!$B51,FALSE)</f>
        <v>0</v>
      </c>
      <c r="R51" s="6">
        <f>HLOOKUP(R$2,monthly_data_imports_by_country_thousand_tonnes[[#All],[Crude and NGLs]:[Total '[note 4']]],Calculation!$B51,FALSE)</f>
        <v>0</v>
      </c>
      <c r="S51" s="9">
        <f>HLOOKUP(S$2,monthly_data_imports_by_country_thousand_tonnes[[#All],[Crude and NGLs]:[Total '[note 4']]],Calculation!$B51,FALSE)</f>
        <v>0</v>
      </c>
      <c r="T51" s="6">
        <f>HLOOKUP(T$2,monthly_data_imports_by_country_thousand_tonnes[[#All],[Crude and NGLs]:[Total '[note 4']]],Calculation!$B51,FALSE)</f>
        <v>0.03</v>
      </c>
      <c r="U51" s="6">
        <f>HLOOKUP(U$2,monthly_data_imports_by_country_thousand_tonnes[[#All],[Crude and NGLs]:[Total '[note 4']]],Calculation!$B51,FALSE)</f>
        <v>0.97</v>
      </c>
      <c r="V51" s="6">
        <f>HLOOKUP(V$2,monthly_data_imports_by_country_thousand_tonnes[[#All],[Crude and NGLs]:[Total '[note 4']]],Calculation!$B51,FALSE)</f>
        <v>29.99</v>
      </c>
      <c r="W51" s="6">
        <f>HLOOKUP(W$2,monthly_data_imports_by_country_thousand_tonnes[[#All],[Crude and NGLs]:[Total '[note 4']]],Calculation!$B51,FALSE)</f>
        <v>0</v>
      </c>
      <c r="X51" s="6">
        <f>HLOOKUP(X$2,monthly_data_imports_by_country_thousand_tonnes[[#All],[Crude and NGLs]:[Total '[note 4']]],Calculation!$B51,FALSE)</f>
        <v>43.23</v>
      </c>
      <c r="Y51" s="6">
        <f>HLOOKUP(Y$2,monthly_data_imports_by_country_thousand_tonnes[[#All],[Crude and NGLs]:[Total '[note 4']]],Calculation!$B51,FALSE)</f>
        <v>0</v>
      </c>
      <c r="Z51" s="6">
        <f>HLOOKUP(Z$2,monthly_data_imports_by_country_thousand_tonnes[[#All],[Crude and NGLs]:[Total '[note 4']]],Calculation!$B51,FALSE)</f>
        <v>3.75</v>
      </c>
      <c r="AA51" s="9">
        <f>HLOOKUP(AA$2,monthly_data_imports_by_country_thousand_tonnes[[#All],[Crude and NGLs]:[Total '[note 4']]],Calculation!$B51,FALSE)</f>
        <v>77.97</v>
      </c>
      <c r="AB51" s="37">
        <f>HLOOKUP(AB$2,monthly_data_imports_by_country_thousand_tonnes[[#All],[Crude and NGLs]:[Total '[note 4']]],Calculation!$B51,FALSE)</f>
        <v>77.97</v>
      </c>
    </row>
    <row r="52" spans="1:28" ht="14.5">
      <c r="A52" s="6">
        <f t="shared" si="0"/>
        <v>1656</v>
      </c>
      <c r="B52" s="6">
        <f t="shared" si="1"/>
        <v>1920</v>
      </c>
      <c r="D52" s="20" t="s">
        <v>41</v>
      </c>
      <c r="E52" s="15">
        <f>HLOOKUP(E$2,monthly_data_imports_by_country_thousand_tonnes[[#All],[Crude and NGLs]:[Total '[note 4']]],Calculation!$A52,FALSE)</f>
        <v>0</v>
      </c>
      <c r="F52" s="6">
        <f>HLOOKUP(F$2,monthly_data_imports_by_country_thousand_tonnes[[#All],[Crude and NGLs]:[Total '[note 4']]],Calculation!$A52,FALSE)</f>
        <v>8.14</v>
      </c>
      <c r="G52" s="9">
        <f>HLOOKUP(G$2,monthly_data_imports_by_country_thousand_tonnes[[#All],[Crude and NGLs]:[Total '[note 4']]],Calculation!$A52,FALSE)</f>
        <v>8.14</v>
      </c>
      <c r="H52" s="6">
        <f>HLOOKUP(H$2,monthly_data_imports_by_country_thousand_tonnes[[#All],[Crude and NGLs]:[Total '[note 4']]],Calculation!$A52,FALSE)</f>
        <v>0.02</v>
      </c>
      <c r="I52" s="6">
        <f>HLOOKUP(I$2,monthly_data_imports_by_country_thousand_tonnes[[#All],[Crude and NGLs]:[Total '[note 4']]],Calculation!$A52,FALSE)</f>
        <v>0.01</v>
      </c>
      <c r="J52" s="6">
        <f>HLOOKUP(J$2,monthly_data_imports_by_country_thousand_tonnes[[#All],[Crude and NGLs]:[Total '[note 4']]],Calculation!$A52,FALSE)</f>
        <v>0</v>
      </c>
      <c r="K52" s="6">
        <f>HLOOKUP(K$2,monthly_data_imports_by_country_thousand_tonnes[[#All],[Crude and NGLs]:[Total '[note 4']]],Calculation!$A52,FALSE)</f>
        <v>0.01</v>
      </c>
      <c r="L52" s="6">
        <f>HLOOKUP(L$2,monthly_data_imports_by_country_thousand_tonnes[[#All],[Crude and NGLs]:[Total '[note 4']]],Calculation!$A52,FALSE)</f>
        <v>0</v>
      </c>
      <c r="M52" s="6">
        <f>HLOOKUP(M$2,monthly_data_imports_by_country_thousand_tonnes[[#All],[Crude and NGLs]:[Total '[note 4']]],Calculation!$A52,FALSE)</f>
        <v>0</v>
      </c>
      <c r="N52" s="6">
        <f>HLOOKUP(N$2,monthly_data_imports_by_country_thousand_tonnes[[#All],[Crude and NGLs]:[Total '[note 4']]],Calculation!$A52,FALSE)</f>
        <v>12.65</v>
      </c>
      <c r="O52" s="9">
        <f>HLOOKUP(O$2,monthly_data_imports_by_country_thousand_tonnes[[#All],[Crude and NGLs]:[Total '[note 4']]],Calculation!$A52,FALSE)</f>
        <v>12.69</v>
      </c>
      <c r="P52" s="37">
        <f>HLOOKUP(P$2,monthly_data_imports_by_country_thousand_tonnes[[#All],[Crude and NGLs]:[Total '[note 4']]],Calculation!$A52,FALSE)</f>
        <v>20.83</v>
      </c>
      <c r="Q52" s="15">
        <f>HLOOKUP(Q$2,monthly_data_imports_by_country_thousand_tonnes[[#All],[Crude and NGLs]:[Total '[note 4']]],Calculation!$B52,FALSE)</f>
        <v>0</v>
      </c>
      <c r="R52" s="6">
        <f>HLOOKUP(R$2,monthly_data_imports_by_country_thousand_tonnes[[#All],[Crude and NGLs]:[Total '[note 4']]],Calculation!$B52,FALSE)</f>
        <v>6.08</v>
      </c>
      <c r="S52" s="9">
        <f>HLOOKUP(S$2,monthly_data_imports_by_country_thousand_tonnes[[#All],[Crude and NGLs]:[Total '[note 4']]],Calculation!$B52,FALSE)</f>
        <v>6.08</v>
      </c>
      <c r="T52" s="6">
        <f>HLOOKUP(T$2,monthly_data_imports_by_country_thousand_tonnes[[#All],[Crude and NGLs]:[Total '[note 4']]],Calculation!$B52,FALSE)</f>
        <v>0.03</v>
      </c>
      <c r="U52" s="6">
        <f>HLOOKUP(U$2,monthly_data_imports_by_country_thousand_tonnes[[#All],[Crude and NGLs]:[Total '[note 4']]],Calculation!$B52,FALSE)</f>
        <v>16.079999999999998</v>
      </c>
      <c r="V52" s="6">
        <f>HLOOKUP(V$2,monthly_data_imports_by_country_thousand_tonnes[[#All],[Crude and NGLs]:[Total '[note 4']]],Calculation!$B52,FALSE)</f>
        <v>0</v>
      </c>
      <c r="W52" s="6">
        <f>HLOOKUP(W$2,monthly_data_imports_by_country_thousand_tonnes[[#All],[Crude and NGLs]:[Total '[note 4']]],Calculation!$B52,FALSE)</f>
        <v>0.24</v>
      </c>
      <c r="X52" s="6">
        <f>HLOOKUP(X$2,monthly_data_imports_by_country_thousand_tonnes[[#All],[Crude and NGLs]:[Total '[note 4']]],Calculation!$B52,FALSE)</f>
        <v>11.39</v>
      </c>
      <c r="Y52" s="6">
        <f>HLOOKUP(Y$2,monthly_data_imports_by_country_thousand_tonnes[[#All],[Crude and NGLs]:[Total '[note 4']]],Calculation!$B52,FALSE)</f>
        <v>0</v>
      </c>
      <c r="Z52" s="6">
        <f>HLOOKUP(Z$2,monthly_data_imports_by_country_thousand_tonnes[[#All],[Crude and NGLs]:[Total '[note 4']]],Calculation!$B52,FALSE)</f>
        <v>15.02</v>
      </c>
      <c r="AA52" s="9">
        <f>HLOOKUP(AA$2,monthly_data_imports_by_country_thousand_tonnes[[#All],[Crude and NGLs]:[Total '[note 4']]],Calculation!$B52,FALSE)</f>
        <v>42.76</v>
      </c>
      <c r="AB52" s="37">
        <f>HLOOKUP(AB$2,monthly_data_imports_by_country_thousand_tonnes[[#All],[Crude and NGLs]:[Total '[note 4']]],Calculation!$B52,FALSE)</f>
        <v>48.84</v>
      </c>
    </row>
    <row r="53" spans="1:28" ht="14.5">
      <c r="A53" s="6">
        <f t="shared" si="0"/>
        <v>1657</v>
      </c>
      <c r="B53" s="6">
        <f t="shared" si="1"/>
        <v>1921</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295.06</v>
      </c>
      <c r="K53" s="6">
        <f>HLOOKUP(K$2,monthly_data_imports_by_country_thousand_tonnes[[#All],[Crude and NGLs]:[Total '[note 4']]],Calculation!$A53,FALSE)</f>
        <v>0</v>
      </c>
      <c r="L53" s="6">
        <f>HLOOKUP(L$2,monthly_data_imports_by_country_thousand_tonnes[[#All],[Crude and NGLs]:[Total '[note 4']]],Calculation!$A53,FALSE)</f>
        <v>10.98</v>
      </c>
      <c r="M53" s="6">
        <f>HLOOKUP(M$2,monthly_data_imports_by_country_thousand_tonnes[[#All],[Crude and NGLs]:[Total '[note 4']]],Calculation!$A53,FALSE)</f>
        <v>0</v>
      </c>
      <c r="N53" s="6">
        <f>HLOOKUP(N$2,monthly_data_imports_by_country_thousand_tonnes[[#All],[Crude and NGLs]:[Total '[note 4']]],Calculation!$A53,FALSE)</f>
        <v>0.31</v>
      </c>
      <c r="O53" s="9">
        <f>HLOOKUP(O$2,monthly_data_imports_by_country_thousand_tonnes[[#All],[Crude and NGLs]:[Total '[note 4']]],Calculation!$A53,FALSE)</f>
        <v>306.35000000000002</v>
      </c>
      <c r="P53" s="37">
        <f>HLOOKUP(P$2,monthly_data_imports_by_country_thousand_tonnes[[#All],[Crude and NGLs]:[Total '[note 4']]],Calculation!$A53,FALSE)</f>
        <v>306.35000000000002</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v>
      </c>
      <c r="U53" s="6">
        <f>HLOOKUP(U$2,monthly_data_imports_by_country_thousand_tonnes[[#All],[Crude and NGLs]:[Total '[note 4']]],Calculation!$B53,FALSE)</f>
        <v>2.72</v>
      </c>
      <c r="V53" s="6">
        <f>HLOOKUP(V$2,monthly_data_imports_by_country_thousand_tonnes[[#All],[Crude and NGLs]:[Total '[note 4']]],Calculation!$B53,FALSE)</f>
        <v>125.27</v>
      </c>
      <c r="W53" s="6">
        <f>HLOOKUP(W$2,monthly_data_imports_by_country_thousand_tonnes[[#All],[Crude and NGLs]:[Total '[note 4']]],Calculation!$B53,FALSE)</f>
        <v>0</v>
      </c>
      <c r="X53" s="6">
        <f>HLOOKUP(X$2,monthly_data_imports_by_country_thousand_tonnes[[#All],[Crude and NGLs]:[Total '[note 4']]],Calculation!$B53,FALSE)</f>
        <v>14.96</v>
      </c>
      <c r="Y53" s="6">
        <f>HLOOKUP(Y$2,monthly_data_imports_by_country_thousand_tonnes[[#All],[Crude and NGLs]:[Total '[note 4']]],Calculation!$B53,FALSE)</f>
        <v>0</v>
      </c>
      <c r="Z53" s="6">
        <f>HLOOKUP(Z$2,monthly_data_imports_by_country_thousand_tonnes[[#All],[Crude and NGLs]:[Total '[note 4']]],Calculation!$B53,FALSE)</f>
        <v>0.34</v>
      </c>
      <c r="AA53" s="9">
        <f>HLOOKUP(AA$2,monthly_data_imports_by_country_thousand_tonnes[[#All],[Crude and NGLs]:[Total '[note 4']]],Calculation!$B53,FALSE)</f>
        <v>143.29</v>
      </c>
      <c r="AB53" s="37">
        <f>HLOOKUP(AB$2,monthly_data_imports_by_country_thousand_tonnes[[#All],[Crude and NGLs]:[Total '[note 4']]],Calculation!$B53,FALSE)</f>
        <v>143.29</v>
      </c>
    </row>
    <row r="54" spans="1:28" ht="14.5">
      <c r="A54" s="6">
        <f t="shared" si="0"/>
        <v>1658</v>
      </c>
      <c r="B54" s="6">
        <f t="shared" si="1"/>
        <v>1922</v>
      </c>
      <c r="D54" s="20" t="s">
        <v>86</v>
      </c>
      <c r="E54" s="15">
        <f>HLOOKUP(E$2,monthly_data_imports_by_country_thousand_tonnes[[#All],[Crude and NGLs]:[Total '[note 4']]],Calculation!$A54,FALSE)</f>
        <v>0</v>
      </c>
      <c r="F54" s="6">
        <f>HLOOKUP(F$2,monthly_data_imports_by_country_thousand_tonnes[[#All],[Crude and NGLs]:[Total '[note 4']]],Calculation!$A54,FALSE)</f>
        <v>0</v>
      </c>
      <c r="G54" s="9">
        <f>HLOOKUP(G$2,monthly_data_imports_by_country_thousand_tonnes[[#All],[Crude and NGLs]:[Total '[note 4']]],Calculation!$A54,FALSE)</f>
        <v>0</v>
      </c>
      <c r="H54" s="6">
        <f>HLOOKUP(H$2,monthly_data_imports_by_country_thousand_tonnes[[#All],[Crude and NGLs]:[Total '[note 4']]],Calculation!$A54,FALSE)</f>
        <v>0.09</v>
      </c>
      <c r="I54" s="6">
        <f>HLOOKUP(I$2,monthly_data_imports_by_country_thousand_tonnes[[#All],[Crude and NGLs]:[Total '[note 4']]],Calculation!$A54,FALSE)</f>
        <v>11.86</v>
      </c>
      <c r="J54" s="6">
        <f>HLOOKUP(J$2,monthly_data_imports_by_country_thousand_tonnes[[#All],[Crude and NGLs]:[Total '[note 4']]],Calculation!$A54,FALSE)</f>
        <v>0</v>
      </c>
      <c r="K54" s="6">
        <f>HLOOKUP(K$2,monthly_data_imports_by_country_thousand_tonnes[[#All],[Crude and NGLs]:[Total '[note 4']]],Calculation!$A54,FALSE)</f>
        <v>12.72</v>
      </c>
      <c r="L54" s="6">
        <f>HLOOKUP(L$2,monthly_data_imports_by_country_thousand_tonnes[[#All],[Crude and NGLs]:[Total '[note 4']]],Calculation!$A54,FALSE)</f>
        <v>0</v>
      </c>
      <c r="M54" s="6">
        <f>HLOOKUP(M$2,monthly_data_imports_by_country_thousand_tonnes[[#All],[Crude and NGLs]:[Total '[note 4']]],Calculation!$A54,FALSE)</f>
        <v>0.03</v>
      </c>
      <c r="N54" s="6">
        <f>HLOOKUP(N$2,monthly_data_imports_by_country_thousand_tonnes[[#All],[Crude and NGLs]:[Total '[note 4']]],Calculation!$A54,FALSE)</f>
        <v>1.53</v>
      </c>
      <c r="O54" s="9">
        <f>HLOOKUP(O$2,monthly_data_imports_by_country_thousand_tonnes[[#All],[Crude and NGLs]:[Total '[note 4']]],Calculation!$A54,FALSE)</f>
        <v>26.23</v>
      </c>
      <c r="P54" s="37">
        <f>HLOOKUP(P$2,monthly_data_imports_by_country_thousand_tonnes[[#All],[Crude and NGLs]:[Total '[note 4']]],Calculation!$A54,FALSE)</f>
        <v>26.23</v>
      </c>
      <c r="Q54" s="15">
        <f>HLOOKUP(Q$2,monthly_data_imports_by_country_thousand_tonnes[[#All],[Crude and NGLs]:[Total '[note 4']]],Calculation!$B54,FALSE)</f>
        <v>0</v>
      </c>
      <c r="R54" s="6">
        <f>HLOOKUP(R$2,monthly_data_imports_by_country_thousand_tonnes[[#All],[Crude and NGLs]:[Total '[note 4']]],Calculation!$B54,FALSE)</f>
        <v>0</v>
      </c>
      <c r="S54" s="9">
        <f>HLOOKUP(S$2,monthly_data_imports_by_country_thousand_tonnes[[#All],[Crude and NGLs]:[Total '[note 4']]],Calculation!$B54,FALSE)</f>
        <v>0</v>
      </c>
      <c r="T54" s="6">
        <f>HLOOKUP(T$2,monthly_data_imports_by_country_thousand_tonnes[[#All],[Crude and NGLs]:[Total '[note 4']]],Calculation!$B54,FALSE)</f>
        <v>0.67</v>
      </c>
      <c r="U54" s="6">
        <f>HLOOKUP(U$2,monthly_data_imports_by_country_thousand_tonnes[[#All],[Crude and NGLs]:[Total '[note 4']]],Calculation!$B54,FALSE)</f>
        <v>1.39</v>
      </c>
      <c r="V54" s="6">
        <f>HLOOKUP(V$2,monthly_data_imports_by_country_thousand_tonnes[[#All],[Crude and NGLs]:[Total '[note 4']]],Calculation!$B54,FALSE)</f>
        <v>0</v>
      </c>
      <c r="W54" s="6">
        <f>HLOOKUP(W$2,monthly_data_imports_by_country_thousand_tonnes[[#All],[Crude and NGLs]:[Total '[note 4']]],Calculation!$B54,FALSE)</f>
        <v>1.4</v>
      </c>
      <c r="X54" s="6">
        <f>HLOOKUP(X$2,monthly_data_imports_by_country_thousand_tonnes[[#All],[Crude and NGLs]:[Total '[note 4']]],Calculation!$B54,FALSE)</f>
        <v>0</v>
      </c>
      <c r="Y54" s="6">
        <f>HLOOKUP(Y$2,monthly_data_imports_by_country_thousand_tonnes[[#All],[Crude and NGLs]:[Total '[note 4']]],Calculation!$B54,FALSE)</f>
        <v>0.01</v>
      </c>
      <c r="Z54" s="6">
        <f>HLOOKUP(Z$2,monthly_data_imports_by_country_thousand_tonnes[[#All],[Crude and NGLs]:[Total '[note 4']]],Calculation!$B54,FALSE)</f>
        <v>6.15</v>
      </c>
      <c r="AA54" s="9">
        <f>HLOOKUP(AA$2,monthly_data_imports_by_country_thousand_tonnes[[#All],[Crude and NGLs]:[Total '[note 4']]],Calculation!$B54,FALSE)</f>
        <v>9.6199999999999992</v>
      </c>
      <c r="AB54" s="37">
        <f>HLOOKUP(AB$2,monthly_data_imports_by_country_thousand_tonnes[[#All],[Crude and NGLs]:[Total '[note 4']]],Calculation!$B54,FALSE)</f>
        <v>9.6199999999999992</v>
      </c>
    </row>
    <row r="55" spans="1:28" ht="14.5">
      <c r="A55" s="6">
        <f t="shared" si="0"/>
        <v>1659</v>
      </c>
      <c r="B55" s="6">
        <f t="shared" si="1"/>
        <v>1923</v>
      </c>
      <c r="D55" s="20" t="s">
        <v>43</v>
      </c>
      <c r="E55" s="15">
        <f>HLOOKUP(E$2,monthly_data_imports_by_country_thousand_tonnes[[#All],[Crude and NGLs]:[Total '[note 4']]],Calculation!$A55,FALSE)</f>
        <v>0</v>
      </c>
      <c r="F55" s="6">
        <f>HLOOKUP(F$2,monthly_data_imports_by_country_thousand_tonnes[[#All],[Crude and NGLs]:[Total '[note 4']]],Calculation!$A55,FALSE)</f>
        <v>3.12</v>
      </c>
      <c r="G55" s="9">
        <f>HLOOKUP(G$2,monthly_data_imports_by_country_thousand_tonnes[[#All],[Crude and NGLs]:[Total '[note 4']]],Calculation!$A55,FALSE)</f>
        <v>3.12</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275.20999999999998</v>
      </c>
      <c r="K55" s="6">
        <f>HLOOKUP(K$2,monthly_data_imports_by_country_thousand_tonnes[[#All],[Crude and NGLs]:[Total '[note 4']]],Calculation!$A55,FALSE)</f>
        <v>0</v>
      </c>
      <c r="L55" s="6">
        <f>HLOOKUP(L$2,monthly_data_imports_by_country_thousand_tonnes[[#All],[Crude and NGLs]:[Total '[note 4']]],Calculation!$A55,FALSE)</f>
        <v>66.25</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341.46</v>
      </c>
      <c r="P55" s="37">
        <f>HLOOKUP(P$2,monthly_data_imports_by_country_thousand_tonnes[[#All],[Crude and NGLs]:[Total '[note 4']]],Calculation!$A55,FALSE)</f>
        <v>344.58</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305.86</v>
      </c>
      <c r="W55" s="6">
        <f>HLOOKUP(W$2,monthly_data_imports_by_country_thousand_tonnes[[#All],[Crude and NGLs]:[Total '[note 4']]],Calculation!$B55,FALSE)</f>
        <v>0</v>
      </c>
      <c r="X55" s="6">
        <f>HLOOKUP(X$2,monthly_data_imports_by_country_thousand_tonnes[[#All],[Crude and NGLs]:[Total '[note 4']]],Calculation!$B55,FALSE)</f>
        <v>0</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305.86</v>
      </c>
      <c r="AB55" s="37">
        <f>HLOOKUP(AB$2,monthly_data_imports_by_country_thousand_tonnes[[#All],[Crude and NGLs]:[Total '[note 4']]],Calculation!$B55,FALSE)</f>
        <v>305.86</v>
      </c>
    </row>
    <row r="56" spans="1:28" ht="14.5">
      <c r="A56" s="6">
        <f t="shared" si="0"/>
        <v>1660</v>
      </c>
      <c r="B56" s="6">
        <f t="shared" si="1"/>
        <v>1924</v>
      </c>
      <c r="D56" s="20" t="s">
        <v>88</v>
      </c>
      <c r="E56" s="15">
        <f>HLOOKUP(E$2,monthly_data_imports_by_country_thousand_tonnes[[#All],[Crude and NGLs]:[Total '[note 4']]],Calculation!$A56,FALSE)</f>
        <v>412.03</v>
      </c>
      <c r="F56" s="6">
        <f>HLOOKUP(F$2,monthly_data_imports_by_country_thousand_tonnes[[#All],[Crude and NGLs]:[Total '[note 4']]],Calculation!$A56,FALSE)</f>
        <v>44.2</v>
      </c>
      <c r="G56" s="9">
        <f>HLOOKUP(G$2,monthly_data_imports_by_country_thousand_tonnes[[#All],[Crude and NGLs]:[Total '[note 4']]],Calculation!$A56,FALSE)</f>
        <v>456.23</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456.23</v>
      </c>
      <c r="Q56" s="15">
        <f>HLOOKUP(Q$2,monthly_data_imports_by_country_thousand_tonnes[[#All],[Crude and NGLs]:[Total '[note 4']]],Calculation!$B56,FALSE)</f>
        <v>361.73</v>
      </c>
      <c r="R56" s="6">
        <f>HLOOKUP(R$2,monthly_data_imports_by_country_thousand_tonnes[[#All],[Crude and NGLs]:[Total '[note 4']]],Calculation!$B56,FALSE)</f>
        <v>0</v>
      </c>
      <c r="S56" s="9">
        <f>HLOOKUP(S$2,monthly_data_imports_by_country_thousand_tonnes[[#All],[Crude and NGLs]:[Total '[note 4']]],Calculation!$B56,FALSE)</f>
        <v>361.73</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361.73</v>
      </c>
    </row>
    <row r="57" spans="1:28" ht="14.5">
      <c r="A57" s="6">
        <f t="shared" si="0"/>
        <v>1661</v>
      </c>
      <c r="B57" s="6">
        <f t="shared" si="1"/>
        <v>1925</v>
      </c>
      <c r="D57" s="20" t="s">
        <v>44</v>
      </c>
      <c r="E57" s="15">
        <f>HLOOKUP(E$2,monthly_data_imports_by_country_thousand_tonnes[[#All],[Crude and NGLs]:[Total '[note 4']]],Calculation!$A57,FALSE)</f>
        <v>0.12</v>
      </c>
      <c r="F57" s="6">
        <f>HLOOKUP(F$2,monthly_data_imports_by_country_thousand_tonnes[[#All],[Crude and NGLs]:[Total '[note 4']]],Calculation!$A57,FALSE)</f>
        <v>81.99</v>
      </c>
      <c r="G57" s="9">
        <f>HLOOKUP(G$2,monthly_data_imports_by_country_thousand_tonnes[[#All],[Crude and NGLs]:[Total '[note 4']]],Calculation!$A57,FALSE)</f>
        <v>82.11</v>
      </c>
      <c r="H57" s="6">
        <f>HLOOKUP(H$2,monthly_data_imports_by_country_thousand_tonnes[[#All],[Crude and NGLs]:[Total '[note 4']]],Calculation!$A57,FALSE)</f>
        <v>0.28999999999999998</v>
      </c>
      <c r="I57" s="6">
        <f>HLOOKUP(I$2,monthly_data_imports_by_country_thousand_tonnes[[#All],[Crude and NGLs]:[Total '[note 4']]],Calculation!$A57,FALSE)</f>
        <v>84.69</v>
      </c>
      <c r="J57" s="6">
        <f>HLOOKUP(J$2,monthly_data_imports_by_country_thousand_tonnes[[#All],[Crude and NGLs]:[Total '[note 4']]],Calculation!$A57,FALSE)</f>
        <v>45.55</v>
      </c>
      <c r="K57" s="6">
        <f>HLOOKUP(K$2,monthly_data_imports_by_country_thousand_tonnes[[#All],[Crude and NGLs]:[Total '[note 4']]],Calculation!$A57,FALSE)</f>
        <v>4.01</v>
      </c>
      <c r="L57" s="6">
        <f>HLOOKUP(L$2,monthly_data_imports_by_country_thousand_tonnes[[#All],[Crude and NGLs]:[Total '[note 4']]],Calculation!$A57,FALSE)</f>
        <v>177.83</v>
      </c>
      <c r="M57" s="6">
        <f>HLOOKUP(M$2,monthly_data_imports_by_country_thousand_tonnes[[#All],[Crude and NGLs]:[Total '[note 4']]],Calculation!$A57,FALSE)</f>
        <v>6.22</v>
      </c>
      <c r="N57" s="6">
        <f>HLOOKUP(N$2,monthly_data_imports_by_country_thousand_tonnes[[#All],[Crude and NGLs]:[Total '[note 4']]],Calculation!$A57,FALSE)</f>
        <v>72.63</v>
      </c>
      <c r="O57" s="9">
        <f>HLOOKUP(O$2,monthly_data_imports_by_country_thousand_tonnes[[#All],[Crude and NGLs]:[Total '[note 4']]],Calculation!$A57,FALSE)</f>
        <v>391.22</v>
      </c>
      <c r="P57" s="37">
        <f>HLOOKUP(P$2,monthly_data_imports_by_country_thousand_tonnes[[#All],[Crude and NGLs]:[Total '[note 4']]],Calculation!$A57,FALSE)</f>
        <v>473.33</v>
      </c>
      <c r="Q57" s="15">
        <f>HLOOKUP(Q$2,monthly_data_imports_by_country_thousand_tonnes[[#All],[Crude and NGLs]:[Total '[note 4']]],Calculation!$B57,FALSE)</f>
        <v>0</v>
      </c>
      <c r="R57" s="6">
        <f>HLOOKUP(R$2,monthly_data_imports_by_country_thousand_tonnes[[#All],[Crude and NGLs]:[Total '[note 4']]],Calculation!$B57,FALSE)</f>
        <v>35.130000000000003</v>
      </c>
      <c r="S57" s="9">
        <f>HLOOKUP(S$2,monthly_data_imports_by_country_thousand_tonnes[[#All],[Crude and NGLs]:[Total '[note 4']]],Calculation!$B57,FALSE)</f>
        <v>35.130000000000003</v>
      </c>
      <c r="T57" s="6">
        <f>HLOOKUP(T$2,monthly_data_imports_by_country_thousand_tonnes[[#All],[Crude and NGLs]:[Total '[note 4']]],Calculation!$B57,FALSE)</f>
        <v>1.1599999999999999</v>
      </c>
      <c r="U57" s="6">
        <f>HLOOKUP(U$2,monthly_data_imports_by_country_thousand_tonnes[[#All],[Crude and NGLs]:[Total '[note 4']]],Calculation!$B57,FALSE)</f>
        <v>140.1</v>
      </c>
      <c r="V57" s="6">
        <f>HLOOKUP(V$2,monthly_data_imports_by_country_thousand_tonnes[[#All],[Crude and NGLs]:[Total '[note 4']]],Calculation!$B57,FALSE)</f>
        <v>128.99</v>
      </c>
      <c r="W57" s="6">
        <f>HLOOKUP(W$2,monthly_data_imports_by_country_thousand_tonnes[[#All],[Crude and NGLs]:[Total '[note 4']]],Calculation!$B57,FALSE)</f>
        <v>12.97</v>
      </c>
      <c r="X57" s="6">
        <f>HLOOKUP(X$2,monthly_data_imports_by_country_thousand_tonnes[[#All],[Crude and NGLs]:[Total '[note 4']]],Calculation!$B57,FALSE)</f>
        <v>307.5</v>
      </c>
      <c r="Y57" s="6">
        <f>HLOOKUP(Y$2,monthly_data_imports_by_country_thousand_tonnes[[#All],[Crude and NGLs]:[Total '[note 4']]],Calculation!$B57,FALSE)</f>
        <v>0</v>
      </c>
      <c r="Z57" s="6">
        <f>HLOOKUP(Z$2,monthly_data_imports_by_country_thousand_tonnes[[#All],[Crude and NGLs]:[Total '[note 4']]],Calculation!$B57,FALSE)</f>
        <v>113.9</v>
      </c>
      <c r="AA57" s="9">
        <f>HLOOKUP(AA$2,monthly_data_imports_by_country_thousand_tonnes[[#All],[Crude and NGLs]:[Total '[note 4']]],Calculation!$B57,FALSE)</f>
        <v>704.62</v>
      </c>
      <c r="AB57" s="37">
        <f>HLOOKUP(AB$2,monthly_data_imports_by_country_thousand_tonnes[[#All],[Crude and NGLs]:[Total '[note 4']]],Calculation!$B57,FALSE)</f>
        <v>739.75</v>
      </c>
    </row>
    <row r="58" spans="1:28" ht="14.5">
      <c r="A58" s="6">
        <f t="shared" si="0"/>
        <v>1662</v>
      </c>
      <c r="B58" s="6">
        <f t="shared" si="1"/>
        <v>1926</v>
      </c>
      <c r="D58" s="20" t="s">
        <v>45</v>
      </c>
      <c r="E58" s="15">
        <f>HLOOKUP(E$2,monthly_data_imports_by_country_thousand_tonnes[[#All],[Crude and NGLs]:[Total '[note 4']]],Calculation!$A58,FALSE)</f>
        <v>329.32</v>
      </c>
      <c r="F58" s="6">
        <f>HLOOKUP(F$2,monthly_data_imports_by_country_thousand_tonnes[[#All],[Crude and NGLs]:[Total '[note 4']]],Calculation!$A58,FALSE)</f>
        <v>0</v>
      </c>
      <c r="G58" s="9">
        <f>HLOOKUP(G$2,monthly_data_imports_by_country_thousand_tonnes[[#All],[Crude and NGLs]:[Total '[note 4']]],Calculation!$A58,FALSE)</f>
        <v>329.32</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329.32</v>
      </c>
      <c r="Q58" s="15">
        <f>HLOOKUP(Q$2,monthly_data_imports_by_country_thousand_tonnes[[#All],[Crude and NGLs]:[Total '[note 4']]],Calculation!$B58,FALSE)</f>
        <v>214.57</v>
      </c>
      <c r="R58" s="6">
        <f>HLOOKUP(R$2,monthly_data_imports_by_country_thousand_tonnes[[#All],[Crude and NGLs]:[Total '[note 4']]],Calculation!$B58,FALSE)</f>
        <v>0</v>
      </c>
      <c r="S58" s="9">
        <f>HLOOKUP(S$2,monthly_data_imports_by_country_thousand_tonnes[[#All],[Crude and NGLs]:[Total '[note 4']]],Calculation!$B58,FALSE)</f>
        <v>214.57</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32.82</v>
      </c>
      <c r="W58" s="6">
        <f>HLOOKUP(W$2,monthly_data_imports_by_country_thousand_tonnes[[#All],[Crude and NGLs]:[Total '[note 4']]],Calculation!$B58,FALSE)</f>
        <v>0</v>
      </c>
      <c r="X58" s="6">
        <f>HLOOKUP(X$2,monthly_data_imports_by_country_thousand_tonnes[[#All],[Crude and NGLs]:[Total '[note 4']]],Calculation!$B58,FALSE)</f>
        <v>0</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32.82</v>
      </c>
      <c r="AB58" s="37">
        <f>HLOOKUP(AB$2,monthly_data_imports_by_country_thousand_tonnes[[#All],[Crude and NGLs]:[Total '[note 4']]],Calculation!$B58,FALSE)</f>
        <v>247.39</v>
      </c>
    </row>
    <row r="59" spans="1:28" ht="14.5">
      <c r="A59" s="6">
        <f t="shared" si="0"/>
        <v>1663</v>
      </c>
      <c r="B59" s="6">
        <f t="shared" si="1"/>
        <v>1927</v>
      </c>
      <c r="D59" s="20" t="s">
        <v>46</v>
      </c>
      <c r="E59" s="15">
        <f>HLOOKUP(E$2,monthly_data_imports_by_country_thousand_tonnes[[#All],[Crude and NGLs]:[Total '[note 4']]],Calculation!$A59,FALSE)</f>
        <v>1168.46</v>
      </c>
      <c r="F59" s="6">
        <f>HLOOKUP(F$2,monthly_data_imports_by_country_thousand_tonnes[[#All],[Crude and NGLs]:[Total '[note 4']]],Calculation!$A59,FALSE)</f>
        <v>0</v>
      </c>
      <c r="G59" s="9">
        <f>HLOOKUP(G$2,monthly_data_imports_by_country_thousand_tonnes[[#All],[Crude and NGLs]:[Total '[note 4']]],Calculation!$A59,FALSE)</f>
        <v>1168.46</v>
      </c>
      <c r="H59" s="6">
        <f>HLOOKUP(H$2,monthly_data_imports_by_country_thousand_tonnes[[#All],[Crude and NGLs]:[Total '[note 4']]],Calculation!$A59,FALSE)</f>
        <v>1.6</v>
      </c>
      <c r="I59" s="6">
        <f>HLOOKUP(I$2,monthly_data_imports_by_country_thousand_tonnes[[#All],[Crude and NGLs]:[Total '[note 4']]],Calculation!$A59,FALSE)</f>
        <v>57.08</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14.49</v>
      </c>
      <c r="O59" s="9">
        <f>HLOOKUP(O$2,monthly_data_imports_by_country_thousand_tonnes[[#All],[Crude and NGLs]:[Total '[note 4']]],Calculation!$A59,FALSE)</f>
        <v>73.17</v>
      </c>
      <c r="P59" s="37">
        <f>HLOOKUP(P$2,monthly_data_imports_by_country_thousand_tonnes[[#All],[Crude and NGLs]:[Total '[note 4']]],Calculation!$A59,FALSE)</f>
        <v>1241.6300000000001</v>
      </c>
      <c r="Q59" s="15">
        <f>HLOOKUP(Q$2,monthly_data_imports_by_country_thousand_tonnes[[#All],[Crude and NGLs]:[Total '[note 4']]],Calculation!$B59,FALSE)</f>
        <v>348.46</v>
      </c>
      <c r="R59" s="6">
        <f>HLOOKUP(R$2,monthly_data_imports_by_country_thousand_tonnes[[#All],[Crude and NGLs]:[Total '[note 4']]],Calculation!$B59,FALSE)</f>
        <v>0</v>
      </c>
      <c r="S59" s="9">
        <f>HLOOKUP(S$2,monthly_data_imports_by_country_thousand_tonnes[[#All],[Crude and NGLs]:[Total '[note 4']]],Calculation!$B59,FALSE)</f>
        <v>348.46</v>
      </c>
      <c r="T59" s="6">
        <f>HLOOKUP(T$2,monthly_data_imports_by_country_thousand_tonnes[[#All],[Crude and NGLs]:[Total '[note 4']]],Calculation!$B59,FALSE)</f>
        <v>0</v>
      </c>
      <c r="U59" s="6">
        <f>HLOOKUP(U$2,monthly_data_imports_by_country_thousand_tonnes[[#All],[Crude and NGLs]:[Total '[note 4']]],Calculation!$B59,FALSE)</f>
        <v>48.22</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64.28</v>
      </c>
      <c r="Y59" s="6">
        <f>HLOOKUP(Y$2,monthly_data_imports_by_country_thousand_tonnes[[#All],[Crude and NGLs]:[Total '[note 4']]],Calculation!$B59,FALSE)</f>
        <v>0</v>
      </c>
      <c r="Z59" s="6">
        <f>HLOOKUP(Z$2,monthly_data_imports_by_country_thousand_tonnes[[#All],[Crude and NGLs]:[Total '[note 4']]],Calculation!$B59,FALSE)</f>
        <v>6.87</v>
      </c>
      <c r="AA59" s="9">
        <f>HLOOKUP(AA$2,monthly_data_imports_by_country_thousand_tonnes[[#All],[Crude and NGLs]:[Total '[note 4']]],Calculation!$B59,FALSE)</f>
        <v>119.37</v>
      </c>
      <c r="AB59" s="37">
        <f>HLOOKUP(AB$2,monthly_data_imports_by_country_thousand_tonnes[[#All],[Crude and NGLs]:[Total '[note 4']]],Calculation!$B59,FALSE)</f>
        <v>467.83</v>
      </c>
    </row>
    <row r="60" spans="1:28" ht="14.5">
      <c r="A60" s="6">
        <f t="shared" si="0"/>
        <v>1664</v>
      </c>
      <c r="B60" s="6">
        <f t="shared" si="1"/>
        <v>1928</v>
      </c>
      <c r="D60" s="20" t="s">
        <v>137</v>
      </c>
      <c r="E60" s="15">
        <f>HLOOKUP(E$2,monthly_data_imports_by_country_thousand_tonnes[[#All],[Crude and NGLs]:[Total '[note 4']]],Calculation!$A60,FALSE)</f>
        <v>123.56</v>
      </c>
      <c r="F60" s="6">
        <f>HLOOKUP(F$2,monthly_data_imports_by_country_thousand_tonnes[[#All],[Crude and NGLs]:[Total '[note 4']]],Calculation!$A60,FALSE)</f>
        <v>0</v>
      </c>
      <c r="G60" s="9">
        <f>HLOOKUP(G$2,monthly_data_imports_by_country_thousand_tonnes[[#All],[Crude and NGLs]:[Total '[note 4']]],Calculation!$A60,FALSE)</f>
        <v>123.56</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0</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0</v>
      </c>
      <c r="P60" s="37">
        <f>HLOOKUP(P$2,monthly_data_imports_by_country_thousand_tonnes[[#All],[Crude and NGLs]:[Total '[note 4']]],Calculation!$A60,FALSE)</f>
        <v>123.56</v>
      </c>
      <c r="Q60" s="15">
        <f>HLOOKUP(Q$2,monthly_data_imports_by_country_thousand_tonnes[[#All],[Crude and NGLs]:[Total '[note 4']]],Calculation!$B60,FALSE)</f>
        <v>133.25</v>
      </c>
      <c r="R60" s="6">
        <f>HLOOKUP(R$2,monthly_data_imports_by_country_thousand_tonnes[[#All],[Crude and NGLs]:[Total '[note 4']]],Calculation!$B60,FALSE)</f>
        <v>0</v>
      </c>
      <c r="S60" s="9">
        <f>HLOOKUP(S$2,monthly_data_imports_by_country_thousand_tonnes[[#All],[Crude and NGLs]:[Total '[note 4']]],Calculation!$B60,FALSE)</f>
        <v>133.25</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0</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0</v>
      </c>
      <c r="AB60" s="37">
        <f>HLOOKUP(AB$2,monthly_data_imports_by_country_thousand_tonnes[[#All],[Crude and NGLs]:[Total '[note 4']]],Calculation!$B60,FALSE)</f>
        <v>133.25</v>
      </c>
    </row>
    <row r="61" spans="1:28" ht="14.5">
      <c r="A61" s="6">
        <f t="shared" si="0"/>
        <v>1665</v>
      </c>
      <c r="B61" s="6">
        <f t="shared" si="1"/>
        <v>1929</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98.93</v>
      </c>
      <c r="R61" s="6">
        <f>HLOOKUP(R$2,monthly_data_imports_by_country_thousand_tonnes[[#All],[Crude and NGLs]:[Total '[note 4']]],Calculation!$B61,FALSE)</f>
        <v>0</v>
      </c>
      <c r="S61" s="9">
        <f>HLOOKUP(S$2,monthly_data_imports_by_country_thousand_tonnes[[#All],[Crude and NGLs]:[Total '[note 4']]],Calculation!$B61,FALSE)</f>
        <v>98.93</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98.93</v>
      </c>
    </row>
    <row r="62" spans="1:28" ht="14.5">
      <c r="A62" s="6">
        <f t="shared" si="0"/>
        <v>1666</v>
      </c>
      <c r="B62" s="6">
        <f t="shared" si="1"/>
        <v>1930</v>
      </c>
      <c r="D62" s="20" t="s">
        <v>48</v>
      </c>
      <c r="E62" s="15">
        <f>HLOOKUP(E$2,monthly_data_imports_by_country_thousand_tonnes[[#All],[Crude and NGLs]:[Total '[note 4']]],Calculation!$A62,FALSE)</f>
        <v>0</v>
      </c>
      <c r="F62" s="6">
        <f>HLOOKUP(F$2,monthly_data_imports_by_country_thousand_tonnes[[#All],[Crude and NGLs]:[Total '[note 4']]],Calculation!$A62,FALSE)</f>
        <v>32.6</v>
      </c>
      <c r="G62" s="9">
        <f>HLOOKUP(G$2,monthly_data_imports_by_country_thousand_tonnes[[#All],[Crude and NGLs]:[Total '[note 4']]],Calculation!$A62,FALSE)</f>
        <v>32.6</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111.92</v>
      </c>
      <c r="K62" s="6">
        <f>HLOOKUP(K$2,monthly_data_imports_by_country_thousand_tonnes[[#All],[Crude and NGLs]:[Total '[note 4']]],Calculation!$A62,FALSE)</f>
        <v>0</v>
      </c>
      <c r="L62" s="6">
        <f>HLOOKUP(L$2,monthly_data_imports_by_country_thousand_tonnes[[#All],[Crude and NGLs]:[Total '[note 4']]],Calculation!$A62,FALSE)</f>
        <v>138.38999999999999</v>
      </c>
      <c r="M62" s="6">
        <f>HLOOKUP(M$2,monthly_data_imports_by_country_thousand_tonnes[[#All],[Crude and NGLs]:[Total '[note 4']]],Calculation!$A62,FALSE)</f>
        <v>0</v>
      </c>
      <c r="N62" s="6">
        <f>HLOOKUP(N$2,monthly_data_imports_by_country_thousand_tonnes[[#All],[Crude and NGLs]:[Total '[note 4']]],Calculation!$A62,FALSE)</f>
        <v>0</v>
      </c>
      <c r="O62" s="9">
        <f>HLOOKUP(O$2,monthly_data_imports_by_country_thousand_tonnes[[#All],[Crude and NGLs]:[Total '[note 4']]],Calculation!$A62,FALSE)</f>
        <v>250.31</v>
      </c>
      <c r="P62" s="37">
        <f>HLOOKUP(P$2,monthly_data_imports_by_country_thousand_tonnes[[#All],[Crude and NGLs]:[Total '[note 4']]],Calculation!$A62,FALSE)</f>
        <v>282.91000000000003</v>
      </c>
      <c r="Q62" s="15">
        <f>HLOOKUP(Q$2,monthly_data_imports_by_country_thousand_tonnes[[#All],[Crude and NGLs]:[Total '[note 4']]],Calculation!$B62,FALSE)</f>
        <v>0</v>
      </c>
      <c r="R62" s="6">
        <f>HLOOKUP(R$2,monthly_data_imports_by_country_thousand_tonnes[[#All],[Crude and NGLs]:[Total '[note 4']]],Calculation!$B62,FALSE)</f>
        <v>0</v>
      </c>
      <c r="S62" s="9">
        <f>HLOOKUP(S$2,monthly_data_imports_by_country_thousand_tonnes[[#All],[Crude and NGLs]:[Total '[note 4']]],Calculation!$B62,FALSE)</f>
        <v>0</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0</v>
      </c>
      <c r="W62" s="6">
        <f>HLOOKUP(W$2,monthly_data_imports_by_country_thousand_tonnes[[#All],[Crude and NGLs]:[Total '[note 4']]],Calculation!$B62,FALSE)</f>
        <v>0</v>
      </c>
      <c r="X62" s="6">
        <f>HLOOKUP(X$2,monthly_data_imports_by_country_thousand_tonnes[[#All],[Crude and NGLs]:[Total '[note 4']]],Calculation!$B62,FALSE)</f>
        <v>151.78</v>
      </c>
      <c r="Y62" s="6">
        <f>HLOOKUP(Y$2,monthly_data_imports_by_country_thousand_tonnes[[#All],[Crude and NGLs]:[Total '[note 4']]],Calculation!$B62,FALSE)</f>
        <v>0</v>
      </c>
      <c r="Z62" s="6">
        <f>HLOOKUP(Z$2,monthly_data_imports_by_country_thousand_tonnes[[#All],[Crude and NGLs]:[Total '[note 4']]],Calculation!$B62,FALSE)</f>
        <v>0</v>
      </c>
      <c r="AA62" s="9">
        <f>HLOOKUP(AA$2,monthly_data_imports_by_country_thousand_tonnes[[#All],[Crude and NGLs]:[Total '[note 4']]],Calculation!$B62,FALSE)</f>
        <v>151.78</v>
      </c>
      <c r="AB62" s="37">
        <f>HLOOKUP(AB$2,monthly_data_imports_by_country_thousand_tonnes[[#All],[Crude and NGLs]:[Total '[note 4']]],Calculation!$B62,FALSE)</f>
        <v>151.78</v>
      </c>
    </row>
    <row r="63" spans="1:28" ht="14.5">
      <c r="A63" s="6">
        <f t="shared" si="0"/>
        <v>1667</v>
      </c>
      <c r="B63" s="6">
        <f t="shared" si="1"/>
        <v>1931</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38.1</v>
      </c>
      <c r="J63" s="6">
        <f>HLOOKUP(J$2,monthly_data_imports_by_country_thousand_tonnes[[#All],[Crude and NGLs]:[Total '[note 4']]],Calculation!$A63,FALSE)</f>
        <v>8.49</v>
      </c>
      <c r="K63" s="6">
        <f>HLOOKUP(K$2,monthly_data_imports_by_country_thousand_tonnes[[#All],[Crude and NGLs]:[Total '[note 4']]],Calculation!$A63,FALSE)</f>
        <v>0</v>
      </c>
      <c r="L63" s="6">
        <f>HLOOKUP(L$2,monthly_data_imports_by_country_thousand_tonnes[[#All],[Crude and NGLs]:[Total '[note 4']]],Calculation!$A63,FALSE)</f>
        <v>40.54</v>
      </c>
      <c r="M63" s="6">
        <f>HLOOKUP(M$2,monthly_data_imports_by_country_thousand_tonnes[[#All],[Crude and NGLs]:[Total '[note 4']]],Calculation!$A63,FALSE)</f>
        <v>0</v>
      </c>
      <c r="N63" s="6">
        <f>HLOOKUP(N$2,monthly_data_imports_by_country_thousand_tonnes[[#All],[Crude and NGLs]:[Total '[note 4']]],Calculation!$A63,FALSE)</f>
        <v>28.74</v>
      </c>
      <c r="O63" s="9">
        <f>HLOOKUP(O$2,monthly_data_imports_by_country_thousand_tonnes[[#All],[Crude and NGLs]:[Total '[note 4']]],Calculation!$A63,FALSE)</f>
        <v>115.87</v>
      </c>
      <c r="P63" s="37">
        <f>HLOOKUP(P$2,monthly_data_imports_by_country_thousand_tonnes[[#All],[Crude and NGLs]:[Total '[note 4']]],Calculation!$A63,FALSE)</f>
        <v>115.87</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69.13</v>
      </c>
      <c r="V63" s="6">
        <f>HLOOKUP(V$2,monthly_data_imports_by_country_thousand_tonnes[[#All],[Crude and NGLs]:[Total '[note 4']]],Calculation!$B63,FALSE)</f>
        <v>0</v>
      </c>
      <c r="W63" s="6">
        <f>HLOOKUP(W$2,monthly_data_imports_by_country_thousand_tonnes[[#All],[Crude and NGLs]:[Total '[note 4']]],Calculation!$B63,FALSE)</f>
        <v>30.32</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16.920000000000002</v>
      </c>
      <c r="AA63" s="9">
        <f>HLOOKUP(AA$2,monthly_data_imports_by_country_thousand_tonnes[[#All],[Crude and NGLs]:[Total '[note 4']]],Calculation!$B63,FALSE)</f>
        <v>116.37</v>
      </c>
      <c r="AB63" s="37">
        <f>HLOOKUP(AB$2,monthly_data_imports_by_country_thousand_tonnes[[#All],[Crude and NGLs]:[Total '[note 4']]],Calculation!$B63,FALSE)</f>
        <v>116.37</v>
      </c>
    </row>
    <row r="64" spans="1:28" ht="14.5">
      <c r="A64" s="6">
        <f t="shared" si="0"/>
        <v>1668</v>
      </c>
      <c r="B64" s="6">
        <f t="shared" si="1"/>
        <v>1932</v>
      </c>
      <c r="D64" s="20" t="s">
        <v>49</v>
      </c>
      <c r="E64" s="15">
        <f>HLOOKUP(E$2,monthly_data_imports_by_country_thousand_tonnes[[#All],[Crude and NGLs]:[Total '[note 4']]],Calculation!$A64,FALSE)</f>
        <v>0.1</v>
      </c>
      <c r="F64" s="6">
        <f>HLOOKUP(F$2,monthly_data_imports_by_country_thousand_tonnes[[#All],[Crude and NGLs]:[Total '[note 4']]],Calculation!$A64,FALSE)</f>
        <v>23.17</v>
      </c>
      <c r="G64" s="9">
        <f>HLOOKUP(G$2,monthly_data_imports_by_country_thousand_tonnes[[#All],[Crude and NGLs]:[Total '[note 4']]],Calculation!$A64,FALSE)</f>
        <v>23.27</v>
      </c>
      <c r="H64" s="6">
        <f>HLOOKUP(H$2,monthly_data_imports_by_country_thousand_tonnes[[#All],[Crude and NGLs]:[Total '[note 4']]],Calculation!$A64,FALSE)</f>
        <v>0</v>
      </c>
      <c r="I64" s="6">
        <f>HLOOKUP(I$2,monthly_data_imports_by_country_thousand_tonnes[[#All],[Crude and NGLs]:[Total '[note 4']]],Calculation!$A64,FALSE)</f>
        <v>0.15</v>
      </c>
      <c r="J64" s="6">
        <f>HLOOKUP(J$2,monthly_data_imports_by_country_thousand_tonnes[[#All],[Crude and NGLs]:[Total '[note 4']]],Calculation!$A64,FALSE)</f>
        <v>13.07</v>
      </c>
      <c r="K64" s="6">
        <f>HLOOKUP(K$2,monthly_data_imports_by_country_thousand_tonnes[[#All],[Crude and NGLs]:[Total '[note 4']]],Calculation!$A64,FALSE)</f>
        <v>0</v>
      </c>
      <c r="L64" s="6">
        <f>HLOOKUP(L$2,monthly_data_imports_by_country_thousand_tonnes[[#All],[Crude and NGLs]:[Total '[note 4']]],Calculation!$A64,FALSE)</f>
        <v>0</v>
      </c>
      <c r="M64" s="6">
        <f>HLOOKUP(M$2,monthly_data_imports_by_country_thousand_tonnes[[#All],[Crude and NGLs]:[Total '[note 4']]],Calculation!$A64,FALSE)</f>
        <v>0</v>
      </c>
      <c r="N64" s="6">
        <f>HLOOKUP(N$2,monthly_data_imports_by_country_thousand_tonnes[[#All],[Crude and NGLs]:[Total '[note 4']]],Calculation!$A64,FALSE)</f>
        <v>7.48</v>
      </c>
      <c r="O64" s="9">
        <f>HLOOKUP(O$2,monthly_data_imports_by_country_thousand_tonnes[[#All],[Crude and NGLs]:[Total '[note 4']]],Calculation!$A64,FALSE)</f>
        <v>20.7</v>
      </c>
      <c r="P64" s="37">
        <f>HLOOKUP(P$2,monthly_data_imports_by_country_thousand_tonnes[[#All],[Crude and NGLs]:[Total '[note 4']]],Calculation!$A64,FALSE)</f>
        <v>43.97</v>
      </c>
      <c r="Q64" s="15">
        <f>HLOOKUP(Q$2,monthly_data_imports_by_country_thousand_tonnes[[#All],[Crude and NGLs]:[Total '[note 4']]],Calculation!$B64,FALSE)</f>
        <v>0.7</v>
      </c>
      <c r="R64" s="6">
        <f>HLOOKUP(R$2,monthly_data_imports_by_country_thousand_tonnes[[#All],[Crude and NGLs]:[Total '[note 4']]],Calculation!$B64,FALSE)</f>
        <v>0</v>
      </c>
      <c r="S64" s="9">
        <f>HLOOKUP(S$2,monthly_data_imports_by_country_thousand_tonnes[[#All],[Crude and NGLs]:[Total '[note 4']]],Calculation!$B64,FALSE)</f>
        <v>0.7</v>
      </c>
      <c r="T64" s="6">
        <f>HLOOKUP(T$2,monthly_data_imports_by_country_thousand_tonnes[[#All],[Crude and NGLs]:[Total '[note 4']]],Calculation!$B64,FALSE)</f>
        <v>0</v>
      </c>
      <c r="U64" s="6">
        <f>HLOOKUP(U$2,monthly_data_imports_by_country_thousand_tonnes[[#All],[Crude and NGLs]:[Total '[note 4']]],Calculation!$B64,FALSE)</f>
        <v>12.29</v>
      </c>
      <c r="V64" s="6">
        <f>HLOOKUP(V$2,monthly_data_imports_by_country_thousand_tonnes[[#All],[Crude and NGLs]:[Total '[note 4']]],Calculation!$B64,FALSE)</f>
        <v>15.78</v>
      </c>
      <c r="W64" s="6">
        <f>HLOOKUP(W$2,monthly_data_imports_by_country_thousand_tonnes[[#All],[Crude and NGLs]:[Total '[note 4']]],Calculation!$B64,FALSE)</f>
        <v>0</v>
      </c>
      <c r="X64" s="6">
        <f>HLOOKUP(X$2,monthly_data_imports_by_country_thousand_tonnes[[#All],[Crude and NGLs]:[Total '[note 4']]],Calculation!$B64,FALSE)</f>
        <v>0</v>
      </c>
      <c r="Y64" s="6">
        <f>HLOOKUP(Y$2,monthly_data_imports_by_country_thousand_tonnes[[#All],[Crude and NGLs]:[Total '[note 4']]],Calculation!$B64,FALSE)</f>
        <v>0</v>
      </c>
      <c r="Z64" s="6">
        <f>HLOOKUP(Z$2,monthly_data_imports_by_country_thousand_tonnes[[#All],[Crude and NGLs]:[Total '[note 4']]],Calculation!$B64,FALSE)</f>
        <v>5.45</v>
      </c>
      <c r="AA64" s="9">
        <f>HLOOKUP(AA$2,monthly_data_imports_by_country_thousand_tonnes[[#All],[Crude and NGLs]:[Total '[note 4']]],Calculation!$B64,FALSE)</f>
        <v>33.520000000000003</v>
      </c>
      <c r="AB64" s="37">
        <f>HLOOKUP(AB$2,monthly_data_imports_by_country_thousand_tonnes[[#All],[Crude and NGLs]:[Total '[note 4']]],Calculation!$B64,FALSE)</f>
        <v>34.22</v>
      </c>
    </row>
    <row r="65" spans="1:28" ht="14.5">
      <c r="A65" s="15">
        <f t="shared" si="0"/>
        <v>1669</v>
      </c>
      <c r="B65" s="6">
        <f t="shared" si="1"/>
        <v>1933</v>
      </c>
      <c r="D65" s="20" t="s">
        <v>50</v>
      </c>
      <c r="E65" s="15">
        <f>HLOOKUP(E$2,monthly_data_imports_by_country_thousand_tonnes[[#All],[Crude and NGLs]:[Total '[note 4']]],Calculation!$A65,FALSE)</f>
        <v>0.2</v>
      </c>
      <c r="F65" s="6">
        <f>HLOOKUP(F$2,monthly_data_imports_by_country_thousand_tonnes[[#All],[Crude and NGLs]:[Total '[note 4']]],Calculation!$A65,FALSE)</f>
        <v>0</v>
      </c>
      <c r="G65" s="9">
        <f>HLOOKUP(G$2,monthly_data_imports_by_country_thousand_tonnes[[#All],[Crude and NGLs]:[Total '[note 4']]],Calculation!$A65,FALSE)</f>
        <v>0.2</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7.45</v>
      </c>
      <c r="M65" s="6">
        <f>HLOOKUP(M$2,monthly_data_imports_by_country_thousand_tonnes[[#All],[Crude and NGLs]:[Total '[note 4']]],Calculation!$A65,FALSE)</f>
        <v>0</v>
      </c>
      <c r="N65" s="6">
        <f>HLOOKUP(N$2,monthly_data_imports_by_country_thousand_tonnes[[#All],[Crude and NGLs]:[Total '[note 4']]],Calculation!$A65,FALSE)</f>
        <v>13.78</v>
      </c>
      <c r="O65" s="9">
        <f>HLOOKUP(O$2,monthly_data_imports_by_country_thousand_tonnes[[#All],[Crude and NGLs]:[Total '[note 4']]],Calculation!$A65,FALSE)</f>
        <v>21.23</v>
      </c>
      <c r="P65" s="37">
        <f>HLOOKUP(P$2,monthly_data_imports_by_country_thousand_tonnes[[#All],[Crude and NGLs]:[Total '[note 4']]],Calculation!$A65,FALSE)</f>
        <v>21.43</v>
      </c>
      <c r="Q65" s="15">
        <f>HLOOKUP(Q$2,monthly_data_imports_by_country_thousand_tonnes[[#All],[Crude and NGLs]:[Total '[note 4']]],Calculation!$B65,FALSE)</f>
        <v>0.77</v>
      </c>
      <c r="R65" s="6">
        <f>HLOOKUP(R$2,monthly_data_imports_by_country_thousand_tonnes[[#All],[Crude and NGLs]:[Total '[note 4']]],Calculation!$B65,FALSE)</f>
        <v>0</v>
      </c>
      <c r="S65" s="9">
        <f>HLOOKUP(S$2,monthly_data_imports_by_country_thousand_tonnes[[#All],[Crude and NGLs]:[Total '[note 4']]],Calculation!$B65,FALSE)</f>
        <v>0.77</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0.03</v>
      </c>
      <c r="AA65" s="9">
        <f>HLOOKUP(AA$2,monthly_data_imports_by_country_thousand_tonnes[[#All],[Crude and NGLs]:[Total '[note 4']]],Calculation!$B65,FALSE)</f>
        <v>0.03</v>
      </c>
      <c r="AB65" s="37">
        <f>HLOOKUP(AB$2,monthly_data_imports_by_country_thousand_tonnes[[#All],[Crude and NGLs]:[Total '[note 4']]],Calculation!$B65,FALSE)</f>
        <v>0.8</v>
      </c>
    </row>
    <row r="66" spans="1:28" ht="14.5">
      <c r="A66" s="15">
        <f t="shared" si="0"/>
        <v>1670</v>
      </c>
      <c r="B66" s="6">
        <f t="shared" si="1"/>
        <v>1934</v>
      </c>
      <c r="D66" s="20" t="s">
        <v>51</v>
      </c>
      <c r="E66" s="15">
        <f>HLOOKUP(E$2,monthly_data_imports_by_country_thousand_tonnes[[#All],[Crude and NGLs]:[Total '[note 4']]],Calculation!$A66,FALSE)</f>
        <v>129.74</v>
      </c>
      <c r="F66" s="6">
        <f>HLOOKUP(F$2,monthly_data_imports_by_country_thousand_tonnes[[#All],[Crude and NGLs]:[Total '[note 4']]],Calculation!$A66,FALSE)</f>
        <v>0</v>
      </c>
      <c r="G66" s="9">
        <f>HLOOKUP(G$2,monthly_data_imports_by_country_thousand_tonnes[[#All],[Crude and NGLs]:[Total '[note 4']]],Calculation!$A66,FALSE)</f>
        <v>129.74</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96.2</v>
      </c>
      <c r="K66" s="6">
        <f>HLOOKUP(K$2,monthly_data_imports_by_country_thousand_tonnes[[#All],[Crude and NGLs]:[Total '[note 4']]],Calculation!$A66,FALSE)</f>
        <v>0</v>
      </c>
      <c r="L66" s="6">
        <f>HLOOKUP(L$2,monthly_data_imports_by_country_thousand_tonnes[[#All],[Crude and NGLs]:[Total '[note 4']]],Calculation!$A66,FALSE)</f>
        <v>0</v>
      </c>
      <c r="M66" s="6">
        <f>HLOOKUP(M$2,monthly_data_imports_by_country_thousand_tonnes[[#All],[Crude and NGLs]:[Total '[note 4']]],Calculation!$A66,FALSE)</f>
        <v>0.05</v>
      </c>
      <c r="N66" s="6">
        <f>HLOOKUP(N$2,monthly_data_imports_by_country_thousand_tonnes[[#All],[Crude and NGLs]:[Total '[note 4']]],Calculation!$A66,FALSE)</f>
        <v>1.8</v>
      </c>
      <c r="O66" s="9">
        <f>HLOOKUP(O$2,monthly_data_imports_by_country_thousand_tonnes[[#All],[Crude and NGLs]:[Total '[note 4']]],Calculation!$A66,FALSE)</f>
        <v>98.05</v>
      </c>
      <c r="P66" s="37">
        <f>HLOOKUP(P$2,monthly_data_imports_by_country_thousand_tonnes[[#All],[Crude and NGLs]:[Total '[note 4']]],Calculation!$A66,FALSE)</f>
        <v>227.79</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131.77000000000001</v>
      </c>
      <c r="W66" s="6">
        <f>HLOOKUP(W$2,monthly_data_imports_by_country_thousand_tonnes[[#All],[Crude and NGLs]:[Total '[note 4']]],Calculation!$B66,FALSE)</f>
        <v>0</v>
      </c>
      <c r="X66" s="6">
        <f>HLOOKUP(X$2,monthly_data_imports_by_country_thousand_tonnes[[#All],[Crude and NGLs]:[Total '[note 4']]],Calculation!$B66,FALSE)</f>
        <v>35.25</v>
      </c>
      <c r="Y66" s="6">
        <f>HLOOKUP(Y$2,monthly_data_imports_by_country_thousand_tonnes[[#All],[Crude and NGLs]:[Total '[note 4']]],Calculation!$B66,FALSE)</f>
        <v>0</v>
      </c>
      <c r="Z66" s="6">
        <f>HLOOKUP(Z$2,monthly_data_imports_by_country_thousand_tonnes[[#All],[Crude and NGLs]:[Total '[note 4']]],Calculation!$B66,FALSE)</f>
        <v>0</v>
      </c>
      <c r="AA66" s="9">
        <f>HLOOKUP(AA$2,monthly_data_imports_by_country_thousand_tonnes[[#All],[Crude and NGLs]:[Total '[note 4']]],Calculation!$B66,FALSE)</f>
        <v>167.02</v>
      </c>
      <c r="AB66" s="37">
        <f>HLOOKUP(AB$2,monthly_data_imports_by_country_thousand_tonnes[[#All],[Crude and NGLs]:[Total '[note 4']]],Calculation!$B66,FALSE)</f>
        <v>167.02</v>
      </c>
    </row>
    <row r="67" spans="1:28" ht="14.5">
      <c r="A67" s="15">
        <f t="shared" si="0"/>
        <v>1671</v>
      </c>
      <c r="B67" s="6">
        <f t="shared" si="1"/>
        <v>1935</v>
      </c>
      <c r="D67" s="20" t="s">
        <v>52</v>
      </c>
      <c r="E67" s="15">
        <f>HLOOKUP(E$2,monthly_data_imports_by_country_thousand_tonnes[[#All],[Crude and NGLs]:[Total '[note 4']]],Calculation!$A67,FALSE)</f>
        <v>1245.53</v>
      </c>
      <c r="F67" s="6">
        <f>HLOOKUP(F$2,monthly_data_imports_by_country_thousand_tonnes[[#All],[Crude and NGLs]:[Total '[note 4']]],Calculation!$A67,FALSE)</f>
        <v>0</v>
      </c>
      <c r="G67" s="9">
        <f>HLOOKUP(G$2,monthly_data_imports_by_country_thousand_tonnes[[#All],[Crude and NGLs]:[Total '[note 4']]],Calculation!$A67,FALSE)</f>
        <v>1245.53</v>
      </c>
      <c r="H67" s="6">
        <f>HLOOKUP(H$2,monthly_data_imports_by_country_thousand_tonnes[[#All],[Crude and NGLs]:[Total '[note 4']]],Calculation!$A67,FALSE)</f>
        <v>0</v>
      </c>
      <c r="I67" s="6">
        <f>HLOOKUP(I$2,monthly_data_imports_by_country_thousand_tonnes[[#All],[Crude and NGLs]:[Total '[note 4']]],Calculation!$A67,FALSE)</f>
        <v>0</v>
      </c>
      <c r="J67" s="6">
        <f>HLOOKUP(J$2,monthly_data_imports_by_country_thousand_tonnes[[#All],[Crude and NGLs]:[Total '[note 4']]],Calculation!$A67,FALSE)</f>
        <v>39.659999999999997</v>
      </c>
      <c r="K67" s="6">
        <f>HLOOKUP(K$2,monthly_data_imports_by_country_thousand_tonnes[[#All],[Crude and NGLs]:[Total '[note 4']]],Calculation!$A67,FALSE)</f>
        <v>0</v>
      </c>
      <c r="L67" s="6">
        <f>HLOOKUP(L$2,monthly_data_imports_by_country_thousand_tonnes[[#All],[Crude and NGLs]:[Total '[note 4']]],Calculation!$A67,FALSE)</f>
        <v>505.14</v>
      </c>
      <c r="M67" s="6">
        <f>HLOOKUP(M$2,monthly_data_imports_by_country_thousand_tonnes[[#All],[Crude and NGLs]:[Total '[note 4']]],Calculation!$A67,FALSE)</f>
        <v>0</v>
      </c>
      <c r="N67" s="6">
        <f>HLOOKUP(N$2,monthly_data_imports_by_country_thousand_tonnes[[#All],[Crude and NGLs]:[Total '[note 4']]],Calculation!$A67,FALSE)</f>
        <v>40.75</v>
      </c>
      <c r="O67" s="9">
        <f>HLOOKUP(O$2,monthly_data_imports_by_country_thousand_tonnes[[#All],[Crude and NGLs]:[Total '[note 4']]],Calculation!$A67,FALSE)</f>
        <v>585.54999999999995</v>
      </c>
      <c r="P67" s="37">
        <f>HLOOKUP(P$2,monthly_data_imports_by_country_thousand_tonnes[[#All],[Crude and NGLs]:[Total '[note 4']]],Calculation!$A67,FALSE)</f>
        <v>1831.08</v>
      </c>
      <c r="Q67" s="15">
        <f>HLOOKUP(Q$2,monthly_data_imports_by_country_thousand_tonnes[[#All],[Crude and NGLs]:[Total '[note 4']]],Calculation!$B67,FALSE)</f>
        <v>966.87</v>
      </c>
      <c r="R67" s="6">
        <f>HLOOKUP(R$2,monthly_data_imports_by_country_thousand_tonnes[[#All],[Crude and NGLs]:[Total '[note 4']]],Calculation!$B67,FALSE)</f>
        <v>0</v>
      </c>
      <c r="S67" s="9">
        <f>HLOOKUP(S$2,monthly_data_imports_by_country_thousand_tonnes[[#All],[Crude and NGLs]:[Total '[note 4']]],Calculation!$B67,FALSE)</f>
        <v>966.87</v>
      </c>
      <c r="T67" s="6">
        <f>HLOOKUP(T$2,monthly_data_imports_by_country_thousand_tonnes[[#All],[Crude and NGLs]:[Total '[note 4']]],Calculation!$B67,FALSE)</f>
        <v>0</v>
      </c>
      <c r="U67" s="6">
        <f>HLOOKUP(U$2,monthly_data_imports_by_country_thousand_tonnes[[#All],[Crude and NGLs]:[Total '[note 4']]],Calculation!$B67,FALSE)</f>
        <v>7.0000000000000007E-2</v>
      </c>
      <c r="V67" s="6">
        <f>HLOOKUP(V$2,monthly_data_imports_by_country_thousand_tonnes[[#All],[Crude and NGLs]:[Total '[note 4']]],Calculation!$B67,FALSE)</f>
        <v>40.299999999999997</v>
      </c>
      <c r="W67" s="6">
        <f>HLOOKUP(W$2,monthly_data_imports_by_country_thousand_tonnes[[#All],[Crude and NGLs]:[Total '[note 4']]],Calculation!$B67,FALSE)</f>
        <v>0</v>
      </c>
      <c r="X67" s="6">
        <f>HLOOKUP(X$2,monthly_data_imports_by_country_thousand_tonnes[[#All],[Crude and NGLs]:[Total '[note 4']]],Calculation!$B67,FALSE)</f>
        <v>262.35000000000002</v>
      </c>
      <c r="Y67" s="6">
        <f>HLOOKUP(Y$2,monthly_data_imports_by_country_thousand_tonnes[[#All],[Crude and NGLs]:[Total '[note 4']]],Calculation!$B67,FALSE)</f>
        <v>0</v>
      </c>
      <c r="Z67" s="6">
        <f>HLOOKUP(Z$2,monthly_data_imports_by_country_thousand_tonnes[[#All],[Crude and NGLs]:[Total '[note 4']]],Calculation!$B67,FALSE)</f>
        <v>1.07</v>
      </c>
      <c r="AA67" s="9">
        <f>HLOOKUP(AA$2,monthly_data_imports_by_country_thousand_tonnes[[#All],[Crude and NGLs]:[Total '[note 4']]],Calculation!$B67,FALSE)</f>
        <v>303.79000000000002</v>
      </c>
      <c r="AB67" s="37">
        <f>HLOOKUP(AB$2,monthly_data_imports_by_country_thousand_tonnes[[#All],[Crude and NGLs]:[Total '[note 4']]],Calculation!$B67,FALSE)</f>
        <v>1270.6600000000001</v>
      </c>
    </row>
    <row r="68" spans="1:28" ht="14.5">
      <c r="A68" s="15">
        <f t="shared" si="0"/>
        <v>1672</v>
      </c>
      <c r="B68" s="6">
        <f t="shared" si="1"/>
        <v>1936</v>
      </c>
      <c r="D68" s="20" t="s">
        <v>69</v>
      </c>
      <c r="E68" s="27">
        <f>HLOOKUP(E$2,monthly_data_imports_by_country_thousand_tonnes[[#All],[Crude and NGLs]:[Total '[note 4']]],Calculation!$A68,FALSE)</f>
        <v>188.12</v>
      </c>
      <c r="F68" s="14">
        <f>HLOOKUP(F$2,monthly_data_imports_by_country_thousand_tonnes[[#All],[Crude and NGLs]:[Total '[note 4']]],Calculation!$A68,FALSE)</f>
        <v>14.02</v>
      </c>
      <c r="G68" s="13">
        <f>HLOOKUP(G$2,monthly_data_imports_by_country_thousand_tonnes[[#All],[Crude and NGLs]:[Total '[note 4']]],Calculation!$A68,FALSE)</f>
        <v>202.14</v>
      </c>
      <c r="H68" s="14">
        <f>HLOOKUP(H$2,monthly_data_imports_by_country_thousand_tonnes[[#All],[Crude and NGLs]:[Total '[note 4']]],Calculation!$A68,FALSE)</f>
        <v>61.23</v>
      </c>
      <c r="I68" s="14">
        <f>HLOOKUP(I$2,monthly_data_imports_by_country_thousand_tonnes[[#All],[Crude and NGLs]:[Total '[note 4']]],Calculation!$A68,FALSE)</f>
        <v>90.6</v>
      </c>
      <c r="J68" s="14">
        <f>HLOOKUP(J$2,monthly_data_imports_by_country_thousand_tonnes[[#All],[Crude and NGLs]:[Total '[note 4']]],Calculation!$A68,FALSE)</f>
        <v>0</v>
      </c>
      <c r="K68" s="14">
        <f>HLOOKUP(K$2,monthly_data_imports_by_country_thousand_tonnes[[#All],[Crude and NGLs]:[Total '[note 4']]],Calculation!$A68,FALSE)</f>
        <v>12.08</v>
      </c>
      <c r="L68" s="14">
        <f>HLOOKUP(L$2,monthly_data_imports_by_country_thousand_tonnes[[#All],[Crude and NGLs]:[Total '[note 4']]],Calculation!$A68,FALSE)</f>
        <v>40.75</v>
      </c>
      <c r="M68" s="14">
        <f>HLOOKUP(M$2,monthly_data_imports_by_country_thousand_tonnes[[#All],[Crude and NGLs]:[Total '[note 4']]],Calculation!$A68,FALSE)</f>
        <v>0</v>
      </c>
      <c r="N68" s="14">
        <f>HLOOKUP(N$2,monthly_data_imports_by_country_thousand_tonnes[[#All],[Crude and NGLs]:[Total '[note 4']]],Calculation!$A68,FALSE)</f>
        <v>8.5299999999999994</v>
      </c>
      <c r="O68" s="13">
        <f>HLOOKUP(O$2,monthly_data_imports_by_country_thousand_tonnes[[#All],[Crude and NGLs]:[Total '[note 4']]],Calculation!$A68,FALSE)</f>
        <v>213.19</v>
      </c>
      <c r="P68" s="38">
        <f>HLOOKUP(P$2,monthly_data_imports_by_country_thousand_tonnes[[#All],[Crude and NGLs]:[Total '[note 4']]],Calculation!$A68,FALSE)</f>
        <v>415.33</v>
      </c>
      <c r="Q68" s="27">
        <f>HLOOKUP(Q$2,monthly_data_imports_by_country_thousand_tonnes[[#All],[Crude and NGLs]:[Total '[note 4']]],Calculation!$B68,FALSE)</f>
        <v>1207.27</v>
      </c>
      <c r="R68" s="14">
        <f>HLOOKUP(R$2,monthly_data_imports_by_country_thousand_tonnes[[#All],[Crude and NGLs]:[Total '[note 4']]],Calculation!$B68,FALSE)</f>
        <v>73.739999999999995</v>
      </c>
      <c r="S68" s="13">
        <f>HLOOKUP(S$2,monthly_data_imports_by_country_thousand_tonnes[[#All],[Crude and NGLs]:[Total '[note 4']]],Calculation!$B68,FALSE)</f>
        <v>1281.01</v>
      </c>
      <c r="T68" s="14">
        <f>HLOOKUP(T$2,monthly_data_imports_by_country_thousand_tonnes[[#All],[Crude and NGLs]:[Total '[note 4']]],Calculation!$B68,FALSE)</f>
        <v>65.33</v>
      </c>
      <c r="U68" s="14">
        <f>HLOOKUP(U$2,monthly_data_imports_by_country_thousand_tonnes[[#All],[Crude and NGLs]:[Total '[note 4']]],Calculation!$B68,FALSE)</f>
        <v>29.93</v>
      </c>
      <c r="V68" s="14">
        <f>HLOOKUP(V$2,monthly_data_imports_by_country_thousand_tonnes[[#All],[Crude and NGLs]:[Total '[note 4']]],Calculation!$B68,FALSE)</f>
        <v>6.12</v>
      </c>
      <c r="W68" s="14">
        <f>HLOOKUP(W$2,monthly_data_imports_by_country_thousand_tonnes[[#All],[Crude and NGLs]:[Total '[note 4']]],Calculation!$B68,FALSE)</f>
        <v>5.79</v>
      </c>
      <c r="X68" s="14">
        <f>HLOOKUP(X$2,monthly_data_imports_by_country_thousand_tonnes[[#All],[Crude and NGLs]:[Total '[note 4']]],Calculation!$B68,FALSE)</f>
        <v>11.99</v>
      </c>
      <c r="Y68" s="14">
        <f>HLOOKUP(Y$2,monthly_data_imports_by_country_thousand_tonnes[[#All],[Crude and NGLs]:[Total '[note 4']]],Calculation!$B68,FALSE)</f>
        <v>12.63</v>
      </c>
      <c r="Z68" s="14">
        <f>HLOOKUP(Z$2,monthly_data_imports_by_country_thousand_tonnes[[#All],[Crude and NGLs]:[Total '[note 4']]],Calculation!$B68,FALSE)</f>
        <v>7.64</v>
      </c>
      <c r="AA68" s="13">
        <f>HLOOKUP(AA$2,monthly_data_imports_by_country_thousand_tonnes[[#All],[Crude and NGLs]:[Total '[note 4']]],Calculation!$B68,FALSE)</f>
        <v>139.43</v>
      </c>
      <c r="AB68" s="38">
        <f>HLOOKUP(AB$2,monthly_data_imports_by_country_thousand_tonnes[[#All],[Crude and NGLs]:[Total '[note 4']]],Calculation!$B68,FALSE)</f>
        <v>1420.44</v>
      </c>
    </row>
    <row r="69" spans="1:28" ht="14.5">
      <c r="A69" s="28">
        <f t="shared" si="0"/>
        <v>1673</v>
      </c>
      <c r="B69" s="29">
        <f t="shared" si="1"/>
        <v>1937</v>
      </c>
      <c r="C69" s="29"/>
      <c r="D69" s="21" t="s">
        <v>127</v>
      </c>
      <c r="E69" s="28">
        <f>HLOOKUP(E$2,monthly_data_imports_by_country_thousand_tonnes[[#All],[Crude and NGLs]:[Total '[note 4']]],Calculation!$A69,FALSE)</f>
        <v>3688.38</v>
      </c>
      <c r="F69" s="29">
        <f>HLOOKUP(F$2,monthly_data_imports_by_country_thousand_tonnes[[#All],[Crude and NGLs]:[Total '[note 4']]],Calculation!$A69,FALSE)</f>
        <v>370.2</v>
      </c>
      <c r="G69" s="30">
        <f>HLOOKUP(G$2,monthly_data_imports_by_country_thousand_tonnes[[#All],[Crude and NGLs]:[Total '[note 4']]],Calculation!$A69,FALSE)</f>
        <v>4058.58</v>
      </c>
      <c r="H69" s="29">
        <f>HLOOKUP(H$2,monthly_data_imports_by_country_thousand_tonnes[[#All],[Crude and NGLs]:[Total '[note 4']]],Calculation!$A69,FALSE)</f>
        <v>63.41</v>
      </c>
      <c r="I69" s="29">
        <f>HLOOKUP(I$2,monthly_data_imports_by_country_thousand_tonnes[[#All],[Crude and NGLs]:[Total '[note 4']]],Calculation!$A69,FALSE)</f>
        <v>392.33</v>
      </c>
      <c r="J69" s="29">
        <f>HLOOKUP(J$2,monthly_data_imports_by_country_thousand_tonnes[[#All],[Crude and NGLs]:[Total '[note 4']]],Calculation!$A69,FALSE)</f>
        <v>885.16</v>
      </c>
      <c r="K69" s="29">
        <f>HLOOKUP(K$2,monthly_data_imports_by_country_thousand_tonnes[[#All],[Crude and NGLs]:[Total '[note 4']]],Calculation!$A69,FALSE)</f>
        <v>28.82</v>
      </c>
      <c r="L69" s="29">
        <f>HLOOKUP(L$2,monthly_data_imports_by_country_thousand_tonnes[[#All],[Crude and NGLs]:[Total '[note 4']]],Calculation!$A69,FALSE)</f>
        <v>1295.96</v>
      </c>
      <c r="M69" s="29">
        <f>HLOOKUP(M$2,monthly_data_imports_by_country_thousand_tonnes[[#All],[Crude and NGLs]:[Total '[note 4']]],Calculation!$A69,FALSE)</f>
        <v>12.3</v>
      </c>
      <c r="N69" s="29">
        <f>HLOOKUP(N$2,monthly_data_imports_by_country_thousand_tonnes[[#All],[Crude and NGLs]:[Total '[note 4']]],Calculation!$A69,FALSE)</f>
        <v>213.89</v>
      </c>
      <c r="O69" s="29">
        <f>HLOOKUP(O$2,monthly_data_imports_by_country_thousand_tonnes[[#All],[Crude and NGLs]:[Total '[note 4']]],Calculation!$A69,FALSE)</f>
        <v>2891.87</v>
      </c>
      <c r="P69" s="39">
        <f>HLOOKUP(P$2,monthly_data_imports_by_country_thousand_tonnes[[#All],[Crude and NGLs]:[Total '[note 4']]],Calculation!$A69,FALSE)</f>
        <v>6950.45</v>
      </c>
      <c r="Q69" s="28">
        <f>HLOOKUP(Q$2,monthly_data_imports_by_country_thousand_tonnes[[#All],[Crude and NGLs]:[Total '[note 4']]],Calculation!$B69,FALSE)</f>
        <v>3664.54</v>
      </c>
      <c r="R69" s="29">
        <f>HLOOKUP(R$2,monthly_data_imports_by_country_thousand_tonnes[[#All],[Crude and NGLs]:[Total '[note 4']]],Calculation!$B69,FALSE)</f>
        <v>121.6</v>
      </c>
      <c r="S69" s="30">
        <f>HLOOKUP(S$2,monthly_data_imports_by_country_thousand_tonnes[[#All],[Crude and NGLs]:[Total '[note 4']]],Calculation!$B69,FALSE)</f>
        <v>3786.14</v>
      </c>
      <c r="T69" s="29">
        <f>HLOOKUP(T$2,monthly_data_imports_by_country_thousand_tonnes[[#All],[Crude and NGLs]:[Total '[note 4']]],Calculation!$B69,FALSE)</f>
        <v>67.28</v>
      </c>
      <c r="U69" s="29">
        <f>HLOOKUP(U$2,monthly_data_imports_by_country_thousand_tonnes[[#All],[Crude and NGLs]:[Total '[note 4']]],Calculation!$B69,FALSE)</f>
        <v>414.95</v>
      </c>
      <c r="V69" s="29">
        <f>HLOOKUP(V$2,monthly_data_imports_by_country_thousand_tonnes[[#All],[Crude and NGLs]:[Total '[note 4']]],Calculation!$B69,FALSE)</f>
        <v>832.42</v>
      </c>
      <c r="W69" s="29">
        <f>HLOOKUP(W$2,monthly_data_imports_by_country_thousand_tonnes[[#All],[Crude and NGLs]:[Total '[note 4']]],Calculation!$B69,FALSE)</f>
        <v>50.72</v>
      </c>
      <c r="X69" s="29">
        <f>HLOOKUP(X$2,monthly_data_imports_by_country_thousand_tonnes[[#All],[Crude and NGLs]:[Total '[note 4']]],Calculation!$B69,FALSE)</f>
        <v>1000.04</v>
      </c>
      <c r="Y69" s="29">
        <f>HLOOKUP(Y$2,monthly_data_imports_by_country_thousand_tonnes[[#All],[Crude and NGLs]:[Total '[note 4']]],Calculation!$B69,FALSE)</f>
        <v>12.64</v>
      </c>
      <c r="Z69" s="29">
        <f>HLOOKUP(Z$2,monthly_data_imports_by_country_thousand_tonnes[[#All],[Crude and NGLs]:[Total '[note 4']]],Calculation!$B69,FALSE)</f>
        <v>208.22</v>
      </c>
      <c r="AA69" s="29">
        <f>HLOOKUP(AA$2,monthly_data_imports_by_country_thousand_tonnes[[#All],[Crude and NGLs]:[Total '[note 4']]],Calculation!$B69,FALSE)</f>
        <v>2586.27</v>
      </c>
      <c r="AB69" s="39">
        <f>HLOOKUP(AB$2,monthly_data_imports_by_country_thousand_tonnes[[#All],[Crude and NGLs]:[Total '[note 4']]],Calculation!$B69,FALSE)</f>
        <v>6372.41</v>
      </c>
    </row>
    <row r="71" spans="1:28">
      <c r="A71" s="40" t="s">
        <v>109</v>
      </c>
    </row>
    <row r="72" spans="1:28" ht="14.5">
      <c r="D72" s="41" t="s">
        <v>136</v>
      </c>
      <c r="E72" s="24">
        <f>SUM(E4,E26,E48)</f>
        <v>0</v>
      </c>
      <c r="F72" s="25">
        <f t="shared" ref="F72:AB83" si="2">SUM(F4,F26,F48)</f>
        <v>225.41</v>
      </c>
      <c r="G72" s="26">
        <f t="shared" si="2"/>
        <v>225.41</v>
      </c>
      <c r="H72" s="25">
        <f t="shared" si="2"/>
        <v>0</v>
      </c>
      <c r="I72" s="25">
        <f t="shared" si="2"/>
        <v>0</v>
      </c>
      <c r="J72" s="25">
        <f t="shared" si="2"/>
        <v>0</v>
      </c>
      <c r="K72" s="25">
        <f t="shared" si="2"/>
        <v>0</v>
      </c>
      <c r="L72" s="25">
        <f t="shared" si="2"/>
        <v>0</v>
      </c>
      <c r="M72" s="25">
        <f t="shared" si="2"/>
        <v>0</v>
      </c>
      <c r="N72" s="25">
        <f t="shared" si="2"/>
        <v>0</v>
      </c>
      <c r="O72" s="26">
        <f t="shared" si="2"/>
        <v>0</v>
      </c>
      <c r="P72" s="36">
        <f t="shared" si="2"/>
        <v>225.41</v>
      </c>
      <c r="Q72" s="24">
        <f t="shared" si="2"/>
        <v>611.29</v>
      </c>
      <c r="R72" s="25">
        <f t="shared" si="2"/>
        <v>64.099999999999994</v>
      </c>
      <c r="S72" s="26">
        <f t="shared" si="2"/>
        <v>675.39</v>
      </c>
      <c r="T72" s="25">
        <f t="shared" si="2"/>
        <v>0</v>
      </c>
      <c r="U72" s="25">
        <f t="shared" si="2"/>
        <v>0</v>
      </c>
      <c r="V72" s="25">
        <f t="shared" si="2"/>
        <v>0</v>
      </c>
      <c r="W72" s="25">
        <f t="shared" si="2"/>
        <v>0</v>
      </c>
      <c r="X72" s="25">
        <f t="shared" si="2"/>
        <v>0</v>
      </c>
      <c r="Y72" s="25">
        <f t="shared" si="2"/>
        <v>0</v>
      </c>
      <c r="Z72" s="25">
        <f t="shared" si="2"/>
        <v>0</v>
      </c>
      <c r="AA72" s="26">
        <f t="shared" si="2"/>
        <v>0</v>
      </c>
      <c r="AB72" s="36">
        <f t="shared" si="2"/>
        <v>675.39</v>
      </c>
    </row>
    <row r="73" spans="1:28" ht="14.5">
      <c r="D73" s="20" t="s">
        <v>37</v>
      </c>
      <c r="E73" s="15">
        <f t="shared" ref="E73:T93" si="3">SUM(E5,E27,E49)</f>
        <v>0</v>
      </c>
      <c r="F73" s="6">
        <f t="shared" si="3"/>
        <v>87.69</v>
      </c>
      <c r="G73" s="9">
        <f t="shared" si="3"/>
        <v>87.69</v>
      </c>
      <c r="H73" s="6">
        <f t="shared" si="3"/>
        <v>6.03</v>
      </c>
      <c r="I73" s="6">
        <f t="shared" si="3"/>
        <v>109.93</v>
      </c>
      <c r="J73" s="6">
        <f t="shared" si="3"/>
        <v>47.53</v>
      </c>
      <c r="K73" s="6">
        <f t="shared" si="3"/>
        <v>0</v>
      </c>
      <c r="L73" s="6">
        <f t="shared" si="3"/>
        <v>478.18</v>
      </c>
      <c r="M73" s="6">
        <f t="shared" si="3"/>
        <v>21.59</v>
      </c>
      <c r="N73" s="6">
        <f t="shared" si="3"/>
        <v>23.32</v>
      </c>
      <c r="O73" s="9">
        <f t="shared" si="3"/>
        <v>686.57999999999993</v>
      </c>
      <c r="P73" s="37">
        <f t="shared" si="3"/>
        <v>774.27</v>
      </c>
      <c r="Q73" s="15">
        <f>SUM(Q5,Q27,Q49)</f>
        <v>0</v>
      </c>
      <c r="R73" s="6">
        <f t="shared" si="3"/>
        <v>32.049999999999997</v>
      </c>
      <c r="S73" s="9">
        <f t="shared" si="3"/>
        <v>32.049999999999997</v>
      </c>
      <c r="T73" s="6">
        <f t="shared" si="3"/>
        <v>6.419999999999999</v>
      </c>
      <c r="U73" s="6">
        <f t="shared" si="2"/>
        <v>147.20999999999998</v>
      </c>
      <c r="V73" s="6">
        <f t="shared" si="2"/>
        <v>37.730000000000004</v>
      </c>
      <c r="W73" s="6">
        <f t="shared" si="2"/>
        <v>8.8000000000000007</v>
      </c>
      <c r="X73" s="6">
        <f t="shared" si="2"/>
        <v>413.81</v>
      </c>
      <c r="Y73" s="6">
        <f t="shared" si="2"/>
        <v>0</v>
      </c>
      <c r="Z73" s="6">
        <f t="shared" si="2"/>
        <v>79.53</v>
      </c>
      <c r="AA73" s="9">
        <f t="shared" si="2"/>
        <v>693.5</v>
      </c>
      <c r="AB73" s="37">
        <f t="shared" si="2"/>
        <v>725.55</v>
      </c>
    </row>
    <row r="74" spans="1:28" ht="14.5">
      <c r="D74" s="20" t="s">
        <v>38</v>
      </c>
      <c r="E74" s="15">
        <f t="shared" si="3"/>
        <v>340.5</v>
      </c>
      <c r="F74" s="6">
        <f t="shared" si="2"/>
        <v>0</v>
      </c>
      <c r="G74" s="9">
        <f t="shared" si="2"/>
        <v>340.5</v>
      </c>
      <c r="H74" s="6">
        <f t="shared" si="2"/>
        <v>0</v>
      </c>
      <c r="I74" s="6">
        <f t="shared" si="2"/>
        <v>0</v>
      </c>
      <c r="J74" s="6">
        <f t="shared" si="2"/>
        <v>0</v>
      </c>
      <c r="K74" s="6">
        <f t="shared" si="2"/>
        <v>0</v>
      </c>
      <c r="L74" s="6">
        <f t="shared" si="2"/>
        <v>0</v>
      </c>
      <c r="M74" s="6">
        <f t="shared" si="2"/>
        <v>0</v>
      </c>
      <c r="N74" s="6">
        <f t="shared" si="2"/>
        <v>0.52</v>
      </c>
      <c r="O74" s="9">
        <f t="shared" si="2"/>
        <v>0.52</v>
      </c>
      <c r="P74" s="37">
        <f t="shared" si="2"/>
        <v>341.02</v>
      </c>
      <c r="Q74" s="15">
        <f t="shared" si="2"/>
        <v>462.73</v>
      </c>
      <c r="R74" s="6">
        <f t="shared" si="2"/>
        <v>0</v>
      </c>
      <c r="S74" s="9">
        <f t="shared" si="2"/>
        <v>462.73</v>
      </c>
      <c r="T74" s="6">
        <f t="shared" si="2"/>
        <v>0</v>
      </c>
      <c r="U74" s="6">
        <f t="shared" si="2"/>
        <v>0</v>
      </c>
      <c r="V74" s="6">
        <f t="shared" si="2"/>
        <v>0</v>
      </c>
      <c r="W74" s="6">
        <f t="shared" si="2"/>
        <v>0</v>
      </c>
      <c r="X74" s="6">
        <f t="shared" si="2"/>
        <v>0</v>
      </c>
      <c r="Y74" s="6">
        <f t="shared" si="2"/>
        <v>0</v>
      </c>
      <c r="Z74" s="6">
        <f t="shared" si="2"/>
        <v>0.27</v>
      </c>
      <c r="AA74" s="9">
        <f t="shared" si="2"/>
        <v>0.27</v>
      </c>
      <c r="AB74" s="37">
        <f t="shared" si="2"/>
        <v>463.00000000000006</v>
      </c>
    </row>
    <row r="75" spans="1:28" ht="14.5">
      <c r="D75" s="20" t="s">
        <v>40</v>
      </c>
      <c r="E75" s="15">
        <f t="shared" si="3"/>
        <v>0</v>
      </c>
      <c r="F75" s="6">
        <f t="shared" si="2"/>
        <v>27.67</v>
      </c>
      <c r="G75" s="9">
        <f t="shared" si="2"/>
        <v>27.67</v>
      </c>
      <c r="H75" s="6">
        <f t="shared" si="2"/>
        <v>0.16</v>
      </c>
      <c r="I75" s="6">
        <f t="shared" si="2"/>
        <v>2.68</v>
      </c>
      <c r="J75" s="6">
        <f t="shared" si="2"/>
        <v>0</v>
      </c>
      <c r="K75" s="6">
        <f t="shared" si="2"/>
        <v>0</v>
      </c>
      <c r="L75" s="6">
        <f t="shared" si="2"/>
        <v>48.5</v>
      </c>
      <c r="M75" s="6">
        <f t="shared" si="2"/>
        <v>0</v>
      </c>
      <c r="N75" s="6">
        <f t="shared" si="2"/>
        <v>38.209999999999994</v>
      </c>
      <c r="O75" s="9">
        <f t="shared" si="2"/>
        <v>89.55</v>
      </c>
      <c r="P75" s="37">
        <f t="shared" si="2"/>
        <v>117.22</v>
      </c>
      <c r="Q75" s="15">
        <f t="shared" si="2"/>
        <v>0</v>
      </c>
      <c r="R75" s="6">
        <f t="shared" si="2"/>
        <v>55.55</v>
      </c>
      <c r="S75" s="9">
        <f t="shared" si="2"/>
        <v>55.55</v>
      </c>
      <c r="T75" s="6">
        <f t="shared" si="2"/>
        <v>0.11</v>
      </c>
      <c r="U75" s="6">
        <f t="shared" si="2"/>
        <v>4.9400000000000004</v>
      </c>
      <c r="V75" s="6">
        <f t="shared" si="2"/>
        <v>29.99</v>
      </c>
      <c r="W75" s="6">
        <f t="shared" si="2"/>
        <v>20.81</v>
      </c>
      <c r="X75" s="6">
        <f t="shared" si="2"/>
        <v>72.680000000000007</v>
      </c>
      <c r="Y75" s="6">
        <f t="shared" si="2"/>
        <v>0</v>
      </c>
      <c r="Z75" s="6">
        <f t="shared" si="2"/>
        <v>24.83</v>
      </c>
      <c r="AA75" s="9">
        <f t="shared" si="2"/>
        <v>153.36000000000001</v>
      </c>
      <c r="AB75" s="37">
        <f t="shared" si="2"/>
        <v>208.91</v>
      </c>
    </row>
    <row r="76" spans="1:28" ht="14.5">
      <c r="D76" s="20" t="s">
        <v>41</v>
      </c>
      <c r="E76" s="15">
        <f t="shared" si="3"/>
        <v>0</v>
      </c>
      <c r="F76" s="6">
        <f t="shared" si="2"/>
        <v>47.35</v>
      </c>
      <c r="G76" s="9">
        <f t="shared" si="2"/>
        <v>47.35</v>
      </c>
      <c r="H76" s="6">
        <f t="shared" si="2"/>
        <v>0.06</v>
      </c>
      <c r="I76" s="6">
        <f t="shared" si="2"/>
        <v>7.0000000000000007E-2</v>
      </c>
      <c r="J76" s="6">
        <f t="shared" si="2"/>
        <v>0</v>
      </c>
      <c r="K76" s="6">
        <f t="shared" si="2"/>
        <v>0.01</v>
      </c>
      <c r="L76" s="6">
        <f t="shared" si="2"/>
        <v>51.17</v>
      </c>
      <c r="M76" s="6">
        <f t="shared" si="2"/>
        <v>0</v>
      </c>
      <c r="N76" s="6">
        <f t="shared" si="2"/>
        <v>47.69</v>
      </c>
      <c r="O76" s="9">
        <f t="shared" si="2"/>
        <v>99</v>
      </c>
      <c r="P76" s="37">
        <f t="shared" si="2"/>
        <v>146.35</v>
      </c>
      <c r="Q76" s="15">
        <f t="shared" si="2"/>
        <v>0</v>
      </c>
      <c r="R76" s="6">
        <f t="shared" si="2"/>
        <v>30.22</v>
      </c>
      <c r="S76" s="9">
        <f t="shared" si="2"/>
        <v>30.22</v>
      </c>
      <c r="T76" s="6">
        <f t="shared" si="2"/>
        <v>0.03</v>
      </c>
      <c r="U76" s="6">
        <f t="shared" si="2"/>
        <v>16.169999999999998</v>
      </c>
      <c r="V76" s="6">
        <f t="shared" si="2"/>
        <v>0</v>
      </c>
      <c r="W76" s="6">
        <f t="shared" si="2"/>
        <v>0.91999999999999993</v>
      </c>
      <c r="X76" s="6">
        <f t="shared" si="2"/>
        <v>62.35</v>
      </c>
      <c r="Y76" s="6">
        <f t="shared" si="2"/>
        <v>0</v>
      </c>
      <c r="Z76" s="6">
        <f t="shared" si="2"/>
        <v>40.120000000000005</v>
      </c>
      <c r="AA76" s="9">
        <f t="shared" si="2"/>
        <v>119.59</v>
      </c>
      <c r="AB76" s="37">
        <f t="shared" si="2"/>
        <v>149.81</v>
      </c>
    </row>
    <row r="77" spans="1:28" ht="14.5">
      <c r="D77" s="20" t="s">
        <v>42</v>
      </c>
      <c r="E77" s="15">
        <f t="shared" si="3"/>
        <v>0</v>
      </c>
      <c r="F77" s="6">
        <f t="shared" si="2"/>
        <v>0</v>
      </c>
      <c r="G77" s="9">
        <f t="shared" si="2"/>
        <v>0</v>
      </c>
      <c r="H77" s="6">
        <f t="shared" si="2"/>
        <v>0</v>
      </c>
      <c r="I77" s="6">
        <f t="shared" si="2"/>
        <v>0</v>
      </c>
      <c r="J77" s="6">
        <f t="shared" si="2"/>
        <v>467.96</v>
      </c>
      <c r="K77" s="6">
        <f t="shared" si="2"/>
        <v>0</v>
      </c>
      <c r="L77" s="6">
        <f t="shared" si="2"/>
        <v>85.62</v>
      </c>
      <c r="M77" s="6">
        <f t="shared" si="2"/>
        <v>6.18</v>
      </c>
      <c r="N77" s="6">
        <f t="shared" si="2"/>
        <v>3.69</v>
      </c>
      <c r="O77" s="9">
        <f t="shared" si="2"/>
        <v>563.45000000000005</v>
      </c>
      <c r="P77" s="37">
        <f t="shared" si="2"/>
        <v>563.45000000000005</v>
      </c>
      <c r="Q77" s="15">
        <f t="shared" si="2"/>
        <v>0</v>
      </c>
      <c r="R77" s="6">
        <f t="shared" si="2"/>
        <v>0</v>
      </c>
      <c r="S77" s="9">
        <f t="shared" si="2"/>
        <v>0</v>
      </c>
      <c r="T77" s="6">
        <f t="shared" si="2"/>
        <v>0</v>
      </c>
      <c r="U77" s="6">
        <f t="shared" si="2"/>
        <v>2.72</v>
      </c>
      <c r="V77" s="6">
        <f t="shared" si="2"/>
        <v>258.07</v>
      </c>
      <c r="W77" s="6">
        <f t="shared" si="2"/>
        <v>0</v>
      </c>
      <c r="X77" s="6">
        <f t="shared" si="2"/>
        <v>189.47</v>
      </c>
      <c r="Y77" s="6">
        <f t="shared" si="2"/>
        <v>0</v>
      </c>
      <c r="Z77" s="6">
        <f t="shared" si="2"/>
        <v>0.85000000000000009</v>
      </c>
      <c r="AA77" s="9">
        <f t="shared" si="2"/>
        <v>451.11</v>
      </c>
      <c r="AB77" s="37">
        <f t="shared" si="2"/>
        <v>451.11</v>
      </c>
    </row>
    <row r="78" spans="1:28" ht="14.5">
      <c r="D78" s="20" t="s">
        <v>86</v>
      </c>
      <c r="E78" s="15">
        <f t="shared" si="3"/>
        <v>0</v>
      </c>
      <c r="F78" s="6">
        <f t="shared" si="2"/>
        <v>126.66999999999999</v>
      </c>
      <c r="G78" s="9">
        <f t="shared" si="2"/>
        <v>126.66999999999999</v>
      </c>
      <c r="H78" s="6">
        <f t="shared" si="2"/>
        <v>0.44999999999999996</v>
      </c>
      <c r="I78" s="6">
        <f t="shared" si="2"/>
        <v>41</v>
      </c>
      <c r="J78" s="6">
        <f t="shared" si="2"/>
        <v>0</v>
      </c>
      <c r="K78" s="6">
        <f t="shared" si="2"/>
        <v>22.630000000000003</v>
      </c>
      <c r="L78" s="6">
        <f t="shared" si="2"/>
        <v>2.8</v>
      </c>
      <c r="M78" s="6">
        <f t="shared" si="2"/>
        <v>0.28000000000000003</v>
      </c>
      <c r="N78" s="6">
        <f t="shared" si="2"/>
        <v>7.8100000000000005</v>
      </c>
      <c r="O78" s="9">
        <f t="shared" si="2"/>
        <v>74.97</v>
      </c>
      <c r="P78" s="37">
        <f t="shared" si="2"/>
        <v>201.64000000000001</v>
      </c>
      <c r="Q78" s="15">
        <f t="shared" si="2"/>
        <v>0</v>
      </c>
      <c r="R78" s="6">
        <f t="shared" si="2"/>
        <v>87.15</v>
      </c>
      <c r="S78" s="9">
        <f t="shared" si="2"/>
        <v>87.15</v>
      </c>
      <c r="T78" s="6">
        <f t="shared" si="2"/>
        <v>0.70000000000000007</v>
      </c>
      <c r="U78" s="6">
        <f t="shared" si="2"/>
        <v>13.14</v>
      </c>
      <c r="V78" s="6">
        <f t="shared" si="2"/>
        <v>0</v>
      </c>
      <c r="W78" s="6">
        <f t="shared" si="2"/>
        <v>8.74</v>
      </c>
      <c r="X78" s="6">
        <f t="shared" si="2"/>
        <v>9.99</v>
      </c>
      <c r="Y78" s="6">
        <f t="shared" si="2"/>
        <v>0.03</v>
      </c>
      <c r="Z78" s="6">
        <f t="shared" si="2"/>
        <v>12.33</v>
      </c>
      <c r="AA78" s="9">
        <f t="shared" si="2"/>
        <v>44.93</v>
      </c>
      <c r="AB78" s="37">
        <f t="shared" si="2"/>
        <v>132.08000000000001</v>
      </c>
    </row>
    <row r="79" spans="1:28" ht="14.5">
      <c r="D79" s="20" t="s">
        <v>43</v>
      </c>
      <c r="E79" s="15">
        <f t="shared" si="3"/>
        <v>0</v>
      </c>
      <c r="F79" s="6">
        <f t="shared" si="2"/>
        <v>6.91</v>
      </c>
      <c r="G79" s="9">
        <f t="shared" si="2"/>
        <v>6.91</v>
      </c>
      <c r="H79" s="6">
        <f t="shared" si="2"/>
        <v>0</v>
      </c>
      <c r="I79" s="6">
        <f t="shared" si="2"/>
        <v>0</v>
      </c>
      <c r="J79" s="6">
        <f t="shared" si="2"/>
        <v>963.44</v>
      </c>
      <c r="K79" s="6">
        <f t="shared" si="2"/>
        <v>11.57</v>
      </c>
      <c r="L79" s="6">
        <f t="shared" si="2"/>
        <v>105.22</v>
      </c>
      <c r="M79" s="6">
        <f t="shared" si="2"/>
        <v>0</v>
      </c>
      <c r="N79" s="6">
        <f t="shared" si="2"/>
        <v>0</v>
      </c>
      <c r="O79" s="9">
        <f t="shared" si="2"/>
        <v>1080.23</v>
      </c>
      <c r="P79" s="37">
        <f t="shared" si="2"/>
        <v>1087.1399999999999</v>
      </c>
      <c r="Q79" s="15">
        <f t="shared" si="2"/>
        <v>0</v>
      </c>
      <c r="R79" s="6">
        <f t="shared" si="2"/>
        <v>0</v>
      </c>
      <c r="S79" s="9">
        <f t="shared" si="2"/>
        <v>0</v>
      </c>
      <c r="T79" s="6">
        <f t="shared" si="2"/>
        <v>0</v>
      </c>
      <c r="U79" s="6">
        <f t="shared" si="2"/>
        <v>0</v>
      </c>
      <c r="V79" s="6">
        <f t="shared" si="2"/>
        <v>1235.75</v>
      </c>
      <c r="W79" s="6">
        <f t="shared" si="2"/>
        <v>0</v>
      </c>
      <c r="X79" s="6">
        <f t="shared" si="2"/>
        <v>159.15</v>
      </c>
      <c r="Y79" s="6">
        <f t="shared" si="2"/>
        <v>0</v>
      </c>
      <c r="Z79" s="6">
        <f t="shared" si="2"/>
        <v>0</v>
      </c>
      <c r="AA79" s="9">
        <f t="shared" si="2"/>
        <v>1394.9</v>
      </c>
      <c r="AB79" s="37">
        <f t="shared" si="2"/>
        <v>1394.9</v>
      </c>
    </row>
    <row r="80" spans="1:28" ht="14.5">
      <c r="D80" s="20" t="s">
        <v>88</v>
      </c>
      <c r="E80" s="15">
        <f t="shared" si="3"/>
        <v>980.33999999999992</v>
      </c>
      <c r="F80" s="6">
        <f t="shared" si="2"/>
        <v>44.2</v>
      </c>
      <c r="G80" s="9">
        <f t="shared" si="2"/>
        <v>1024.54</v>
      </c>
      <c r="H80" s="6">
        <f t="shared" si="2"/>
        <v>0</v>
      </c>
      <c r="I80" s="6">
        <f t="shared" si="2"/>
        <v>0</v>
      </c>
      <c r="J80" s="6">
        <f t="shared" si="2"/>
        <v>24.96</v>
      </c>
      <c r="K80" s="6">
        <f t="shared" si="2"/>
        <v>0</v>
      </c>
      <c r="L80" s="6">
        <f t="shared" si="2"/>
        <v>0</v>
      </c>
      <c r="M80" s="6">
        <f t="shared" si="2"/>
        <v>0</v>
      </c>
      <c r="N80" s="6">
        <f t="shared" si="2"/>
        <v>0</v>
      </c>
      <c r="O80" s="9">
        <f t="shared" si="2"/>
        <v>24.96</v>
      </c>
      <c r="P80" s="37">
        <f t="shared" si="2"/>
        <v>1049.5</v>
      </c>
      <c r="Q80" s="15">
        <f t="shared" si="2"/>
        <v>1222.6199999999999</v>
      </c>
      <c r="R80" s="6">
        <f t="shared" si="2"/>
        <v>0</v>
      </c>
      <c r="S80" s="9">
        <f t="shared" si="2"/>
        <v>1222.6199999999999</v>
      </c>
      <c r="T80" s="6">
        <f t="shared" si="2"/>
        <v>0</v>
      </c>
      <c r="U80" s="6">
        <f t="shared" si="2"/>
        <v>0</v>
      </c>
      <c r="V80" s="6">
        <f t="shared" si="2"/>
        <v>0</v>
      </c>
      <c r="W80" s="6">
        <f t="shared" si="2"/>
        <v>0</v>
      </c>
      <c r="X80" s="6">
        <f t="shared" si="2"/>
        <v>0</v>
      </c>
      <c r="Y80" s="6">
        <f t="shared" si="2"/>
        <v>0</v>
      </c>
      <c r="Z80" s="6">
        <f t="shared" si="2"/>
        <v>0</v>
      </c>
      <c r="AA80" s="9">
        <f t="shared" si="2"/>
        <v>0</v>
      </c>
      <c r="AB80" s="37">
        <f t="shared" si="2"/>
        <v>1222.6199999999999</v>
      </c>
    </row>
    <row r="81" spans="4:28" ht="14.5">
      <c r="D81" s="20" t="s">
        <v>44</v>
      </c>
      <c r="E81" s="15">
        <f t="shared" si="3"/>
        <v>0.76</v>
      </c>
      <c r="F81" s="6">
        <f t="shared" si="2"/>
        <v>117.28999999999999</v>
      </c>
      <c r="G81" s="9">
        <f t="shared" si="2"/>
        <v>118.05</v>
      </c>
      <c r="H81" s="6">
        <f t="shared" si="2"/>
        <v>0.96</v>
      </c>
      <c r="I81" s="6">
        <f t="shared" si="2"/>
        <v>276.92</v>
      </c>
      <c r="J81" s="6">
        <f t="shared" si="2"/>
        <v>152.91</v>
      </c>
      <c r="K81" s="6">
        <f t="shared" si="2"/>
        <v>62.82</v>
      </c>
      <c r="L81" s="6">
        <f t="shared" si="2"/>
        <v>670.34</v>
      </c>
      <c r="M81" s="6">
        <f t="shared" si="2"/>
        <v>6.22</v>
      </c>
      <c r="N81" s="6">
        <f t="shared" si="2"/>
        <v>267.13</v>
      </c>
      <c r="O81" s="9">
        <f t="shared" si="2"/>
        <v>1437.3</v>
      </c>
      <c r="P81" s="37">
        <f t="shared" si="2"/>
        <v>1555.35</v>
      </c>
      <c r="Q81" s="15">
        <f t="shared" si="2"/>
        <v>0</v>
      </c>
      <c r="R81" s="6">
        <f t="shared" si="2"/>
        <v>143.22</v>
      </c>
      <c r="S81" s="9">
        <f t="shared" si="2"/>
        <v>143.22</v>
      </c>
      <c r="T81" s="6">
        <f t="shared" si="2"/>
        <v>15.96</v>
      </c>
      <c r="U81" s="6">
        <f t="shared" si="2"/>
        <v>531.26</v>
      </c>
      <c r="V81" s="6">
        <f t="shared" si="2"/>
        <v>162.36000000000001</v>
      </c>
      <c r="W81" s="6">
        <f t="shared" si="2"/>
        <v>46.55</v>
      </c>
      <c r="X81" s="6">
        <f t="shared" si="2"/>
        <v>1020.79</v>
      </c>
      <c r="Y81" s="6">
        <f t="shared" si="2"/>
        <v>0</v>
      </c>
      <c r="Z81" s="6">
        <f t="shared" si="2"/>
        <v>223.74</v>
      </c>
      <c r="AA81" s="9">
        <f t="shared" si="2"/>
        <v>2000.6599999999999</v>
      </c>
      <c r="AB81" s="37">
        <f t="shared" si="2"/>
        <v>2143.88</v>
      </c>
    </row>
    <row r="82" spans="4:28" ht="14.5">
      <c r="D82" s="20" t="s">
        <v>45</v>
      </c>
      <c r="E82" s="15">
        <f t="shared" si="3"/>
        <v>550.11</v>
      </c>
      <c r="F82" s="6">
        <f t="shared" si="2"/>
        <v>0</v>
      </c>
      <c r="G82" s="9">
        <f t="shared" si="2"/>
        <v>550.11</v>
      </c>
      <c r="H82" s="6">
        <f t="shared" si="2"/>
        <v>0</v>
      </c>
      <c r="I82" s="6">
        <f t="shared" si="2"/>
        <v>0</v>
      </c>
      <c r="J82" s="6">
        <f t="shared" si="2"/>
        <v>0</v>
      </c>
      <c r="K82" s="6">
        <f t="shared" si="2"/>
        <v>0</v>
      </c>
      <c r="L82" s="6">
        <f t="shared" si="2"/>
        <v>0</v>
      </c>
      <c r="M82" s="6">
        <f t="shared" si="2"/>
        <v>0</v>
      </c>
      <c r="N82" s="6">
        <f t="shared" si="2"/>
        <v>0</v>
      </c>
      <c r="O82" s="9">
        <f t="shared" si="2"/>
        <v>0</v>
      </c>
      <c r="P82" s="37">
        <f t="shared" si="2"/>
        <v>550.11</v>
      </c>
      <c r="Q82" s="15">
        <f t="shared" si="2"/>
        <v>342.53</v>
      </c>
      <c r="R82" s="6">
        <f t="shared" si="2"/>
        <v>0</v>
      </c>
      <c r="S82" s="9">
        <f t="shared" si="2"/>
        <v>342.53</v>
      </c>
      <c r="T82" s="6">
        <f t="shared" si="2"/>
        <v>0</v>
      </c>
      <c r="U82" s="6">
        <f t="shared" si="2"/>
        <v>0</v>
      </c>
      <c r="V82" s="6">
        <f t="shared" si="2"/>
        <v>32.82</v>
      </c>
      <c r="W82" s="6">
        <f t="shared" si="2"/>
        <v>0</v>
      </c>
      <c r="X82" s="6">
        <f t="shared" si="2"/>
        <v>45.95</v>
      </c>
      <c r="Y82" s="6">
        <f t="shared" si="2"/>
        <v>0</v>
      </c>
      <c r="Z82" s="6">
        <f t="shared" si="2"/>
        <v>0</v>
      </c>
      <c r="AA82" s="9">
        <f t="shared" si="2"/>
        <v>78.77000000000001</v>
      </c>
      <c r="AB82" s="37">
        <f t="shared" si="2"/>
        <v>421.29999999999995</v>
      </c>
    </row>
    <row r="83" spans="4:28" ht="14.5">
      <c r="D83" s="20" t="s">
        <v>46</v>
      </c>
      <c r="E83" s="15">
        <f t="shared" si="3"/>
        <v>3303.29</v>
      </c>
      <c r="F83" s="6">
        <f t="shared" si="2"/>
        <v>0</v>
      </c>
      <c r="G83" s="9">
        <f t="shared" si="2"/>
        <v>3303.29</v>
      </c>
      <c r="H83" s="6">
        <f t="shared" si="2"/>
        <v>6.8900000000000006</v>
      </c>
      <c r="I83" s="6">
        <f t="shared" si="2"/>
        <v>235.68</v>
      </c>
      <c r="J83" s="6">
        <f t="shared" si="2"/>
        <v>0</v>
      </c>
      <c r="K83" s="6">
        <f t="shared" si="2"/>
        <v>0</v>
      </c>
      <c r="L83" s="6">
        <f t="shared" si="2"/>
        <v>32.909999999999997</v>
      </c>
      <c r="M83" s="6">
        <f t="shared" si="2"/>
        <v>0</v>
      </c>
      <c r="N83" s="6">
        <f t="shared" si="2"/>
        <v>37.24</v>
      </c>
      <c r="O83" s="9">
        <f t="shared" si="2"/>
        <v>312.72000000000003</v>
      </c>
      <c r="P83" s="37">
        <f t="shared" si="2"/>
        <v>3616.01</v>
      </c>
      <c r="Q83" s="15">
        <f t="shared" si="2"/>
        <v>2003.44</v>
      </c>
      <c r="R83" s="6">
        <f t="shared" si="2"/>
        <v>0</v>
      </c>
      <c r="S83" s="9">
        <f t="shared" si="2"/>
        <v>2003.44</v>
      </c>
      <c r="T83" s="6">
        <f t="shared" si="2"/>
        <v>0</v>
      </c>
      <c r="U83" s="6">
        <f t="shared" si="2"/>
        <v>247.81</v>
      </c>
      <c r="V83" s="6">
        <f t="shared" si="2"/>
        <v>0</v>
      </c>
      <c r="W83" s="6">
        <f t="shared" ref="F83:AB93" si="4">SUM(W15,W37,W59)</f>
        <v>0</v>
      </c>
      <c r="X83" s="6">
        <f t="shared" si="4"/>
        <v>64.28</v>
      </c>
      <c r="Y83" s="6">
        <f t="shared" si="4"/>
        <v>0</v>
      </c>
      <c r="Z83" s="6">
        <f t="shared" si="4"/>
        <v>36.54</v>
      </c>
      <c r="AA83" s="9">
        <f t="shared" si="4"/>
        <v>348.63</v>
      </c>
      <c r="AB83" s="37">
        <f t="shared" si="4"/>
        <v>2352.0700000000002</v>
      </c>
    </row>
    <row r="84" spans="4:28" ht="14.5">
      <c r="D84" s="20" t="s">
        <v>137</v>
      </c>
      <c r="E84" s="15">
        <f t="shared" si="3"/>
        <v>403.25</v>
      </c>
      <c r="F84" s="6">
        <f t="shared" si="4"/>
        <v>0</v>
      </c>
      <c r="G84" s="9">
        <f t="shared" si="4"/>
        <v>403.25</v>
      </c>
      <c r="H84" s="6">
        <f t="shared" si="4"/>
        <v>0</v>
      </c>
      <c r="I84" s="6">
        <f t="shared" si="4"/>
        <v>0</v>
      </c>
      <c r="J84" s="6">
        <f t="shared" si="4"/>
        <v>0</v>
      </c>
      <c r="K84" s="6">
        <f t="shared" si="4"/>
        <v>0</v>
      </c>
      <c r="L84" s="6">
        <f t="shared" si="4"/>
        <v>0</v>
      </c>
      <c r="M84" s="6">
        <f t="shared" si="4"/>
        <v>0</v>
      </c>
      <c r="N84" s="6">
        <f t="shared" si="4"/>
        <v>0</v>
      </c>
      <c r="O84" s="9">
        <f t="shared" si="4"/>
        <v>0</v>
      </c>
      <c r="P84" s="37">
        <f t="shared" si="4"/>
        <v>403.25</v>
      </c>
      <c r="Q84" s="15">
        <f t="shared" si="4"/>
        <v>133.25</v>
      </c>
      <c r="R84" s="6">
        <f t="shared" si="4"/>
        <v>0</v>
      </c>
      <c r="S84" s="9">
        <f t="shared" si="4"/>
        <v>133.25</v>
      </c>
      <c r="T84" s="6">
        <f t="shared" si="4"/>
        <v>0</v>
      </c>
      <c r="U84" s="6">
        <f t="shared" si="4"/>
        <v>0</v>
      </c>
      <c r="V84" s="6">
        <f t="shared" si="4"/>
        <v>0</v>
      </c>
      <c r="W84" s="6">
        <f t="shared" si="4"/>
        <v>0</v>
      </c>
      <c r="X84" s="6">
        <f t="shared" si="4"/>
        <v>0</v>
      </c>
      <c r="Y84" s="6">
        <f t="shared" si="4"/>
        <v>0</v>
      </c>
      <c r="Z84" s="6">
        <f t="shared" si="4"/>
        <v>0</v>
      </c>
      <c r="AA84" s="9">
        <f t="shared" si="4"/>
        <v>0</v>
      </c>
      <c r="AB84" s="37">
        <f t="shared" si="4"/>
        <v>133.25</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98.93</v>
      </c>
      <c r="R85" s="6">
        <f t="shared" si="4"/>
        <v>0</v>
      </c>
      <c r="S85" s="9">
        <f t="shared" si="4"/>
        <v>98.93</v>
      </c>
      <c r="T85" s="6">
        <f t="shared" si="4"/>
        <v>0</v>
      </c>
      <c r="U85" s="6">
        <f t="shared" si="4"/>
        <v>0</v>
      </c>
      <c r="V85" s="6">
        <f t="shared" si="4"/>
        <v>0</v>
      </c>
      <c r="W85" s="6">
        <f t="shared" si="4"/>
        <v>0</v>
      </c>
      <c r="X85" s="6">
        <f t="shared" si="4"/>
        <v>0</v>
      </c>
      <c r="Y85" s="6">
        <f t="shared" si="4"/>
        <v>0</v>
      </c>
      <c r="Z85" s="6">
        <f t="shared" si="4"/>
        <v>0</v>
      </c>
      <c r="AA85" s="9">
        <f t="shared" si="4"/>
        <v>0</v>
      </c>
      <c r="AB85" s="37">
        <f t="shared" si="4"/>
        <v>98.93</v>
      </c>
    </row>
    <row r="86" spans="4:28" ht="14.5">
      <c r="D86" s="20" t="s">
        <v>48</v>
      </c>
      <c r="E86" s="15">
        <f t="shared" si="3"/>
        <v>0</v>
      </c>
      <c r="F86" s="6">
        <f t="shared" si="4"/>
        <v>117.33000000000001</v>
      </c>
      <c r="G86" s="9">
        <f t="shared" si="4"/>
        <v>117.33000000000001</v>
      </c>
      <c r="H86" s="6">
        <f t="shared" si="4"/>
        <v>0</v>
      </c>
      <c r="I86" s="6">
        <f t="shared" si="4"/>
        <v>0</v>
      </c>
      <c r="J86" s="6">
        <f t="shared" si="4"/>
        <v>369.16</v>
      </c>
      <c r="K86" s="6">
        <f t="shared" si="4"/>
        <v>0</v>
      </c>
      <c r="L86" s="6">
        <f t="shared" si="4"/>
        <v>233.76999999999998</v>
      </c>
      <c r="M86" s="6">
        <f t="shared" si="4"/>
        <v>0</v>
      </c>
      <c r="N86" s="6">
        <f t="shared" si="4"/>
        <v>0</v>
      </c>
      <c r="O86" s="9">
        <f t="shared" si="4"/>
        <v>602.93000000000006</v>
      </c>
      <c r="P86" s="37">
        <f t="shared" si="4"/>
        <v>720.26</v>
      </c>
      <c r="Q86" s="15">
        <f t="shared" si="4"/>
        <v>0</v>
      </c>
      <c r="R86" s="6">
        <f t="shared" si="4"/>
        <v>34.29</v>
      </c>
      <c r="S86" s="9">
        <f t="shared" si="4"/>
        <v>34.29</v>
      </c>
      <c r="T86" s="6">
        <f t="shared" si="4"/>
        <v>0</v>
      </c>
      <c r="U86" s="6">
        <f t="shared" si="4"/>
        <v>0</v>
      </c>
      <c r="V86" s="6">
        <f t="shared" si="4"/>
        <v>274.51</v>
      </c>
      <c r="W86" s="6">
        <f t="shared" si="4"/>
        <v>0</v>
      </c>
      <c r="X86" s="6">
        <f t="shared" si="4"/>
        <v>151.78</v>
      </c>
      <c r="Y86" s="6">
        <f t="shared" si="4"/>
        <v>0</v>
      </c>
      <c r="Z86" s="6">
        <f t="shared" si="4"/>
        <v>0</v>
      </c>
      <c r="AA86" s="9">
        <f t="shared" si="4"/>
        <v>426.28999999999996</v>
      </c>
      <c r="AB86" s="37">
        <f t="shared" si="4"/>
        <v>460.57999999999993</v>
      </c>
    </row>
    <row r="87" spans="4:28" ht="14.5">
      <c r="D87" s="20" t="s">
        <v>87</v>
      </c>
      <c r="E87" s="15">
        <f t="shared" si="3"/>
        <v>0</v>
      </c>
      <c r="F87" s="6">
        <f t="shared" si="4"/>
        <v>0</v>
      </c>
      <c r="G87" s="9">
        <f t="shared" si="4"/>
        <v>0</v>
      </c>
      <c r="H87" s="6">
        <f t="shared" si="4"/>
        <v>0</v>
      </c>
      <c r="I87" s="6">
        <f t="shared" si="4"/>
        <v>158.05000000000001</v>
      </c>
      <c r="J87" s="6">
        <f t="shared" si="4"/>
        <v>8.49</v>
      </c>
      <c r="K87" s="6">
        <f t="shared" si="4"/>
        <v>0</v>
      </c>
      <c r="L87" s="6">
        <f t="shared" si="4"/>
        <v>66.16</v>
      </c>
      <c r="M87" s="6">
        <f t="shared" si="4"/>
        <v>0</v>
      </c>
      <c r="N87" s="6">
        <f t="shared" si="4"/>
        <v>47.51</v>
      </c>
      <c r="O87" s="9">
        <f t="shared" si="4"/>
        <v>280.21000000000004</v>
      </c>
      <c r="P87" s="37">
        <f t="shared" si="4"/>
        <v>280.21000000000004</v>
      </c>
      <c r="Q87" s="15">
        <f t="shared" si="4"/>
        <v>0</v>
      </c>
      <c r="R87" s="6">
        <f t="shared" si="4"/>
        <v>0</v>
      </c>
      <c r="S87" s="9">
        <f t="shared" si="4"/>
        <v>0</v>
      </c>
      <c r="T87" s="6">
        <f t="shared" si="4"/>
        <v>0</v>
      </c>
      <c r="U87" s="6">
        <f t="shared" si="4"/>
        <v>69.13</v>
      </c>
      <c r="V87" s="6">
        <f t="shared" si="4"/>
        <v>12.31</v>
      </c>
      <c r="W87" s="6">
        <f t="shared" si="4"/>
        <v>58.89</v>
      </c>
      <c r="X87" s="6">
        <f t="shared" si="4"/>
        <v>31.83</v>
      </c>
      <c r="Y87" s="6">
        <f t="shared" si="4"/>
        <v>0</v>
      </c>
      <c r="Z87" s="6">
        <f t="shared" si="4"/>
        <v>86.7</v>
      </c>
      <c r="AA87" s="9">
        <f t="shared" si="4"/>
        <v>258.86</v>
      </c>
      <c r="AB87" s="37">
        <f t="shared" si="4"/>
        <v>258.86</v>
      </c>
    </row>
    <row r="88" spans="4:28" ht="14.5">
      <c r="D88" s="20" t="s">
        <v>49</v>
      </c>
      <c r="E88" s="15">
        <f t="shared" si="3"/>
        <v>0.1</v>
      </c>
      <c r="F88" s="6">
        <f t="shared" si="4"/>
        <v>151.03</v>
      </c>
      <c r="G88" s="9">
        <f t="shared" si="4"/>
        <v>151.13</v>
      </c>
      <c r="H88" s="6">
        <f t="shared" si="4"/>
        <v>0</v>
      </c>
      <c r="I88" s="6">
        <f t="shared" si="4"/>
        <v>0.44999999999999996</v>
      </c>
      <c r="J88" s="6">
        <f t="shared" si="4"/>
        <v>28.04</v>
      </c>
      <c r="K88" s="6">
        <f t="shared" si="4"/>
        <v>0</v>
      </c>
      <c r="L88" s="6">
        <f t="shared" si="4"/>
        <v>114.35</v>
      </c>
      <c r="M88" s="6">
        <f t="shared" si="4"/>
        <v>0</v>
      </c>
      <c r="N88" s="6">
        <f t="shared" si="4"/>
        <v>18.96</v>
      </c>
      <c r="O88" s="9">
        <f t="shared" si="4"/>
        <v>161.80000000000001</v>
      </c>
      <c r="P88" s="37">
        <f t="shared" si="4"/>
        <v>312.93000000000006</v>
      </c>
      <c r="Q88" s="15">
        <f t="shared" si="4"/>
        <v>1.5099999999999998</v>
      </c>
      <c r="R88" s="6">
        <f t="shared" si="4"/>
        <v>34.9</v>
      </c>
      <c r="S88" s="9">
        <f t="shared" si="4"/>
        <v>36.410000000000004</v>
      </c>
      <c r="T88" s="6">
        <f t="shared" si="4"/>
        <v>6.57</v>
      </c>
      <c r="U88" s="6">
        <f t="shared" si="4"/>
        <v>12.59</v>
      </c>
      <c r="V88" s="6">
        <f t="shared" si="4"/>
        <v>15.78</v>
      </c>
      <c r="W88" s="6">
        <f t="shared" si="4"/>
        <v>0</v>
      </c>
      <c r="X88" s="6">
        <f t="shared" si="4"/>
        <v>299.19</v>
      </c>
      <c r="Y88" s="6">
        <f t="shared" si="4"/>
        <v>0</v>
      </c>
      <c r="Z88" s="6">
        <f t="shared" si="4"/>
        <v>26</v>
      </c>
      <c r="AA88" s="9">
        <f t="shared" si="4"/>
        <v>360.13</v>
      </c>
      <c r="AB88" s="37">
        <f t="shared" si="4"/>
        <v>396.53999999999996</v>
      </c>
    </row>
    <row r="89" spans="4:28" ht="14.5">
      <c r="D89" s="20" t="s">
        <v>50</v>
      </c>
      <c r="E89" s="15">
        <f t="shared" si="3"/>
        <v>147.98999999999998</v>
      </c>
      <c r="F89" s="6">
        <f t="shared" si="4"/>
        <v>0</v>
      </c>
      <c r="G89" s="9">
        <f t="shared" si="4"/>
        <v>147.98999999999998</v>
      </c>
      <c r="H89" s="6">
        <f t="shared" si="4"/>
        <v>0</v>
      </c>
      <c r="I89" s="6">
        <f t="shared" si="4"/>
        <v>0</v>
      </c>
      <c r="J89" s="6">
        <f t="shared" si="4"/>
        <v>32.51</v>
      </c>
      <c r="K89" s="6">
        <f t="shared" si="4"/>
        <v>0</v>
      </c>
      <c r="L89" s="6">
        <f t="shared" si="4"/>
        <v>7.45</v>
      </c>
      <c r="M89" s="6">
        <f t="shared" si="4"/>
        <v>0</v>
      </c>
      <c r="N89" s="6">
        <f t="shared" si="4"/>
        <v>22.299999999999997</v>
      </c>
      <c r="O89" s="9">
        <f t="shared" si="4"/>
        <v>62.260000000000005</v>
      </c>
      <c r="P89" s="37">
        <f t="shared" si="4"/>
        <v>210.25000000000003</v>
      </c>
      <c r="Q89" s="15">
        <f t="shared" si="4"/>
        <v>144.52000000000001</v>
      </c>
      <c r="R89" s="6">
        <f t="shared" si="4"/>
        <v>0</v>
      </c>
      <c r="S89" s="9">
        <f t="shared" si="4"/>
        <v>144.52000000000001</v>
      </c>
      <c r="T89" s="6">
        <f t="shared" si="4"/>
        <v>0</v>
      </c>
      <c r="U89" s="6">
        <f t="shared" si="4"/>
        <v>0</v>
      </c>
      <c r="V89" s="6">
        <f t="shared" si="4"/>
        <v>0</v>
      </c>
      <c r="W89" s="6">
        <f t="shared" si="4"/>
        <v>0</v>
      </c>
      <c r="X89" s="6">
        <f t="shared" si="4"/>
        <v>0</v>
      </c>
      <c r="Y89" s="6">
        <f t="shared" si="4"/>
        <v>0</v>
      </c>
      <c r="Z89" s="6">
        <f t="shared" si="4"/>
        <v>5.1000000000000005</v>
      </c>
      <c r="AA89" s="9">
        <f t="shared" si="4"/>
        <v>5.1000000000000005</v>
      </c>
      <c r="AB89" s="37">
        <f t="shared" si="4"/>
        <v>149.62</v>
      </c>
    </row>
    <row r="90" spans="4:28" ht="14.5">
      <c r="D90" s="20" t="s">
        <v>51</v>
      </c>
      <c r="E90" s="15">
        <f t="shared" si="3"/>
        <v>129.74</v>
      </c>
      <c r="F90" s="6">
        <f t="shared" si="4"/>
        <v>0</v>
      </c>
      <c r="G90" s="9">
        <f t="shared" si="4"/>
        <v>129.74</v>
      </c>
      <c r="H90" s="6">
        <f t="shared" si="4"/>
        <v>0</v>
      </c>
      <c r="I90" s="6">
        <f t="shared" si="4"/>
        <v>0</v>
      </c>
      <c r="J90" s="6">
        <f t="shared" si="4"/>
        <v>221.4</v>
      </c>
      <c r="K90" s="6">
        <f t="shared" si="4"/>
        <v>16.010000000000002</v>
      </c>
      <c r="L90" s="6">
        <f t="shared" si="4"/>
        <v>42.32</v>
      </c>
      <c r="M90" s="6">
        <f t="shared" si="4"/>
        <v>0.19</v>
      </c>
      <c r="N90" s="6">
        <f t="shared" si="4"/>
        <v>2.56</v>
      </c>
      <c r="O90" s="9">
        <f t="shared" si="4"/>
        <v>282.48</v>
      </c>
      <c r="P90" s="37">
        <f t="shared" si="4"/>
        <v>412.22</v>
      </c>
      <c r="Q90" s="15">
        <f t="shared" si="4"/>
        <v>0</v>
      </c>
      <c r="R90" s="6">
        <f t="shared" si="4"/>
        <v>0</v>
      </c>
      <c r="S90" s="9">
        <f t="shared" si="4"/>
        <v>0</v>
      </c>
      <c r="T90" s="6">
        <f t="shared" si="4"/>
        <v>0</v>
      </c>
      <c r="U90" s="6">
        <f t="shared" si="4"/>
        <v>0</v>
      </c>
      <c r="V90" s="6">
        <f t="shared" si="4"/>
        <v>286.60000000000002</v>
      </c>
      <c r="W90" s="6">
        <f t="shared" si="4"/>
        <v>0</v>
      </c>
      <c r="X90" s="6">
        <f t="shared" si="4"/>
        <v>50.09</v>
      </c>
      <c r="Y90" s="6">
        <f t="shared" si="4"/>
        <v>0.16</v>
      </c>
      <c r="Z90" s="6">
        <f t="shared" si="4"/>
        <v>3.12</v>
      </c>
      <c r="AA90" s="9">
        <f t="shared" si="4"/>
        <v>339.97</v>
      </c>
      <c r="AB90" s="37">
        <f t="shared" si="4"/>
        <v>339.97</v>
      </c>
    </row>
    <row r="91" spans="4:28" ht="14.5">
      <c r="D91" s="20" t="s">
        <v>52</v>
      </c>
      <c r="E91" s="15">
        <f t="shared" si="3"/>
        <v>4253.2699999999995</v>
      </c>
      <c r="F91" s="6">
        <f t="shared" si="4"/>
        <v>0</v>
      </c>
      <c r="G91" s="9">
        <f t="shared" si="4"/>
        <v>4253.2699999999995</v>
      </c>
      <c r="H91" s="6">
        <f t="shared" si="4"/>
        <v>0</v>
      </c>
      <c r="I91" s="6">
        <f t="shared" si="4"/>
        <v>0.06</v>
      </c>
      <c r="J91" s="6">
        <f t="shared" si="4"/>
        <v>79.47999999999999</v>
      </c>
      <c r="K91" s="6">
        <f t="shared" si="4"/>
        <v>28.24</v>
      </c>
      <c r="L91" s="6">
        <f t="shared" si="4"/>
        <v>1141.17</v>
      </c>
      <c r="M91" s="6">
        <f t="shared" si="4"/>
        <v>0</v>
      </c>
      <c r="N91" s="6">
        <f t="shared" si="4"/>
        <v>56.41</v>
      </c>
      <c r="O91" s="9">
        <f t="shared" si="4"/>
        <v>1305.3599999999999</v>
      </c>
      <c r="P91" s="37">
        <f t="shared" si="4"/>
        <v>5558.63</v>
      </c>
      <c r="Q91" s="15">
        <f t="shared" si="4"/>
        <v>2873.95</v>
      </c>
      <c r="R91" s="6">
        <f t="shared" si="4"/>
        <v>0</v>
      </c>
      <c r="S91" s="9">
        <f t="shared" si="4"/>
        <v>2873.95</v>
      </c>
      <c r="T91" s="6">
        <f t="shared" si="4"/>
        <v>0</v>
      </c>
      <c r="U91" s="6">
        <f t="shared" si="4"/>
        <v>3.34</v>
      </c>
      <c r="V91" s="6">
        <f t="shared" si="4"/>
        <v>40.299999999999997</v>
      </c>
      <c r="W91" s="6">
        <f t="shared" si="4"/>
        <v>0</v>
      </c>
      <c r="X91" s="6">
        <f t="shared" si="4"/>
        <v>870.69</v>
      </c>
      <c r="Y91" s="6">
        <f t="shared" si="4"/>
        <v>0</v>
      </c>
      <c r="Z91" s="6">
        <f t="shared" si="4"/>
        <v>29.78</v>
      </c>
      <c r="AA91" s="9">
        <f t="shared" si="4"/>
        <v>944.11000000000013</v>
      </c>
      <c r="AB91" s="37">
        <f t="shared" si="4"/>
        <v>3818.0600000000004</v>
      </c>
    </row>
    <row r="92" spans="4:28" ht="14.5">
      <c r="D92" s="20" t="s">
        <v>69</v>
      </c>
      <c r="E92" s="27">
        <f t="shared" si="3"/>
        <v>505.86</v>
      </c>
      <c r="F92" s="14">
        <f t="shared" si="4"/>
        <v>98.32</v>
      </c>
      <c r="G92" s="13">
        <f t="shared" si="4"/>
        <v>604.18000000000006</v>
      </c>
      <c r="H92" s="14">
        <f t="shared" si="4"/>
        <v>182.73</v>
      </c>
      <c r="I92" s="14">
        <f t="shared" si="4"/>
        <v>227.70000000000002</v>
      </c>
      <c r="J92" s="14">
        <f t="shared" si="4"/>
        <v>207.04</v>
      </c>
      <c r="K92" s="14">
        <f t="shared" si="4"/>
        <v>12.08</v>
      </c>
      <c r="L92" s="14">
        <f t="shared" si="4"/>
        <v>109.13</v>
      </c>
      <c r="M92" s="14">
        <f t="shared" si="4"/>
        <v>0</v>
      </c>
      <c r="N92" s="14">
        <f t="shared" si="4"/>
        <v>24.28</v>
      </c>
      <c r="O92" s="13">
        <f t="shared" si="4"/>
        <v>762.96</v>
      </c>
      <c r="P92" s="38">
        <f t="shared" si="4"/>
        <v>1367.14</v>
      </c>
      <c r="Q92" s="27">
        <f t="shared" si="4"/>
        <v>1622.4099999999999</v>
      </c>
      <c r="R92" s="14">
        <f t="shared" si="4"/>
        <v>90.61999999999999</v>
      </c>
      <c r="S92" s="13">
        <f t="shared" si="4"/>
        <v>1713.03</v>
      </c>
      <c r="T92" s="14">
        <f t="shared" si="4"/>
        <v>216.49</v>
      </c>
      <c r="U92" s="14">
        <f t="shared" si="4"/>
        <v>214.79000000000002</v>
      </c>
      <c r="V92" s="14">
        <f t="shared" si="4"/>
        <v>111.00000000000001</v>
      </c>
      <c r="W92" s="14">
        <f t="shared" si="4"/>
        <v>11.58</v>
      </c>
      <c r="X92" s="14">
        <f t="shared" si="4"/>
        <v>22.98</v>
      </c>
      <c r="Y92" s="14">
        <f t="shared" si="4"/>
        <v>68.339999999999989</v>
      </c>
      <c r="Z92" s="14">
        <f t="shared" si="4"/>
        <v>31.17</v>
      </c>
      <c r="AA92" s="13">
        <f t="shared" si="4"/>
        <v>676.34999999999991</v>
      </c>
      <c r="AB92" s="38">
        <f t="shared" si="4"/>
        <v>2389.38</v>
      </c>
    </row>
    <row r="93" spans="4:28" ht="14.5">
      <c r="D93" s="21" t="s">
        <v>127</v>
      </c>
      <c r="E93" s="28">
        <f t="shared" si="3"/>
        <v>10615.21</v>
      </c>
      <c r="F93" s="29">
        <f t="shared" si="4"/>
        <v>1049.8700000000001</v>
      </c>
      <c r="G93" s="30">
        <f t="shared" si="4"/>
        <v>11665.08</v>
      </c>
      <c r="H93" s="29">
        <f t="shared" si="4"/>
        <v>197.28</v>
      </c>
      <c r="I93" s="29">
        <f t="shared" si="4"/>
        <v>1052.54</v>
      </c>
      <c r="J93" s="29">
        <f t="shared" si="4"/>
        <v>2602.92</v>
      </c>
      <c r="K93" s="29">
        <f t="shared" si="4"/>
        <v>153.35999999999999</v>
      </c>
      <c r="L93" s="29">
        <f t="shared" si="4"/>
        <v>3189.09</v>
      </c>
      <c r="M93" s="29">
        <f t="shared" si="4"/>
        <v>34.46</v>
      </c>
      <c r="N93" s="29">
        <f t="shared" si="4"/>
        <v>597.63</v>
      </c>
      <c r="O93" s="29">
        <f t="shared" si="4"/>
        <v>7827.28</v>
      </c>
      <c r="P93" s="39">
        <f t="shared" si="4"/>
        <v>19492.36</v>
      </c>
      <c r="Q93" s="28">
        <f t="shared" si="4"/>
        <v>9517.18</v>
      </c>
      <c r="R93" s="29">
        <f t="shared" si="4"/>
        <v>572.1</v>
      </c>
      <c r="S93" s="30">
        <f t="shared" si="4"/>
        <v>10089.280000000001</v>
      </c>
      <c r="T93" s="29">
        <f t="shared" si="4"/>
        <v>246.28</v>
      </c>
      <c r="U93" s="29">
        <f t="shared" si="4"/>
        <v>1263.1000000000001</v>
      </c>
      <c r="V93" s="29">
        <f t="shared" si="4"/>
        <v>2497.2199999999998</v>
      </c>
      <c r="W93" s="29">
        <f t="shared" si="4"/>
        <v>156.29</v>
      </c>
      <c r="X93" s="29">
        <f t="shared" si="4"/>
        <v>3465.0299999999997</v>
      </c>
      <c r="Y93" s="29">
        <f t="shared" si="4"/>
        <v>68.53</v>
      </c>
      <c r="Z93" s="29">
        <f t="shared" si="4"/>
        <v>600.08000000000004</v>
      </c>
      <c r="AA93" s="29">
        <f t="shared" si="4"/>
        <v>8296.5300000000007</v>
      </c>
      <c r="AB93" s="39">
        <f t="shared" si="4"/>
        <v>18385.810000000001</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919"/>
  <sheetViews>
    <sheetView topLeftCell="A1896" workbookViewId="0">
      <selection activeCell="D1905" sqref="D1:D1048576"/>
    </sheetView>
  </sheetViews>
  <sheetFormatPr defaultRowHeight="14.5"/>
  <cols>
    <col min="3" max="3" width="24.81640625" bestFit="1" customWidth="1"/>
    <col min="22" max="22" width="10.54296875" bestFit="1" customWidth="1"/>
  </cols>
  <sheetData>
    <row r="5" spans="1:23">
      <c r="A5" t="str">
        <f>Month!A5</f>
        <v>Year</v>
      </c>
      <c r="B5" t="str">
        <f>Month!B5</f>
        <v xml:space="preserve">Month </v>
      </c>
      <c r="C5" t="str">
        <f>Month!C5</f>
        <v>Origin [note 5][note 6]</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2655647.6399999908</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2827735.9099999969</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3196131.9499999965</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3311672.4299999895</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12.47</v>
      </c>
      <c r="M798">
        <f>Month!M798</f>
        <v>5.59</v>
      </c>
      <c r="N798">
        <f>Month!N798</f>
        <v>139</v>
      </c>
      <c r="O798">
        <f>Month!O798</f>
        <v>200.73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26.23</v>
      </c>
      <c r="M819">
        <f>Month!M819</f>
        <v>224.29</v>
      </c>
      <c r="N819">
        <f>Month!N819</f>
        <v>2004.11</v>
      </c>
      <c r="O819">
        <f>Month!O819</f>
        <v>4832.16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8</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0</v>
      </c>
      <c r="M840">
        <f>Month!M840</f>
        <v>7.51</v>
      </c>
      <c r="N840">
        <f>Month!N840</f>
        <v>91.96</v>
      </c>
      <c r="O840">
        <f>Month!O840</f>
        <v>358.14</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7.88</v>
      </c>
      <c r="M841">
        <f>Month!M841</f>
        <v>175.02</v>
      </c>
      <c r="N841">
        <f>Month!N841</f>
        <v>1701.48</v>
      </c>
      <c r="O841">
        <f>Month!O841</f>
        <v>3478.34</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14.58</v>
      </c>
      <c r="N864">
        <f>Month!N864</f>
        <v>179.72</v>
      </c>
      <c r="O864">
        <f>Month!O864</f>
        <v>179.72</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219.64</v>
      </c>
      <c r="N873">
        <f>Month!N873</f>
        <v>435.76</v>
      </c>
      <c r="O873">
        <f>Month!O873</f>
        <v>552.23</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318.13</v>
      </c>
      <c r="N885">
        <f>Month!N885</f>
        <v>1983.36</v>
      </c>
      <c r="O885">
        <f>Month!O885</f>
        <v>5343.87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124.25</v>
      </c>
      <c r="L886">
        <f>Month!L886</f>
        <v>0</v>
      </c>
      <c r="M886">
        <f>Month!M886</f>
        <v>29.83</v>
      </c>
      <c r="N886">
        <f>Month!N886</f>
        <v>199.77</v>
      </c>
      <c r="O886">
        <f>Month!O886</f>
        <v>199.77</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193.37</v>
      </c>
      <c r="L895">
        <f>Month!L895</f>
        <v>20.18</v>
      </c>
      <c r="M895">
        <f>Month!M895</f>
        <v>154.43</v>
      </c>
      <c r="N895">
        <f>Month!N895</f>
        <v>464.46</v>
      </c>
      <c r="O895">
        <f>Month!O895</f>
        <v>490.49</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52.48</v>
      </c>
      <c r="L897">
        <f>Month!L897</f>
        <v>0</v>
      </c>
      <c r="M897">
        <f>Month!M897</f>
        <v>0</v>
      </c>
      <c r="N897">
        <f>Month!N897</f>
        <v>110.12</v>
      </c>
      <c r="O897">
        <f>Month!O897</f>
        <v>1327.09</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91.38</v>
      </c>
      <c r="L902">
        <f>Month!L902</f>
        <v>0</v>
      </c>
      <c r="M902">
        <f>Month!M902</f>
        <v>5.69</v>
      </c>
      <c r="N902">
        <f>Month!N902</f>
        <v>129.66999999999999</v>
      </c>
      <c r="O902">
        <f>Month!O902</f>
        <v>180.05</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35.090000000000003</v>
      </c>
      <c r="L905">
        <f>Month!L905</f>
        <v>0</v>
      </c>
      <c r="M905">
        <f>Month!M905</f>
        <v>37.86</v>
      </c>
      <c r="N905">
        <f>Month!N905</f>
        <v>72.959999999999994</v>
      </c>
      <c r="O905">
        <f>Month!O905</f>
        <v>1289.33</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1114.8499999999999</v>
      </c>
      <c r="L907">
        <f>Month!L907</f>
        <v>35.51</v>
      </c>
      <c r="M907">
        <f>Month!M907</f>
        <v>287.82</v>
      </c>
      <c r="N907">
        <f>Month!N907</f>
        <v>2115.4299999999998</v>
      </c>
      <c r="O907">
        <f>Month!O907</f>
        <v>6033.2</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117.23</v>
      </c>
      <c r="L974">
        <f>Month!L974</f>
        <v>20.97</v>
      </c>
      <c r="M974">
        <f>Month!M974</f>
        <v>15.49</v>
      </c>
      <c r="N974">
        <f>Month!N974</f>
        <v>166.88</v>
      </c>
      <c r="O974">
        <f>Month!O974</f>
        <v>195.25</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195.17</v>
      </c>
      <c r="L983">
        <f>Month!L983</f>
        <v>52.59</v>
      </c>
      <c r="M983">
        <f>Month!M983</f>
        <v>185.72</v>
      </c>
      <c r="N983">
        <f>Month!N983</f>
        <v>461.19</v>
      </c>
      <c r="O983">
        <f>Month!O983</f>
        <v>493.52</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80.5</v>
      </c>
      <c r="L988">
        <f>Month!L988</f>
        <v>96.98</v>
      </c>
      <c r="M988">
        <f>Month!M988</f>
        <v>0</v>
      </c>
      <c r="N988">
        <f>Month!N988</f>
        <v>177.48</v>
      </c>
      <c r="O988">
        <f>Month!O988</f>
        <v>177.48</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216.03</v>
      </c>
      <c r="L990">
        <f>Month!L990</f>
        <v>0</v>
      </c>
      <c r="M990">
        <f>Month!M990</f>
        <v>0.21</v>
      </c>
      <c r="N990">
        <f>Month!N990</f>
        <v>255.74</v>
      </c>
      <c r="O990">
        <f>Month!O990</f>
        <v>282.02</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1241.73</v>
      </c>
      <c r="L995">
        <f>Month!L995</f>
        <v>183.91</v>
      </c>
      <c r="M995">
        <f>Month!M995</f>
        <v>349.78</v>
      </c>
      <c r="N995">
        <f>Month!N995</f>
        <v>2403.36</v>
      </c>
      <c r="O995">
        <f>Month!O995</f>
        <v>6083.02</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25.47</v>
      </c>
      <c r="K996">
        <f>Month!K996</f>
        <v>90.9</v>
      </c>
      <c r="L996">
        <f>Month!L996</f>
        <v>0.11</v>
      </c>
      <c r="M996">
        <f>Month!M996</f>
        <v>11.77</v>
      </c>
      <c r="N996">
        <f>Month!N996</f>
        <v>212.64</v>
      </c>
      <c r="O996">
        <f>Month!O996</f>
        <v>212.64</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48.22</v>
      </c>
      <c r="K1005">
        <f>Month!K1005</f>
        <v>441.28</v>
      </c>
      <c r="L1005">
        <f>Month!L1005</f>
        <v>59.07</v>
      </c>
      <c r="M1005">
        <f>Month!M1005</f>
        <v>94.75</v>
      </c>
      <c r="N1005">
        <f>Month!N1005</f>
        <v>857.83</v>
      </c>
      <c r="O1005">
        <f>Month!O1005</f>
        <v>871.62</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92.73</v>
      </c>
      <c r="L1010">
        <f>Month!L1010</f>
        <v>0</v>
      </c>
      <c r="M1010">
        <f>Month!M1010</f>
        <v>0</v>
      </c>
      <c r="N1010">
        <f>Month!N1010</f>
        <v>92.73</v>
      </c>
      <c r="O1010">
        <f>Month!O1010</f>
        <v>92.73</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97.82</v>
      </c>
      <c r="L1012">
        <f>Month!L1012</f>
        <v>49.19</v>
      </c>
      <c r="M1012">
        <f>Month!M1012</f>
        <v>0.24</v>
      </c>
      <c r="N1012">
        <f>Month!N1012</f>
        <v>213.38</v>
      </c>
      <c r="O1012">
        <f>Month!O1012</f>
        <v>289.8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49.79</v>
      </c>
      <c r="K1015">
        <f>Month!K1015</f>
        <v>47.22</v>
      </c>
      <c r="L1015">
        <f>Month!L1015</f>
        <v>0</v>
      </c>
      <c r="M1015">
        <f>Month!M1015</f>
        <v>11.72</v>
      </c>
      <c r="N1015">
        <f>Month!N1015</f>
        <v>108.74</v>
      </c>
      <c r="O1015">
        <f>Month!O1015</f>
        <v>944.14</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151.52000000000001</v>
      </c>
      <c r="K1017">
        <f>Month!K1017</f>
        <v>1174.49</v>
      </c>
      <c r="L1017">
        <f>Month!L1017</f>
        <v>137.19999999999999</v>
      </c>
      <c r="M1017">
        <f>Month!M1017</f>
        <v>215.05</v>
      </c>
      <c r="N1017">
        <f>Month!N1017</f>
        <v>2694.2</v>
      </c>
      <c r="O1017">
        <f>Month!O1017</f>
        <v>6475.39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55.36</v>
      </c>
      <c r="J1018">
        <f>Month!J1018</f>
        <v>0</v>
      </c>
      <c r="K1018">
        <f>Month!K1018</f>
        <v>185.1</v>
      </c>
      <c r="L1018">
        <f>Month!L1018</f>
        <v>187.78</v>
      </c>
      <c r="M1018">
        <f>Month!M1018</f>
        <v>34.909999999999997</v>
      </c>
      <c r="N1018">
        <f>Month!N1018</f>
        <v>496.43</v>
      </c>
      <c r="O1018">
        <f>Month!O1018</f>
        <v>496.43</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24.88</v>
      </c>
      <c r="J1027">
        <f>Month!J1027</f>
        <v>42.25</v>
      </c>
      <c r="K1027">
        <f>Month!K1027</f>
        <v>163.4</v>
      </c>
      <c r="L1027">
        <f>Month!L1027</f>
        <v>0</v>
      </c>
      <c r="M1027">
        <f>Month!M1027</f>
        <v>132.49</v>
      </c>
      <c r="N1027">
        <f>Month!N1027</f>
        <v>443.7</v>
      </c>
      <c r="O1027">
        <f>Month!O1027</f>
        <v>443.7</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17.39</v>
      </c>
      <c r="J1029">
        <f>Month!J1029</f>
        <v>0</v>
      </c>
      <c r="K1029">
        <f>Month!K1029</f>
        <v>37.1</v>
      </c>
      <c r="L1029">
        <f>Month!L1029</f>
        <v>0</v>
      </c>
      <c r="M1029">
        <f>Month!M1029</f>
        <v>4.49</v>
      </c>
      <c r="N1029">
        <f>Month!N1029</f>
        <v>117.7</v>
      </c>
      <c r="O1029">
        <f>Month!O1029</f>
        <v>1269.94</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77.47</v>
      </c>
      <c r="J1032">
        <f>Month!J1032</f>
        <v>0</v>
      </c>
      <c r="K1032">
        <f>Month!K1032</f>
        <v>85.49</v>
      </c>
      <c r="L1032">
        <f>Month!L1032</f>
        <v>0</v>
      </c>
      <c r="M1032">
        <f>Month!M1032</f>
        <v>0</v>
      </c>
      <c r="N1032">
        <f>Month!N1032</f>
        <v>162.96</v>
      </c>
      <c r="O1032">
        <f>Month!O1032</f>
        <v>162.96</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31.26</v>
      </c>
      <c r="L1034">
        <f>Month!L1034</f>
        <v>0</v>
      </c>
      <c r="M1034">
        <f>Month!M1034</f>
        <v>16.920000000000002</v>
      </c>
      <c r="N1034">
        <f>Month!N1034</f>
        <v>86.21</v>
      </c>
      <c r="O1034">
        <f>Month!O1034</f>
        <v>110.34</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362.08</v>
      </c>
      <c r="J1039">
        <f>Month!J1039</f>
        <v>81.239999999999995</v>
      </c>
      <c r="K1039">
        <f>Month!K1039</f>
        <v>1151.05</v>
      </c>
      <c r="L1039">
        <f>Month!L1039</f>
        <v>251.78</v>
      </c>
      <c r="M1039">
        <f>Month!M1039</f>
        <v>258.83999999999997</v>
      </c>
      <c r="N1039">
        <f>Month!N1039</f>
        <v>2443.9899999999998</v>
      </c>
      <c r="O1039">
        <f>Month!O1039</f>
        <v>6536.45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64.89</v>
      </c>
      <c r="L1062">
        <f>Month!L1062</f>
        <v>23.62</v>
      </c>
      <c r="M1062">
        <f>Month!M1062</f>
        <v>23.4</v>
      </c>
      <c r="N1062">
        <f>Month!N1062</f>
        <v>113.47</v>
      </c>
      <c r="O1062">
        <f>Month!O1062</f>
        <v>113.47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75.010000000000005</v>
      </c>
      <c r="L1071">
        <f>Month!L1071</f>
        <v>0</v>
      </c>
      <c r="M1071">
        <f>Month!M1071</f>
        <v>119.64</v>
      </c>
      <c r="N1071">
        <f>Month!N1071</f>
        <v>214.59</v>
      </c>
      <c r="O1071">
        <f>Month!O1071</f>
        <v>227.38</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18.55</v>
      </c>
      <c r="N1073">
        <f>Month!N1073</f>
        <v>66.92</v>
      </c>
      <c r="O1073">
        <f>Month!O1073</f>
        <v>1048.48</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37.64</v>
      </c>
      <c r="L1078">
        <f>Month!L1078</f>
        <v>0</v>
      </c>
      <c r="M1078">
        <f>Month!M1078</f>
        <v>15.05</v>
      </c>
      <c r="N1078">
        <f>Month!N1078</f>
        <v>130.16999999999999</v>
      </c>
      <c r="O1078">
        <f>Month!O1078</f>
        <v>173.39</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0.23</v>
      </c>
      <c r="L1082">
        <f>Month!L1082</f>
        <v>5.0999999999999996</v>
      </c>
      <c r="M1082">
        <f>Month!M1082</f>
        <v>52.23</v>
      </c>
      <c r="N1082">
        <f>Month!N1082</f>
        <v>188.61</v>
      </c>
      <c r="O1082">
        <f>Month!O1082</f>
        <v>698.19</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614.95000000000005</v>
      </c>
      <c r="L1083">
        <f>Month!L1083</f>
        <v>52.67</v>
      </c>
      <c r="M1083">
        <f>Month!M1083</f>
        <v>260.99</v>
      </c>
      <c r="N1083">
        <f>Month!N1083</f>
        <v>1759.27</v>
      </c>
      <c r="O1083">
        <f>Month!O1083</f>
        <v>5424.15</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162.07</v>
      </c>
      <c r="L1084">
        <f>Month!L1084</f>
        <v>7.6</v>
      </c>
      <c r="M1084">
        <f>Month!M1084</f>
        <v>46.76</v>
      </c>
      <c r="N1084">
        <f>Month!N1084</f>
        <v>245.25</v>
      </c>
      <c r="O1084">
        <f>Month!O1084</f>
        <v>245.25</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78.84</v>
      </c>
      <c r="L1093">
        <f>Month!L1093</f>
        <v>0</v>
      </c>
      <c r="M1093">
        <f>Month!M1093</f>
        <v>74.13</v>
      </c>
      <c r="N1093">
        <f>Month!N1093</f>
        <v>210.12</v>
      </c>
      <c r="O1093">
        <f>Month!O1093</f>
        <v>231.18</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222.67</v>
      </c>
      <c r="L1100">
        <f>Month!L1100</f>
        <v>0</v>
      </c>
      <c r="M1100">
        <f>Month!M1100</f>
        <v>18.89</v>
      </c>
      <c r="N1100">
        <f>Month!N1100</f>
        <v>284.60000000000002</v>
      </c>
      <c r="O1100">
        <f>Month!O1100</f>
        <v>377.81</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0.12</v>
      </c>
      <c r="L1103">
        <f>Month!L1103</f>
        <v>0</v>
      </c>
      <c r="M1103">
        <f>Month!M1103</f>
        <v>3.3</v>
      </c>
      <c r="N1103">
        <f>Month!N1103</f>
        <v>3.43</v>
      </c>
      <c r="O1103">
        <f>Month!O1103</f>
        <v>757.29</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1119.76</v>
      </c>
      <c r="L1105">
        <f>Month!L1105</f>
        <v>52.96</v>
      </c>
      <c r="M1105">
        <f>Month!M1105</f>
        <v>199.53</v>
      </c>
      <c r="N1105">
        <f>Month!N1105</f>
        <v>2149.1999999999998</v>
      </c>
      <c r="O1105">
        <f>Month!O1105</f>
        <v>5695.8</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0.23</v>
      </c>
      <c r="K1115">
        <f>Month!K1115</f>
        <v>107.05</v>
      </c>
      <c r="L1115">
        <f>Month!L1115</f>
        <v>0</v>
      </c>
      <c r="M1115">
        <f>Month!M1115</f>
        <v>92.17</v>
      </c>
      <c r="N1115">
        <f>Month!N1115</f>
        <v>245.82</v>
      </c>
      <c r="O1115">
        <f>Month!O1115</f>
        <v>280.57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0</v>
      </c>
      <c r="K1120">
        <f>Month!K1120</f>
        <v>23.56</v>
      </c>
      <c r="L1120">
        <f>Month!L1120</f>
        <v>0</v>
      </c>
      <c r="M1120">
        <f>Month!M1120</f>
        <v>0</v>
      </c>
      <c r="N1120">
        <f>Month!N1120</f>
        <v>117.83</v>
      </c>
      <c r="O1120">
        <f>Month!O1120</f>
        <v>117.83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0.42</v>
      </c>
      <c r="K1127">
        <f>Month!K1127</f>
        <v>982.45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3.91</v>
      </c>
      <c r="M1128">
        <f>Month!M1128</f>
        <v>33.54</v>
      </c>
      <c r="N1128">
        <f>Month!N1128</f>
        <v>163.72999999999999</v>
      </c>
      <c r="O1128">
        <f>Month!O1128</f>
        <v>174.01</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25.61</v>
      </c>
      <c r="J1137">
        <f>Month!J1137</f>
        <v>12.52</v>
      </c>
      <c r="K1137">
        <f>Month!K1137</f>
        <v>120.56</v>
      </c>
      <c r="L1137">
        <f>Month!L1137</f>
        <v>0</v>
      </c>
      <c r="M1137">
        <f>Month!M1137</f>
        <v>125.92</v>
      </c>
      <c r="N1137">
        <f>Month!N1137</f>
        <v>345.19</v>
      </c>
      <c r="O1137">
        <f>Month!O1137</f>
        <v>345.19</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219.45</v>
      </c>
      <c r="J1142">
        <f>Month!J1142</f>
        <v>11.03</v>
      </c>
      <c r="K1142">
        <f>Month!K1142</f>
        <v>53.97</v>
      </c>
      <c r="L1142">
        <f>Month!L1142</f>
        <v>0</v>
      </c>
      <c r="M1142">
        <f>Month!M1142</f>
        <v>0</v>
      </c>
      <c r="N1142">
        <f>Month!N1142</f>
        <v>284.45</v>
      </c>
      <c r="O1142">
        <f>Month!O1142</f>
        <v>284.45</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1.62</v>
      </c>
      <c r="M1147">
        <f>Month!M1147</f>
        <v>44.83</v>
      </c>
      <c r="N1147">
        <f>Month!N1147</f>
        <v>179.92</v>
      </c>
      <c r="O1147">
        <f>Month!O1147</f>
        <v>1360.95</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64.02</v>
      </c>
      <c r="N1148">
        <f>Month!N1148</f>
        <v>359.18</v>
      </c>
      <c r="O1148">
        <f>Month!O1148</f>
        <v>1215.6400000000001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745.07</v>
      </c>
      <c r="J1149">
        <f>Month!J1149</f>
        <v>26.3</v>
      </c>
      <c r="K1149">
        <f>Month!K1149</f>
        <v>1036.3800000000001</v>
      </c>
      <c r="L1149">
        <f>Month!L1149</f>
        <v>23.34</v>
      </c>
      <c r="M1149">
        <f>Month!M1149</f>
        <v>352.33</v>
      </c>
      <c r="N1149">
        <f>Month!N1149</f>
        <v>2436.4899999999998</v>
      </c>
      <c r="O1149">
        <f>Month!O1149</f>
        <v>5909.54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28.02</v>
      </c>
      <c r="J1150">
        <f>Month!J1150</f>
        <v>0</v>
      </c>
      <c r="K1150">
        <f>Month!K1150</f>
        <v>124.62</v>
      </c>
      <c r="L1150">
        <f>Month!L1150</f>
        <v>15.01</v>
      </c>
      <c r="M1150">
        <f>Month!M1150</f>
        <v>24.73</v>
      </c>
      <c r="N1150">
        <f>Month!N1150</f>
        <v>203.16</v>
      </c>
      <c r="O1150">
        <f>Month!O1150</f>
        <v>203.16</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66.87</v>
      </c>
      <c r="J1159">
        <f>Month!J1159</f>
        <v>0.05</v>
      </c>
      <c r="K1159">
        <f>Month!K1159</f>
        <v>171.74</v>
      </c>
      <c r="L1159">
        <f>Month!L1159</f>
        <v>0</v>
      </c>
      <c r="M1159">
        <f>Month!M1159</f>
        <v>159.07</v>
      </c>
      <c r="N1159">
        <f>Month!N1159</f>
        <v>442.94</v>
      </c>
      <c r="O1159">
        <f>Month!O1159</f>
        <v>499.41</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101.12</v>
      </c>
      <c r="J1164">
        <f>Month!J1164</f>
        <v>0</v>
      </c>
      <c r="K1164">
        <f>Month!K1164</f>
        <v>72.13</v>
      </c>
      <c r="L1164">
        <f>Month!L1164</f>
        <v>0</v>
      </c>
      <c r="M1164">
        <f>Month!M1164</f>
        <v>0</v>
      </c>
      <c r="N1164">
        <f>Month!N1164</f>
        <v>173.25</v>
      </c>
      <c r="O1164">
        <f>Month!O1164</f>
        <v>173.25</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66.98</v>
      </c>
      <c r="L1166">
        <f>Month!L1166</f>
        <v>0</v>
      </c>
      <c r="M1166">
        <f>Month!M1166</f>
        <v>3.87</v>
      </c>
      <c r="N1166">
        <f>Month!N1166</f>
        <v>168.96</v>
      </c>
      <c r="O1166">
        <f>Month!O1166</f>
        <v>244.24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0.13</v>
      </c>
      <c r="L1169">
        <f>Month!L1169</f>
        <v>0</v>
      </c>
      <c r="M1169">
        <f>Month!M1169</f>
        <v>14.53</v>
      </c>
      <c r="N1169">
        <f>Month!N1169</f>
        <v>14.67</v>
      </c>
      <c r="O1169">
        <f>Month!O1169</f>
        <v>1402.93</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557.21</v>
      </c>
      <c r="J1171">
        <f>Month!J1171</f>
        <v>22.47</v>
      </c>
      <c r="K1171">
        <f>Month!K1171</f>
        <v>1059.6199999999999</v>
      </c>
      <c r="L1171">
        <f>Month!L1171</f>
        <v>36.56</v>
      </c>
      <c r="M1171">
        <f>Month!M1171</f>
        <v>270.32</v>
      </c>
      <c r="N1171">
        <f>Month!N1171</f>
        <v>2221.8000000000002</v>
      </c>
      <c r="O1171">
        <f>Month!O1171</f>
        <v>6513.07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10.5</v>
      </c>
      <c r="J1172">
        <f>Month!J1172</f>
        <v>0</v>
      </c>
      <c r="K1172">
        <f>Month!K1172</f>
        <v>356.7</v>
      </c>
      <c r="L1172">
        <f>Month!L1172</f>
        <v>3.5</v>
      </c>
      <c r="M1172">
        <f>Month!M1172</f>
        <v>15.61</v>
      </c>
      <c r="N1172">
        <f>Month!N1172</f>
        <v>421.41</v>
      </c>
      <c r="O1172">
        <f>Month!O1172</f>
        <v>446.91</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32.93</v>
      </c>
      <c r="J1181">
        <f>Month!J1181</f>
        <v>0.04</v>
      </c>
      <c r="K1181">
        <f>Month!K1181</f>
        <v>133.21</v>
      </c>
      <c r="L1181">
        <f>Month!L1181</f>
        <v>0</v>
      </c>
      <c r="M1181">
        <f>Month!M1181</f>
        <v>137.85</v>
      </c>
      <c r="N1181">
        <f>Month!N1181</f>
        <v>363.82</v>
      </c>
      <c r="O1181">
        <f>Month!O1181</f>
        <v>363.82</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6.34</v>
      </c>
      <c r="N1183">
        <f>Month!N1183</f>
        <v>58.52</v>
      </c>
      <c r="O1183">
        <f>Month!O1183</f>
        <v>757.5</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170.98</v>
      </c>
      <c r="J1186">
        <f>Month!J1186</f>
        <v>0</v>
      </c>
      <c r="K1186">
        <f>Month!K1186</f>
        <v>177.76</v>
      </c>
      <c r="L1186">
        <f>Month!L1186</f>
        <v>18.72</v>
      </c>
      <c r="M1186">
        <f>Month!M1186</f>
        <v>0</v>
      </c>
      <c r="N1186">
        <f>Month!N1186</f>
        <v>367.46</v>
      </c>
      <c r="O1186">
        <f>Month!O1186</f>
        <v>367.46</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44.32</v>
      </c>
      <c r="L1188">
        <f>Month!L1188</f>
        <v>0</v>
      </c>
      <c r="M1188">
        <f>Month!M1188</f>
        <v>7.91</v>
      </c>
      <c r="N1188">
        <f>Month!N1188</f>
        <v>85.99</v>
      </c>
      <c r="O1188">
        <f>Month!O1188</f>
        <v>102.84</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74.91</v>
      </c>
      <c r="L1191">
        <f>Month!L1191</f>
        <v>0</v>
      </c>
      <c r="M1191">
        <f>Month!M1191</f>
        <v>9.25</v>
      </c>
      <c r="N1191">
        <f>Month!N1191</f>
        <v>84.19</v>
      </c>
      <c r="O1191">
        <f>Month!O1191</f>
        <v>946.29</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604.1</v>
      </c>
      <c r="J1193">
        <f>Month!J1193</f>
        <v>15.01</v>
      </c>
      <c r="K1193">
        <f>Month!K1193</f>
        <v>1126.47</v>
      </c>
      <c r="L1193">
        <f>Month!L1193</f>
        <v>38.229999999999997</v>
      </c>
      <c r="M1193">
        <f>Month!M1193</f>
        <v>253.74</v>
      </c>
      <c r="N1193">
        <f>Month!N1193</f>
        <v>2381.6999999999998</v>
      </c>
      <c r="O1193">
        <f>Month!O1193</f>
        <v>5826.43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177.12</v>
      </c>
      <c r="L1238">
        <f>Month!L1238</f>
        <v>0.01</v>
      </c>
      <c r="M1238">
        <f>Month!M1238</f>
        <v>66.47</v>
      </c>
      <c r="N1238">
        <f>Month!N1238</f>
        <v>273.44</v>
      </c>
      <c r="O1238">
        <f>Month!O1238</f>
        <v>291.58999999999997</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292.79000000000002</v>
      </c>
      <c r="L1247">
        <f>Month!L1247</f>
        <v>0</v>
      </c>
      <c r="M1247">
        <f>Month!M1247</f>
        <v>83</v>
      </c>
      <c r="N1247">
        <f>Month!N1247</f>
        <v>482</v>
      </c>
      <c r="O1247">
        <f>Month!O1247</f>
        <v>514.33000000000004</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3.33</v>
      </c>
      <c r="L1249">
        <f>Month!L1249</f>
        <v>0</v>
      </c>
      <c r="M1249">
        <f>Month!M1249</f>
        <v>0</v>
      </c>
      <c r="N1249">
        <f>Month!N1249</f>
        <v>62.91</v>
      </c>
      <c r="O1249">
        <f>Month!O1249</f>
        <v>1245.3699999999999</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84.79</v>
      </c>
      <c r="L1252">
        <f>Month!L1252</f>
        <v>0</v>
      </c>
      <c r="M1252">
        <f>Month!M1252</f>
        <v>0</v>
      </c>
      <c r="N1252">
        <f>Month!N1252</f>
        <v>147.72999999999999</v>
      </c>
      <c r="O1252">
        <f>Month!O1252</f>
        <v>147.72999999999999</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222.59</v>
      </c>
      <c r="L1257">
        <f>Month!L1257</f>
        <v>0</v>
      </c>
      <c r="M1257">
        <f>Month!M1257</f>
        <v>33.090000000000003</v>
      </c>
      <c r="N1257">
        <f>Month!N1257</f>
        <v>294.16000000000003</v>
      </c>
      <c r="O1257">
        <f>Month!O1257</f>
        <v>2231.42</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1085.21</v>
      </c>
      <c r="L1259">
        <f>Month!L1259</f>
        <v>12.48</v>
      </c>
      <c r="M1259">
        <f>Month!M1259</f>
        <v>278.29000000000002</v>
      </c>
      <c r="N1259">
        <f>Month!N1259</f>
        <v>2418.46</v>
      </c>
      <c r="O1259">
        <f>Month!O1259</f>
        <v>6787.84</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185.57</v>
      </c>
      <c r="L1260">
        <f>Month!L1260</f>
        <v>0</v>
      </c>
      <c r="M1260">
        <f>Month!M1260</f>
        <v>15.68</v>
      </c>
      <c r="N1260">
        <f>Month!N1260</f>
        <v>222.68</v>
      </c>
      <c r="O1260">
        <f>Month!O1260</f>
        <v>273.89</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100.47</v>
      </c>
      <c r="J1269">
        <f>Month!J1269</f>
        <v>35.5</v>
      </c>
      <c r="K1269">
        <f>Month!K1269</f>
        <v>140.41</v>
      </c>
      <c r="L1269">
        <f>Month!L1269</f>
        <v>17.940000000000001</v>
      </c>
      <c r="M1269">
        <f>Month!M1269</f>
        <v>75.94</v>
      </c>
      <c r="N1269">
        <f>Month!N1269</f>
        <v>416.51</v>
      </c>
      <c r="O1269">
        <f>Month!O1269</f>
        <v>429.98</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63.25</v>
      </c>
      <c r="J1274">
        <f>Month!J1274</f>
        <v>0</v>
      </c>
      <c r="K1274">
        <f>Month!K1274</f>
        <v>32.5</v>
      </c>
      <c r="L1274">
        <f>Month!L1274</f>
        <v>0</v>
      </c>
      <c r="M1274">
        <f>Month!M1274</f>
        <v>0</v>
      </c>
      <c r="N1274">
        <f>Month!N1274</f>
        <v>95.75</v>
      </c>
      <c r="O1274">
        <f>Month!O1274</f>
        <v>95.75</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15.62</v>
      </c>
      <c r="L1276">
        <f>Month!L1276</f>
        <v>0</v>
      </c>
      <c r="M1276">
        <f>Month!M1276</f>
        <v>8.3800000000000008</v>
      </c>
      <c r="N1276">
        <f>Month!N1276</f>
        <v>24.05</v>
      </c>
      <c r="O1276">
        <f>Month!O1276</f>
        <v>118.87</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196.84</v>
      </c>
      <c r="L1279">
        <f>Month!L1279</f>
        <v>0</v>
      </c>
      <c r="M1279">
        <f>Month!M1279</f>
        <v>38.53</v>
      </c>
      <c r="N1279">
        <f>Month!N1279</f>
        <v>271.47000000000003</v>
      </c>
      <c r="O1279">
        <f>Month!O1279</f>
        <v>1688.88</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753.75</v>
      </c>
      <c r="J1281">
        <f>Month!J1281</f>
        <v>71.599999999999994</v>
      </c>
      <c r="K1281">
        <f>Month!K1281</f>
        <v>887.77</v>
      </c>
      <c r="L1281">
        <f>Month!L1281</f>
        <v>29.98</v>
      </c>
      <c r="M1281">
        <f>Month!M1281</f>
        <v>242.05</v>
      </c>
      <c r="N1281">
        <f>Month!N1281</f>
        <v>2252.42</v>
      </c>
      <c r="O1281">
        <f>Month!O1281</f>
        <v>5869.7</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36.450000000000003</v>
      </c>
      <c r="J1291">
        <f>Month!J1291</f>
        <v>16.79</v>
      </c>
      <c r="K1291">
        <f>Month!K1291</f>
        <v>239.76</v>
      </c>
      <c r="L1291">
        <f>Month!L1291</f>
        <v>0</v>
      </c>
      <c r="M1291">
        <f>Month!M1291</f>
        <v>81.430000000000007</v>
      </c>
      <c r="N1291">
        <f>Month!N1291</f>
        <v>465.69</v>
      </c>
      <c r="O1291">
        <f>Month!O1291</f>
        <v>537.76</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123.87</v>
      </c>
      <c r="J1296">
        <f>Month!J1296</f>
        <v>0</v>
      </c>
      <c r="K1296">
        <f>Month!K1296</f>
        <v>146.97999999999999</v>
      </c>
      <c r="L1296">
        <f>Month!L1296</f>
        <v>4.66</v>
      </c>
      <c r="M1296">
        <f>Month!M1296</f>
        <v>0</v>
      </c>
      <c r="N1296">
        <f>Month!N1296</f>
        <v>275.51</v>
      </c>
      <c r="O1296">
        <f>Month!O1296</f>
        <v>372.92</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41.17</v>
      </c>
      <c r="J1301">
        <f>Month!J1301</f>
        <v>0</v>
      </c>
      <c r="K1301">
        <f>Month!K1301</f>
        <v>207.13</v>
      </c>
      <c r="L1301">
        <f>Month!L1301</f>
        <v>0</v>
      </c>
      <c r="M1301">
        <f>Month!M1301</f>
        <v>18.850000000000001</v>
      </c>
      <c r="N1301">
        <f>Month!N1301</f>
        <v>267.16000000000003</v>
      </c>
      <c r="O1301">
        <f>Month!O1301</f>
        <v>1658.44</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793.25</v>
      </c>
      <c r="J1303">
        <f>Month!J1303</f>
        <v>31.75</v>
      </c>
      <c r="K1303">
        <f>Month!K1303</f>
        <v>1060.9100000000001</v>
      </c>
      <c r="L1303">
        <f>Month!L1303</f>
        <v>38.21</v>
      </c>
      <c r="M1303">
        <f>Month!M1303</f>
        <v>227.6</v>
      </c>
      <c r="N1303">
        <f>Month!N1303</f>
        <v>2505.61</v>
      </c>
      <c r="O1303">
        <f>Month!O1303</f>
        <v>6052.85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0.04</v>
      </c>
      <c r="K1304">
        <f>Month!K1304</f>
        <v>71.14</v>
      </c>
      <c r="L1304">
        <f>Month!L1304</f>
        <v>7.63</v>
      </c>
      <c r="M1304">
        <f>Month!M1304</f>
        <v>53.81</v>
      </c>
      <c r="N1304">
        <f>Month!N1304</f>
        <v>135.22</v>
      </c>
      <c r="O1304">
        <f>Month!O1304</f>
        <v>149.9</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117.7</v>
      </c>
      <c r="K1313">
        <f>Month!K1313</f>
        <v>398.62</v>
      </c>
      <c r="L1313">
        <f>Month!L1313</f>
        <v>0</v>
      </c>
      <c r="M1313">
        <f>Month!M1313</f>
        <v>83.24</v>
      </c>
      <c r="N1313">
        <f>Month!N1313</f>
        <v>687.42</v>
      </c>
      <c r="O1313">
        <f>Month!O1313</f>
        <v>756.71</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104.28</v>
      </c>
      <c r="L1320">
        <f>Month!L1320</f>
        <v>0</v>
      </c>
      <c r="M1320">
        <f>Month!M1320</f>
        <v>15.45</v>
      </c>
      <c r="N1320">
        <f>Month!N1320</f>
        <v>155.86000000000001</v>
      </c>
      <c r="O1320">
        <f>Month!O1320</f>
        <v>261.56</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407.32</v>
      </c>
      <c r="L1323">
        <f>Month!L1323</f>
        <v>0</v>
      </c>
      <c r="M1323">
        <f>Month!M1323</f>
        <v>68.22</v>
      </c>
      <c r="N1323">
        <f>Month!N1323</f>
        <v>478.31</v>
      </c>
      <c r="O1323">
        <f>Month!O1323</f>
        <v>1766.79</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0" customFormat="1">
      <c r="A1325" s="130">
        <f>Month!A1325</f>
        <v>2022</v>
      </c>
      <c r="B1325" s="130" t="str">
        <f>Month!B1325</f>
        <v>December</v>
      </c>
      <c r="C1325" s="130" t="str">
        <f>Month!C1325</f>
        <v>Total imports</v>
      </c>
      <c r="D1325" s="130">
        <f>Month!D1325</f>
        <v>4059.66</v>
      </c>
      <c r="E1325" s="130">
        <f>Month!E1325</f>
        <v>310.83999999999997</v>
      </c>
      <c r="F1325" s="130">
        <f>Month!F1325</f>
        <v>4370.5</v>
      </c>
      <c r="G1325" s="130">
        <f>Month!G1325</f>
        <v>45.01</v>
      </c>
      <c r="H1325" s="130">
        <f>Month!H1325</f>
        <v>188.71</v>
      </c>
      <c r="I1325" s="130">
        <f>Month!I1325</f>
        <v>606.58000000000004</v>
      </c>
      <c r="J1325" s="130">
        <f>Month!J1325</f>
        <v>137.69</v>
      </c>
      <c r="K1325" s="130">
        <f>Month!K1325</f>
        <v>1349.62</v>
      </c>
      <c r="L1325" s="130">
        <f>Month!L1325</f>
        <v>43.14</v>
      </c>
      <c r="M1325" s="130">
        <f>Month!M1325</f>
        <v>267.83999999999997</v>
      </c>
      <c r="N1325" s="130">
        <f>Month!N1325</f>
        <v>2638.59</v>
      </c>
      <c r="O1325" s="130">
        <f>Month!O1325</f>
        <v>7009.09</v>
      </c>
      <c r="P1325" s="130">
        <v>4</v>
      </c>
      <c r="Q1325" s="130">
        <f t="shared" si="19"/>
        <v>4</v>
      </c>
    </row>
    <row r="1326" spans="1:17">
      <c r="A1326">
        <f>Month!A1326</f>
        <v>2023</v>
      </c>
      <c r="B1326" t="str">
        <f>Month!B1326</f>
        <v>January</v>
      </c>
      <c r="C1326" t="str">
        <f>Month!C1326</f>
        <v>Algeria</v>
      </c>
      <c r="D1326">
        <f>Month!D1326</f>
        <v>139.83000000000001</v>
      </c>
      <c r="E1326">
        <f>Month!E1326</f>
        <v>33.01</v>
      </c>
      <c r="F1326">
        <f>Month!F1326</f>
        <v>172.84</v>
      </c>
      <c r="G1326">
        <f>Month!G1326</f>
        <v>0</v>
      </c>
      <c r="H1326">
        <f>Month!H1326</f>
        <v>0</v>
      </c>
      <c r="I1326">
        <f>Month!I1326</f>
        <v>0</v>
      </c>
      <c r="J1326">
        <f>Month!J1326</f>
        <v>0</v>
      </c>
      <c r="K1326">
        <f>Month!K1326</f>
        <v>0</v>
      </c>
      <c r="L1326">
        <f>Month!L1326</f>
        <v>0</v>
      </c>
      <c r="M1326">
        <f>Month!M1326</f>
        <v>0</v>
      </c>
      <c r="N1326">
        <f>Month!N1326</f>
        <v>0</v>
      </c>
      <c r="O1326">
        <f>Month!O1326</f>
        <v>172.84</v>
      </c>
      <c r="P1326">
        <v>1</v>
      </c>
      <c r="Q1326">
        <f t="shared" si="19"/>
        <v>1</v>
      </c>
    </row>
    <row r="1327" spans="1:17">
      <c r="A1327">
        <f>Month!A1327</f>
        <v>2023</v>
      </c>
      <c r="B1327" t="str">
        <f>Month!B1327</f>
        <v>January</v>
      </c>
      <c r="C1327" t="str">
        <f>Month!C1327</f>
        <v>Belgium</v>
      </c>
      <c r="D1327">
        <f>Month!D1327</f>
        <v>0</v>
      </c>
      <c r="E1327">
        <f>Month!E1327</f>
        <v>27.78</v>
      </c>
      <c r="F1327">
        <f>Month!F1327</f>
        <v>27.78</v>
      </c>
      <c r="G1327">
        <f>Month!G1327</f>
        <v>2.2599999999999998</v>
      </c>
      <c r="H1327">
        <f>Month!H1327</f>
        <v>2.77</v>
      </c>
      <c r="I1327">
        <f>Month!I1327</f>
        <v>0</v>
      </c>
      <c r="J1327">
        <f>Month!J1327</f>
        <v>0.02</v>
      </c>
      <c r="K1327">
        <f>Month!K1327</f>
        <v>115.47</v>
      </c>
      <c r="L1327">
        <f>Month!L1327</f>
        <v>7.54</v>
      </c>
      <c r="M1327">
        <f>Month!M1327</f>
        <v>92.69</v>
      </c>
      <c r="N1327">
        <f>Month!N1327</f>
        <v>220.75</v>
      </c>
      <c r="O1327">
        <f>Month!O1327</f>
        <v>248.53</v>
      </c>
      <c r="P1327">
        <v>1</v>
      </c>
      <c r="Q1327">
        <f t="shared" si="19"/>
        <v>1</v>
      </c>
    </row>
    <row r="1328" spans="1:17">
      <c r="A1328">
        <f>Month!A1328</f>
        <v>2023</v>
      </c>
      <c r="B1328" t="str">
        <f>Month!B1328</f>
        <v>January</v>
      </c>
      <c r="C1328" t="str">
        <f>Month!C1328</f>
        <v>Canada</v>
      </c>
      <c r="D1328">
        <f>Month!D1328</f>
        <v>201.12</v>
      </c>
      <c r="E1328">
        <f>Month!E1328</f>
        <v>0</v>
      </c>
      <c r="F1328">
        <f>Month!F1328</f>
        <v>201.12</v>
      </c>
      <c r="G1328">
        <f>Month!G1328</f>
        <v>0</v>
      </c>
      <c r="H1328">
        <f>Month!H1328</f>
        <v>0</v>
      </c>
      <c r="I1328">
        <f>Month!I1328</f>
        <v>0</v>
      </c>
      <c r="J1328">
        <f>Month!J1328</f>
        <v>0</v>
      </c>
      <c r="K1328">
        <f>Month!K1328</f>
        <v>0</v>
      </c>
      <c r="L1328">
        <f>Month!L1328</f>
        <v>0</v>
      </c>
      <c r="M1328">
        <f>Month!M1328</f>
        <v>0.12</v>
      </c>
      <c r="N1328">
        <f>Month!N1328</f>
        <v>0.12</v>
      </c>
      <c r="O1328">
        <f>Month!O1328</f>
        <v>201.24</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130.83000000000001</v>
      </c>
      <c r="J1335">
        <f>Month!J1335</f>
        <v>24.61</v>
      </c>
      <c r="K1335">
        <f>Month!K1335</f>
        <v>289.38</v>
      </c>
      <c r="L1335">
        <f>Month!L1335</f>
        <v>0</v>
      </c>
      <c r="M1335">
        <f>Month!M1335</f>
        <v>100.6</v>
      </c>
      <c r="N1335">
        <f>Month!N1335</f>
        <v>585.12</v>
      </c>
      <c r="O1335">
        <f>Month!O1335</f>
        <v>603.95000000000005</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1699.05</v>
      </c>
      <c r="E1337">
        <f>Month!E1337</f>
        <v>0</v>
      </c>
      <c r="F1337">
        <f>Month!F1337</f>
        <v>1699.05</v>
      </c>
      <c r="G1337">
        <f>Month!G1337</f>
        <v>24.81</v>
      </c>
      <c r="H1337">
        <f>Month!H1337</f>
        <v>85.29</v>
      </c>
      <c r="I1337">
        <f>Month!I1337</f>
        <v>15.71</v>
      </c>
      <c r="J1337">
        <f>Month!J1337</f>
        <v>0</v>
      </c>
      <c r="K1337">
        <f>Month!K1337</f>
        <v>0</v>
      </c>
      <c r="L1337">
        <f>Month!L1337</f>
        <v>0</v>
      </c>
      <c r="M1337">
        <f>Month!M1337</f>
        <v>25.8</v>
      </c>
      <c r="N1337">
        <f>Month!N1337</f>
        <v>151.61000000000001</v>
      </c>
      <c r="O1337">
        <f>Month!O1337</f>
        <v>1850.66</v>
      </c>
      <c r="P1337">
        <v>1</v>
      </c>
      <c r="Q1337">
        <f t="shared" si="19"/>
        <v>1</v>
      </c>
    </row>
    <row r="1338" spans="1:17">
      <c r="A1338">
        <f>Month!A1338</f>
        <v>2023</v>
      </c>
      <c r="B1338" t="str">
        <f>Month!B1338</f>
        <v>January</v>
      </c>
      <c r="C1338" t="str">
        <f>Month!C1338</f>
        <v>Other Non-OECD Americas</v>
      </c>
      <c r="D1338">
        <f>Month!D1338</f>
        <v>162.57</v>
      </c>
      <c r="E1338">
        <f>Month!E1338</f>
        <v>0</v>
      </c>
      <c r="F1338">
        <f>Month!F1338</f>
        <v>162.57</v>
      </c>
      <c r="G1338">
        <f>Month!G1338</f>
        <v>0</v>
      </c>
      <c r="H1338">
        <f>Month!H1338</f>
        <v>0</v>
      </c>
      <c r="I1338">
        <f>Month!I1338</f>
        <v>0</v>
      </c>
      <c r="J1338">
        <f>Month!J1338</f>
        <v>0</v>
      </c>
      <c r="K1338">
        <f>Month!K1338</f>
        <v>0</v>
      </c>
      <c r="L1338">
        <f>Month!L1338</f>
        <v>0</v>
      </c>
      <c r="M1338">
        <f>Month!M1338</f>
        <v>0</v>
      </c>
      <c r="N1338">
        <f>Month!N1338</f>
        <v>0</v>
      </c>
      <c r="O1338">
        <f>Month!O1338</f>
        <v>162.57</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156.72</v>
      </c>
      <c r="J1340">
        <f>Month!J1340</f>
        <v>0</v>
      </c>
      <c r="K1340">
        <f>Month!K1340</f>
        <v>65.849999999999994</v>
      </c>
      <c r="L1340">
        <f>Month!L1340</f>
        <v>0</v>
      </c>
      <c r="M1340">
        <f>Month!M1340</f>
        <v>0</v>
      </c>
      <c r="N1340">
        <f>Month!N1340</f>
        <v>222.57</v>
      </c>
      <c r="O1340">
        <f>Month!O1340</f>
        <v>236.33</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1258.49</v>
      </c>
      <c r="E1345">
        <f>Month!E1345</f>
        <v>0</v>
      </c>
      <c r="F1345">
        <f>Month!F1345</f>
        <v>1258.49</v>
      </c>
      <c r="G1345">
        <f>Month!G1345</f>
        <v>0</v>
      </c>
      <c r="H1345">
        <f>Month!H1345</f>
        <v>0</v>
      </c>
      <c r="I1345">
        <f>Month!I1345</f>
        <v>0</v>
      </c>
      <c r="J1345">
        <f>Month!J1345</f>
        <v>0</v>
      </c>
      <c r="K1345">
        <f>Month!K1345</f>
        <v>217.11</v>
      </c>
      <c r="L1345">
        <f>Month!L1345</f>
        <v>0</v>
      </c>
      <c r="M1345">
        <f>Month!M1345</f>
        <v>0.27</v>
      </c>
      <c r="N1345">
        <f>Month!N1345</f>
        <v>217.38</v>
      </c>
      <c r="O1345">
        <f>Month!O1345</f>
        <v>1475.87</v>
      </c>
      <c r="P1345">
        <v>1</v>
      </c>
      <c r="Q1345">
        <f t="shared" si="19"/>
        <v>1</v>
      </c>
    </row>
    <row r="1346" spans="1:17">
      <c r="A1346">
        <f>Month!A1346</f>
        <v>2023</v>
      </c>
      <c r="B1346" t="str">
        <f>Month!B1346</f>
        <v>January</v>
      </c>
      <c r="C1346" t="str">
        <f>Month!C1346</f>
        <v>Other</v>
      </c>
      <c r="D1346">
        <f>Month!D1346</f>
        <v>456.77</v>
      </c>
      <c r="E1346">
        <f>Month!E1346</f>
        <v>43.37</v>
      </c>
      <c r="F1346">
        <f>Month!F1346</f>
        <v>500.14</v>
      </c>
      <c r="G1346">
        <f>Month!G1346</f>
        <v>62.46</v>
      </c>
      <c r="H1346">
        <f>Month!H1346</f>
        <v>0</v>
      </c>
      <c r="I1346">
        <f>Month!I1346</f>
        <v>224.98</v>
      </c>
      <c r="J1346">
        <f>Month!J1346</f>
        <v>0</v>
      </c>
      <c r="K1346">
        <f>Month!K1346</f>
        <v>91.24</v>
      </c>
      <c r="L1346">
        <f>Month!L1346</f>
        <v>29.93</v>
      </c>
      <c r="M1346">
        <f>Month!M1346</f>
        <v>4.72</v>
      </c>
      <c r="N1346">
        <f>Month!N1346</f>
        <v>413.33</v>
      </c>
      <c r="O1346">
        <f>Month!O1346</f>
        <v>913.47</v>
      </c>
      <c r="P1346">
        <v>1</v>
      </c>
      <c r="Q1346">
        <f t="shared" si="19"/>
        <v>1</v>
      </c>
    </row>
    <row r="1347" spans="1:17" s="130" customFormat="1">
      <c r="A1347" s="130">
        <f>Month!A1347</f>
        <v>2023</v>
      </c>
      <c r="B1347" s="130" t="str">
        <f>Month!B1347</f>
        <v>January</v>
      </c>
      <c r="C1347" s="130" t="str">
        <f>Month!C1347</f>
        <v>Total imports</v>
      </c>
      <c r="D1347" s="130">
        <f>Month!D1347</f>
        <v>3996.29</v>
      </c>
      <c r="E1347" s="130">
        <f>Month!E1347</f>
        <v>220.07</v>
      </c>
      <c r="F1347" s="130">
        <f>Month!F1347</f>
        <v>4216.3599999999997</v>
      </c>
      <c r="G1347" s="130">
        <f>Month!G1347</f>
        <v>104.44</v>
      </c>
      <c r="H1347" s="130">
        <f>Month!H1347</f>
        <v>219.51</v>
      </c>
      <c r="I1347" s="130">
        <f>Month!I1347</f>
        <v>774.57</v>
      </c>
      <c r="J1347" s="130">
        <f>Month!J1347</f>
        <v>44.85</v>
      </c>
      <c r="K1347" s="130">
        <f>Month!K1347</f>
        <v>927.38</v>
      </c>
      <c r="L1347" s="130">
        <f>Month!L1347</f>
        <v>37.58</v>
      </c>
      <c r="M1347" s="130">
        <f>Month!M1347</f>
        <v>294.70999999999998</v>
      </c>
      <c r="N1347" s="130">
        <f>Month!N1347</f>
        <v>2403.04</v>
      </c>
      <c r="O1347" s="130">
        <f>Month!O1347</f>
        <v>6619.4</v>
      </c>
      <c r="P1347" s="130">
        <v>1</v>
      </c>
      <c r="Q1347" s="130">
        <f t="shared" si="19"/>
        <v>1</v>
      </c>
    </row>
    <row r="1348" spans="1:17">
      <c r="A1348">
        <f>Month!A1348</f>
        <v>2023</v>
      </c>
      <c r="B1348" t="str">
        <f>Month!B1348</f>
        <v>February</v>
      </c>
      <c r="C1348" t="str">
        <f>Month!C1348</f>
        <v>Algeria</v>
      </c>
      <c r="D1348">
        <f>Month!D1348</f>
        <v>456.18</v>
      </c>
      <c r="E1348">
        <f>Month!E1348</f>
        <v>88.08</v>
      </c>
      <c r="F1348">
        <f>Month!F1348</f>
        <v>544.26</v>
      </c>
      <c r="G1348">
        <f>Month!G1348</f>
        <v>0</v>
      </c>
      <c r="H1348">
        <f>Month!H1348</f>
        <v>0</v>
      </c>
      <c r="I1348">
        <f>Month!I1348</f>
        <v>0</v>
      </c>
      <c r="J1348">
        <f>Month!J1348</f>
        <v>0</v>
      </c>
      <c r="K1348">
        <f>Month!K1348</f>
        <v>0</v>
      </c>
      <c r="L1348">
        <f>Month!L1348</f>
        <v>0</v>
      </c>
      <c r="M1348">
        <f>Month!M1348</f>
        <v>0</v>
      </c>
      <c r="N1348">
        <f>Month!N1348</f>
        <v>0</v>
      </c>
      <c r="O1348">
        <f>Month!O1348</f>
        <v>544.26</v>
      </c>
      <c r="P1348">
        <v>1</v>
      </c>
      <c r="Q1348">
        <f t="shared" si="19"/>
        <v>1</v>
      </c>
    </row>
    <row r="1349" spans="1:17">
      <c r="A1349">
        <f>Month!A1349</f>
        <v>2023</v>
      </c>
      <c r="B1349" t="str">
        <f>Month!B1349</f>
        <v>February</v>
      </c>
      <c r="C1349" t="str">
        <f>Month!C1349</f>
        <v>Belgium</v>
      </c>
      <c r="D1349">
        <f>Month!D1349</f>
        <v>0</v>
      </c>
      <c r="E1349">
        <f>Month!E1349</f>
        <v>55.79</v>
      </c>
      <c r="F1349">
        <f>Month!F1349</f>
        <v>55.79</v>
      </c>
      <c r="G1349">
        <f>Month!G1349</f>
        <v>1.72</v>
      </c>
      <c r="H1349">
        <f>Month!H1349</f>
        <v>7.71</v>
      </c>
      <c r="I1349">
        <f>Month!I1349</f>
        <v>0</v>
      </c>
      <c r="J1349">
        <f>Month!J1349</f>
        <v>0</v>
      </c>
      <c r="K1349">
        <f>Month!K1349</f>
        <v>64.400000000000006</v>
      </c>
      <c r="L1349">
        <f>Month!L1349</f>
        <v>3.7</v>
      </c>
      <c r="M1349">
        <f>Month!M1349</f>
        <v>23.89</v>
      </c>
      <c r="N1349">
        <f>Month!N1349</f>
        <v>101.42</v>
      </c>
      <c r="O1349">
        <f>Month!O1349</f>
        <v>157.21</v>
      </c>
      <c r="P1349">
        <v>1</v>
      </c>
      <c r="Q1349">
        <f t="shared" si="19"/>
        <v>1</v>
      </c>
    </row>
    <row r="1350" spans="1:17">
      <c r="A1350">
        <f>Month!A1350</f>
        <v>2023</v>
      </c>
      <c r="B1350" t="str">
        <f>Month!B1350</f>
        <v>February</v>
      </c>
      <c r="C1350" t="str">
        <f>Month!C1350</f>
        <v>Canada</v>
      </c>
      <c r="D1350">
        <f>Month!D1350</f>
        <v>44.22</v>
      </c>
      <c r="E1350">
        <f>Month!E1350</f>
        <v>0</v>
      </c>
      <c r="F1350">
        <f>Month!F1350</f>
        <v>44.22</v>
      </c>
      <c r="G1350">
        <f>Month!G1350</f>
        <v>0</v>
      </c>
      <c r="H1350">
        <f>Month!H1350</f>
        <v>0</v>
      </c>
      <c r="I1350">
        <f>Month!I1350</f>
        <v>0</v>
      </c>
      <c r="J1350">
        <f>Month!J1350</f>
        <v>0</v>
      </c>
      <c r="K1350">
        <f>Month!K1350</f>
        <v>0</v>
      </c>
      <c r="L1350">
        <f>Month!L1350</f>
        <v>0</v>
      </c>
      <c r="M1350">
        <f>Month!M1350</f>
        <v>0.06</v>
      </c>
      <c r="N1350">
        <f>Month!N1350</f>
        <v>0.06</v>
      </c>
      <c r="O1350">
        <f>Month!O1350</f>
        <v>44.28</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56.91</v>
      </c>
      <c r="E1357">
        <f>Month!E1357</f>
        <v>5.97</v>
      </c>
      <c r="F1357">
        <f>Month!F1357</f>
        <v>62.88</v>
      </c>
      <c r="G1357">
        <f>Month!G1357</f>
        <v>4.62</v>
      </c>
      <c r="H1357">
        <f>Month!H1357</f>
        <v>39.92</v>
      </c>
      <c r="I1357">
        <f>Month!I1357</f>
        <v>27.88</v>
      </c>
      <c r="J1357">
        <f>Month!J1357</f>
        <v>48.57</v>
      </c>
      <c r="K1357">
        <f>Month!K1357</f>
        <v>304.94</v>
      </c>
      <c r="L1357">
        <f>Month!L1357</f>
        <v>0</v>
      </c>
      <c r="M1357">
        <f>Month!M1357</f>
        <v>81.459999999999994</v>
      </c>
      <c r="N1357">
        <f>Month!N1357</f>
        <v>507.39</v>
      </c>
      <c r="O1357">
        <f>Month!O1357</f>
        <v>570.27</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1228.45</v>
      </c>
      <c r="E1359">
        <f>Month!E1359</f>
        <v>0</v>
      </c>
      <c r="F1359">
        <f>Month!F1359</f>
        <v>1228.45</v>
      </c>
      <c r="G1359">
        <f>Month!G1359</f>
        <v>9.9</v>
      </c>
      <c r="H1359">
        <f>Month!H1359</f>
        <v>90.37</v>
      </c>
      <c r="I1359">
        <f>Month!I1359</f>
        <v>15.65</v>
      </c>
      <c r="J1359">
        <f>Month!J1359</f>
        <v>0</v>
      </c>
      <c r="K1359">
        <f>Month!K1359</f>
        <v>46.71</v>
      </c>
      <c r="L1359">
        <f>Month!L1359</f>
        <v>0</v>
      </c>
      <c r="M1359">
        <f>Month!M1359</f>
        <v>21.97</v>
      </c>
      <c r="N1359">
        <f>Month!N1359</f>
        <v>184.6</v>
      </c>
      <c r="O1359">
        <f>Month!O1359</f>
        <v>1413.05</v>
      </c>
      <c r="P1359">
        <v>1</v>
      </c>
      <c r="Q1359">
        <f t="shared" si="20"/>
        <v>1</v>
      </c>
    </row>
    <row r="1360" spans="1:17">
      <c r="A1360">
        <f>Month!A1360</f>
        <v>2023</v>
      </c>
      <c r="B1360" t="str">
        <f>Month!B1360</f>
        <v>February</v>
      </c>
      <c r="C1360" t="str">
        <f>Month!C1360</f>
        <v>Other Non-OECD Americas</v>
      </c>
      <c r="D1360">
        <f>Month!D1360</f>
        <v>135.49</v>
      </c>
      <c r="E1360">
        <f>Month!E1360</f>
        <v>0</v>
      </c>
      <c r="F1360">
        <f>Month!F1360</f>
        <v>135.49</v>
      </c>
      <c r="G1360">
        <f>Month!G1360</f>
        <v>0</v>
      </c>
      <c r="H1360">
        <f>Month!H1360</f>
        <v>0</v>
      </c>
      <c r="I1360">
        <f>Month!I1360</f>
        <v>0</v>
      </c>
      <c r="J1360">
        <f>Month!J1360</f>
        <v>0</v>
      </c>
      <c r="K1360">
        <f>Month!K1360</f>
        <v>0</v>
      </c>
      <c r="L1360">
        <f>Month!L1360</f>
        <v>0</v>
      </c>
      <c r="M1360">
        <f>Month!M1360</f>
        <v>0</v>
      </c>
      <c r="N1360">
        <f>Month!N1360</f>
        <v>0</v>
      </c>
      <c r="O1360">
        <f>Month!O1360</f>
        <v>135.49</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46.19</v>
      </c>
      <c r="E1362">
        <f>Month!E1362</f>
        <v>12.06</v>
      </c>
      <c r="F1362">
        <f>Month!F1362</f>
        <v>58.25</v>
      </c>
      <c r="G1362">
        <f>Month!G1362</f>
        <v>0</v>
      </c>
      <c r="H1362">
        <f>Month!H1362</f>
        <v>0</v>
      </c>
      <c r="I1362">
        <f>Month!I1362</f>
        <v>102.44</v>
      </c>
      <c r="J1362">
        <f>Month!J1362</f>
        <v>0</v>
      </c>
      <c r="K1362">
        <f>Month!K1362</f>
        <v>132.44</v>
      </c>
      <c r="L1362">
        <f>Month!L1362</f>
        <v>0</v>
      </c>
      <c r="M1362">
        <f>Month!M1362</f>
        <v>0</v>
      </c>
      <c r="N1362">
        <f>Month!N1362</f>
        <v>234.88</v>
      </c>
      <c r="O1362">
        <f>Month!O1362</f>
        <v>293.13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1203.1600000000001</v>
      </c>
      <c r="E1367">
        <f>Month!E1367</f>
        <v>15.59</v>
      </c>
      <c r="F1367">
        <f>Month!F1367</f>
        <v>1218.75</v>
      </c>
      <c r="G1367">
        <f>Month!G1367</f>
        <v>0</v>
      </c>
      <c r="H1367">
        <f>Month!H1367</f>
        <v>0</v>
      </c>
      <c r="I1367">
        <f>Month!I1367</f>
        <v>0</v>
      </c>
      <c r="J1367">
        <f>Month!J1367</f>
        <v>0</v>
      </c>
      <c r="K1367">
        <f>Month!K1367</f>
        <v>75.319999999999993</v>
      </c>
      <c r="L1367">
        <f>Month!L1367</f>
        <v>6.21</v>
      </c>
      <c r="M1367">
        <f>Month!M1367</f>
        <v>46.53</v>
      </c>
      <c r="N1367">
        <f>Month!N1367</f>
        <v>128.06</v>
      </c>
      <c r="O1367">
        <f>Month!O1367</f>
        <v>1346.81</v>
      </c>
      <c r="P1367">
        <v>1</v>
      </c>
      <c r="Q1367">
        <f t="shared" si="20"/>
        <v>1</v>
      </c>
    </row>
    <row r="1368" spans="1:17">
      <c r="A1368">
        <f>Month!A1368</f>
        <v>2023</v>
      </c>
      <c r="B1368" t="str">
        <f>Month!B1368</f>
        <v>February</v>
      </c>
      <c r="C1368" t="str">
        <f>Month!C1368</f>
        <v>Other</v>
      </c>
      <c r="D1368">
        <f>Month!D1368</f>
        <v>163.82</v>
      </c>
      <c r="E1368">
        <f>Month!E1368</f>
        <v>79.73</v>
      </c>
      <c r="F1368">
        <f>Month!F1368</f>
        <v>243.55</v>
      </c>
      <c r="G1368">
        <f>Month!G1368</f>
        <v>56.31</v>
      </c>
      <c r="H1368">
        <f>Month!H1368</f>
        <v>80.849999999999994</v>
      </c>
      <c r="I1368">
        <f>Month!I1368</f>
        <v>124.72</v>
      </c>
      <c r="J1368">
        <f>Month!J1368</f>
        <v>0</v>
      </c>
      <c r="K1368">
        <f>Month!K1368</f>
        <v>51.07</v>
      </c>
      <c r="L1368">
        <f>Month!L1368</f>
        <v>0</v>
      </c>
      <c r="M1368">
        <f>Month!M1368</f>
        <v>69.88</v>
      </c>
      <c r="N1368">
        <f>Month!N1368</f>
        <v>382.83</v>
      </c>
      <c r="O1368">
        <f>Month!O1368</f>
        <v>626.38</v>
      </c>
      <c r="P1368">
        <v>1</v>
      </c>
      <c r="Q1368">
        <f t="shared" si="20"/>
        <v>1</v>
      </c>
    </row>
    <row r="1369" spans="1:17" s="130" customFormat="1">
      <c r="A1369" s="130">
        <f>Month!A1369</f>
        <v>2023</v>
      </c>
      <c r="B1369" s="130" t="str">
        <f>Month!B1369</f>
        <v>February</v>
      </c>
      <c r="C1369" s="130" t="str">
        <f>Month!C1369</f>
        <v>Total imports</v>
      </c>
      <c r="D1369" s="130">
        <f>Month!D1369</f>
        <v>3334.42</v>
      </c>
      <c r="E1369" s="130">
        <f>Month!E1369</f>
        <v>342.02</v>
      </c>
      <c r="F1369" s="130">
        <f>Month!F1369</f>
        <v>3676.44</v>
      </c>
      <c r="G1369" s="130">
        <f>Month!G1369</f>
        <v>74.290000000000006</v>
      </c>
      <c r="H1369" s="130">
        <f>Month!H1369</f>
        <v>324.52</v>
      </c>
      <c r="I1369" s="130">
        <f>Month!I1369</f>
        <v>648.85</v>
      </c>
      <c r="J1369" s="130">
        <f>Month!J1369</f>
        <v>61.64</v>
      </c>
      <c r="K1369" s="130">
        <f>Month!K1369</f>
        <v>966.68</v>
      </c>
      <c r="L1369" s="130">
        <f>Month!L1369</f>
        <v>10.02</v>
      </c>
      <c r="M1369" s="130">
        <f>Month!M1369</f>
        <v>286.01</v>
      </c>
      <c r="N1369" s="130">
        <f>Month!N1369</f>
        <v>2372.0100000000002</v>
      </c>
      <c r="O1369" s="130">
        <f>Month!O1369</f>
        <v>6048.45</v>
      </c>
      <c r="P1369" s="130">
        <v>1</v>
      </c>
      <c r="Q1369" s="130">
        <f t="shared" si="20"/>
        <v>1</v>
      </c>
    </row>
    <row r="1370" spans="1:17">
      <c r="A1370">
        <f>Month!A1370</f>
        <v>2023</v>
      </c>
      <c r="B1370" t="str">
        <f>Month!B1370</f>
        <v>March</v>
      </c>
      <c r="C1370" t="str">
        <f>Month!C1370</f>
        <v>Algeria</v>
      </c>
      <c r="D1370">
        <f>Month!D1370</f>
        <v>167.36</v>
      </c>
      <c r="E1370">
        <f>Month!E1370</f>
        <v>30.05</v>
      </c>
      <c r="F1370">
        <f>Month!F1370</f>
        <v>197.41</v>
      </c>
      <c r="G1370">
        <f>Month!G1370</f>
        <v>0</v>
      </c>
      <c r="H1370">
        <f>Month!H1370</f>
        <v>0</v>
      </c>
      <c r="I1370">
        <f>Month!I1370</f>
        <v>0</v>
      </c>
      <c r="J1370">
        <f>Month!J1370</f>
        <v>0</v>
      </c>
      <c r="K1370">
        <f>Month!K1370</f>
        <v>0</v>
      </c>
      <c r="L1370">
        <f>Month!L1370</f>
        <v>0</v>
      </c>
      <c r="M1370">
        <f>Month!M1370</f>
        <v>0</v>
      </c>
      <c r="N1370">
        <f>Month!N1370</f>
        <v>0</v>
      </c>
      <c r="O1370">
        <f>Month!O1370</f>
        <v>197.41</v>
      </c>
      <c r="P1370">
        <v>1</v>
      </c>
      <c r="Q1370">
        <f t="shared" si="20"/>
        <v>1</v>
      </c>
    </row>
    <row r="1371" spans="1:17">
      <c r="A1371">
        <f>Month!A1371</f>
        <v>2023</v>
      </c>
      <c r="B1371" t="str">
        <f>Month!B1371</f>
        <v>March</v>
      </c>
      <c r="C1371" t="str">
        <f>Month!C1371</f>
        <v>Belgium</v>
      </c>
      <c r="D1371">
        <f>Month!D1371</f>
        <v>0</v>
      </c>
      <c r="E1371">
        <f>Month!E1371</f>
        <v>30.33</v>
      </c>
      <c r="F1371">
        <f>Month!F1371</f>
        <v>30.33</v>
      </c>
      <c r="G1371">
        <f>Month!G1371</f>
        <v>2.94</v>
      </c>
      <c r="H1371">
        <f>Month!H1371</f>
        <v>0</v>
      </c>
      <c r="I1371">
        <f>Month!I1371</f>
        <v>4.9000000000000004</v>
      </c>
      <c r="J1371">
        <f>Month!J1371</f>
        <v>0</v>
      </c>
      <c r="K1371">
        <f>Month!K1371</f>
        <v>121.6</v>
      </c>
      <c r="L1371">
        <f>Month!L1371</f>
        <v>3.51</v>
      </c>
      <c r="M1371">
        <f>Month!M1371</f>
        <v>15.67</v>
      </c>
      <c r="N1371">
        <f>Month!N1371</f>
        <v>148.62</v>
      </c>
      <c r="O1371">
        <f>Month!O1371</f>
        <v>178.95</v>
      </c>
      <c r="P1371">
        <v>1</v>
      </c>
      <c r="Q1371">
        <f t="shared" si="20"/>
        <v>1</v>
      </c>
    </row>
    <row r="1372" spans="1:17">
      <c r="A1372">
        <f>Month!A1372</f>
        <v>2023</v>
      </c>
      <c r="B1372" t="str">
        <f>Month!B1372</f>
        <v>March</v>
      </c>
      <c r="C1372" t="str">
        <f>Month!C1372</f>
        <v>Canada</v>
      </c>
      <c r="D1372">
        <f>Month!D1372</f>
        <v>192.36</v>
      </c>
      <c r="E1372">
        <f>Month!E1372</f>
        <v>0</v>
      </c>
      <c r="F1372">
        <f>Month!F1372</f>
        <v>192.36</v>
      </c>
      <c r="G1372">
        <f>Month!G1372</f>
        <v>0</v>
      </c>
      <c r="H1372">
        <f>Month!H1372</f>
        <v>0</v>
      </c>
      <c r="I1372">
        <f>Month!I1372</f>
        <v>0</v>
      </c>
      <c r="J1372">
        <f>Month!J1372</f>
        <v>0</v>
      </c>
      <c r="K1372">
        <f>Month!K1372</f>
        <v>0</v>
      </c>
      <c r="L1372">
        <f>Month!L1372</f>
        <v>0</v>
      </c>
      <c r="M1372">
        <f>Month!M1372</f>
        <v>0.11</v>
      </c>
      <c r="N1372">
        <f>Month!N1372</f>
        <v>0.11</v>
      </c>
      <c r="O1372">
        <f>Month!O1372</f>
        <v>192.47</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220.59</v>
      </c>
      <c r="L1379">
        <f>Month!L1379</f>
        <v>0</v>
      </c>
      <c r="M1379">
        <f>Month!M1379</f>
        <v>102.67</v>
      </c>
      <c r="N1379">
        <f>Month!N1379</f>
        <v>377.37</v>
      </c>
      <c r="O1379">
        <f>Month!O1379</f>
        <v>449.32</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786.07</v>
      </c>
      <c r="E1381">
        <f>Month!E1381</f>
        <v>0</v>
      </c>
      <c r="F1381">
        <f>Month!F1381</f>
        <v>786.07</v>
      </c>
      <c r="G1381">
        <f>Month!G1381</f>
        <v>0</v>
      </c>
      <c r="H1381">
        <f>Month!H1381</f>
        <v>64.2</v>
      </c>
      <c r="I1381">
        <f>Month!I1381</f>
        <v>0</v>
      </c>
      <c r="J1381">
        <f>Month!J1381</f>
        <v>0</v>
      </c>
      <c r="K1381">
        <f>Month!K1381</f>
        <v>0</v>
      </c>
      <c r="L1381">
        <f>Month!L1381</f>
        <v>0</v>
      </c>
      <c r="M1381">
        <f>Month!M1381</f>
        <v>22.84</v>
      </c>
      <c r="N1381">
        <f>Month!N1381</f>
        <v>87.04</v>
      </c>
      <c r="O1381">
        <f>Month!O1381</f>
        <v>873.11</v>
      </c>
      <c r="P1381">
        <v>1</v>
      </c>
      <c r="Q1381">
        <f t="shared" si="20"/>
        <v>1</v>
      </c>
    </row>
    <row r="1382" spans="1:17">
      <c r="A1382">
        <f>Month!A1382</f>
        <v>2023</v>
      </c>
      <c r="B1382" t="str">
        <f>Month!B1382</f>
        <v>March</v>
      </c>
      <c r="C1382" t="str">
        <f>Month!C1382</f>
        <v>Other Non-OECD Americas</v>
      </c>
      <c r="D1382">
        <f>Month!D1382</f>
        <v>146.04</v>
      </c>
      <c r="E1382">
        <f>Month!E1382</f>
        <v>0</v>
      </c>
      <c r="F1382">
        <f>Month!F1382</f>
        <v>146.04</v>
      </c>
      <c r="G1382">
        <f>Month!G1382</f>
        <v>0</v>
      </c>
      <c r="H1382">
        <f>Month!H1382</f>
        <v>0</v>
      </c>
      <c r="I1382">
        <f>Month!I1382</f>
        <v>0</v>
      </c>
      <c r="J1382">
        <f>Month!J1382</f>
        <v>0</v>
      </c>
      <c r="K1382">
        <f>Month!K1382</f>
        <v>0</v>
      </c>
      <c r="L1382">
        <f>Month!L1382</f>
        <v>0</v>
      </c>
      <c r="M1382">
        <f>Month!M1382</f>
        <v>0</v>
      </c>
      <c r="N1382">
        <f>Month!N1382</f>
        <v>0</v>
      </c>
      <c r="O1382">
        <f>Month!O1382</f>
        <v>146.04</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130.93</v>
      </c>
      <c r="L1384">
        <f>Month!L1384</f>
        <v>0</v>
      </c>
      <c r="M1384">
        <f>Month!M1384</f>
        <v>0</v>
      </c>
      <c r="N1384">
        <f>Month!N1384</f>
        <v>175.37</v>
      </c>
      <c r="O1384">
        <f>Month!O1384</f>
        <v>175.37</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0.04</v>
      </c>
      <c r="E1386">
        <f>Month!E1386</f>
        <v>34.770000000000003</v>
      </c>
      <c r="F1386">
        <f>Month!F1386</f>
        <v>34.81</v>
      </c>
      <c r="G1386">
        <f>Month!G1386</f>
        <v>0</v>
      </c>
      <c r="H1386">
        <f>Month!H1386</f>
        <v>0.21</v>
      </c>
      <c r="I1386">
        <f>Month!I1386</f>
        <v>0</v>
      </c>
      <c r="J1386">
        <f>Month!J1386</f>
        <v>0</v>
      </c>
      <c r="K1386">
        <f>Month!K1386</f>
        <v>27.29</v>
      </c>
      <c r="L1386">
        <f>Month!L1386</f>
        <v>0</v>
      </c>
      <c r="M1386">
        <f>Month!M1386</f>
        <v>3.73</v>
      </c>
      <c r="N1386">
        <f>Month!N1386</f>
        <v>31.23</v>
      </c>
      <c r="O1386">
        <f>Month!O1386</f>
        <v>66.040000000000006</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1185.31</v>
      </c>
      <c r="E1389">
        <f>Month!E1389</f>
        <v>0</v>
      </c>
      <c r="F1389">
        <f>Month!F1389</f>
        <v>1185.31</v>
      </c>
      <c r="G1389">
        <f>Month!G1389</f>
        <v>0.21</v>
      </c>
      <c r="H1389">
        <f>Month!H1389</f>
        <v>0.04</v>
      </c>
      <c r="I1389">
        <f>Month!I1389</f>
        <v>0</v>
      </c>
      <c r="J1389">
        <f>Month!J1389</f>
        <v>0</v>
      </c>
      <c r="K1389">
        <f>Month!K1389</f>
        <v>161.21</v>
      </c>
      <c r="L1389">
        <f>Month!L1389</f>
        <v>0</v>
      </c>
      <c r="M1389">
        <f>Month!M1389</f>
        <v>5.28</v>
      </c>
      <c r="N1389">
        <f>Month!N1389</f>
        <v>166.74</v>
      </c>
      <c r="O1389">
        <f>Month!O1389</f>
        <v>1352.05</v>
      </c>
      <c r="P1389">
        <v>1</v>
      </c>
      <c r="Q1389">
        <f t="shared" si="20"/>
        <v>1</v>
      </c>
    </row>
    <row r="1390" spans="1:17">
      <c r="A1390">
        <f>Month!A1390</f>
        <v>2023</v>
      </c>
      <c r="B1390" t="str">
        <f>Month!B1390</f>
        <v>March</v>
      </c>
      <c r="C1390" t="str">
        <f>Month!C1390</f>
        <v>Other</v>
      </c>
      <c r="D1390">
        <f>Month!D1390</f>
        <v>157.93</v>
      </c>
      <c r="E1390">
        <f>Month!E1390</f>
        <v>106.8</v>
      </c>
      <c r="F1390">
        <f>Month!F1390</f>
        <v>264.73</v>
      </c>
      <c r="G1390">
        <f>Month!G1390</f>
        <v>75.959999999999994</v>
      </c>
      <c r="H1390">
        <f>Month!H1390</f>
        <v>109</v>
      </c>
      <c r="I1390">
        <f>Month!I1390</f>
        <v>161.5</v>
      </c>
      <c r="J1390">
        <f>Month!J1390</f>
        <v>16.77</v>
      </c>
      <c r="K1390">
        <f>Month!K1390</f>
        <v>91.91</v>
      </c>
      <c r="L1390">
        <f>Month!L1390</f>
        <v>4.97</v>
      </c>
      <c r="M1390">
        <f>Month!M1390</f>
        <v>23.82</v>
      </c>
      <c r="N1390">
        <f>Month!N1390</f>
        <v>483.93</v>
      </c>
      <c r="O1390">
        <f>Month!O1390</f>
        <v>748.66</v>
      </c>
      <c r="P1390">
        <v>1</v>
      </c>
      <c r="Q1390">
        <f t="shared" si="20"/>
        <v>1</v>
      </c>
    </row>
    <row r="1391" spans="1:17" s="130" customFormat="1">
      <c r="A1391" s="130">
        <f>Month!A1391</f>
        <v>2023</v>
      </c>
      <c r="B1391" s="130" t="str">
        <f>Month!B1391</f>
        <v>March</v>
      </c>
      <c r="C1391" s="130" t="str">
        <f>Month!C1391</f>
        <v>Total imports</v>
      </c>
      <c r="D1391" s="130">
        <f>Month!D1391</f>
        <v>3463.09</v>
      </c>
      <c r="E1391" s="130">
        <f>Month!E1391</f>
        <v>365.96</v>
      </c>
      <c r="F1391" s="130">
        <f>Month!F1391</f>
        <v>3829.05</v>
      </c>
      <c r="G1391" s="130">
        <f>Month!G1391</f>
        <v>89.71</v>
      </c>
      <c r="H1391" s="130">
        <f>Month!H1391</f>
        <v>206.38</v>
      </c>
      <c r="I1391" s="130">
        <f>Month!I1391</f>
        <v>701.61</v>
      </c>
      <c r="J1391" s="130">
        <f>Month!J1391</f>
        <v>41.37</v>
      </c>
      <c r="K1391" s="130">
        <f>Month!K1391</f>
        <v>943.58</v>
      </c>
      <c r="L1391" s="130">
        <f>Month!L1391</f>
        <v>13.83</v>
      </c>
      <c r="M1391" s="130">
        <f>Month!M1391</f>
        <v>213.49</v>
      </c>
      <c r="N1391" s="130">
        <f>Month!N1391</f>
        <v>2209.9699999999998</v>
      </c>
      <c r="O1391" s="130">
        <f>Month!O1391</f>
        <v>6039.02</v>
      </c>
      <c r="P1391" s="130">
        <v>1</v>
      </c>
      <c r="Q1391" s="130">
        <f t="shared" si="20"/>
        <v>1</v>
      </c>
    </row>
    <row r="1392" spans="1:17" ht="15.5">
      <c r="A1392">
        <f>Month!A1392</f>
        <v>2023</v>
      </c>
      <c r="B1392" t="str">
        <f>Month!B1392</f>
        <v>April</v>
      </c>
      <c r="C1392" t="str">
        <f>Month!C1392</f>
        <v>Algeria</v>
      </c>
      <c r="D1392">
        <f>Month!D1392</f>
        <v>0</v>
      </c>
      <c r="E1392">
        <f>Month!E1392</f>
        <v>0</v>
      </c>
      <c r="F1392">
        <f>Month!F1392</f>
        <v>0</v>
      </c>
      <c r="G1392">
        <f>Month!G1392</f>
        <v>0</v>
      </c>
      <c r="H1392">
        <f>Month!H1392</f>
        <v>0</v>
      </c>
      <c r="I1392">
        <f>Month!I1392</f>
        <v>0</v>
      </c>
      <c r="J1392">
        <f>Month!J1392</f>
        <v>0</v>
      </c>
      <c r="K1392">
        <f>Month!K1392</f>
        <v>0</v>
      </c>
      <c r="L1392">
        <f>Month!L1392</f>
        <v>0</v>
      </c>
      <c r="M1392">
        <f>Month!M1392</f>
        <v>0</v>
      </c>
      <c r="N1392">
        <f>Month!N1392</f>
        <v>0</v>
      </c>
      <c r="O1392">
        <f>Month!O1392</f>
        <v>0</v>
      </c>
      <c r="P1392" s="82">
        <v>2</v>
      </c>
      <c r="Q1392" s="82">
        <v>2</v>
      </c>
    </row>
    <row r="1393" spans="1:17" ht="15.5">
      <c r="A1393">
        <f>Month!A1393</f>
        <v>2023</v>
      </c>
      <c r="B1393" t="str">
        <f>Month!B1393</f>
        <v>April</v>
      </c>
      <c r="C1393" t="str">
        <f>Month!C1393</f>
        <v>Belgium</v>
      </c>
      <c r="D1393">
        <f>Month!D1393</f>
        <v>0</v>
      </c>
      <c r="E1393">
        <f>Month!E1393</f>
        <v>31</v>
      </c>
      <c r="F1393">
        <f>Month!F1393</f>
        <v>31</v>
      </c>
      <c r="G1393">
        <f>Month!G1393</f>
        <v>0.1</v>
      </c>
      <c r="H1393">
        <f>Month!H1393</f>
        <v>4.5</v>
      </c>
      <c r="I1393">
        <f>Month!I1393</f>
        <v>0</v>
      </c>
      <c r="J1393">
        <f>Month!J1393</f>
        <v>1.96</v>
      </c>
      <c r="K1393">
        <f>Month!K1393</f>
        <v>247.04</v>
      </c>
      <c r="L1393">
        <f>Month!L1393</f>
        <v>3.89</v>
      </c>
      <c r="M1393">
        <f>Month!M1393</f>
        <v>20.25</v>
      </c>
      <c r="N1393">
        <f>Month!N1393</f>
        <v>277.74</v>
      </c>
      <c r="O1393">
        <f>Month!O1393</f>
        <v>308.74</v>
      </c>
      <c r="P1393" s="82">
        <v>2</v>
      </c>
      <c r="Q1393" s="82">
        <v>2</v>
      </c>
    </row>
    <row r="1394" spans="1:17" ht="15.5">
      <c r="A1394">
        <f>Month!A1394</f>
        <v>2023</v>
      </c>
      <c r="B1394" t="str">
        <f>Month!B1394</f>
        <v>April</v>
      </c>
      <c r="C1394" t="str">
        <f>Month!C1394</f>
        <v>Canada</v>
      </c>
      <c r="D1394">
        <f>Month!D1394</f>
        <v>279.76</v>
      </c>
      <c r="E1394">
        <f>Month!E1394</f>
        <v>0</v>
      </c>
      <c r="F1394">
        <f>Month!F1394</f>
        <v>279.76</v>
      </c>
      <c r="G1394">
        <f>Month!G1394</f>
        <v>0</v>
      </c>
      <c r="H1394">
        <f>Month!H1394</f>
        <v>0</v>
      </c>
      <c r="I1394">
        <f>Month!I1394</f>
        <v>0</v>
      </c>
      <c r="J1394">
        <f>Month!J1394</f>
        <v>0</v>
      </c>
      <c r="K1394">
        <f>Month!K1394</f>
        <v>0</v>
      </c>
      <c r="L1394">
        <f>Month!L1394</f>
        <v>0</v>
      </c>
      <c r="M1394">
        <f>Month!M1394</f>
        <v>0.12</v>
      </c>
      <c r="N1394">
        <f>Month!N1394</f>
        <v>0.12</v>
      </c>
      <c r="O1394">
        <f>Month!O1394</f>
        <v>279.88</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1348.15</v>
      </c>
      <c r="E1403">
        <f>Month!E1403</f>
        <v>0</v>
      </c>
      <c r="F1403">
        <f>Month!F1403</f>
        <v>1348.15</v>
      </c>
      <c r="G1403">
        <f>Month!G1403</f>
        <v>2.83</v>
      </c>
      <c r="H1403">
        <f>Month!H1403</f>
        <v>52.39</v>
      </c>
      <c r="I1403">
        <f>Month!I1403</f>
        <v>0</v>
      </c>
      <c r="J1403">
        <f>Month!J1403</f>
        <v>0</v>
      </c>
      <c r="K1403">
        <f>Month!K1403</f>
        <v>14.09</v>
      </c>
      <c r="L1403">
        <f>Month!L1403</f>
        <v>0</v>
      </c>
      <c r="M1403">
        <f>Month!M1403</f>
        <v>13.13</v>
      </c>
      <c r="N1403">
        <f>Month!N1403</f>
        <v>82.44</v>
      </c>
      <c r="O1403">
        <f>Month!O1403</f>
        <v>1430.59</v>
      </c>
      <c r="P1403" s="82">
        <v>2</v>
      </c>
      <c r="Q1403" s="82">
        <v>2</v>
      </c>
    </row>
    <row r="1404" spans="1:17" ht="15.5">
      <c r="A1404">
        <f>Month!A1404</f>
        <v>2023</v>
      </c>
      <c r="B1404" t="str">
        <f>Month!B1404</f>
        <v>April</v>
      </c>
      <c r="C1404" t="str">
        <f>Month!C1404</f>
        <v>Other Non-OECD Americas</v>
      </c>
      <c r="D1404">
        <f>Month!D1404</f>
        <v>80.66</v>
      </c>
      <c r="E1404">
        <f>Month!E1404</f>
        <v>0</v>
      </c>
      <c r="F1404">
        <f>Month!F1404</f>
        <v>80.66</v>
      </c>
      <c r="G1404">
        <f>Month!G1404</f>
        <v>0</v>
      </c>
      <c r="H1404">
        <f>Month!H1404</f>
        <v>0</v>
      </c>
      <c r="I1404">
        <f>Month!I1404</f>
        <v>0</v>
      </c>
      <c r="J1404">
        <f>Month!J1404</f>
        <v>0</v>
      </c>
      <c r="K1404">
        <f>Month!K1404</f>
        <v>0</v>
      </c>
      <c r="L1404">
        <f>Month!L1404</f>
        <v>0</v>
      </c>
      <c r="M1404">
        <f>Month!M1404</f>
        <v>0</v>
      </c>
      <c r="N1404">
        <f>Month!N1404</f>
        <v>0</v>
      </c>
      <c r="O1404">
        <f>Month!O1404</f>
        <v>80.66</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1210.1400000000001</v>
      </c>
      <c r="E1411">
        <f>Month!E1411</f>
        <v>0</v>
      </c>
      <c r="F1411">
        <f>Month!F1411</f>
        <v>1210.1400000000001</v>
      </c>
      <c r="G1411">
        <f>Month!G1411</f>
        <v>0</v>
      </c>
      <c r="H1411">
        <f>Month!H1411</f>
        <v>14</v>
      </c>
      <c r="I1411">
        <f>Month!I1411</f>
        <v>0</v>
      </c>
      <c r="J1411">
        <f>Month!J1411</f>
        <v>0</v>
      </c>
      <c r="K1411">
        <f>Month!K1411</f>
        <v>283.45</v>
      </c>
      <c r="L1411">
        <f>Month!L1411</f>
        <v>0</v>
      </c>
      <c r="M1411">
        <f>Month!M1411</f>
        <v>68.25</v>
      </c>
      <c r="N1411">
        <f>Month!N1411</f>
        <v>365.7</v>
      </c>
      <c r="O1411">
        <f>Month!O1411</f>
        <v>1575.84</v>
      </c>
      <c r="P1411" s="82">
        <v>2</v>
      </c>
      <c r="Q1411" s="82">
        <v>2</v>
      </c>
    </row>
    <row r="1412" spans="1:17" ht="15.5">
      <c r="A1412">
        <f>Month!A1412</f>
        <v>2023</v>
      </c>
      <c r="B1412" t="str">
        <f>Month!B1412</f>
        <v>April</v>
      </c>
      <c r="C1412" t="str">
        <f>Month!C1412</f>
        <v>Other</v>
      </c>
      <c r="D1412">
        <f>Month!D1412</f>
        <v>324.45999999999998</v>
      </c>
      <c r="E1412">
        <f>Month!E1412</f>
        <v>52.28</v>
      </c>
      <c r="F1412">
        <f>Month!F1412</f>
        <v>376.74</v>
      </c>
      <c r="G1412">
        <f>Month!G1412</f>
        <v>20.16</v>
      </c>
      <c r="H1412">
        <f>Month!H1412</f>
        <v>25.67</v>
      </c>
      <c r="I1412">
        <f>Month!I1412</f>
        <v>132.53</v>
      </c>
      <c r="J1412">
        <f>Month!J1412</f>
        <v>0</v>
      </c>
      <c r="K1412">
        <f>Month!K1412</f>
        <v>61.56</v>
      </c>
      <c r="L1412">
        <f>Month!L1412</f>
        <v>0</v>
      </c>
      <c r="M1412">
        <f>Month!M1412</f>
        <v>25.75</v>
      </c>
      <c r="N1412">
        <f>Month!N1412</f>
        <v>265.67</v>
      </c>
      <c r="O1412">
        <f>Month!O1412</f>
        <v>642.41</v>
      </c>
      <c r="P1412" s="82">
        <v>2</v>
      </c>
      <c r="Q1412" s="82">
        <v>2</v>
      </c>
    </row>
    <row r="1413" spans="1:17" ht="15.5">
      <c r="A1413">
        <f>Month!A1413</f>
        <v>2023</v>
      </c>
      <c r="B1413" t="str">
        <f>Month!B1413</f>
        <v>April</v>
      </c>
      <c r="C1413" t="str">
        <f>Month!C1413</f>
        <v>Total imports</v>
      </c>
      <c r="D1413">
        <f>Month!D1413</f>
        <v>3684.02</v>
      </c>
      <c r="E1413">
        <f>Month!E1413</f>
        <v>258.77999999999997</v>
      </c>
      <c r="F1413">
        <f>Month!F1413</f>
        <v>3942.8</v>
      </c>
      <c r="G1413">
        <f>Month!G1413</f>
        <v>23.73</v>
      </c>
      <c r="H1413">
        <f>Month!H1413</f>
        <v>223.92</v>
      </c>
      <c r="I1413">
        <f>Month!I1413</f>
        <v>871.53</v>
      </c>
      <c r="J1413">
        <f>Month!J1413</f>
        <v>20.420000000000002</v>
      </c>
      <c r="K1413">
        <f>Month!K1413</f>
        <v>1133.3699999999999</v>
      </c>
      <c r="L1413">
        <f>Month!L1413</f>
        <v>9.4</v>
      </c>
      <c r="M1413">
        <f>Month!M1413</f>
        <v>346.12</v>
      </c>
      <c r="N1413">
        <f>Month!N1413</f>
        <v>2628.49</v>
      </c>
      <c r="O1413">
        <f>Month!O1413</f>
        <v>6571.29</v>
      </c>
      <c r="P1413" s="82">
        <v>2</v>
      </c>
      <c r="Q1413" s="82">
        <v>2</v>
      </c>
    </row>
    <row r="1414" spans="1:17" ht="15.5">
      <c r="A1414">
        <f>Month!A1414</f>
        <v>2023</v>
      </c>
      <c r="B1414" t="str">
        <f>Month!B1414</f>
        <v>May</v>
      </c>
      <c r="C1414" t="str">
        <f>Month!C1414</f>
        <v>Algeria</v>
      </c>
      <c r="D1414">
        <f>Month!D1414</f>
        <v>248.4</v>
      </c>
      <c r="E1414">
        <f>Month!E1414</f>
        <v>0</v>
      </c>
      <c r="F1414">
        <f>Month!F1414</f>
        <v>248.4</v>
      </c>
      <c r="G1414">
        <f>Month!G1414</f>
        <v>0</v>
      </c>
      <c r="H1414">
        <f>Month!H1414</f>
        <v>0</v>
      </c>
      <c r="I1414">
        <f>Month!I1414</f>
        <v>0</v>
      </c>
      <c r="J1414">
        <f>Month!J1414</f>
        <v>0</v>
      </c>
      <c r="K1414">
        <f>Month!K1414</f>
        <v>0</v>
      </c>
      <c r="L1414">
        <f>Month!L1414</f>
        <v>0</v>
      </c>
      <c r="M1414">
        <f>Month!M1414</f>
        <v>0</v>
      </c>
      <c r="N1414">
        <f>Month!N1414</f>
        <v>0</v>
      </c>
      <c r="O1414">
        <f>Month!O1414</f>
        <v>248.4</v>
      </c>
      <c r="P1414" s="82">
        <v>2</v>
      </c>
      <c r="Q1414" s="82">
        <v>2</v>
      </c>
    </row>
    <row r="1415" spans="1:17" ht="15.5">
      <c r="A1415">
        <f>Month!A1415</f>
        <v>2023</v>
      </c>
      <c r="B1415" t="str">
        <f>Month!B1415</f>
        <v>May</v>
      </c>
      <c r="C1415" t="str">
        <f>Month!C1415</f>
        <v>Belgium</v>
      </c>
      <c r="D1415">
        <f>Month!D1415</f>
        <v>0</v>
      </c>
      <c r="E1415">
        <f>Month!E1415</f>
        <v>14.22</v>
      </c>
      <c r="F1415">
        <f>Month!F1415</f>
        <v>14.22</v>
      </c>
      <c r="G1415">
        <f>Month!G1415</f>
        <v>0.1</v>
      </c>
      <c r="H1415">
        <f>Month!H1415</f>
        <v>7.74</v>
      </c>
      <c r="I1415">
        <f>Month!I1415</f>
        <v>0</v>
      </c>
      <c r="J1415">
        <f>Month!J1415</f>
        <v>0</v>
      </c>
      <c r="K1415">
        <f>Month!K1415</f>
        <v>47.7</v>
      </c>
      <c r="L1415">
        <f>Month!L1415</f>
        <v>0.44</v>
      </c>
      <c r="M1415">
        <f>Month!M1415</f>
        <v>42.69</v>
      </c>
      <c r="N1415">
        <f>Month!N1415</f>
        <v>98.67</v>
      </c>
      <c r="O1415">
        <f>Month!O1415</f>
        <v>112.89</v>
      </c>
      <c r="P1415" s="82">
        <v>2</v>
      </c>
      <c r="Q1415" s="82">
        <v>2</v>
      </c>
    </row>
    <row r="1416" spans="1:17" ht="15.5">
      <c r="A1416">
        <f>Month!A1416</f>
        <v>2023</v>
      </c>
      <c r="B1416" t="str">
        <f>Month!B1416</f>
        <v>May</v>
      </c>
      <c r="C1416" t="str">
        <f>Month!C1416</f>
        <v>Canada</v>
      </c>
      <c r="D1416">
        <f>Month!D1416</f>
        <v>91.32</v>
      </c>
      <c r="E1416">
        <f>Month!E1416</f>
        <v>0</v>
      </c>
      <c r="F1416">
        <f>Month!F1416</f>
        <v>91.32</v>
      </c>
      <c r="G1416">
        <f>Month!G1416</f>
        <v>0</v>
      </c>
      <c r="H1416">
        <f>Month!H1416</f>
        <v>0</v>
      </c>
      <c r="I1416">
        <f>Month!I1416</f>
        <v>0</v>
      </c>
      <c r="J1416">
        <f>Month!J1416</f>
        <v>0</v>
      </c>
      <c r="K1416">
        <f>Month!K1416</f>
        <v>0</v>
      </c>
      <c r="L1416">
        <f>Month!L1416</f>
        <v>0</v>
      </c>
      <c r="M1416">
        <f>Month!M1416</f>
        <v>0.06</v>
      </c>
      <c r="N1416">
        <f>Month!N1416</f>
        <v>0.06</v>
      </c>
      <c r="O1416">
        <f>Month!O1416</f>
        <v>91.38</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58.73</v>
      </c>
      <c r="N1423">
        <f>Month!N1423</f>
        <v>354.25</v>
      </c>
      <c r="O1423">
        <f>Month!O1423</f>
        <v>354.25</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1341.73</v>
      </c>
      <c r="E1425">
        <f>Month!E1425</f>
        <v>0</v>
      </c>
      <c r="F1425">
        <f>Month!F1425</f>
        <v>1341.73</v>
      </c>
      <c r="G1425">
        <f>Month!G1425</f>
        <v>0</v>
      </c>
      <c r="H1425">
        <f>Month!H1425</f>
        <v>83.57</v>
      </c>
      <c r="I1425">
        <f>Month!I1425</f>
        <v>0</v>
      </c>
      <c r="J1425">
        <f>Month!J1425</f>
        <v>0</v>
      </c>
      <c r="K1425">
        <f>Month!K1425</f>
        <v>0</v>
      </c>
      <c r="L1425">
        <f>Month!L1425</f>
        <v>0</v>
      </c>
      <c r="M1425">
        <f>Month!M1425</f>
        <v>2.11</v>
      </c>
      <c r="N1425">
        <f>Month!N1425</f>
        <v>85.68</v>
      </c>
      <c r="O1425">
        <f>Month!O1425</f>
        <v>1427.41</v>
      </c>
      <c r="P1425" s="82">
        <v>2</v>
      </c>
      <c r="Q1425" s="82">
        <v>2</v>
      </c>
    </row>
    <row r="1426" spans="1:17" ht="15.5">
      <c r="A1426">
        <f>Month!A1426</f>
        <v>2023</v>
      </c>
      <c r="B1426" t="str">
        <f>Month!B1426</f>
        <v>May</v>
      </c>
      <c r="C1426" t="str">
        <f>Month!C1426</f>
        <v>Other Non-OECD Americas</v>
      </c>
      <c r="D1426">
        <f>Month!D1426</f>
        <v>0</v>
      </c>
      <c r="E1426">
        <f>Month!E1426</f>
        <v>0</v>
      </c>
      <c r="F1426">
        <f>Month!F1426</f>
        <v>0</v>
      </c>
      <c r="G1426">
        <f>Month!G1426</f>
        <v>0</v>
      </c>
      <c r="H1426">
        <f>Month!H1426</f>
        <v>0</v>
      </c>
      <c r="I1426">
        <f>Month!I1426</f>
        <v>0</v>
      </c>
      <c r="J1426">
        <f>Month!J1426</f>
        <v>0</v>
      </c>
      <c r="K1426">
        <f>Month!K1426</f>
        <v>0</v>
      </c>
      <c r="L1426">
        <f>Month!L1426</f>
        <v>0</v>
      </c>
      <c r="M1426">
        <f>Month!M1426</f>
        <v>0</v>
      </c>
      <c r="N1426">
        <f>Month!N1426</f>
        <v>0</v>
      </c>
      <c r="O1426">
        <f>Month!O1426</f>
        <v>0</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1301.6600000000001</v>
      </c>
      <c r="E1433">
        <f>Month!E1433</f>
        <v>0</v>
      </c>
      <c r="F1433">
        <f>Month!F1433</f>
        <v>1301.6600000000001</v>
      </c>
      <c r="G1433">
        <f>Month!G1433</f>
        <v>0</v>
      </c>
      <c r="H1433">
        <f>Month!H1433</f>
        <v>0.01</v>
      </c>
      <c r="I1433">
        <f>Month!I1433</f>
        <v>0</v>
      </c>
      <c r="J1433">
        <f>Month!J1433</f>
        <v>0</v>
      </c>
      <c r="K1433">
        <f>Month!K1433</f>
        <v>50.81</v>
      </c>
      <c r="L1433">
        <f>Month!L1433</f>
        <v>4.68</v>
      </c>
      <c r="M1433">
        <f>Month!M1433</f>
        <v>11.16</v>
      </c>
      <c r="N1433">
        <f>Month!N1433</f>
        <v>66.66</v>
      </c>
      <c r="O1433">
        <f>Month!O1433</f>
        <v>1368.32</v>
      </c>
      <c r="P1433" s="82">
        <v>2</v>
      </c>
      <c r="Q1433" s="82">
        <v>2</v>
      </c>
    </row>
    <row r="1434" spans="1:17" ht="15.5">
      <c r="A1434">
        <f>Month!A1434</f>
        <v>2023</v>
      </c>
      <c r="B1434" t="str">
        <f>Month!B1434</f>
        <v>May</v>
      </c>
      <c r="C1434" t="str">
        <f>Month!C1434</f>
        <v>Other</v>
      </c>
      <c r="D1434">
        <f>Month!D1434</f>
        <v>174.94</v>
      </c>
      <c r="E1434">
        <f>Month!E1434</f>
        <v>80.69</v>
      </c>
      <c r="F1434">
        <f>Month!F1434</f>
        <v>255.63</v>
      </c>
      <c r="G1434">
        <f>Month!G1434</f>
        <v>46.95</v>
      </c>
      <c r="H1434">
        <f>Month!H1434</f>
        <v>56.88</v>
      </c>
      <c r="I1434">
        <f>Month!I1434</f>
        <v>273.27</v>
      </c>
      <c r="J1434">
        <f>Month!J1434</f>
        <v>6.34</v>
      </c>
      <c r="K1434">
        <f>Month!K1434</f>
        <v>0.03</v>
      </c>
      <c r="L1434">
        <f>Month!L1434</f>
        <v>0</v>
      </c>
      <c r="M1434">
        <f>Month!M1434</f>
        <v>44.31</v>
      </c>
      <c r="N1434">
        <f>Month!N1434</f>
        <v>427.78</v>
      </c>
      <c r="O1434">
        <f>Month!O1434</f>
        <v>683.41</v>
      </c>
      <c r="P1434" s="82">
        <v>2</v>
      </c>
      <c r="Q1434" s="82">
        <v>2</v>
      </c>
    </row>
    <row r="1435" spans="1:17" ht="15.5">
      <c r="A1435">
        <f>Month!A1435</f>
        <v>2023</v>
      </c>
      <c r="B1435" t="str">
        <f>Month!B1435</f>
        <v>May</v>
      </c>
      <c r="C1435" t="str">
        <f>Month!C1435</f>
        <v>Total imports</v>
      </c>
      <c r="D1435">
        <f>Month!D1435</f>
        <v>3837.97</v>
      </c>
      <c r="E1435">
        <f>Month!E1435</f>
        <v>185.16</v>
      </c>
      <c r="F1435">
        <f>Month!F1435</f>
        <v>4023.13</v>
      </c>
      <c r="G1435">
        <f>Month!G1435</f>
        <v>47.6</v>
      </c>
      <c r="H1435">
        <f>Month!H1435</f>
        <v>249.03</v>
      </c>
      <c r="I1435">
        <f>Month!I1435</f>
        <v>631.11</v>
      </c>
      <c r="J1435">
        <f>Month!J1435</f>
        <v>18.32</v>
      </c>
      <c r="K1435">
        <f>Month!K1435</f>
        <v>902.95</v>
      </c>
      <c r="L1435">
        <f>Month!L1435</f>
        <v>10.17</v>
      </c>
      <c r="M1435">
        <f>Month!M1435</f>
        <v>257.3</v>
      </c>
      <c r="N1435">
        <f>Month!N1435</f>
        <v>2116.48</v>
      </c>
      <c r="O1435">
        <f>Month!O1435</f>
        <v>6139.61</v>
      </c>
      <c r="P1435" s="82">
        <v>2</v>
      </c>
      <c r="Q1435" s="82">
        <v>2</v>
      </c>
    </row>
    <row r="1436" spans="1:17" ht="15.5">
      <c r="A1436">
        <f>Month!A1436</f>
        <v>2023</v>
      </c>
      <c r="B1436" t="str">
        <f>Month!B1436</f>
        <v>June</v>
      </c>
      <c r="C1436" t="str">
        <f>Month!C1436</f>
        <v>Algeria</v>
      </c>
      <c r="D1436">
        <f>Month!D1436</f>
        <v>179.3</v>
      </c>
      <c r="E1436">
        <f>Month!E1436</f>
        <v>0</v>
      </c>
      <c r="F1436">
        <f>Month!F1436</f>
        <v>179.3</v>
      </c>
      <c r="G1436">
        <f>Month!G1436</f>
        <v>0</v>
      </c>
      <c r="H1436">
        <f>Month!H1436</f>
        <v>0</v>
      </c>
      <c r="I1436">
        <f>Month!I1436</f>
        <v>0</v>
      </c>
      <c r="J1436">
        <f>Month!J1436</f>
        <v>0</v>
      </c>
      <c r="K1436">
        <f>Month!K1436</f>
        <v>0</v>
      </c>
      <c r="L1436">
        <f>Month!L1436</f>
        <v>0</v>
      </c>
      <c r="M1436">
        <f>Month!M1436</f>
        <v>0</v>
      </c>
      <c r="N1436">
        <f>Month!N1436</f>
        <v>0</v>
      </c>
      <c r="O1436">
        <f>Month!O1436</f>
        <v>179.3</v>
      </c>
      <c r="P1436" s="82">
        <v>2</v>
      </c>
      <c r="Q1436" s="82">
        <v>2</v>
      </c>
    </row>
    <row r="1437" spans="1:17" ht="15.5">
      <c r="A1437">
        <f>Month!A1437</f>
        <v>2023</v>
      </c>
      <c r="B1437" t="str">
        <f>Month!B1437</f>
        <v>June</v>
      </c>
      <c r="C1437" t="str">
        <f>Month!C1437</f>
        <v>Belgium</v>
      </c>
      <c r="D1437">
        <f>Month!D1437</f>
        <v>0</v>
      </c>
      <c r="E1437">
        <f>Month!E1437</f>
        <v>17.41</v>
      </c>
      <c r="F1437">
        <f>Month!F1437</f>
        <v>17.41</v>
      </c>
      <c r="G1437">
        <f>Month!G1437</f>
        <v>2.19</v>
      </c>
      <c r="H1437">
        <f>Month!H1437</f>
        <v>40.729999999999997</v>
      </c>
      <c r="I1437">
        <f>Month!I1437</f>
        <v>0</v>
      </c>
      <c r="J1437">
        <f>Month!J1437</f>
        <v>0</v>
      </c>
      <c r="K1437">
        <f>Month!K1437</f>
        <v>32.51</v>
      </c>
      <c r="L1437">
        <f>Month!L1437</f>
        <v>0.55000000000000004</v>
      </c>
      <c r="M1437">
        <f>Month!M1437</f>
        <v>67.900000000000006</v>
      </c>
      <c r="N1437">
        <f>Month!N1437</f>
        <v>143.88</v>
      </c>
      <c r="O1437">
        <f>Month!O1437</f>
        <v>161.29</v>
      </c>
      <c r="P1437" s="82">
        <v>2</v>
      </c>
      <c r="Q1437" s="82">
        <v>2</v>
      </c>
    </row>
    <row r="1438" spans="1:17" ht="15.5">
      <c r="A1438">
        <f>Month!A1438</f>
        <v>2023</v>
      </c>
      <c r="B1438" t="str">
        <f>Month!B1438</f>
        <v>June</v>
      </c>
      <c r="C1438" t="str">
        <f>Month!C1438</f>
        <v>Canada</v>
      </c>
      <c r="D1438">
        <f>Month!D1438</f>
        <v>44.06</v>
      </c>
      <c r="E1438">
        <f>Month!E1438</f>
        <v>0</v>
      </c>
      <c r="F1438">
        <f>Month!F1438</f>
        <v>44.06</v>
      </c>
      <c r="G1438">
        <f>Month!G1438</f>
        <v>0</v>
      </c>
      <c r="H1438">
        <f>Month!H1438</f>
        <v>0</v>
      </c>
      <c r="I1438">
        <f>Month!I1438</f>
        <v>0</v>
      </c>
      <c r="J1438">
        <f>Month!J1438</f>
        <v>0</v>
      </c>
      <c r="K1438">
        <f>Month!K1438</f>
        <v>0</v>
      </c>
      <c r="L1438">
        <f>Month!L1438</f>
        <v>0</v>
      </c>
      <c r="M1438">
        <f>Month!M1438</f>
        <v>0.09</v>
      </c>
      <c r="N1438">
        <f>Month!N1438</f>
        <v>0.09</v>
      </c>
      <c r="O1438">
        <f>Month!O1438</f>
        <v>44.15</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4.74</v>
      </c>
      <c r="K1445">
        <f>Month!K1445</f>
        <v>247.03</v>
      </c>
      <c r="L1445">
        <f>Month!L1445</f>
        <v>0.92</v>
      </c>
      <c r="M1445">
        <f>Month!M1445</f>
        <v>98.69</v>
      </c>
      <c r="N1445">
        <f>Month!N1445</f>
        <v>703.16</v>
      </c>
      <c r="O1445">
        <f>Month!O1445</f>
        <v>721.81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561.36</v>
      </c>
      <c r="E1447">
        <f>Month!E1447</f>
        <v>0</v>
      </c>
      <c r="F1447">
        <f>Month!F1447</f>
        <v>561.36</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563.83000000000004</v>
      </c>
      <c r="P1447" s="82">
        <v>2</v>
      </c>
      <c r="Q1447" s="82">
        <v>2</v>
      </c>
    </row>
    <row r="1448" spans="1:17" ht="15.5">
      <c r="A1448">
        <f>Month!A1448</f>
        <v>2023</v>
      </c>
      <c r="B1448" t="str">
        <f>Month!B1448</f>
        <v>June</v>
      </c>
      <c r="C1448" t="str">
        <f>Month!C1448</f>
        <v>Other Non-OECD Americas</v>
      </c>
      <c r="D1448">
        <f>Month!D1448</f>
        <v>123.09</v>
      </c>
      <c r="E1448">
        <f>Month!E1448</f>
        <v>0</v>
      </c>
      <c r="F1448">
        <f>Month!F1448</f>
        <v>123.09</v>
      </c>
      <c r="G1448">
        <f>Month!G1448</f>
        <v>0</v>
      </c>
      <c r="H1448">
        <f>Month!H1448</f>
        <v>0</v>
      </c>
      <c r="I1448">
        <f>Month!I1448</f>
        <v>0</v>
      </c>
      <c r="J1448">
        <f>Month!J1448</f>
        <v>0</v>
      </c>
      <c r="K1448">
        <f>Month!K1448</f>
        <v>0</v>
      </c>
      <c r="L1448">
        <f>Month!L1448</f>
        <v>0</v>
      </c>
      <c r="M1448">
        <f>Month!M1448</f>
        <v>0</v>
      </c>
      <c r="N1448">
        <f>Month!N1448</f>
        <v>0</v>
      </c>
      <c r="O1448">
        <f>Month!O1448</f>
        <v>123.09</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558.92999999999995</v>
      </c>
      <c r="L1450">
        <f>Month!L1450</f>
        <v>0</v>
      </c>
      <c r="M1450">
        <f>Month!M1450</f>
        <v>0</v>
      </c>
      <c r="N1450">
        <f>Month!N1450</f>
        <v>566.52</v>
      </c>
      <c r="O1450">
        <f>Month!O1450</f>
        <v>632.48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1150.02</v>
      </c>
      <c r="E1455">
        <f>Month!E1455</f>
        <v>0</v>
      </c>
      <c r="F1455">
        <f>Month!F1455</f>
        <v>1150.02</v>
      </c>
      <c r="G1455">
        <f>Month!G1455</f>
        <v>0</v>
      </c>
      <c r="H1455">
        <f>Month!H1455</f>
        <v>0.01</v>
      </c>
      <c r="I1455">
        <f>Month!I1455</f>
        <v>0</v>
      </c>
      <c r="J1455">
        <f>Month!J1455</f>
        <v>0</v>
      </c>
      <c r="K1455">
        <f>Month!K1455</f>
        <v>1.01</v>
      </c>
      <c r="L1455">
        <f>Month!L1455</f>
        <v>11.48</v>
      </c>
      <c r="M1455">
        <f>Month!M1455</f>
        <v>68.17</v>
      </c>
      <c r="N1455">
        <f>Month!N1455</f>
        <v>80.67</v>
      </c>
      <c r="O1455">
        <f>Month!O1455</f>
        <v>1230.69</v>
      </c>
      <c r="P1455" s="82">
        <v>2</v>
      </c>
      <c r="Q1455" s="82">
        <v>2</v>
      </c>
    </row>
    <row r="1456" spans="1:17" ht="15.5">
      <c r="A1456">
        <f>Month!A1456</f>
        <v>2023</v>
      </c>
      <c r="B1456" t="str">
        <f>Month!B1456</f>
        <v>June</v>
      </c>
      <c r="C1456" t="str">
        <f>Month!C1456</f>
        <v>Other</v>
      </c>
      <c r="D1456">
        <f>Month!D1456</f>
        <v>75.739999999999995</v>
      </c>
      <c r="E1456">
        <f>Month!E1456</f>
        <v>39.9</v>
      </c>
      <c r="F1456">
        <f>Month!F1456</f>
        <v>115.64</v>
      </c>
      <c r="G1456">
        <f>Month!G1456</f>
        <v>53.81</v>
      </c>
      <c r="H1456">
        <f>Month!H1456</f>
        <v>93.41</v>
      </c>
      <c r="I1456">
        <f>Month!I1456</f>
        <v>246.59</v>
      </c>
      <c r="J1456">
        <f>Month!J1456</f>
        <v>0</v>
      </c>
      <c r="K1456">
        <f>Month!K1456</f>
        <v>15.99</v>
      </c>
      <c r="L1456">
        <f>Month!L1456</f>
        <v>0</v>
      </c>
      <c r="M1456">
        <f>Month!M1456</f>
        <v>17.47</v>
      </c>
      <c r="N1456">
        <f>Month!N1456</f>
        <v>427.27</v>
      </c>
      <c r="O1456">
        <f>Month!O1456</f>
        <v>542.91</v>
      </c>
      <c r="P1456" s="82">
        <v>2</v>
      </c>
      <c r="Q1456" s="82">
        <v>2</v>
      </c>
    </row>
    <row r="1457" spans="1:20" ht="15.5">
      <c r="A1457">
        <f>Month!A1457</f>
        <v>2023</v>
      </c>
      <c r="B1457" t="str">
        <f>Month!B1457</f>
        <v>June</v>
      </c>
      <c r="C1457" t="str">
        <f>Month!C1457</f>
        <v>Total imports</v>
      </c>
      <c r="D1457">
        <f>Month!D1457</f>
        <v>2789.56</v>
      </c>
      <c r="E1457">
        <f>Month!E1457</f>
        <v>181.98</v>
      </c>
      <c r="F1457">
        <f>Month!F1457</f>
        <v>2971.54</v>
      </c>
      <c r="G1457">
        <f>Month!G1457</f>
        <v>59.04</v>
      </c>
      <c r="H1457">
        <f>Month!H1457</f>
        <v>331.75</v>
      </c>
      <c r="I1457">
        <f>Month!I1457</f>
        <v>657.07</v>
      </c>
      <c r="J1457">
        <f>Month!J1457</f>
        <v>7.03</v>
      </c>
      <c r="K1457">
        <f>Month!K1457</f>
        <v>1146.07</v>
      </c>
      <c r="L1457">
        <f>Month!L1457</f>
        <v>13.09</v>
      </c>
      <c r="M1457">
        <f>Month!M1457</f>
        <v>333.54</v>
      </c>
      <c r="N1457">
        <f>Month!N1457</f>
        <v>2547.59</v>
      </c>
      <c r="O1457">
        <f>Month!O1457</f>
        <v>5519.13</v>
      </c>
      <c r="P1457" s="82">
        <v>2</v>
      </c>
      <c r="Q1457" s="82">
        <v>2</v>
      </c>
      <c r="T1457" s="114">
        <f>SUM(O1457,O1435,O1413)</f>
        <v>18230.03</v>
      </c>
    </row>
    <row r="1458" spans="1:20" ht="15.5">
      <c r="A1458">
        <f>Month!A1458</f>
        <v>2023</v>
      </c>
      <c r="B1458" t="str">
        <f>Month!B1458</f>
        <v>July</v>
      </c>
      <c r="C1458" t="str">
        <f>Month!C1458</f>
        <v>Algeria</v>
      </c>
      <c r="D1458">
        <f>Month!D1458</f>
        <v>80.349999999999994</v>
      </c>
      <c r="E1458">
        <f>Month!E1458</f>
        <v>52.98</v>
      </c>
      <c r="F1458">
        <f>Month!F1458</f>
        <v>133.33000000000001</v>
      </c>
      <c r="G1458">
        <f>Month!G1458</f>
        <v>0</v>
      </c>
      <c r="H1458">
        <f>Month!H1458</f>
        <v>0</v>
      </c>
      <c r="I1458">
        <f>Month!I1458</f>
        <v>0</v>
      </c>
      <c r="J1458">
        <f>Month!J1458</f>
        <v>0</v>
      </c>
      <c r="K1458">
        <f>Month!K1458</f>
        <v>0</v>
      </c>
      <c r="L1458">
        <f>Month!L1458</f>
        <v>0</v>
      </c>
      <c r="M1458">
        <f>Month!M1458</f>
        <v>0</v>
      </c>
      <c r="N1458">
        <f>Month!N1458</f>
        <v>0</v>
      </c>
      <c r="O1458">
        <f>Month!O1458</f>
        <v>133.33000000000001</v>
      </c>
      <c r="P1458" s="82">
        <v>3</v>
      </c>
      <c r="Q1458" s="82">
        <v>3</v>
      </c>
    </row>
    <row r="1459" spans="1:20" ht="15.5">
      <c r="A1459">
        <f>Month!A1459</f>
        <v>2023</v>
      </c>
      <c r="B1459" t="str">
        <f>Month!B1459</f>
        <v>July</v>
      </c>
      <c r="C1459" t="str">
        <f>Month!C1459</f>
        <v>Belgium</v>
      </c>
      <c r="D1459">
        <f>Month!D1459</f>
        <v>0</v>
      </c>
      <c r="E1459">
        <f>Month!E1459</f>
        <v>0</v>
      </c>
      <c r="F1459">
        <f>Month!F1459</f>
        <v>0</v>
      </c>
      <c r="G1459">
        <f>Month!G1459</f>
        <v>0.02</v>
      </c>
      <c r="H1459">
        <f>Month!H1459</f>
        <v>21.44</v>
      </c>
      <c r="I1459">
        <f>Month!I1459</f>
        <v>8.17</v>
      </c>
      <c r="J1459">
        <f>Month!J1459</f>
        <v>0</v>
      </c>
      <c r="K1459">
        <f>Month!K1459</f>
        <v>146.62</v>
      </c>
      <c r="L1459">
        <f>Month!L1459</f>
        <v>0</v>
      </c>
      <c r="M1459">
        <f>Month!M1459</f>
        <v>36.19</v>
      </c>
      <c r="N1459">
        <f>Month!N1459</f>
        <v>212.44</v>
      </c>
      <c r="O1459">
        <f>Month!O1459</f>
        <v>212.44</v>
      </c>
      <c r="P1459" s="82">
        <v>3</v>
      </c>
      <c r="Q1459" s="82">
        <v>3</v>
      </c>
    </row>
    <row r="1460" spans="1:20" ht="15.5">
      <c r="A1460">
        <f>Month!A1460</f>
        <v>2023</v>
      </c>
      <c r="B1460" t="str">
        <f>Month!B1460</f>
        <v>July</v>
      </c>
      <c r="C1460" t="str">
        <f>Month!C1460</f>
        <v>Canada</v>
      </c>
      <c r="D1460">
        <f>Month!D1460</f>
        <v>95.75</v>
      </c>
      <c r="E1460">
        <f>Month!E1460</f>
        <v>0</v>
      </c>
      <c r="F1460">
        <f>Month!F1460</f>
        <v>95.75</v>
      </c>
      <c r="G1460">
        <f>Month!G1460</f>
        <v>0</v>
      </c>
      <c r="H1460">
        <f>Month!H1460</f>
        <v>0</v>
      </c>
      <c r="I1460">
        <f>Month!I1460</f>
        <v>0</v>
      </c>
      <c r="J1460">
        <f>Month!J1460</f>
        <v>0</v>
      </c>
      <c r="K1460">
        <f>Month!K1460</f>
        <v>0.63</v>
      </c>
      <c r="L1460">
        <f>Month!L1460</f>
        <v>0</v>
      </c>
      <c r="M1460">
        <f>Month!M1460</f>
        <v>0.2</v>
      </c>
      <c r="N1460">
        <f>Month!N1460</f>
        <v>0.83</v>
      </c>
      <c r="O1460">
        <f>Month!O1460</f>
        <v>96.58</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332.68</v>
      </c>
      <c r="L1467">
        <f>Month!L1467</f>
        <v>4.08</v>
      </c>
      <c r="M1467">
        <f>Month!M1467</f>
        <v>102.84</v>
      </c>
      <c r="N1467">
        <f>Month!N1467</f>
        <v>583.54</v>
      </c>
      <c r="O1467">
        <f>Month!O1467</f>
        <v>649.25</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2187.2600000000002</v>
      </c>
      <c r="E1469">
        <f>Month!E1469</f>
        <v>0</v>
      </c>
      <c r="F1469">
        <f>Month!F1469</f>
        <v>2187.2600000000002</v>
      </c>
      <c r="G1469">
        <f>Month!G1469</f>
        <v>0</v>
      </c>
      <c r="H1469">
        <f>Month!H1469</f>
        <v>30.74</v>
      </c>
      <c r="I1469">
        <f>Month!I1469</f>
        <v>0</v>
      </c>
      <c r="J1469">
        <f>Month!J1469</f>
        <v>0</v>
      </c>
      <c r="K1469">
        <f>Month!K1469</f>
        <v>0</v>
      </c>
      <c r="L1469">
        <f>Month!L1469</f>
        <v>0</v>
      </c>
      <c r="M1469">
        <f>Month!M1469</f>
        <v>0</v>
      </c>
      <c r="N1469">
        <f>Month!N1469</f>
        <v>30.74</v>
      </c>
      <c r="O1469">
        <f>Month!O1469</f>
        <v>2218</v>
      </c>
      <c r="P1469" s="82">
        <v>3</v>
      </c>
      <c r="Q1469" s="82">
        <v>3</v>
      </c>
    </row>
    <row r="1470" spans="1:20" ht="15.5">
      <c r="A1470">
        <f>Month!A1470</f>
        <v>2023</v>
      </c>
      <c r="B1470" t="str">
        <f>Month!B1470</f>
        <v>July</v>
      </c>
      <c r="C1470" t="str">
        <f>Month!C1470</f>
        <v>Other Non-OECD Americas</v>
      </c>
      <c r="D1470">
        <f>Month!D1470</f>
        <v>0</v>
      </c>
      <c r="E1470">
        <f>Month!E1470</f>
        <v>0</v>
      </c>
      <c r="F1470">
        <f>Month!F1470</f>
        <v>0</v>
      </c>
      <c r="G1470">
        <f>Month!G1470</f>
        <v>0</v>
      </c>
      <c r="H1470">
        <f>Month!H1470</f>
        <v>0</v>
      </c>
      <c r="I1470">
        <f>Month!I1470</f>
        <v>0</v>
      </c>
      <c r="J1470">
        <f>Month!J1470</f>
        <v>0</v>
      </c>
      <c r="K1470">
        <f>Month!K1470</f>
        <v>0</v>
      </c>
      <c r="L1470">
        <f>Month!L1470</f>
        <v>0</v>
      </c>
      <c r="M1470">
        <f>Month!M1470</f>
        <v>0</v>
      </c>
      <c r="N1470">
        <f>Month!N1470</f>
        <v>0</v>
      </c>
      <c r="O1470">
        <f>Month!O1470</f>
        <v>0</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1016.95</v>
      </c>
      <c r="E1477">
        <f>Month!E1477</f>
        <v>0</v>
      </c>
      <c r="F1477">
        <f>Month!F1477</f>
        <v>1016.95</v>
      </c>
      <c r="G1477">
        <f>Month!G1477</f>
        <v>0</v>
      </c>
      <c r="H1477">
        <f>Month!H1477</f>
        <v>0.03</v>
      </c>
      <c r="I1477">
        <f>Month!I1477</f>
        <v>0</v>
      </c>
      <c r="J1477">
        <f>Month!J1477</f>
        <v>0</v>
      </c>
      <c r="K1477">
        <f>Month!K1477</f>
        <v>462.46</v>
      </c>
      <c r="L1477">
        <f>Month!L1477</f>
        <v>11.55</v>
      </c>
      <c r="M1477">
        <f>Month!M1477</f>
        <v>5.66</v>
      </c>
      <c r="N1477">
        <f>Month!N1477</f>
        <v>479.7</v>
      </c>
      <c r="O1477">
        <f>Month!O1477</f>
        <v>1496.65</v>
      </c>
      <c r="P1477" s="82">
        <v>3</v>
      </c>
      <c r="Q1477" s="82">
        <v>3</v>
      </c>
    </row>
    <row r="1478" spans="1:17" ht="15.5">
      <c r="A1478">
        <f>Month!A1478</f>
        <v>2023</v>
      </c>
      <c r="B1478" t="str">
        <f>Month!B1478</f>
        <v>July</v>
      </c>
      <c r="C1478" t="str">
        <f>Month!C1478</f>
        <v>Other</v>
      </c>
      <c r="D1478">
        <f>Month!D1478</f>
        <v>86.36</v>
      </c>
      <c r="E1478">
        <f>Month!E1478</f>
        <v>24.04</v>
      </c>
      <c r="F1478">
        <f>Month!F1478</f>
        <v>110.4</v>
      </c>
      <c r="G1478">
        <f>Month!G1478</f>
        <v>5.0199999999999996</v>
      </c>
      <c r="H1478">
        <f>Month!H1478</f>
        <v>48.43</v>
      </c>
      <c r="I1478">
        <f>Month!I1478</f>
        <v>71.36</v>
      </c>
      <c r="J1478">
        <f>Month!J1478</f>
        <v>1.79</v>
      </c>
      <c r="K1478">
        <f>Month!K1478</f>
        <v>42.55</v>
      </c>
      <c r="L1478">
        <f>Month!L1478</f>
        <v>0</v>
      </c>
      <c r="M1478">
        <f>Month!M1478</f>
        <v>34.97</v>
      </c>
      <c r="N1478">
        <f>Month!N1478</f>
        <v>204.12</v>
      </c>
      <c r="O1478">
        <f>Month!O1478</f>
        <v>314.52</v>
      </c>
      <c r="P1478" s="82">
        <v>3</v>
      </c>
      <c r="Q1478" s="82">
        <v>3</v>
      </c>
    </row>
    <row r="1479" spans="1:17" ht="15.5">
      <c r="A1479">
        <f>Month!A1479</f>
        <v>2023</v>
      </c>
      <c r="B1479" t="str">
        <f>Month!B1479</f>
        <v>July</v>
      </c>
      <c r="C1479" t="str">
        <f>Month!C1479</f>
        <v>Total imports</v>
      </c>
      <c r="D1479">
        <f>Month!D1479</f>
        <v>4047.73</v>
      </c>
      <c r="E1479">
        <f>Month!E1479</f>
        <v>285.57</v>
      </c>
      <c r="F1479">
        <f>Month!F1479</f>
        <v>4333.3</v>
      </c>
      <c r="G1479">
        <f>Month!G1479</f>
        <v>5.25</v>
      </c>
      <c r="H1479">
        <f>Month!H1479</f>
        <v>274.97000000000003</v>
      </c>
      <c r="I1479">
        <f>Month!I1479</f>
        <v>892.5</v>
      </c>
      <c r="J1479">
        <f>Month!J1479</f>
        <v>11.1</v>
      </c>
      <c r="K1479">
        <f>Month!K1479</f>
        <v>1128.51</v>
      </c>
      <c r="L1479">
        <f>Month!L1479</f>
        <v>16.170000000000002</v>
      </c>
      <c r="M1479">
        <f>Month!M1479</f>
        <v>219.25</v>
      </c>
      <c r="N1479">
        <f>Month!N1479</f>
        <v>2547.75</v>
      </c>
      <c r="O1479">
        <f>Month!O1479</f>
        <v>6881.05</v>
      </c>
      <c r="P1479" s="82">
        <v>3</v>
      </c>
      <c r="Q1479" s="82">
        <v>3</v>
      </c>
    </row>
    <row r="1480" spans="1:17" ht="15.5">
      <c r="A1480">
        <f>Month!A1480</f>
        <v>2023</v>
      </c>
      <c r="B1480" t="s">
        <v>58</v>
      </c>
      <c r="C1480" t="str">
        <f>Month!C1480</f>
        <v>Algeria</v>
      </c>
      <c r="D1480">
        <f>Month!D1480</f>
        <v>197.02</v>
      </c>
      <c r="E1480">
        <f>Month!E1480</f>
        <v>189.75</v>
      </c>
      <c r="F1480">
        <f>Month!F1480</f>
        <v>386.77</v>
      </c>
      <c r="G1480">
        <f>Month!G1480</f>
        <v>0</v>
      </c>
      <c r="H1480">
        <f>Month!H1480</f>
        <v>0</v>
      </c>
      <c r="I1480">
        <f>Month!I1480</f>
        <v>0</v>
      </c>
      <c r="J1480">
        <f>Month!J1480</f>
        <v>0</v>
      </c>
      <c r="K1480">
        <f>Month!K1480</f>
        <v>0</v>
      </c>
      <c r="L1480">
        <f>Month!L1480</f>
        <v>0</v>
      </c>
      <c r="M1480">
        <f>Month!M1480</f>
        <v>0</v>
      </c>
      <c r="N1480">
        <f>Month!N1480</f>
        <v>0</v>
      </c>
      <c r="O1480">
        <f>Month!O1480</f>
        <v>386.77</v>
      </c>
      <c r="P1480" s="82">
        <v>3</v>
      </c>
      <c r="Q1480" s="82">
        <v>3</v>
      </c>
    </row>
    <row r="1481" spans="1:17" ht="15.5">
      <c r="A1481">
        <f>Month!A1481</f>
        <v>2023</v>
      </c>
      <c r="B1481" t="s">
        <v>58</v>
      </c>
      <c r="C1481" t="str">
        <f>Month!C1481</f>
        <v>Belgium</v>
      </c>
      <c r="D1481">
        <f>Month!D1481</f>
        <v>0</v>
      </c>
      <c r="E1481">
        <f>Month!E1481</f>
        <v>30.84</v>
      </c>
      <c r="F1481">
        <f>Month!F1481</f>
        <v>30.84</v>
      </c>
      <c r="G1481">
        <f>Month!G1481</f>
        <v>0.02</v>
      </c>
      <c r="H1481">
        <f>Month!H1481</f>
        <v>24.33</v>
      </c>
      <c r="I1481">
        <f>Month!I1481</f>
        <v>12.38</v>
      </c>
      <c r="J1481">
        <f>Month!J1481</f>
        <v>0</v>
      </c>
      <c r="K1481">
        <f>Month!K1481</f>
        <v>149.33000000000001</v>
      </c>
      <c r="L1481">
        <f>Month!L1481</f>
        <v>3.89</v>
      </c>
      <c r="M1481">
        <f>Month!M1481</f>
        <v>33.32</v>
      </c>
      <c r="N1481">
        <f>Month!N1481</f>
        <v>223.27</v>
      </c>
      <c r="O1481">
        <f>Month!O1481</f>
        <v>254.11</v>
      </c>
      <c r="P1481" s="82">
        <v>3</v>
      </c>
      <c r="Q1481" s="82">
        <v>3</v>
      </c>
    </row>
    <row r="1482" spans="1:17" ht="15.5">
      <c r="A1482">
        <f>Month!A1482</f>
        <v>2023</v>
      </c>
      <c r="B1482" t="s">
        <v>58</v>
      </c>
      <c r="C1482" t="str">
        <f>Month!C1482</f>
        <v>Canada</v>
      </c>
      <c r="D1482">
        <f>Month!D1482</f>
        <v>91.54</v>
      </c>
      <c r="E1482">
        <f>Month!E1482</f>
        <v>40.4</v>
      </c>
      <c r="F1482">
        <f>Month!F1482</f>
        <v>131.94</v>
      </c>
      <c r="G1482">
        <f>Month!G1482</f>
        <v>0</v>
      </c>
      <c r="H1482">
        <f>Month!H1482</f>
        <v>0</v>
      </c>
      <c r="I1482">
        <f>Month!I1482</f>
        <v>0</v>
      </c>
      <c r="J1482">
        <f>Month!J1482</f>
        <v>0</v>
      </c>
      <c r="K1482">
        <f>Month!K1482</f>
        <v>0</v>
      </c>
      <c r="L1482">
        <f>Month!L1482</f>
        <v>0</v>
      </c>
      <c r="M1482">
        <f>Month!M1482</f>
        <v>0.16</v>
      </c>
      <c r="N1482">
        <f>Month!N1482</f>
        <v>0.16</v>
      </c>
      <c r="O1482">
        <f>Month!O1482</f>
        <v>132.1</v>
      </c>
      <c r="P1482" s="82">
        <v>3</v>
      </c>
      <c r="Q1482" s="82">
        <v>3</v>
      </c>
    </row>
    <row r="1483" spans="1:17" ht="15.5">
      <c r="A1483">
        <f>Month!A1483</f>
        <v>2023</v>
      </c>
      <c r="B1483" t="s">
        <v>58</v>
      </c>
      <c r="C1483" t="str">
        <f>Month!C1483</f>
        <v>France</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tr">
        <f>Month!C1484</f>
        <v>Germany</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tr">
        <f>Month!C1485</f>
        <v>India</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tr">
        <f>Month!C1486</f>
        <v>Ireland</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tr">
        <f>Month!C1487</f>
        <v>Kuwait</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tr">
        <f>Month!C1488</f>
        <v>Libya</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tr">
        <f>Month!C1489</f>
        <v>Netherlands</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tr">
        <f>Month!C1490</f>
        <v>Nigeria</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tr">
        <f>Month!C1491</f>
        <v>Norway</v>
      </c>
      <c r="D1491">
        <f>Month!D1491</f>
        <v>1021.01</v>
      </c>
      <c r="E1491">
        <f>Month!E1491</f>
        <v>0</v>
      </c>
      <c r="F1491">
        <f>Month!F1491</f>
        <v>1021.01</v>
      </c>
      <c r="G1491">
        <f>Month!G1491</f>
        <v>0</v>
      </c>
      <c r="H1491">
        <f>Month!H1491</f>
        <v>77.42</v>
      </c>
      <c r="I1491">
        <f>Month!I1491</f>
        <v>12.71</v>
      </c>
      <c r="J1491">
        <f>Month!J1491</f>
        <v>0</v>
      </c>
      <c r="K1491">
        <f>Month!K1491</f>
        <v>0</v>
      </c>
      <c r="L1491">
        <f>Month!L1491</f>
        <v>0</v>
      </c>
      <c r="M1491">
        <f>Month!M1491</f>
        <v>20.91</v>
      </c>
      <c r="N1491">
        <f>Month!N1491</f>
        <v>111.04</v>
      </c>
      <c r="O1491">
        <f>Month!O1491</f>
        <v>1132.05</v>
      </c>
      <c r="P1491" s="82">
        <v>3</v>
      </c>
      <c r="Q1491" s="82">
        <v>3</v>
      </c>
    </row>
    <row r="1492" spans="1:17" ht="15.5">
      <c r="A1492">
        <f>Month!A1492</f>
        <v>2023</v>
      </c>
      <c r="B1492" t="s">
        <v>58</v>
      </c>
      <c r="C1492" t="str">
        <f>Month!C1492</f>
        <v>Other Non-OECD Americas</v>
      </c>
      <c r="D1492">
        <f>Month!D1492</f>
        <v>212.96</v>
      </c>
      <c r="E1492">
        <f>Month!E1492</f>
        <v>0</v>
      </c>
      <c r="F1492">
        <f>Month!F1492</f>
        <v>212.96</v>
      </c>
      <c r="G1492">
        <f>Month!G1492</f>
        <v>0</v>
      </c>
      <c r="H1492">
        <f>Month!H1492</f>
        <v>0</v>
      </c>
      <c r="I1492">
        <f>Month!I1492</f>
        <v>0</v>
      </c>
      <c r="J1492">
        <f>Month!J1492</f>
        <v>0</v>
      </c>
      <c r="K1492">
        <f>Month!K1492</f>
        <v>0</v>
      </c>
      <c r="L1492">
        <f>Month!L1492</f>
        <v>0</v>
      </c>
      <c r="M1492">
        <f>Month!M1492</f>
        <v>0.02</v>
      </c>
      <c r="N1492">
        <f>Month!N1492</f>
        <v>0.02</v>
      </c>
      <c r="O1492">
        <f>Month!O1492</f>
        <v>212.98</v>
      </c>
      <c r="P1492" s="82">
        <v>3</v>
      </c>
      <c r="Q1492" s="82">
        <v>3</v>
      </c>
    </row>
    <row r="1493" spans="1:17" ht="15.5">
      <c r="A1493">
        <f>Month!A1493</f>
        <v>2023</v>
      </c>
      <c r="B1493" t="s">
        <v>58</v>
      </c>
      <c r="C1493" t="str">
        <f>Month!C1493</f>
        <v>Russian Federation</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tr">
        <f>Month!C1494</f>
        <v>Saudi Arabia</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tr">
        <f>Month!C1495</f>
        <v>Spain</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tr">
        <f>Month!C1496</f>
        <v>Sweden</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tr">
        <f>Month!C1497</f>
        <v>Turkey</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tr">
        <f>Month!C1498</f>
        <v>United Arab Emirates</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tr">
        <f>Month!C1499</f>
        <v>United States</v>
      </c>
      <c r="D1499">
        <f>Month!D1499</f>
        <v>991.75</v>
      </c>
      <c r="E1499">
        <f>Month!E1499</f>
        <v>0</v>
      </c>
      <c r="F1499">
        <f>Month!F1499</f>
        <v>991.75</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1455.51</v>
      </c>
      <c r="P1499" s="82">
        <v>3</v>
      </c>
      <c r="Q1499" s="82">
        <v>3</v>
      </c>
    </row>
    <row r="1500" spans="1:17" ht="15.5">
      <c r="A1500">
        <f>Month!A1500</f>
        <v>2023</v>
      </c>
      <c r="B1500" t="s">
        <v>58</v>
      </c>
      <c r="C1500" t="str">
        <f>Month!C1500</f>
        <v>Other</v>
      </c>
      <c r="D1500">
        <f>Month!D1500</f>
        <v>415.77</v>
      </c>
      <c r="E1500">
        <f>Month!E1500</f>
        <v>28.44</v>
      </c>
      <c r="F1500">
        <f>Month!F1500</f>
        <v>444.21</v>
      </c>
      <c r="G1500">
        <f>Month!G1500</f>
        <v>3.05</v>
      </c>
      <c r="H1500">
        <f>Month!H1500</f>
        <v>7.31</v>
      </c>
      <c r="I1500">
        <f>Month!I1500</f>
        <v>107.4</v>
      </c>
      <c r="J1500">
        <f>Month!J1500</f>
        <v>0</v>
      </c>
      <c r="K1500">
        <f>Month!K1500</f>
        <v>40.61</v>
      </c>
      <c r="L1500">
        <f>Month!L1500</f>
        <v>0</v>
      </c>
      <c r="M1500">
        <f>Month!M1500</f>
        <v>80.040000000000006</v>
      </c>
      <c r="N1500">
        <f>Month!N1500</f>
        <v>238.41</v>
      </c>
      <c r="O1500">
        <f>Month!O1500</f>
        <v>682.62</v>
      </c>
      <c r="P1500" s="82">
        <v>3</v>
      </c>
      <c r="Q1500" s="82">
        <v>3</v>
      </c>
    </row>
    <row r="1501" spans="1:17" ht="15.5">
      <c r="A1501">
        <f>Month!A1501</f>
        <v>2023</v>
      </c>
      <c r="B1501" t="s">
        <v>58</v>
      </c>
      <c r="C1501" t="str">
        <f>Month!C1501</f>
        <v>Total imports</v>
      </c>
      <c r="D1501">
        <f>Month!D1501</f>
        <v>3580.15</v>
      </c>
      <c r="E1501">
        <f>Month!E1501</f>
        <v>530.87</v>
      </c>
      <c r="F1501">
        <f>Month!F1501</f>
        <v>4111.0200000000004</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6786.91</v>
      </c>
      <c r="P1501" s="82">
        <v>3</v>
      </c>
      <c r="Q1501" s="82">
        <v>3</v>
      </c>
    </row>
    <row r="1502" spans="1:17" ht="15.5">
      <c r="A1502">
        <f>Month!A1502</f>
        <v>2023</v>
      </c>
      <c r="B1502" t="s">
        <v>57</v>
      </c>
      <c r="C1502" t="str">
        <f>Month!C1502</f>
        <v>Algeria</v>
      </c>
      <c r="D1502">
        <f>Month!D1502</f>
        <v>404.86</v>
      </c>
      <c r="E1502">
        <f>Month!E1502</f>
        <v>0</v>
      </c>
      <c r="F1502">
        <f>Month!F1502</f>
        <v>404.86</v>
      </c>
      <c r="G1502">
        <f>Month!G1502</f>
        <v>0</v>
      </c>
      <c r="H1502">
        <f>Month!H1502</f>
        <v>0</v>
      </c>
      <c r="I1502">
        <f>Month!I1502</f>
        <v>0</v>
      </c>
      <c r="J1502">
        <f>Month!J1502</f>
        <v>0</v>
      </c>
      <c r="K1502">
        <f>Month!K1502</f>
        <v>0</v>
      </c>
      <c r="L1502">
        <f>Month!L1502</f>
        <v>0</v>
      </c>
      <c r="M1502">
        <f>Month!M1502</f>
        <v>0</v>
      </c>
      <c r="N1502">
        <f>Month!N1502</f>
        <v>0</v>
      </c>
      <c r="O1502">
        <f>Month!O1502</f>
        <v>404.86</v>
      </c>
      <c r="P1502" s="82">
        <v>3</v>
      </c>
      <c r="Q1502" s="82">
        <v>3</v>
      </c>
    </row>
    <row r="1503" spans="1:17" ht="15.5">
      <c r="A1503">
        <f>Month!A1503</f>
        <v>2023</v>
      </c>
      <c r="B1503" t="s">
        <v>57</v>
      </c>
      <c r="C1503" t="str">
        <f>Month!C1503</f>
        <v>Belgium</v>
      </c>
      <c r="D1503">
        <f>Month!D1503</f>
        <v>0</v>
      </c>
      <c r="E1503">
        <f>Month!E1503</f>
        <v>111.06</v>
      </c>
      <c r="F1503">
        <f>Month!F1503</f>
        <v>111.06</v>
      </c>
      <c r="G1503">
        <f>Month!G1503</f>
        <v>1.42</v>
      </c>
      <c r="H1503">
        <f>Month!H1503</f>
        <v>35.82</v>
      </c>
      <c r="I1503">
        <f>Month!I1503</f>
        <v>13.5</v>
      </c>
      <c r="J1503">
        <f>Month!J1503</f>
        <v>11.01</v>
      </c>
      <c r="K1503">
        <f>Month!K1503</f>
        <v>155.88</v>
      </c>
      <c r="L1503">
        <f>Month!L1503</f>
        <v>7.61</v>
      </c>
      <c r="M1503">
        <f>Month!M1503</f>
        <v>21.98</v>
      </c>
      <c r="N1503">
        <f>Month!N1503</f>
        <v>247.22</v>
      </c>
      <c r="O1503">
        <f>Month!O1503</f>
        <v>358.28</v>
      </c>
      <c r="P1503" s="82">
        <v>3</v>
      </c>
      <c r="Q1503" s="82">
        <v>3</v>
      </c>
    </row>
    <row r="1504" spans="1:17" ht="15.5">
      <c r="A1504">
        <f>Month!A1504</f>
        <v>2023</v>
      </c>
      <c r="B1504" t="s">
        <v>57</v>
      </c>
      <c r="C1504" t="str">
        <f>Month!C1504</f>
        <v>Canada</v>
      </c>
      <c r="D1504">
        <f>Month!D1504</f>
        <v>183.14</v>
      </c>
      <c r="E1504">
        <f>Month!E1504</f>
        <v>47.78</v>
      </c>
      <c r="F1504">
        <f>Month!F1504</f>
        <v>230.92</v>
      </c>
      <c r="G1504">
        <f>Month!G1504</f>
        <v>0</v>
      </c>
      <c r="H1504">
        <f>Month!H1504</f>
        <v>0</v>
      </c>
      <c r="I1504">
        <f>Month!I1504</f>
        <v>0</v>
      </c>
      <c r="J1504">
        <f>Month!J1504</f>
        <v>0</v>
      </c>
      <c r="K1504">
        <f>Month!K1504</f>
        <v>0</v>
      </c>
      <c r="L1504">
        <f>Month!L1504</f>
        <v>0</v>
      </c>
      <c r="M1504">
        <f>Month!M1504</f>
        <v>0.09</v>
      </c>
      <c r="N1504">
        <f>Month!N1504</f>
        <v>0.09</v>
      </c>
      <c r="O1504">
        <f>Month!O1504</f>
        <v>231.01</v>
      </c>
      <c r="P1504" s="82">
        <v>3</v>
      </c>
      <c r="Q1504" s="82">
        <v>3</v>
      </c>
    </row>
    <row r="1505" spans="1:17" ht="15.5">
      <c r="A1505">
        <f>Month!A1505</f>
        <v>2023</v>
      </c>
      <c r="B1505" t="s">
        <v>57</v>
      </c>
      <c r="C1505" t="str">
        <f>Month!C1505</f>
        <v>France</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tr">
        <f>Month!C1506</f>
        <v>Germany</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tr">
        <f>Month!C1507</f>
        <v>India</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tr">
        <f>Month!C1508</f>
        <v>Ireland</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tr">
        <f>Month!C1509</f>
        <v>Kuwait</v>
      </c>
      <c r="D1509">
        <f>Month!D1509</f>
        <v>0</v>
      </c>
      <c r="E1509">
        <f>Month!E1509</f>
        <v>0</v>
      </c>
      <c r="F1509">
        <f>Month!F1509</f>
        <v>0</v>
      </c>
      <c r="G1509">
        <f>Month!G1509</f>
        <v>0</v>
      </c>
      <c r="H1509">
        <f>Month!H1509</f>
        <v>0</v>
      </c>
      <c r="I1509">
        <f>Month!I1509</f>
        <v>185.18</v>
      </c>
      <c r="J1509">
        <f>Month!J1509</f>
        <v>8.01</v>
      </c>
      <c r="K1509">
        <f>Month!K1509</f>
        <v>104.64</v>
      </c>
      <c r="L1509">
        <f>Month!L1509</f>
        <v>0</v>
      </c>
      <c r="M1509">
        <f>Month!M1509</f>
        <v>0</v>
      </c>
      <c r="N1509">
        <f>Month!N1509</f>
        <v>297.83</v>
      </c>
      <c r="O1509">
        <f>Month!O1509</f>
        <v>297.83</v>
      </c>
      <c r="P1509" s="82">
        <v>3</v>
      </c>
      <c r="Q1509" s="82">
        <v>3</v>
      </c>
    </row>
    <row r="1510" spans="1:17" ht="15.5">
      <c r="A1510">
        <f>Month!A1510</f>
        <v>2023</v>
      </c>
      <c r="B1510" t="s">
        <v>57</v>
      </c>
      <c r="C1510" t="str">
        <f>Month!C1510</f>
        <v>Libya</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tr">
        <f>Month!C1511</f>
        <v>Netherlands</v>
      </c>
      <c r="D1511">
        <f>Month!D1511</f>
        <v>0</v>
      </c>
      <c r="E1511">
        <f>Month!E1511</f>
        <v>71.099999999999994</v>
      </c>
      <c r="F1511">
        <f>Month!F1511</f>
        <v>71.099999999999994</v>
      </c>
      <c r="G1511">
        <f>Month!G1511</f>
        <v>0.15</v>
      </c>
      <c r="H1511">
        <f>Month!H1511</f>
        <v>68.260000000000005</v>
      </c>
      <c r="I1511">
        <f>Month!I1511</f>
        <v>30.88</v>
      </c>
      <c r="J1511">
        <f>Month!J1511</f>
        <v>4</v>
      </c>
      <c r="K1511">
        <f>Month!K1511</f>
        <v>241.62</v>
      </c>
      <c r="L1511">
        <f>Month!L1511</f>
        <v>0</v>
      </c>
      <c r="M1511">
        <f>Month!M1511</f>
        <v>100.53</v>
      </c>
      <c r="N1511">
        <f>Month!N1511</f>
        <v>445.44</v>
      </c>
      <c r="O1511">
        <f>Month!O1511</f>
        <v>516.54</v>
      </c>
      <c r="P1511" s="82">
        <v>3</v>
      </c>
      <c r="Q1511" s="82">
        <v>3</v>
      </c>
    </row>
    <row r="1512" spans="1:17" ht="15.5">
      <c r="A1512">
        <f>Month!A1512</f>
        <v>2023</v>
      </c>
      <c r="B1512" t="s">
        <v>57</v>
      </c>
      <c r="C1512" t="str">
        <f>Month!C1512</f>
        <v>Nigeria</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tr">
        <f>Month!C1513</f>
        <v>Norway</v>
      </c>
      <c r="D1513">
        <f>Month!D1513</f>
        <v>1162.02</v>
      </c>
      <c r="E1513">
        <f>Month!E1513</f>
        <v>0</v>
      </c>
      <c r="F1513">
        <f>Month!F1513</f>
        <v>1162.02</v>
      </c>
      <c r="G1513">
        <f>Month!G1513</f>
        <v>0</v>
      </c>
      <c r="H1513">
        <f>Month!H1513</f>
        <v>96.32</v>
      </c>
      <c r="I1513">
        <f>Month!I1513</f>
        <v>0</v>
      </c>
      <c r="J1513">
        <f>Month!J1513</f>
        <v>0</v>
      </c>
      <c r="K1513">
        <f>Month!K1513</f>
        <v>0</v>
      </c>
      <c r="L1513">
        <f>Month!L1513</f>
        <v>0</v>
      </c>
      <c r="M1513">
        <f>Month!M1513</f>
        <v>17.170000000000002</v>
      </c>
      <c r="N1513">
        <f>Month!N1513</f>
        <v>113.49</v>
      </c>
      <c r="O1513">
        <f>Month!O1513</f>
        <v>1275.51</v>
      </c>
      <c r="P1513" s="82">
        <v>3</v>
      </c>
      <c r="Q1513" s="82">
        <v>3</v>
      </c>
    </row>
    <row r="1514" spans="1:17" ht="15.5">
      <c r="A1514">
        <f>Month!A1514</f>
        <v>2023</v>
      </c>
      <c r="B1514" t="s">
        <v>57</v>
      </c>
      <c r="C1514" t="str">
        <f>Month!C1514</f>
        <v>Other Non-OECD Americas</v>
      </c>
      <c r="D1514">
        <f>Month!D1514</f>
        <v>0</v>
      </c>
      <c r="E1514">
        <f>Month!E1514</f>
        <v>0</v>
      </c>
      <c r="F1514">
        <f>Month!F1514</f>
        <v>0</v>
      </c>
      <c r="G1514">
        <f>Month!G1514</f>
        <v>0</v>
      </c>
      <c r="H1514">
        <f>Month!H1514</f>
        <v>0</v>
      </c>
      <c r="I1514">
        <f>Month!I1514</f>
        <v>0</v>
      </c>
      <c r="J1514">
        <f>Month!J1514</f>
        <v>0</v>
      </c>
      <c r="K1514">
        <f>Month!K1514</f>
        <v>0</v>
      </c>
      <c r="L1514">
        <f>Month!L1514</f>
        <v>0</v>
      </c>
      <c r="M1514">
        <f>Month!M1514</f>
        <v>0</v>
      </c>
      <c r="N1514">
        <f>Month!N1514</f>
        <v>0</v>
      </c>
      <c r="O1514">
        <f>Month!O1514</f>
        <v>0</v>
      </c>
      <c r="P1514" s="82">
        <v>3</v>
      </c>
      <c r="Q1514" s="82">
        <v>3</v>
      </c>
    </row>
    <row r="1515" spans="1:17" ht="15.5">
      <c r="A1515">
        <f>Month!A1515</f>
        <v>2023</v>
      </c>
      <c r="B1515" t="s">
        <v>57</v>
      </c>
      <c r="C1515" t="str">
        <f>Month!C1515</f>
        <v>Russian Federation</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tr">
        <f>Month!C1516</f>
        <v>Saudi Arabia</v>
      </c>
      <c r="D1516">
        <f>Month!D1516</f>
        <v>0</v>
      </c>
      <c r="E1516">
        <f>Month!E1516</f>
        <v>0</v>
      </c>
      <c r="F1516">
        <f>Month!F1516</f>
        <v>0</v>
      </c>
      <c r="G1516">
        <f>Month!G1516</f>
        <v>0</v>
      </c>
      <c r="H1516">
        <f>Month!H1516</f>
        <v>0</v>
      </c>
      <c r="I1516">
        <f>Month!I1516</f>
        <v>99.88</v>
      </c>
      <c r="J1516">
        <f>Month!J1516</f>
        <v>0</v>
      </c>
      <c r="K1516">
        <f>Month!K1516</f>
        <v>91.34</v>
      </c>
      <c r="L1516">
        <f>Month!L1516</f>
        <v>0</v>
      </c>
      <c r="M1516">
        <f>Month!M1516</f>
        <v>0</v>
      </c>
      <c r="N1516">
        <f>Month!N1516</f>
        <v>191.22</v>
      </c>
      <c r="O1516">
        <f>Month!O1516</f>
        <v>191.22</v>
      </c>
      <c r="P1516" s="82">
        <v>3</v>
      </c>
      <c r="Q1516" s="82">
        <v>3</v>
      </c>
    </row>
    <row r="1517" spans="1:17" ht="15.5">
      <c r="A1517">
        <f>Month!A1517</f>
        <v>2023</v>
      </c>
      <c r="B1517" t="s">
        <v>57</v>
      </c>
      <c r="C1517" t="str">
        <f>Month!C1517</f>
        <v>Spain</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tr">
        <f>Month!C1518</f>
        <v>Sweden</v>
      </c>
      <c r="D1518">
        <f>Month!D1518</f>
        <v>0</v>
      </c>
      <c r="E1518">
        <f>Month!E1518</f>
        <v>46.5</v>
      </c>
      <c r="F1518">
        <f>Month!F1518</f>
        <v>46.5</v>
      </c>
      <c r="G1518">
        <f>Month!G1518</f>
        <v>0</v>
      </c>
      <c r="H1518">
        <f>Month!H1518</f>
        <v>26.21</v>
      </c>
      <c r="I1518">
        <f>Month!I1518</f>
        <v>0</v>
      </c>
      <c r="J1518">
        <f>Month!J1518</f>
        <v>0</v>
      </c>
      <c r="K1518">
        <f>Month!K1518</f>
        <v>11.01</v>
      </c>
      <c r="L1518">
        <f>Month!L1518</f>
        <v>0</v>
      </c>
      <c r="M1518">
        <f>Month!M1518</f>
        <v>18.32</v>
      </c>
      <c r="N1518">
        <f>Month!N1518</f>
        <v>55.54</v>
      </c>
      <c r="O1518">
        <f>Month!O1518</f>
        <v>102.04</v>
      </c>
      <c r="P1518" s="82">
        <v>3</v>
      </c>
      <c r="Q1518" s="82">
        <v>3</v>
      </c>
    </row>
    <row r="1519" spans="1:17" ht="15.5">
      <c r="A1519">
        <f>Month!A1519</f>
        <v>2023</v>
      </c>
      <c r="B1519" t="s">
        <v>57</v>
      </c>
      <c r="C1519" t="str">
        <f>Month!C1519</f>
        <v>Turkey</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tr">
        <f>Month!C1520</f>
        <v>United Arab Emirates</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tr">
        <f>Month!C1521</f>
        <v>United States</v>
      </c>
      <c r="D1521">
        <f>Month!D1521</f>
        <v>742.56</v>
      </c>
      <c r="E1521">
        <f>Month!E1521</f>
        <v>0</v>
      </c>
      <c r="F1521">
        <f>Month!F1521</f>
        <v>742.56</v>
      </c>
      <c r="G1521">
        <f>Month!G1521</f>
        <v>0</v>
      </c>
      <c r="H1521">
        <f>Month!H1521</f>
        <v>31.15</v>
      </c>
      <c r="I1521">
        <f>Month!I1521</f>
        <v>0</v>
      </c>
      <c r="J1521">
        <f>Month!J1521</f>
        <v>0</v>
      </c>
      <c r="K1521">
        <f>Month!K1521</f>
        <v>346.31</v>
      </c>
      <c r="L1521">
        <f>Month!L1521</f>
        <v>9.68</v>
      </c>
      <c r="M1521">
        <f>Month!M1521</f>
        <v>59.95</v>
      </c>
      <c r="N1521">
        <f>Month!N1521</f>
        <v>447.09</v>
      </c>
      <c r="O1521">
        <f>Month!O1521</f>
        <v>1189.6500000000001</v>
      </c>
      <c r="P1521" s="82">
        <v>3</v>
      </c>
      <c r="Q1521" s="82">
        <v>3</v>
      </c>
    </row>
    <row r="1522" spans="1:17" ht="15.5">
      <c r="A1522">
        <f>Month!A1522</f>
        <v>2023</v>
      </c>
      <c r="B1522" t="s">
        <v>57</v>
      </c>
      <c r="C1522" t="str">
        <f>Month!C1522</f>
        <v>Other</v>
      </c>
      <c r="D1522">
        <f>Month!D1522</f>
        <v>286.08</v>
      </c>
      <c r="E1522">
        <f>Month!E1522</f>
        <v>76.709999999999994</v>
      </c>
      <c r="F1522">
        <f>Month!F1522</f>
        <v>362.79</v>
      </c>
      <c r="G1522">
        <f>Month!G1522</f>
        <v>3</v>
      </c>
      <c r="H1522">
        <f>Month!H1522</f>
        <v>25.44</v>
      </c>
      <c r="I1522">
        <f>Month!I1522</f>
        <v>180.24</v>
      </c>
      <c r="J1522">
        <f>Month!J1522</f>
        <v>22.84</v>
      </c>
      <c r="K1522">
        <f>Month!K1522</f>
        <v>27.11</v>
      </c>
      <c r="L1522">
        <f>Month!L1522</f>
        <v>0</v>
      </c>
      <c r="M1522">
        <f>Month!M1522</f>
        <v>28.11</v>
      </c>
      <c r="N1522">
        <f>Month!N1522</f>
        <v>286.74</v>
      </c>
      <c r="O1522">
        <f>Month!O1522</f>
        <v>649.53</v>
      </c>
      <c r="P1522" s="82">
        <v>3</v>
      </c>
      <c r="Q1522" s="82">
        <v>3</v>
      </c>
    </row>
    <row r="1523" spans="1:17" ht="15.5">
      <c r="A1523">
        <f>Month!A1523</f>
        <v>2023</v>
      </c>
      <c r="B1523" t="s">
        <v>57</v>
      </c>
      <c r="C1523" t="str">
        <f>Month!C1523</f>
        <v>Total imports</v>
      </c>
      <c r="D1523">
        <f>Month!D1523</f>
        <v>3166.94</v>
      </c>
      <c r="E1523">
        <f>Month!E1523</f>
        <v>409.48</v>
      </c>
      <c r="F1523">
        <f>Month!F1523</f>
        <v>3576.42</v>
      </c>
      <c r="G1523">
        <f>Month!G1523</f>
        <v>4.6500000000000004</v>
      </c>
      <c r="H1523">
        <f>Month!H1523</f>
        <v>289.04000000000002</v>
      </c>
      <c r="I1523">
        <f>Month!I1523</f>
        <v>943.48</v>
      </c>
      <c r="J1523">
        <f>Month!J1523</f>
        <v>45.86</v>
      </c>
      <c r="K1523">
        <f>Month!K1523</f>
        <v>1066.55</v>
      </c>
      <c r="L1523">
        <f>Month!L1523</f>
        <v>17.440000000000001</v>
      </c>
      <c r="M1523">
        <f>Month!M1523</f>
        <v>305.91000000000003</v>
      </c>
      <c r="N1523">
        <f>Month!N1523</f>
        <v>2672.93</v>
      </c>
      <c r="O1523">
        <f>Month!O1523</f>
        <v>6249.35</v>
      </c>
      <c r="P1523" s="82">
        <v>3</v>
      </c>
      <c r="Q1523" s="82">
        <v>3</v>
      </c>
    </row>
    <row r="1524" spans="1:17" ht="15.5">
      <c r="A1524">
        <f>Month!A1524</f>
        <v>2023</v>
      </c>
      <c r="B1524" t="s">
        <v>56</v>
      </c>
      <c r="C1524" t="str">
        <f>Month!C1524</f>
        <v>Algeria</v>
      </c>
      <c r="D1524">
        <f>Month!D1524</f>
        <v>0</v>
      </c>
      <c r="E1524">
        <f>Month!E1524</f>
        <v>0</v>
      </c>
      <c r="F1524">
        <f>Month!F1524</f>
        <v>0</v>
      </c>
      <c r="G1524">
        <f>Month!G1524</f>
        <v>0</v>
      </c>
      <c r="H1524">
        <f>Month!H1524</f>
        <v>0</v>
      </c>
      <c r="I1524">
        <f>Month!I1524</f>
        <v>0</v>
      </c>
      <c r="J1524">
        <f>Month!J1524</f>
        <v>0</v>
      </c>
      <c r="K1524">
        <f>Month!K1524</f>
        <v>0</v>
      </c>
      <c r="L1524">
        <f>Month!L1524</f>
        <v>0</v>
      </c>
      <c r="M1524">
        <f>Month!M1524</f>
        <v>0</v>
      </c>
      <c r="N1524">
        <f>Month!N1524</f>
        <v>0</v>
      </c>
      <c r="O1524">
        <f>Month!O1524</f>
        <v>0</v>
      </c>
      <c r="P1524" s="82">
        <v>4</v>
      </c>
      <c r="Q1524" s="82">
        <v>4</v>
      </c>
    </row>
    <row r="1525" spans="1:17" ht="15.5">
      <c r="A1525">
        <f>Month!A1525</f>
        <v>2023</v>
      </c>
      <c r="B1525" t="s">
        <v>56</v>
      </c>
      <c r="C1525" t="str">
        <f>Month!C1525</f>
        <v>Belgium</v>
      </c>
      <c r="D1525">
        <f>Month!D1525</f>
        <v>0</v>
      </c>
      <c r="E1525">
        <f>Month!E1525</f>
        <v>95.65</v>
      </c>
      <c r="F1525">
        <f>Month!F1525</f>
        <v>95.65</v>
      </c>
      <c r="G1525">
        <f>Month!G1525</f>
        <v>3.22</v>
      </c>
      <c r="H1525">
        <f>Month!H1525</f>
        <v>0</v>
      </c>
      <c r="I1525">
        <f>Month!I1525</f>
        <v>0</v>
      </c>
      <c r="J1525">
        <f>Month!J1525</f>
        <v>19.7</v>
      </c>
      <c r="K1525">
        <f>Month!K1525</f>
        <v>183.68</v>
      </c>
      <c r="L1525">
        <f>Month!L1525</f>
        <v>3.91</v>
      </c>
      <c r="M1525">
        <f>Month!M1525</f>
        <v>10.42</v>
      </c>
      <c r="N1525">
        <f>Month!N1525</f>
        <v>220.93</v>
      </c>
      <c r="O1525">
        <f>Month!O1525</f>
        <v>316.58</v>
      </c>
      <c r="P1525" s="82">
        <v>4</v>
      </c>
      <c r="Q1525" s="82">
        <v>4</v>
      </c>
    </row>
    <row r="1526" spans="1:17" ht="15.5">
      <c r="A1526">
        <f>Month!A1526</f>
        <v>2023</v>
      </c>
      <c r="B1526" t="s">
        <v>56</v>
      </c>
      <c r="C1526" t="str">
        <f>Month!C1526</f>
        <v>Canada</v>
      </c>
      <c r="D1526">
        <f>Month!D1526</f>
        <v>187.66</v>
      </c>
      <c r="E1526">
        <f>Month!E1526</f>
        <v>0</v>
      </c>
      <c r="F1526">
        <f>Month!F1526</f>
        <v>187.66</v>
      </c>
      <c r="G1526">
        <f>Month!G1526</f>
        <v>0</v>
      </c>
      <c r="H1526">
        <f>Month!H1526</f>
        <v>0</v>
      </c>
      <c r="I1526">
        <f>Month!I1526</f>
        <v>0</v>
      </c>
      <c r="J1526">
        <f>Month!J1526</f>
        <v>0</v>
      </c>
      <c r="K1526">
        <f>Month!K1526</f>
        <v>0</v>
      </c>
      <c r="L1526">
        <f>Month!L1526</f>
        <v>0</v>
      </c>
      <c r="M1526">
        <f>Month!M1526</f>
        <v>0.09</v>
      </c>
      <c r="N1526">
        <f>Month!N1526</f>
        <v>0.09</v>
      </c>
      <c r="O1526">
        <f>Month!O1526</f>
        <v>187.75</v>
      </c>
      <c r="P1526" s="82">
        <v>4</v>
      </c>
      <c r="Q1526" s="82">
        <v>4</v>
      </c>
    </row>
    <row r="1527" spans="1:17" ht="15.5">
      <c r="A1527">
        <f>Month!A1527</f>
        <v>2023</v>
      </c>
      <c r="B1527" t="s">
        <v>56</v>
      </c>
      <c r="C1527" t="str">
        <f>Month!C1527</f>
        <v>France</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tr">
        <f>Month!C1528</f>
        <v>Germany</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tr">
        <f>Month!C1529</f>
        <v>India</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tr">
        <f>Month!C1530</f>
        <v>Ireland</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tr">
        <f>Month!C1531</f>
        <v>Kuwait</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tr">
        <f>Month!C1532</f>
        <v>Libya</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tr">
        <f>Month!C1533</f>
        <v>Netherlands</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123.67</v>
      </c>
      <c r="N1533">
        <f>Month!N1533</f>
        <v>752.61</v>
      </c>
      <c r="O1533">
        <f>Month!O1533</f>
        <v>789.78</v>
      </c>
      <c r="P1533" s="82">
        <v>4</v>
      </c>
      <c r="Q1533" s="82">
        <v>4</v>
      </c>
    </row>
    <row r="1534" spans="1:17" ht="15.5">
      <c r="A1534">
        <f>Month!A1534</f>
        <v>2023</v>
      </c>
      <c r="B1534" t="s">
        <v>56</v>
      </c>
      <c r="C1534" t="str">
        <f>Month!C1534</f>
        <v>Nigeria</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tr">
        <f>Month!C1535</f>
        <v>Norway</v>
      </c>
      <c r="D1535">
        <f>Month!D1535</f>
        <v>947.69</v>
      </c>
      <c r="E1535">
        <f>Month!E1535</f>
        <v>0</v>
      </c>
      <c r="F1535">
        <f>Month!F1535</f>
        <v>947.69</v>
      </c>
      <c r="G1535">
        <f>Month!G1535</f>
        <v>0</v>
      </c>
      <c r="H1535">
        <f>Month!H1535</f>
        <v>33.67</v>
      </c>
      <c r="I1535">
        <f>Month!I1535</f>
        <v>0</v>
      </c>
      <c r="J1535">
        <f>Month!J1535</f>
        <v>0</v>
      </c>
      <c r="K1535">
        <f>Month!K1535</f>
        <v>0</v>
      </c>
      <c r="L1535">
        <f>Month!L1535</f>
        <v>0</v>
      </c>
      <c r="M1535">
        <f>Month!M1535</f>
        <v>15.18</v>
      </c>
      <c r="N1535">
        <f>Month!N1535</f>
        <v>48.85</v>
      </c>
      <c r="O1535">
        <f>Month!O1535</f>
        <v>996.54</v>
      </c>
      <c r="P1535" s="82">
        <v>4</v>
      </c>
      <c r="Q1535" s="82">
        <v>4</v>
      </c>
    </row>
    <row r="1536" spans="1:17" ht="15.5">
      <c r="A1536">
        <f>Month!A1536</f>
        <v>2023</v>
      </c>
      <c r="B1536" t="s">
        <v>56</v>
      </c>
      <c r="C1536" t="str">
        <f>Month!C1536</f>
        <v>Other Non-OECD Americas</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tr">
        <f>Month!C1537</f>
        <v>Russian Federation</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tr">
        <f>Month!C1538</f>
        <v>Saudi Arabia</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tr">
        <f>Month!C1539</f>
        <v>Spain</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tr">
        <f>Month!C1540</f>
        <v>Sweden</v>
      </c>
      <c r="D1540">
        <f>Month!D1540</f>
        <v>0.11</v>
      </c>
      <c r="E1540">
        <f>Month!E1540</f>
        <v>0.9</v>
      </c>
      <c r="F1540">
        <f>Month!F1540</f>
        <v>1.01</v>
      </c>
      <c r="G1540">
        <f>Month!G1540</f>
        <v>0</v>
      </c>
      <c r="H1540">
        <f>Month!H1540</f>
        <v>31.4</v>
      </c>
      <c r="I1540">
        <f>Month!I1540</f>
        <v>0</v>
      </c>
      <c r="J1540">
        <f>Month!J1540</f>
        <v>0</v>
      </c>
      <c r="K1540">
        <f>Month!K1540</f>
        <v>31.23</v>
      </c>
      <c r="L1540">
        <f>Month!L1540</f>
        <v>0</v>
      </c>
      <c r="M1540">
        <f>Month!M1540</f>
        <v>12.77</v>
      </c>
      <c r="N1540">
        <f>Month!N1540</f>
        <v>75.400000000000006</v>
      </c>
      <c r="O1540">
        <f>Month!O1540</f>
        <v>76.41</v>
      </c>
      <c r="P1540" s="82">
        <v>4</v>
      </c>
      <c r="Q1540" s="82">
        <v>4</v>
      </c>
    </row>
    <row r="1541" spans="1:17" ht="15.5">
      <c r="A1541">
        <f>Month!A1541</f>
        <v>2023</v>
      </c>
      <c r="B1541" t="s">
        <v>56</v>
      </c>
      <c r="C1541" t="str">
        <f>Month!C1541</f>
        <v>Turkey</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tr">
        <f>Month!C1542</f>
        <v>United Arab Emirates</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tr">
        <f>Month!C1543</f>
        <v>United States</v>
      </c>
      <c r="D1543">
        <f>Month!D1543</f>
        <v>1084.4000000000001</v>
      </c>
      <c r="E1543">
        <f>Month!E1543</f>
        <v>0</v>
      </c>
      <c r="F1543">
        <f>Month!F1543</f>
        <v>1084.4000000000001</v>
      </c>
      <c r="G1543">
        <f>Month!G1543</f>
        <v>0</v>
      </c>
      <c r="H1543">
        <f>Month!H1543</f>
        <v>52.35</v>
      </c>
      <c r="I1543">
        <f>Month!I1543</f>
        <v>0</v>
      </c>
      <c r="J1543">
        <f>Month!J1543</f>
        <v>0</v>
      </c>
      <c r="K1543">
        <f>Month!K1543</f>
        <v>334.84</v>
      </c>
      <c r="L1543">
        <f>Month!L1543</f>
        <v>5.57</v>
      </c>
      <c r="M1543">
        <f>Month!M1543</f>
        <v>17.16</v>
      </c>
      <c r="N1543">
        <f>Month!N1543</f>
        <v>409.92</v>
      </c>
      <c r="O1543">
        <f>Month!O1543</f>
        <v>1494.32</v>
      </c>
      <c r="P1543" s="82">
        <v>4</v>
      </c>
      <c r="Q1543" s="82">
        <v>4</v>
      </c>
    </row>
    <row r="1544" spans="1:17" ht="15.5">
      <c r="A1544">
        <f>Month!A1544</f>
        <v>2023</v>
      </c>
      <c r="B1544" t="s">
        <v>56</v>
      </c>
      <c r="C1544" t="str">
        <f>Month!C1544</f>
        <v>Other</v>
      </c>
      <c r="D1544">
        <f>Month!D1544</f>
        <v>202.7</v>
      </c>
      <c r="E1544">
        <f>Month!E1544</f>
        <v>109.19</v>
      </c>
      <c r="F1544">
        <f>Month!F1544</f>
        <v>311.89</v>
      </c>
      <c r="G1544">
        <f>Month!G1544</f>
        <v>17.93</v>
      </c>
      <c r="H1544">
        <f>Month!H1544</f>
        <v>47.23</v>
      </c>
      <c r="I1544">
        <f>Month!I1544</f>
        <v>84.25</v>
      </c>
      <c r="J1544">
        <f>Month!J1544</f>
        <v>3.62</v>
      </c>
      <c r="K1544">
        <f>Month!K1544</f>
        <v>1.51</v>
      </c>
      <c r="L1544">
        <f>Month!L1544</f>
        <v>0</v>
      </c>
      <c r="M1544">
        <f>Month!M1544</f>
        <v>48.2</v>
      </c>
      <c r="N1544">
        <f>Month!N1544</f>
        <v>202.74</v>
      </c>
      <c r="O1544">
        <f>Month!O1544</f>
        <v>514.63</v>
      </c>
      <c r="P1544" s="82">
        <v>4</v>
      </c>
      <c r="Q1544" s="82">
        <v>4</v>
      </c>
    </row>
    <row r="1545" spans="1:17" ht="15.5">
      <c r="A1545">
        <f>Month!A1545</f>
        <v>2023</v>
      </c>
      <c r="B1545" t="s">
        <v>56</v>
      </c>
      <c r="C1545" t="str">
        <f>Month!C1545</f>
        <v>Total imports</v>
      </c>
      <c r="D1545">
        <f>Month!D1545</f>
        <v>2852.93</v>
      </c>
      <c r="E1545">
        <f>Month!E1545</f>
        <v>325.52999999999997</v>
      </c>
      <c r="F1545">
        <f>Month!F1545</f>
        <v>3178.46</v>
      </c>
      <c r="G1545">
        <f>Month!G1545</f>
        <v>22.92</v>
      </c>
      <c r="H1545">
        <f>Month!H1545</f>
        <v>321.62</v>
      </c>
      <c r="I1545">
        <f>Month!I1545</f>
        <v>801.89</v>
      </c>
      <c r="J1545">
        <f>Month!J1545</f>
        <v>125.94</v>
      </c>
      <c r="K1545">
        <f>Month!K1545</f>
        <v>1335.41</v>
      </c>
      <c r="L1545">
        <f>Month!L1545</f>
        <v>9.59</v>
      </c>
      <c r="M1545">
        <f>Month!M1545</f>
        <v>288.94</v>
      </c>
      <c r="N1545">
        <f>Month!N1545</f>
        <v>2906.31</v>
      </c>
      <c r="O1545">
        <f>Month!O1545</f>
        <v>6084.77</v>
      </c>
      <c r="P1545" s="82">
        <v>4</v>
      </c>
      <c r="Q1545" s="82">
        <v>4</v>
      </c>
    </row>
    <row r="1546" spans="1:17" ht="15.5">
      <c r="A1546">
        <f>Month!A1546</f>
        <v>2023</v>
      </c>
      <c r="B1546" t="s">
        <v>55</v>
      </c>
      <c r="C1546" t="str">
        <f>Month!C1546</f>
        <v>Algeria</v>
      </c>
      <c r="D1546">
        <f>Month!D1546</f>
        <v>172.65</v>
      </c>
      <c r="E1546">
        <f>Month!E1546</f>
        <v>27.15</v>
      </c>
      <c r="F1546">
        <f>Month!F1546</f>
        <v>199.8</v>
      </c>
      <c r="G1546">
        <f>Month!G1546</f>
        <v>0</v>
      </c>
      <c r="H1546">
        <f>Month!H1546</f>
        <v>0</v>
      </c>
      <c r="I1546">
        <f>Month!I1546</f>
        <v>0</v>
      </c>
      <c r="J1546">
        <f>Month!J1546</f>
        <v>0</v>
      </c>
      <c r="K1546">
        <f>Month!K1546</f>
        <v>0</v>
      </c>
      <c r="L1546">
        <f>Month!L1546</f>
        <v>0</v>
      </c>
      <c r="M1546">
        <f>Month!M1546</f>
        <v>0</v>
      </c>
      <c r="N1546">
        <f>Month!N1546</f>
        <v>0</v>
      </c>
      <c r="O1546">
        <f>Month!O1546</f>
        <v>199.8</v>
      </c>
      <c r="P1546" s="82">
        <v>4</v>
      </c>
      <c r="Q1546" s="82">
        <v>4</v>
      </c>
    </row>
    <row r="1547" spans="1:17" ht="15.5">
      <c r="A1547">
        <f>Month!A1547</f>
        <v>2023</v>
      </c>
      <c r="B1547" t="s">
        <v>55</v>
      </c>
      <c r="C1547" t="str">
        <f>Month!C1547</f>
        <v>Belgium</v>
      </c>
      <c r="D1547">
        <f>Month!D1547</f>
        <v>0</v>
      </c>
      <c r="E1547">
        <f>Month!E1547</f>
        <v>83.13</v>
      </c>
      <c r="F1547">
        <f>Month!F1547</f>
        <v>83.13</v>
      </c>
      <c r="G1547">
        <f>Month!G1547</f>
        <v>5.22</v>
      </c>
      <c r="H1547">
        <f>Month!H1547</f>
        <v>0</v>
      </c>
      <c r="I1547">
        <f>Month!I1547</f>
        <v>0</v>
      </c>
      <c r="J1547">
        <f>Month!J1547</f>
        <v>0</v>
      </c>
      <c r="K1547">
        <f>Month!K1547</f>
        <v>159.46</v>
      </c>
      <c r="L1547">
        <f>Month!L1547</f>
        <v>10.02</v>
      </c>
      <c r="M1547">
        <f>Month!M1547</f>
        <v>17.14</v>
      </c>
      <c r="N1547">
        <f>Month!N1547</f>
        <v>191.84</v>
      </c>
      <c r="O1547">
        <f>Month!O1547</f>
        <v>274.97000000000003</v>
      </c>
      <c r="P1547" s="82">
        <v>4</v>
      </c>
      <c r="Q1547" s="82">
        <v>4</v>
      </c>
    </row>
    <row r="1548" spans="1:17" ht="15.5">
      <c r="A1548">
        <f>Month!A1548</f>
        <v>2023</v>
      </c>
      <c r="B1548" t="s">
        <v>55</v>
      </c>
      <c r="C1548" t="str">
        <f>Month!C1548</f>
        <v>Canada</v>
      </c>
      <c r="D1548">
        <f>Month!D1548</f>
        <v>90.56</v>
      </c>
      <c r="E1548">
        <f>Month!E1548</f>
        <v>0</v>
      </c>
      <c r="F1548">
        <f>Month!F1548</f>
        <v>90.56</v>
      </c>
      <c r="G1548">
        <f>Month!G1548</f>
        <v>0</v>
      </c>
      <c r="H1548">
        <f>Month!H1548</f>
        <v>0</v>
      </c>
      <c r="I1548">
        <f>Month!I1548</f>
        <v>0</v>
      </c>
      <c r="J1548">
        <f>Month!J1548</f>
        <v>0</v>
      </c>
      <c r="K1548">
        <f>Month!K1548</f>
        <v>0</v>
      </c>
      <c r="L1548">
        <f>Month!L1548</f>
        <v>0</v>
      </c>
      <c r="M1548">
        <f>Month!M1548</f>
        <v>0.17</v>
      </c>
      <c r="N1548">
        <f>Month!N1548</f>
        <v>0.17</v>
      </c>
      <c r="O1548">
        <f>Month!O1548</f>
        <v>90.73</v>
      </c>
      <c r="P1548" s="82">
        <v>4</v>
      </c>
      <c r="Q1548" s="82">
        <v>4</v>
      </c>
    </row>
    <row r="1549" spans="1:17" ht="15.5">
      <c r="A1549">
        <f>Month!A1549</f>
        <v>2023</v>
      </c>
      <c r="B1549" t="s">
        <v>55</v>
      </c>
      <c r="C1549" t="str">
        <f>Month!C1549</f>
        <v>France</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tr">
        <f>Month!C1550</f>
        <v>Germany</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tr">
        <f>Month!C1551</f>
        <v>India</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tr">
        <f>Month!C1552</f>
        <v>Ireland</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tr">
        <f>Month!C1553</f>
        <v>Kuwait</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tr">
        <f>Month!C1554</f>
        <v>Libya</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tr">
        <f>Month!C1555</f>
        <v>Netherlands</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121.34</v>
      </c>
      <c r="N1555">
        <f>Month!N1555</f>
        <v>588.16999999999996</v>
      </c>
      <c r="O1555">
        <f>Month!O1555</f>
        <v>588.16999999999996</v>
      </c>
      <c r="P1555" s="82">
        <v>4</v>
      </c>
      <c r="Q1555" s="82">
        <v>4</v>
      </c>
    </row>
    <row r="1556" spans="1:17" ht="15.5">
      <c r="A1556">
        <f>Month!A1556</f>
        <v>2023</v>
      </c>
      <c r="B1556" t="s">
        <v>55</v>
      </c>
      <c r="C1556" t="str">
        <f>Month!C1556</f>
        <v>Nigeria</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tr">
        <f>Month!C1557</f>
        <v>Norway</v>
      </c>
      <c r="D1557">
        <f>Month!D1557</f>
        <v>1191.6500000000001</v>
      </c>
      <c r="E1557">
        <f>Month!E1557</f>
        <v>0</v>
      </c>
      <c r="F1557">
        <f>Month!F1557</f>
        <v>1191.6500000000001</v>
      </c>
      <c r="G1557">
        <f>Month!G1557</f>
        <v>0</v>
      </c>
      <c r="H1557">
        <f>Month!H1557</f>
        <v>66.3</v>
      </c>
      <c r="I1557">
        <f>Month!I1557</f>
        <v>0</v>
      </c>
      <c r="J1557">
        <f>Month!J1557</f>
        <v>0</v>
      </c>
      <c r="K1557">
        <f>Month!K1557</f>
        <v>0</v>
      </c>
      <c r="L1557">
        <f>Month!L1557</f>
        <v>0</v>
      </c>
      <c r="M1557">
        <f>Month!M1557</f>
        <v>40.39</v>
      </c>
      <c r="N1557">
        <f>Month!N1557</f>
        <v>106.69</v>
      </c>
      <c r="O1557">
        <f>Month!O1557</f>
        <v>1298.3399999999999</v>
      </c>
      <c r="P1557" s="82">
        <v>4</v>
      </c>
      <c r="Q1557" s="82">
        <v>4</v>
      </c>
    </row>
    <row r="1558" spans="1:17" ht="15.5">
      <c r="A1558">
        <f>Month!A1558</f>
        <v>2023</v>
      </c>
      <c r="B1558" t="s">
        <v>55</v>
      </c>
      <c r="C1558" t="str">
        <f>Month!C1558</f>
        <v>Other Non-OECD Americas</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tr">
        <f>Month!C1559</f>
        <v>Russian Federation</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tr">
        <f>Month!C1560</f>
        <v>Saudi Arabia</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6.92</v>
      </c>
      <c r="M1560">
        <f>Month!M1560</f>
        <v>0</v>
      </c>
      <c r="N1560">
        <f>Month!N1560</f>
        <v>253.29</v>
      </c>
      <c r="O1560">
        <f>Month!O1560</f>
        <v>292.58999999999997</v>
      </c>
      <c r="P1560" s="82">
        <v>4</v>
      </c>
      <c r="Q1560" s="82">
        <v>4</v>
      </c>
    </row>
    <row r="1561" spans="1:17" ht="15.5">
      <c r="A1561">
        <f>Month!A1561</f>
        <v>2023</v>
      </c>
      <c r="B1561" t="s">
        <v>55</v>
      </c>
      <c r="C1561" t="str">
        <f>Month!C1561</f>
        <v>Spain</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tr">
        <f>Month!C1562</f>
        <v>Sweden</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tr">
        <f>Month!C1563</f>
        <v>Turkey</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tr">
        <f>Month!C1564</f>
        <v>United Arab Emirates</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tr">
        <f>Month!C1565</f>
        <v>United States</v>
      </c>
      <c r="D1565">
        <f>Month!D1565</f>
        <v>834.52</v>
      </c>
      <c r="E1565">
        <f>Month!E1565</f>
        <v>0</v>
      </c>
      <c r="F1565">
        <f>Month!F1565</f>
        <v>834.52</v>
      </c>
      <c r="G1565">
        <f>Month!G1565</f>
        <v>0</v>
      </c>
      <c r="H1565">
        <f>Month!H1565</f>
        <v>0.04</v>
      </c>
      <c r="I1565">
        <f>Month!I1565</f>
        <v>0</v>
      </c>
      <c r="J1565">
        <f>Month!J1565</f>
        <v>0</v>
      </c>
      <c r="K1565">
        <f>Month!K1565</f>
        <v>239.2</v>
      </c>
      <c r="L1565">
        <f>Month!L1565</f>
        <v>0</v>
      </c>
      <c r="M1565">
        <f>Month!M1565</f>
        <v>46.1</v>
      </c>
      <c r="N1565">
        <f>Month!N1565</f>
        <v>285.33999999999997</v>
      </c>
      <c r="O1565">
        <f>Month!O1565</f>
        <v>1119.8599999999999</v>
      </c>
      <c r="P1565" s="82">
        <v>4</v>
      </c>
      <c r="Q1565" s="82">
        <v>4</v>
      </c>
    </row>
    <row r="1566" spans="1:17" ht="15.5">
      <c r="A1566">
        <f>Month!A1566</f>
        <v>2023</v>
      </c>
      <c r="B1566" t="s">
        <v>55</v>
      </c>
      <c r="C1566" t="str">
        <f>Month!C1566</f>
        <v>Other</v>
      </c>
      <c r="D1566">
        <f>Month!D1566</f>
        <v>170.57</v>
      </c>
      <c r="E1566">
        <f>Month!E1566</f>
        <v>135.51</v>
      </c>
      <c r="F1566">
        <f>Month!F1566</f>
        <v>306.08</v>
      </c>
      <c r="G1566">
        <f>Month!G1566</f>
        <v>10.67</v>
      </c>
      <c r="H1566">
        <f>Month!H1566</f>
        <v>50.43</v>
      </c>
      <c r="I1566">
        <f>Month!I1566</f>
        <v>275.67</v>
      </c>
      <c r="J1566">
        <f>Month!J1566</f>
        <v>0</v>
      </c>
      <c r="K1566">
        <f>Month!K1566</f>
        <v>17.84</v>
      </c>
      <c r="L1566">
        <f>Month!L1566</f>
        <v>3.91</v>
      </c>
      <c r="M1566">
        <f>Month!M1566</f>
        <v>20.03</v>
      </c>
      <c r="N1566">
        <f>Month!N1566</f>
        <v>378.55</v>
      </c>
      <c r="O1566">
        <f>Month!O1566</f>
        <v>684.63</v>
      </c>
      <c r="P1566" s="82">
        <v>4</v>
      </c>
      <c r="Q1566" s="82">
        <v>4</v>
      </c>
    </row>
    <row r="1567" spans="1:17" ht="15.5">
      <c r="A1567">
        <f>Month!A1567</f>
        <v>2023</v>
      </c>
      <c r="B1567" t="s">
        <v>55</v>
      </c>
      <c r="C1567" t="str">
        <f>Month!C1567</f>
        <v>Total imports</v>
      </c>
      <c r="D1567">
        <f>Month!D1567</f>
        <v>2979.36</v>
      </c>
      <c r="E1567">
        <f>Month!E1567</f>
        <v>365.45</v>
      </c>
      <c r="F1567">
        <f>Month!F1567</f>
        <v>3344.81</v>
      </c>
      <c r="G1567">
        <f>Month!G1567</f>
        <v>16.47</v>
      </c>
      <c r="H1567">
        <f>Month!H1567</f>
        <v>249.9</v>
      </c>
      <c r="I1567">
        <f>Month!I1567</f>
        <v>912.88</v>
      </c>
      <c r="J1567">
        <f>Month!J1567</f>
        <v>26.87</v>
      </c>
      <c r="K1567">
        <f>Month!K1567</f>
        <v>1027.98</v>
      </c>
      <c r="L1567">
        <f>Month!L1567</f>
        <v>20.95</v>
      </c>
      <c r="M1567">
        <f>Month!M1567</f>
        <v>287.41000000000003</v>
      </c>
      <c r="N1567">
        <f>Month!N1567</f>
        <v>2542.46</v>
      </c>
      <c r="O1567">
        <f>Month!O1567</f>
        <v>5887.27</v>
      </c>
      <c r="P1567" s="82">
        <v>4</v>
      </c>
      <c r="Q1567" s="82">
        <v>4</v>
      </c>
    </row>
    <row r="1568" spans="1:17" ht="15.5">
      <c r="A1568">
        <f>Month!A1568</f>
        <v>2023</v>
      </c>
      <c r="B1568" t="s">
        <v>54</v>
      </c>
      <c r="C1568" t="str">
        <f>Month!C1568</f>
        <v>Algeria</v>
      </c>
      <c r="D1568">
        <f>Month!D1568</f>
        <v>268.95999999999998</v>
      </c>
      <c r="E1568">
        <f>Month!E1568</f>
        <v>35.880000000000003</v>
      </c>
      <c r="F1568">
        <f>Month!F1568</f>
        <v>304.83999999999997</v>
      </c>
      <c r="G1568">
        <f>Month!G1568</f>
        <v>0</v>
      </c>
      <c r="H1568">
        <f>Month!H1568</f>
        <v>0</v>
      </c>
      <c r="I1568">
        <f>Month!I1568</f>
        <v>0</v>
      </c>
      <c r="J1568">
        <f>Month!J1568</f>
        <v>0</v>
      </c>
      <c r="K1568">
        <f>Month!K1568</f>
        <v>0</v>
      </c>
      <c r="L1568">
        <f>Month!L1568</f>
        <v>0</v>
      </c>
      <c r="M1568">
        <f>Month!M1568</f>
        <v>0</v>
      </c>
      <c r="N1568">
        <f>Month!N1568</f>
        <v>0</v>
      </c>
      <c r="O1568">
        <f>Month!O1568</f>
        <v>304.83999999999997</v>
      </c>
      <c r="P1568" s="82">
        <v>4</v>
      </c>
      <c r="Q1568" s="82">
        <v>4</v>
      </c>
    </row>
    <row r="1569" spans="1:17" ht="15.5">
      <c r="A1569">
        <f>Month!A1569</f>
        <v>2023</v>
      </c>
      <c r="B1569" t="s">
        <v>54</v>
      </c>
      <c r="C1569" t="str">
        <f>Month!C1569</f>
        <v>Belgium</v>
      </c>
      <c r="D1569">
        <f>Month!D1569</f>
        <v>0</v>
      </c>
      <c r="E1569">
        <f>Month!E1569</f>
        <v>0.05</v>
      </c>
      <c r="F1569">
        <f>Month!F1569</f>
        <v>0.05</v>
      </c>
      <c r="G1569">
        <f>Month!G1569</f>
        <v>1.61</v>
      </c>
      <c r="H1569">
        <f>Month!H1569</f>
        <v>5.46</v>
      </c>
      <c r="I1569">
        <f>Month!I1569</f>
        <v>0</v>
      </c>
      <c r="J1569">
        <f>Month!J1569</f>
        <v>0</v>
      </c>
      <c r="K1569">
        <f>Month!K1569</f>
        <v>143.63999999999999</v>
      </c>
      <c r="L1569">
        <f>Month!L1569</f>
        <v>9.51</v>
      </c>
      <c r="M1569">
        <f>Month!M1569</f>
        <v>12.1</v>
      </c>
      <c r="N1569">
        <f>Month!N1569</f>
        <v>172.32</v>
      </c>
      <c r="O1569">
        <f>Month!O1569</f>
        <v>172.37</v>
      </c>
      <c r="P1569" s="82">
        <v>4</v>
      </c>
      <c r="Q1569" s="82">
        <v>4</v>
      </c>
    </row>
    <row r="1570" spans="1:17" ht="15.5">
      <c r="A1570">
        <f>Month!A1570</f>
        <v>2023</v>
      </c>
      <c r="B1570" t="s">
        <v>54</v>
      </c>
      <c r="C1570" t="str">
        <f>Month!C1570</f>
        <v>Canada</v>
      </c>
      <c r="D1570">
        <f>Month!D1570</f>
        <v>196.78</v>
      </c>
      <c r="E1570">
        <f>Month!E1570</f>
        <v>0</v>
      </c>
      <c r="F1570">
        <f>Month!F1570</f>
        <v>196.78</v>
      </c>
      <c r="G1570">
        <f>Month!G1570</f>
        <v>0</v>
      </c>
      <c r="H1570">
        <f>Month!H1570</f>
        <v>0</v>
      </c>
      <c r="I1570">
        <f>Month!I1570</f>
        <v>0</v>
      </c>
      <c r="J1570">
        <f>Month!J1570</f>
        <v>0</v>
      </c>
      <c r="K1570">
        <f>Month!K1570</f>
        <v>0</v>
      </c>
      <c r="L1570">
        <f>Month!L1570</f>
        <v>0</v>
      </c>
      <c r="M1570">
        <f>Month!M1570</f>
        <v>0.11</v>
      </c>
      <c r="N1570">
        <f>Month!N1570</f>
        <v>0.11</v>
      </c>
      <c r="O1570">
        <f>Month!O1570</f>
        <v>196.89</v>
      </c>
      <c r="P1570" s="82">
        <v>4</v>
      </c>
      <c r="Q1570" s="82">
        <v>4</v>
      </c>
    </row>
    <row r="1571" spans="1:17" ht="15.5">
      <c r="A1571">
        <f>Month!A1571</f>
        <v>2023</v>
      </c>
      <c r="B1571" t="s">
        <v>54</v>
      </c>
      <c r="C1571" t="str">
        <f>Month!C1571</f>
        <v>France</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tr">
        <f>Month!C1572</f>
        <v>Germany</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tr">
        <f>Month!C1573</f>
        <v>India</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tr">
        <f>Month!C1574</f>
        <v>Ireland</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6.1</v>
      </c>
      <c r="N1574">
        <f>Month!N1574</f>
        <v>6.29</v>
      </c>
      <c r="O1574">
        <f>Month!O1574</f>
        <v>6.29</v>
      </c>
      <c r="P1574" s="82">
        <v>4</v>
      </c>
      <c r="Q1574" s="82">
        <v>4</v>
      </c>
    </row>
    <row r="1575" spans="1:17" ht="15.5">
      <c r="A1575">
        <f>Month!A1575</f>
        <v>2023</v>
      </c>
      <c r="B1575" t="s">
        <v>54</v>
      </c>
      <c r="C1575" t="str">
        <f>Month!C1575</f>
        <v>Kuwait</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tr">
        <f>Month!C1576</f>
        <v>Libya</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tr">
        <f>Month!C1577</f>
        <v>Netherlands</v>
      </c>
      <c r="D1577">
        <f>Month!D1577</f>
        <v>0</v>
      </c>
      <c r="E1577">
        <f>Month!E1577</f>
        <v>55.21</v>
      </c>
      <c r="F1577">
        <f>Month!F1577</f>
        <v>55.21</v>
      </c>
      <c r="G1577">
        <f>Month!G1577</f>
        <v>0.43</v>
      </c>
      <c r="H1577">
        <f>Month!H1577</f>
        <v>71.959999999999994</v>
      </c>
      <c r="I1577">
        <f>Month!I1577</f>
        <v>15.43</v>
      </c>
      <c r="J1577">
        <f>Month!J1577</f>
        <v>0</v>
      </c>
      <c r="K1577">
        <f>Month!K1577</f>
        <v>246.21</v>
      </c>
      <c r="L1577">
        <f>Month!L1577</f>
        <v>0</v>
      </c>
      <c r="M1577">
        <f>Month!M1577</f>
        <v>89.31</v>
      </c>
      <c r="N1577">
        <f>Month!N1577</f>
        <v>423.34</v>
      </c>
      <c r="O1577">
        <f>Month!O1577</f>
        <v>478.55</v>
      </c>
      <c r="P1577" s="82">
        <v>4</v>
      </c>
      <c r="Q1577" s="82">
        <v>4</v>
      </c>
    </row>
    <row r="1578" spans="1:17" ht="15.5">
      <c r="A1578">
        <f>Month!A1578</f>
        <v>2023</v>
      </c>
      <c r="B1578" t="s">
        <v>54</v>
      </c>
      <c r="C1578" t="str">
        <f>Month!C1578</f>
        <v>Nigeria</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tr">
        <f>Month!C1579</f>
        <v>Norway</v>
      </c>
      <c r="D1579">
        <f>Month!D1579</f>
        <v>1139.1400000000001</v>
      </c>
      <c r="E1579">
        <f>Month!E1579</f>
        <v>0</v>
      </c>
      <c r="F1579">
        <f>Month!F1579</f>
        <v>1139.1400000000001</v>
      </c>
      <c r="G1579">
        <f>Month!G1579</f>
        <v>0</v>
      </c>
      <c r="H1579">
        <f>Month!H1579</f>
        <v>72.89</v>
      </c>
      <c r="I1579">
        <f>Month!I1579</f>
        <v>0</v>
      </c>
      <c r="J1579">
        <f>Month!J1579</f>
        <v>0</v>
      </c>
      <c r="K1579">
        <f>Month!K1579</f>
        <v>0</v>
      </c>
      <c r="L1579">
        <f>Month!L1579</f>
        <v>0</v>
      </c>
      <c r="M1579">
        <f>Month!M1579</f>
        <v>36.78</v>
      </c>
      <c r="N1579">
        <f>Month!N1579</f>
        <v>109.67</v>
      </c>
      <c r="O1579">
        <f>Month!O1579</f>
        <v>1248.81</v>
      </c>
      <c r="P1579" s="82">
        <v>4</v>
      </c>
      <c r="Q1579" s="82">
        <v>4</v>
      </c>
    </row>
    <row r="1580" spans="1:17" ht="15.5">
      <c r="A1580">
        <f>Month!A1580</f>
        <v>2023</v>
      </c>
      <c r="B1580" t="s">
        <v>54</v>
      </c>
      <c r="C1580" t="str">
        <f>Month!C1580</f>
        <v>Other Non-OECD Americas</v>
      </c>
      <c r="D1580">
        <f>Month!D1580</f>
        <v>0</v>
      </c>
      <c r="E1580">
        <f>Month!E1580</f>
        <v>0</v>
      </c>
      <c r="F1580">
        <f>Month!F1580</f>
        <v>0</v>
      </c>
      <c r="G1580">
        <f>Month!G1580</f>
        <v>0</v>
      </c>
      <c r="H1580">
        <f>Month!H1580</f>
        <v>0</v>
      </c>
      <c r="I1580">
        <f>Month!I1580</f>
        <v>0</v>
      </c>
      <c r="J1580">
        <f>Month!J1580</f>
        <v>0</v>
      </c>
      <c r="K1580">
        <f>Month!K1580</f>
        <v>0</v>
      </c>
      <c r="L1580">
        <f>Month!L1580</f>
        <v>0</v>
      </c>
      <c r="M1580">
        <f>Month!M1580</f>
        <v>0</v>
      </c>
      <c r="N1580">
        <f>Month!N1580</f>
        <v>0</v>
      </c>
      <c r="O1580">
        <f>Month!O1580</f>
        <v>0</v>
      </c>
      <c r="P1580" s="82">
        <v>4</v>
      </c>
      <c r="Q1580" s="82">
        <v>4</v>
      </c>
    </row>
    <row r="1581" spans="1:17" ht="15.5">
      <c r="A1581">
        <f>Month!A1581</f>
        <v>2023</v>
      </c>
      <c r="B1581" t="s">
        <v>54</v>
      </c>
      <c r="C1581" t="str">
        <f>Month!C1581</f>
        <v>Russian Federation</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tr">
        <f>Month!C1582</f>
        <v>Saudi Arabia</v>
      </c>
      <c r="D1582">
        <f>Month!D1582</f>
        <v>0</v>
      </c>
      <c r="E1582">
        <f>Month!E1582</f>
        <v>22.84</v>
      </c>
      <c r="F1582">
        <f>Month!F1582</f>
        <v>22.84</v>
      </c>
      <c r="G1582">
        <f>Month!G1582</f>
        <v>0</v>
      </c>
      <c r="H1582">
        <f>Month!H1582</f>
        <v>0</v>
      </c>
      <c r="I1582">
        <f>Month!I1582</f>
        <v>0</v>
      </c>
      <c r="J1582">
        <f>Month!J1582</f>
        <v>0</v>
      </c>
      <c r="K1582">
        <f>Month!K1582</f>
        <v>24.6</v>
      </c>
      <c r="L1582">
        <f>Month!L1582</f>
        <v>2.79</v>
      </c>
      <c r="M1582">
        <f>Month!M1582</f>
        <v>0</v>
      </c>
      <c r="N1582">
        <f>Month!N1582</f>
        <v>27.39</v>
      </c>
      <c r="O1582">
        <f>Month!O1582</f>
        <v>50.23</v>
      </c>
      <c r="P1582" s="82">
        <v>4</v>
      </c>
      <c r="Q1582" s="82">
        <v>4</v>
      </c>
    </row>
    <row r="1583" spans="1:17" ht="15.5">
      <c r="A1583">
        <f>Month!A1583</f>
        <v>2023</v>
      </c>
      <c r="B1583" t="s">
        <v>54</v>
      </c>
      <c r="C1583" t="str">
        <f>Month!C1583</f>
        <v>Spain</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tr">
        <f>Month!C1584</f>
        <v>Sweden</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tr">
        <f>Month!C1585</f>
        <v>Turkey</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tr">
        <f>Month!C1586</f>
        <v>United Arab Emirates</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tr">
        <f>Month!C1587</f>
        <v>United States</v>
      </c>
      <c r="D1587">
        <f>Month!D1587</f>
        <v>1332.94</v>
      </c>
      <c r="E1587">
        <f>Month!E1587</f>
        <v>0</v>
      </c>
      <c r="F1587">
        <f>Month!F1587</f>
        <v>1332.94</v>
      </c>
      <c r="G1587">
        <f>Month!G1587</f>
        <v>0</v>
      </c>
      <c r="H1587">
        <f>Month!H1587</f>
        <v>23.19</v>
      </c>
      <c r="I1587">
        <f>Month!I1587</f>
        <v>40.47</v>
      </c>
      <c r="J1587">
        <f>Month!J1587</f>
        <v>0</v>
      </c>
      <c r="K1587">
        <f>Month!K1587</f>
        <v>306.32</v>
      </c>
      <c r="L1587">
        <f>Month!L1587</f>
        <v>0</v>
      </c>
      <c r="M1587">
        <f>Month!M1587</f>
        <v>0.43</v>
      </c>
      <c r="N1587">
        <f>Month!N1587</f>
        <v>370.41</v>
      </c>
      <c r="O1587">
        <f>Month!O1587</f>
        <v>1703.35</v>
      </c>
      <c r="P1587" s="82">
        <v>4</v>
      </c>
      <c r="Q1587" s="82">
        <v>4</v>
      </c>
    </row>
    <row r="1588" spans="1:17" ht="15.5">
      <c r="A1588">
        <f>Month!A1588</f>
        <v>2023</v>
      </c>
      <c r="B1588" t="s">
        <v>54</v>
      </c>
      <c r="C1588" t="str">
        <f>Month!C1588</f>
        <v>Other</v>
      </c>
      <c r="D1588">
        <f>Month!D1588</f>
        <v>216.67</v>
      </c>
      <c r="E1588">
        <f>Month!E1588</f>
        <v>13.9</v>
      </c>
      <c r="F1588">
        <f>Month!F1588</f>
        <v>230.57</v>
      </c>
      <c r="G1588">
        <f>Month!G1588</f>
        <v>33.15</v>
      </c>
      <c r="H1588">
        <f>Month!H1588</f>
        <v>69.099999999999994</v>
      </c>
      <c r="I1588">
        <f>Month!I1588</f>
        <v>271.77</v>
      </c>
      <c r="J1588">
        <f>Month!J1588</f>
        <v>30.18</v>
      </c>
      <c r="K1588">
        <f>Month!K1588</f>
        <v>135.94</v>
      </c>
      <c r="L1588">
        <f>Month!L1588</f>
        <v>3.91</v>
      </c>
      <c r="M1588">
        <f>Month!M1588</f>
        <v>4.07</v>
      </c>
      <c r="N1588">
        <f>Month!N1588</f>
        <v>548.12</v>
      </c>
      <c r="O1588">
        <f>Month!O1588</f>
        <v>778.69</v>
      </c>
      <c r="P1588" s="82">
        <v>4</v>
      </c>
      <c r="Q1588" s="82">
        <v>4</v>
      </c>
    </row>
    <row r="1589" spans="1:17" s="130" customFormat="1" ht="15.5">
      <c r="A1589" s="130">
        <f>Month!A1589</f>
        <v>2023</v>
      </c>
      <c r="B1589" s="130" t="s">
        <v>54</v>
      </c>
      <c r="C1589" t="str">
        <f>Month!C1589</f>
        <v>Total imports</v>
      </c>
      <c r="D1589" s="130">
        <f>Month!D1589</f>
        <v>4025.94</v>
      </c>
      <c r="E1589" s="130">
        <f>Month!E1589</f>
        <v>226.94</v>
      </c>
      <c r="F1589" s="130">
        <f>Month!F1589</f>
        <v>4252.88</v>
      </c>
      <c r="G1589" s="130">
        <f>Month!G1589</f>
        <v>35.380000000000003</v>
      </c>
      <c r="H1589" s="130">
        <f>Month!H1589</f>
        <v>274.56</v>
      </c>
      <c r="I1589" s="130">
        <f>Month!I1589</f>
        <v>938.74</v>
      </c>
      <c r="J1589" s="130">
        <f>Month!J1589</f>
        <v>35.72</v>
      </c>
      <c r="K1589" s="130">
        <f>Month!K1589</f>
        <v>1042.3</v>
      </c>
      <c r="L1589" s="130">
        <f>Month!L1589</f>
        <v>16.28</v>
      </c>
      <c r="M1589" s="130">
        <f>Month!M1589</f>
        <v>176.67</v>
      </c>
      <c r="N1589" s="130">
        <f>Month!N1589</f>
        <v>2519.65</v>
      </c>
      <c r="O1589" s="130">
        <f>Month!O1589</f>
        <v>6772.53</v>
      </c>
      <c r="P1589" s="131">
        <v>4</v>
      </c>
      <c r="Q1589" s="131">
        <v>4</v>
      </c>
    </row>
    <row r="1590" spans="1:17" ht="15.5">
      <c r="A1590">
        <f>Month!A1590</f>
        <v>2024</v>
      </c>
      <c r="B1590" t="s">
        <v>53</v>
      </c>
      <c r="C1590" t="str">
        <f>Month!C1590</f>
        <v>Algeria</v>
      </c>
      <c r="D1590">
        <f>Month!D1590</f>
        <v>211.29</v>
      </c>
      <c r="E1590">
        <f>Month!E1590</f>
        <v>87.81</v>
      </c>
      <c r="F1590">
        <f>Month!F1590</f>
        <v>299.10000000000002</v>
      </c>
      <c r="G1590">
        <f>Month!G1590</f>
        <v>0</v>
      </c>
      <c r="H1590">
        <f>Month!H1590</f>
        <v>0</v>
      </c>
      <c r="I1590">
        <f>Month!I1590</f>
        <v>0</v>
      </c>
      <c r="J1590">
        <f>Month!J1590</f>
        <v>0</v>
      </c>
      <c r="K1590">
        <f>Month!K1590</f>
        <v>0</v>
      </c>
      <c r="L1590">
        <f>Month!L1590</f>
        <v>0</v>
      </c>
      <c r="M1590">
        <f>Month!M1590</f>
        <v>0</v>
      </c>
      <c r="N1590">
        <f>Month!N1590</f>
        <v>0</v>
      </c>
      <c r="O1590">
        <f>Month!O1590</f>
        <v>299.10000000000002</v>
      </c>
      <c r="P1590" s="82">
        <v>1</v>
      </c>
      <c r="Q1590" s="82">
        <v>1</v>
      </c>
    </row>
    <row r="1591" spans="1:17" ht="15.5">
      <c r="A1591">
        <f>Month!A1591</f>
        <v>2024</v>
      </c>
      <c r="B1591" t="s">
        <v>53</v>
      </c>
      <c r="C1591" t="str">
        <f>Month!C1591</f>
        <v>Belgium</v>
      </c>
      <c r="D1591">
        <f>Month!D1591</f>
        <v>0</v>
      </c>
      <c r="E1591">
        <f>Month!E1591</f>
        <v>0</v>
      </c>
      <c r="F1591">
        <f>Month!F1591</f>
        <v>0</v>
      </c>
      <c r="G1591">
        <f>Month!G1591</f>
        <v>24.49</v>
      </c>
      <c r="H1591">
        <f>Month!H1591</f>
        <v>14.62</v>
      </c>
      <c r="I1591">
        <f>Month!I1591</f>
        <v>0</v>
      </c>
      <c r="J1591">
        <f>Month!J1591</f>
        <v>0</v>
      </c>
      <c r="K1591">
        <f>Month!K1591</f>
        <v>79.58</v>
      </c>
      <c r="L1591">
        <f>Month!L1591</f>
        <v>0</v>
      </c>
      <c r="M1591">
        <f>Month!M1591</f>
        <v>37.58</v>
      </c>
      <c r="N1591">
        <f>Month!N1591</f>
        <v>156.27000000000001</v>
      </c>
      <c r="O1591">
        <f>Month!O1591</f>
        <v>156.27000000000001</v>
      </c>
      <c r="P1591" s="82">
        <v>1</v>
      </c>
      <c r="Q1591" s="82">
        <v>1</v>
      </c>
    </row>
    <row r="1592" spans="1:17" ht="15.5">
      <c r="A1592">
        <f>Month!A1592</f>
        <v>2024</v>
      </c>
      <c r="B1592" t="s">
        <v>53</v>
      </c>
      <c r="C1592" t="str">
        <f>Month!C1592</f>
        <v>Canada</v>
      </c>
      <c r="D1592">
        <f>Month!D1592</f>
        <v>91.16</v>
      </c>
      <c r="E1592">
        <f>Month!E1592</f>
        <v>0</v>
      </c>
      <c r="F1592">
        <f>Month!F1592</f>
        <v>91.16</v>
      </c>
      <c r="G1592">
        <f>Month!G1592</f>
        <v>0</v>
      </c>
      <c r="H1592">
        <f>Month!H1592</f>
        <v>0</v>
      </c>
      <c r="I1592">
        <f>Month!I1592</f>
        <v>0</v>
      </c>
      <c r="J1592">
        <f>Month!J1592</f>
        <v>0</v>
      </c>
      <c r="K1592">
        <f>Month!K1592</f>
        <v>0</v>
      </c>
      <c r="L1592">
        <f>Month!L1592</f>
        <v>0</v>
      </c>
      <c r="M1592">
        <f>Month!M1592</f>
        <v>0.21</v>
      </c>
      <c r="N1592">
        <f>Month!N1592</f>
        <v>0.21</v>
      </c>
      <c r="O1592">
        <f>Month!O1592</f>
        <v>91.37</v>
      </c>
      <c r="P1592" s="82">
        <v>1</v>
      </c>
      <c r="Q1592" s="82">
        <v>1</v>
      </c>
    </row>
    <row r="1593" spans="1:17" ht="15.5">
      <c r="A1593">
        <f>Month!A1593</f>
        <v>2024</v>
      </c>
      <c r="B1593" t="s">
        <v>53</v>
      </c>
      <c r="C1593" t="str">
        <f>Month!C1593</f>
        <v>France</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tr">
        <f>Month!C1594</f>
        <v>Germany</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tr">
        <f>Month!C1595</f>
        <v>India</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tr">
        <f>Month!C1596</f>
        <v>Ireland</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tr">
        <f>Month!C1597</f>
        <v>Kuwait</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tr">
        <f>Month!C1598</f>
        <v>Libya</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tr">
        <f>Month!C1599</f>
        <v>Netherlands</v>
      </c>
      <c r="D1599">
        <f>Month!D1599</f>
        <v>0</v>
      </c>
      <c r="E1599">
        <f>Month!E1599</f>
        <v>30.95</v>
      </c>
      <c r="F1599">
        <f>Month!F1599</f>
        <v>30.95</v>
      </c>
      <c r="G1599">
        <f>Month!G1599</f>
        <v>7.84</v>
      </c>
      <c r="H1599">
        <f>Month!H1599</f>
        <v>89.67</v>
      </c>
      <c r="I1599">
        <f>Month!I1599</f>
        <v>39.76</v>
      </c>
      <c r="J1599">
        <f>Month!J1599</f>
        <v>40.61</v>
      </c>
      <c r="K1599">
        <f>Month!K1599</f>
        <v>328.5</v>
      </c>
      <c r="L1599">
        <f>Month!L1599</f>
        <v>4.99</v>
      </c>
      <c r="M1599">
        <f>Month!M1599</f>
        <v>88.04</v>
      </c>
      <c r="N1599">
        <f>Month!N1599</f>
        <v>599.41</v>
      </c>
      <c r="O1599">
        <f>Month!O1599</f>
        <v>630.36</v>
      </c>
      <c r="P1599" s="82">
        <v>1</v>
      </c>
      <c r="Q1599" s="82">
        <v>1</v>
      </c>
    </row>
    <row r="1600" spans="1:17" ht="15.5">
      <c r="A1600">
        <f>Month!A1600</f>
        <v>2024</v>
      </c>
      <c r="B1600" t="s">
        <v>53</v>
      </c>
      <c r="C1600" t="str">
        <f>Month!C1600</f>
        <v>Nigeria</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tr">
        <f>Month!C1601</f>
        <v>Norway</v>
      </c>
      <c r="D1601">
        <f>Month!D1601</f>
        <v>982.97</v>
      </c>
      <c r="E1601">
        <f>Month!E1601</f>
        <v>0</v>
      </c>
      <c r="F1601">
        <f>Month!F1601</f>
        <v>982.97</v>
      </c>
      <c r="G1601">
        <f>Month!G1601</f>
        <v>0</v>
      </c>
      <c r="H1601">
        <f>Month!H1601</f>
        <v>49.61</v>
      </c>
      <c r="I1601">
        <f>Month!I1601</f>
        <v>0</v>
      </c>
      <c r="J1601">
        <f>Month!J1601</f>
        <v>0</v>
      </c>
      <c r="K1601">
        <f>Month!K1601</f>
        <v>0</v>
      </c>
      <c r="L1601">
        <f>Month!L1601</f>
        <v>0</v>
      </c>
      <c r="M1601">
        <f>Month!M1601</f>
        <v>0.05</v>
      </c>
      <c r="N1601">
        <f>Month!N1601</f>
        <v>49.66</v>
      </c>
      <c r="O1601">
        <f>Month!O1601</f>
        <v>1032.6300000000001</v>
      </c>
      <c r="P1601" s="82">
        <v>1</v>
      </c>
      <c r="Q1601" s="82">
        <v>1</v>
      </c>
    </row>
    <row r="1602" spans="1:17" ht="15.5">
      <c r="A1602">
        <f>Month!A1602</f>
        <v>2024</v>
      </c>
      <c r="B1602" t="s">
        <v>53</v>
      </c>
      <c r="C1602" t="str">
        <f>Month!C1602</f>
        <v>Other Non-OECD Americas</v>
      </c>
      <c r="D1602">
        <f>Month!D1602</f>
        <v>72.61</v>
      </c>
      <c r="E1602">
        <f>Month!E1602</f>
        <v>0</v>
      </c>
      <c r="F1602">
        <f>Month!F1602</f>
        <v>72.61</v>
      </c>
      <c r="G1602">
        <f>Month!G1602</f>
        <v>0</v>
      </c>
      <c r="H1602">
        <f>Month!H1602</f>
        <v>0</v>
      </c>
      <c r="I1602">
        <f>Month!I1602</f>
        <v>0</v>
      </c>
      <c r="J1602">
        <f>Month!J1602</f>
        <v>0</v>
      </c>
      <c r="K1602">
        <f>Month!K1602</f>
        <v>0</v>
      </c>
      <c r="L1602">
        <f>Month!L1602</f>
        <v>0</v>
      </c>
      <c r="M1602">
        <f>Month!M1602</f>
        <v>0.01</v>
      </c>
      <c r="N1602">
        <f>Month!N1602</f>
        <v>0.01</v>
      </c>
      <c r="O1602">
        <f>Month!O1602</f>
        <v>72.62</v>
      </c>
      <c r="P1602" s="82">
        <v>1</v>
      </c>
      <c r="Q1602" s="82">
        <v>1</v>
      </c>
    </row>
    <row r="1603" spans="1:17" ht="15.5">
      <c r="A1603">
        <f>Month!A1603</f>
        <v>2024</v>
      </c>
      <c r="B1603" t="s">
        <v>53</v>
      </c>
      <c r="C1603" t="str">
        <f>Month!C1603</f>
        <v>Russian Federation</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tr">
        <f>Month!C1604</f>
        <v>Saudi Arabia</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tr">
        <f>Month!C1605</f>
        <v>Spain</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tr">
        <f>Month!C1606</f>
        <v>Sweden</v>
      </c>
      <c r="D1606">
        <f>Month!D1606</f>
        <v>0.19</v>
      </c>
      <c r="E1606">
        <f>Month!E1606</f>
        <v>61.81</v>
      </c>
      <c r="F1606">
        <f>Month!F1606</f>
        <v>62</v>
      </c>
      <c r="G1606">
        <f>Month!G1606</f>
        <v>0</v>
      </c>
      <c r="H1606">
        <f>Month!H1606</f>
        <v>37.049999999999997</v>
      </c>
      <c r="I1606">
        <f>Month!I1606</f>
        <v>0</v>
      </c>
      <c r="J1606">
        <f>Month!J1606</f>
        <v>0</v>
      </c>
      <c r="K1606">
        <f>Month!K1606</f>
        <v>112.31</v>
      </c>
      <c r="L1606">
        <f>Month!L1606</f>
        <v>0</v>
      </c>
      <c r="M1606">
        <f>Month!M1606</f>
        <v>3.93</v>
      </c>
      <c r="N1606">
        <f>Month!N1606</f>
        <v>153.29</v>
      </c>
      <c r="O1606">
        <f>Month!O1606</f>
        <v>215.29</v>
      </c>
      <c r="P1606" s="82">
        <v>1</v>
      </c>
      <c r="Q1606" s="82">
        <v>1</v>
      </c>
    </row>
    <row r="1607" spans="1:17" ht="15.5">
      <c r="A1607">
        <f>Month!A1607</f>
        <v>2024</v>
      </c>
      <c r="B1607" t="s">
        <v>53</v>
      </c>
      <c r="C1607" t="str">
        <f>Month!C1607</f>
        <v>Turkey</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tr">
        <f>Month!C1608</f>
        <v>United Arab Emirates</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tr">
        <f>Month!C1609</f>
        <v>United States</v>
      </c>
      <c r="D1609">
        <f>Month!D1609</f>
        <v>1236.93</v>
      </c>
      <c r="E1609">
        <f>Month!E1609</f>
        <v>0</v>
      </c>
      <c r="F1609">
        <f>Month!F1609</f>
        <v>1236.93</v>
      </c>
      <c r="G1609">
        <f>Month!G1609</f>
        <v>0</v>
      </c>
      <c r="H1609">
        <f>Month!H1609</f>
        <v>13.03</v>
      </c>
      <c r="I1609">
        <f>Month!I1609</f>
        <v>117.96</v>
      </c>
      <c r="J1609">
        <f>Month!J1609</f>
        <v>0</v>
      </c>
      <c r="K1609">
        <f>Month!K1609</f>
        <v>315.38</v>
      </c>
      <c r="L1609">
        <f>Month!L1609</f>
        <v>3.55</v>
      </c>
      <c r="M1609">
        <f>Month!M1609</f>
        <v>0.27</v>
      </c>
      <c r="N1609">
        <f>Month!N1609</f>
        <v>450.19</v>
      </c>
      <c r="O1609">
        <f>Month!O1609</f>
        <v>1687.12</v>
      </c>
      <c r="P1609" s="82">
        <v>1</v>
      </c>
      <c r="Q1609" s="82">
        <v>1</v>
      </c>
    </row>
    <row r="1610" spans="1:17" ht="15.5">
      <c r="A1610">
        <f>Month!A1610</f>
        <v>2024</v>
      </c>
      <c r="B1610" t="s">
        <v>53</v>
      </c>
      <c r="C1610" t="str">
        <f>Month!C1610</f>
        <v>Other</v>
      </c>
      <c r="D1610">
        <f>Month!D1610</f>
        <v>240.37</v>
      </c>
      <c r="E1610">
        <f>Month!E1610</f>
        <v>11.76</v>
      </c>
      <c r="F1610">
        <f>Month!F1610</f>
        <v>252.13</v>
      </c>
      <c r="G1610">
        <f>Month!G1610</f>
        <v>51.13</v>
      </c>
      <c r="H1610">
        <f>Month!H1610</f>
        <v>47.48</v>
      </c>
      <c r="I1610">
        <f>Month!I1610</f>
        <v>81.39</v>
      </c>
      <c r="J1610">
        <f>Month!J1610</f>
        <v>6.7</v>
      </c>
      <c r="K1610">
        <f>Month!K1610</f>
        <v>121.38</v>
      </c>
      <c r="L1610">
        <f>Month!L1610</f>
        <v>0</v>
      </c>
      <c r="M1610">
        <f>Month!M1610</f>
        <v>12.44</v>
      </c>
      <c r="N1610">
        <f>Month!N1610</f>
        <v>320.52</v>
      </c>
      <c r="O1610">
        <f>Month!O1610</f>
        <v>572.65</v>
      </c>
      <c r="P1610" s="82">
        <v>1</v>
      </c>
      <c r="Q1610" s="82">
        <v>1</v>
      </c>
    </row>
    <row r="1611" spans="1:17" s="130" customFormat="1" ht="15.5">
      <c r="A1611" s="130">
        <f>Month!A1611</f>
        <v>2024</v>
      </c>
      <c r="B1611" s="130" t="s">
        <v>53</v>
      </c>
      <c r="C1611" t="str">
        <f>Month!C1611</f>
        <v>Total imports</v>
      </c>
      <c r="D1611" s="130">
        <f>Month!D1611</f>
        <v>3140.19</v>
      </c>
      <c r="E1611" s="130">
        <f>Month!E1611</f>
        <v>265.07</v>
      </c>
      <c r="F1611" s="130">
        <f>Month!F1611</f>
        <v>3405.26</v>
      </c>
      <c r="G1611" s="130">
        <f>Month!G1611</f>
        <v>84.45</v>
      </c>
      <c r="H1611" s="130">
        <f>Month!H1611</f>
        <v>310.3</v>
      </c>
      <c r="I1611" s="130">
        <f>Month!I1611</f>
        <v>761.88</v>
      </c>
      <c r="J1611" s="130">
        <f>Month!J1611</f>
        <v>65.84</v>
      </c>
      <c r="K1611" s="130">
        <f>Month!K1611</f>
        <v>1174.32</v>
      </c>
      <c r="L1611" s="130">
        <f>Month!L1611</f>
        <v>8.64</v>
      </c>
      <c r="M1611" s="130">
        <f>Month!M1611</f>
        <v>183.25</v>
      </c>
      <c r="N1611" s="130">
        <f>Month!N1611</f>
        <v>2588.6799999999998</v>
      </c>
      <c r="O1611" s="130">
        <f>Month!O1611</f>
        <v>5993.94</v>
      </c>
      <c r="P1611" s="82">
        <v>1</v>
      </c>
      <c r="Q1611" s="82">
        <v>1</v>
      </c>
    </row>
    <row r="1612" spans="1:17" ht="15.5">
      <c r="A1612">
        <f>Month!A1612</f>
        <v>2024</v>
      </c>
      <c r="B1612" t="s">
        <v>64</v>
      </c>
      <c r="C1612" t="str">
        <f>Month!C1612</f>
        <v>Algeria</v>
      </c>
      <c r="D1612">
        <f>Month!D1612</f>
        <v>0</v>
      </c>
      <c r="E1612">
        <f>Month!E1612</f>
        <v>0</v>
      </c>
      <c r="F1612">
        <f>Month!F1612</f>
        <v>0</v>
      </c>
      <c r="G1612">
        <f>Month!G1612</f>
        <v>0</v>
      </c>
      <c r="H1612">
        <f>Month!H1612</f>
        <v>0</v>
      </c>
      <c r="I1612">
        <f>Month!I1612</f>
        <v>0</v>
      </c>
      <c r="J1612">
        <f>Month!J1612</f>
        <v>0</v>
      </c>
      <c r="K1612">
        <f>Month!K1612</f>
        <v>0</v>
      </c>
      <c r="L1612">
        <f>Month!L1612</f>
        <v>0</v>
      </c>
      <c r="M1612">
        <f>Month!M1612</f>
        <v>0</v>
      </c>
      <c r="N1612">
        <f>Month!N1612</f>
        <v>0</v>
      </c>
      <c r="O1612">
        <f>Month!O1612</f>
        <v>0</v>
      </c>
      <c r="P1612" s="82">
        <v>1</v>
      </c>
      <c r="Q1612" s="82">
        <v>1</v>
      </c>
    </row>
    <row r="1613" spans="1:17" ht="15.5">
      <c r="A1613">
        <f>Month!A1613</f>
        <v>2024</v>
      </c>
      <c r="B1613" t="s">
        <v>64</v>
      </c>
      <c r="C1613" t="str">
        <f>Month!C1613</f>
        <v>Belgium</v>
      </c>
      <c r="D1613">
        <f>Month!D1613</f>
        <v>0</v>
      </c>
      <c r="E1613">
        <f>Month!E1613</f>
        <v>0.76</v>
      </c>
      <c r="F1613">
        <f>Month!F1613</f>
        <v>0.76</v>
      </c>
      <c r="G1613">
        <f>Month!G1613</f>
        <v>2.96</v>
      </c>
      <c r="H1613">
        <f>Month!H1613</f>
        <v>7.0000000000000007E-2</v>
      </c>
      <c r="I1613">
        <f>Month!I1613</f>
        <v>33.049999999999997</v>
      </c>
      <c r="J1613">
        <f>Month!J1613</f>
        <v>0</v>
      </c>
      <c r="K1613">
        <f>Month!K1613</f>
        <v>130.16</v>
      </c>
      <c r="L1613">
        <f>Month!L1613</f>
        <v>3.91</v>
      </c>
      <c r="M1613">
        <f>Month!M1613</f>
        <v>4.51</v>
      </c>
      <c r="N1613">
        <f>Month!N1613</f>
        <v>174.66</v>
      </c>
      <c r="O1613">
        <f>Month!O1613</f>
        <v>175.42</v>
      </c>
      <c r="P1613" s="82">
        <v>1</v>
      </c>
      <c r="Q1613" s="82">
        <v>1</v>
      </c>
    </row>
    <row r="1614" spans="1:17" ht="15.5">
      <c r="A1614">
        <f>Month!A1614</f>
        <v>2024</v>
      </c>
      <c r="B1614" t="s">
        <v>64</v>
      </c>
      <c r="C1614" t="str">
        <f>Month!C1614</f>
        <v>Canada</v>
      </c>
      <c r="D1614">
        <f>Month!D1614</f>
        <v>79.819999999999993</v>
      </c>
      <c r="E1614">
        <f>Month!E1614</f>
        <v>0</v>
      </c>
      <c r="F1614">
        <f>Month!F1614</f>
        <v>79.819999999999993</v>
      </c>
      <c r="G1614">
        <f>Month!G1614</f>
        <v>0</v>
      </c>
      <c r="H1614">
        <f>Month!H1614</f>
        <v>0</v>
      </c>
      <c r="I1614">
        <f>Month!I1614</f>
        <v>0</v>
      </c>
      <c r="J1614">
        <f>Month!J1614</f>
        <v>0</v>
      </c>
      <c r="K1614">
        <f>Month!K1614</f>
        <v>0</v>
      </c>
      <c r="L1614">
        <f>Month!L1614</f>
        <v>0</v>
      </c>
      <c r="M1614">
        <f>Month!M1614</f>
        <v>0.21</v>
      </c>
      <c r="N1614">
        <f>Month!N1614</f>
        <v>0.21</v>
      </c>
      <c r="O1614">
        <f>Month!O1614</f>
        <v>80.03</v>
      </c>
      <c r="P1614" s="82">
        <v>1</v>
      </c>
      <c r="Q1614" s="82">
        <v>1</v>
      </c>
    </row>
    <row r="1615" spans="1:17" ht="15.5">
      <c r="A1615">
        <f>Month!A1615</f>
        <v>2024</v>
      </c>
      <c r="B1615" t="s">
        <v>64</v>
      </c>
      <c r="C1615" t="str">
        <f>Month!C1615</f>
        <v>France</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tr">
        <f>Month!C1616</f>
        <v>Germany</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tr">
        <f>Month!C1617</f>
        <v>India</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tr">
        <f>Month!C1618</f>
        <v>Ireland</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tr">
        <f>Month!C1619</f>
        <v>Kuwait</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tr">
        <f>Month!C1620</f>
        <v>Libya</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tr">
        <f>Month!C1621</f>
        <v>Netherlands</v>
      </c>
      <c r="D1621">
        <f>Month!D1621</f>
        <v>0.64</v>
      </c>
      <c r="E1621">
        <f>Month!E1621</f>
        <v>17.48</v>
      </c>
      <c r="F1621">
        <f>Month!F1621</f>
        <v>18.12</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539.07000000000005</v>
      </c>
      <c r="P1621" s="82">
        <v>1</v>
      </c>
      <c r="Q1621" s="82">
        <v>1</v>
      </c>
    </row>
    <row r="1622" spans="1:17" ht="15.5">
      <c r="A1622">
        <f>Month!A1622</f>
        <v>2024</v>
      </c>
      <c r="B1622" t="s">
        <v>64</v>
      </c>
      <c r="C1622" t="str">
        <f>Month!C1622</f>
        <v>Nigeria</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tr">
        <f>Month!C1623</f>
        <v>Norway</v>
      </c>
      <c r="D1623">
        <f>Month!D1623</f>
        <v>1010.05</v>
      </c>
      <c r="E1623">
        <f>Month!E1623</f>
        <v>0</v>
      </c>
      <c r="F1623">
        <f>Month!F1623</f>
        <v>1010.05</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1143.48</v>
      </c>
      <c r="P1623" s="82">
        <v>1</v>
      </c>
      <c r="Q1623" s="82">
        <v>1</v>
      </c>
    </row>
    <row r="1624" spans="1:17" ht="15.5">
      <c r="A1624">
        <f>Month!A1624</f>
        <v>2024</v>
      </c>
      <c r="B1624" t="s">
        <v>64</v>
      </c>
      <c r="C1624" t="str">
        <f>Month!C1624</f>
        <v>Other Non-OECD Americas</v>
      </c>
      <c r="D1624">
        <f>Month!D1624</f>
        <v>123.25</v>
      </c>
      <c r="E1624">
        <f>Month!E1624</f>
        <v>0</v>
      </c>
      <c r="F1624">
        <f>Month!F1624</f>
        <v>123.25</v>
      </c>
      <c r="G1624">
        <f>Month!G1624</f>
        <v>0</v>
      </c>
      <c r="H1624">
        <f>Month!H1624</f>
        <v>0</v>
      </c>
      <c r="I1624">
        <f>Month!I1624</f>
        <v>0</v>
      </c>
      <c r="J1624">
        <f>Month!J1624</f>
        <v>0</v>
      </c>
      <c r="K1624">
        <f>Month!K1624</f>
        <v>0</v>
      </c>
      <c r="L1624">
        <f>Month!L1624</f>
        <v>0</v>
      </c>
      <c r="M1624">
        <f>Month!M1624</f>
        <v>0</v>
      </c>
      <c r="N1624">
        <f>Month!N1624</f>
        <v>0</v>
      </c>
      <c r="O1624">
        <f>Month!O1624</f>
        <v>123.25</v>
      </c>
      <c r="P1624" s="82">
        <v>1</v>
      </c>
      <c r="Q1624" s="82">
        <v>1</v>
      </c>
    </row>
    <row r="1625" spans="1:17" ht="15.5">
      <c r="A1625">
        <f>Month!A1625</f>
        <v>2024</v>
      </c>
      <c r="B1625" t="s">
        <v>64</v>
      </c>
      <c r="C1625" t="str">
        <f>Month!C1625</f>
        <v>Russian Federation</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tr">
        <f>Month!C1626</f>
        <v>Saudi Arabia</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tr">
        <f>Month!C1627</f>
        <v>Spain</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tr">
        <f>Month!C1628</f>
        <v>Sweden</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tr">
        <f>Month!C1629</f>
        <v>Turkey</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tr">
        <f>Month!C1630</f>
        <v>United Arab Emirates</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tr">
        <f>Month!C1631</f>
        <v>United States</v>
      </c>
      <c r="D1631">
        <f>Month!D1631</f>
        <v>1579.97</v>
      </c>
      <c r="E1631">
        <f>Month!E1631</f>
        <v>0</v>
      </c>
      <c r="F1631">
        <f>Month!F1631</f>
        <v>1579.97</v>
      </c>
      <c r="G1631">
        <f>Month!G1631</f>
        <v>0</v>
      </c>
      <c r="H1631">
        <f>Month!H1631</f>
        <v>0</v>
      </c>
      <c r="I1631">
        <f>Month!I1631</f>
        <v>0</v>
      </c>
      <c r="J1631">
        <f>Month!J1631</f>
        <v>28.24</v>
      </c>
      <c r="K1631">
        <f>Month!K1631</f>
        <v>363.77</v>
      </c>
      <c r="L1631">
        <f>Month!L1631</f>
        <v>0</v>
      </c>
      <c r="M1631">
        <f>Month!M1631</f>
        <v>15.3</v>
      </c>
      <c r="N1631">
        <f>Month!N1631</f>
        <v>407.31</v>
      </c>
      <c r="O1631">
        <f>Month!O1631</f>
        <v>1987.28</v>
      </c>
      <c r="P1631" s="82">
        <v>1</v>
      </c>
      <c r="Q1631" s="82">
        <v>1</v>
      </c>
    </row>
    <row r="1632" spans="1:17" ht="15.5">
      <c r="A1632">
        <f>Month!A1632</f>
        <v>2024</v>
      </c>
      <c r="B1632" t="s">
        <v>64</v>
      </c>
      <c r="C1632" t="str">
        <f>Month!C1632</f>
        <v>Other</v>
      </c>
      <c r="D1632">
        <f>Month!D1632</f>
        <v>92.19</v>
      </c>
      <c r="E1632">
        <f>Month!E1632</f>
        <v>11.25</v>
      </c>
      <c r="F1632">
        <f>Month!F1632</f>
        <v>103.44</v>
      </c>
      <c r="G1632">
        <f>Month!G1632</f>
        <v>69.45</v>
      </c>
      <c r="H1632">
        <f>Month!H1632</f>
        <v>39.200000000000003</v>
      </c>
      <c r="I1632">
        <f>Month!I1632</f>
        <v>33.97</v>
      </c>
      <c r="J1632">
        <f>Month!J1632</f>
        <v>0</v>
      </c>
      <c r="K1632">
        <f>Month!K1632</f>
        <v>17.91</v>
      </c>
      <c r="L1632">
        <f>Month!L1632</f>
        <v>0</v>
      </c>
      <c r="M1632">
        <f>Month!M1632</f>
        <v>3.76</v>
      </c>
      <c r="N1632">
        <f>Month!N1632</f>
        <v>164.29</v>
      </c>
      <c r="O1632">
        <f>Month!O1632</f>
        <v>267.73</v>
      </c>
      <c r="P1632" s="82">
        <v>1</v>
      </c>
      <c r="Q1632" s="82">
        <v>1</v>
      </c>
    </row>
    <row r="1633" spans="1:17" s="130" customFormat="1" ht="15.5">
      <c r="A1633" s="130">
        <f>Month!A1633</f>
        <v>2024</v>
      </c>
      <c r="B1633" s="130" t="s">
        <v>64</v>
      </c>
      <c r="C1633" t="str">
        <f>Month!C1633</f>
        <v>Total imports</v>
      </c>
      <c r="D1633" s="130">
        <f>Month!D1633</f>
        <v>3239.53</v>
      </c>
      <c r="E1633" s="130">
        <f>Month!E1633</f>
        <v>270.17</v>
      </c>
      <c r="F1633" s="130">
        <f>Month!F1633</f>
        <v>3509.7</v>
      </c>
      <c r="G1633" s="130">
        <f>Month!G1633</f>
        <v>73.040000000000006</v>
      </c>
      <c r="H1633" s="130">
        <f>Month!H1633</f>
        <v>350.4</v>
      </c>
      <c r="I1633" s="130">
        <f>Month!I1633</f>
        <v>851.62</v>
      </c>
      <c r="J1633" s="130">
        <f>Month!J1633</f>
        <v>72.959999999999994</v>
      </c>
      <c r="K1633" s="130">
        <f>Month!K1633</f>
        <v>966.27</v>
      </c>
      <c r="L1633" s="130">
        <f>Month!L1633</f>
        <v>7.29</v>
      </c>
      <c r="M1633" s="130">
        <f>Month!M1633</f>
        <v>184.25</v>
      </c>
      <c r="N1633" s="130">
        <f>Month!N1633</f>
        <v>2505.83</v>
      </c>
      <c r="O1633" s="130">
        <f>Month!O1633</f>
        <v>6015.53</v>
      </c>
      <c r="P1633" s="82">
        <v>1</v>
      </c>
      <c r="Q1633" s="82">
        <v>1</v>
      </c>
    </row>
    <row r="1634" spans="1:17" ht="15.5">
      <c r="A1634">
        <f>Month!A1634</f>
        <v>2024</v>
      </c>
      <c r="B1634" t="s">
        <v>63</v>
      </c>
      <c r="C1634" t="str">
        <f>Month!C1634</f>
        <v>Algeria</v>
      </c>
      <c r="D1634">
        <f>Month!D1634</f>
        <v>0</v>
      </c>
      <c r="E1634">
        <f>Month!E1634</f>
        <v>113.28</v>
      </c>
      <c r="F1634">
        <f>Month!F1634</f>
        <v>113.28</v>
      </c>
      <c r="G1634">
        <f>Month!G1634</f>
        <v>0</v>
      </c>
      <c r="H1634">
        <f>Month!H1634</f>
        <v>0</v>
      </c>
      <c r="I1634">
        <f>Month!I1634</f>
        <v>0</v>
      </c>
      <c r="J1634">
        <f>Month!J1634</f>
        <v>0</v>
      </c>
      <c r="K1634">
        <f>Month!K1634</f>
        <v>0</v>
      </c>
      <c r="L1634">
        <f>Month!L1634</f>
        <v>0</v>
      </c>
      <c r="M1634">
        <f>Month!M1634</f>
        <v>0</v>
      </c>
      <c r="N1634">
        <f>Month!N1634</f>
        <v>0</v>
      </c>
      <c r="O1634">
        <f>Month!O1634</f>
        <v>113.28</v>
      </c>
      <c r="P1634" s="82">
        <v>1</v>
      </c>
      <c r="Q1634" s="82">
        <v>1</v>
      </c>
    </row>
    <row r="1635" spans="1:17" ht="15.5">
      <c r="A1635">
        <f>Month!A1635</f>
        <v>2024</v>
      </c>
      <c r="B1635" t="s">
        <v>63</v>
      </c>
      <c r="C1635" t="str">
        <f>Month!C1635</f>
        <v>Belgium</v>
      </c>
      <c r="D1635">
        <f>Month!D1635</f>
        <v>0</v>
      </c>
      <c r="E1635">
        <f>Month!E1635</f>
        <v>36.1</v>
      </c>
      <c r="F1635">
        <f>Month!F1635</f>
        <v>36.1</v>
      </c>
      <c r="G1635">
        <f>Month!G1635</f>
        <v>2.95</v>
      </c>
      <c r="H1635">
        <f>Month!H1635</f>
        <v>0.02</v>
      </c>
      <c r="I1635">
        <f>Month!I1635</f>
        <v>14.48</v>
      </c>
      <c r="J1635">
        <f>Month!J1635</f>
        <v>0</v>
      </c>
      <c r="K1635">
        <f>Month!K1635</f>
        <v>78.89</v>
      </c>
      <c r="L1635">
        <f>Month!L1635</f>
        <v>11.68</v>
      </c>
      <c r="M1635">
        <f>Month!M1635</f>
        <v>11.14</v>
      </c>
      <c r="N1635">
        <f>Month!N1635</f>
        <v>119.16</v>
      </c>
      <c r="O1635">
        <f>Month!O1635</f>
        <v>155.26</v>
      </c>
      <c r="P1635" s="82">
        <v>1</v>
      </c>
      <c r="Q1635" s="82">
        <v>1</v>
      </c>
    </row>
    <row r="1636" spans="1:17" ht="15.5">
      <c r="A1636">
        <f>Month!A1636</f>
        <v>2024</v>
      </c>
      <c r="B1636" t="s">
        <v>63</v>
      </c>
      <c r="C1636" t="str">
        <f>Month!C1636</f>
        <v>Canada</v>
      </c>
      <c r="D1636">
        <f>Month!D1636</f>
        <v>169.48</v>
      </c>
      <c r="E1636">
        <f>Month!E1636</f>
        <v>0</v>
      </c>
      <c r="F1636">
        <f>Month!F1636</f>
        <v>169.48</v>
      </c>
      <c r="G1636">
        <f>Month!G1636</f>
        <v>0</v>
      </c>
      <c r="H1636">
        <f>Month!H1636</f>
        <v>0</v>
      </c>
      <c r="I1636">
        <f>Month!I1636</f>
        <v>0</v>
      </c>
      <c r="J1636">
        <f>Month!J1636</f>
        <v>0</v>
      </c>
      <c r="K1636">
        <f>Month!K1636</f>
        <v>0</v>
      </c>
      <c r="L1636">
        <f>Month!L1636</f>
        <v>0</v>
      </c>
      <c r="M1636">
        <f>Month!M1636</f>
        <v>0.17</v>
      </c>
      <c r="N1636">
        <f>Month!N1636</f>
        <v>0.17</v>
      </c>
      <c r="O1636">
        <f>Month!O1636</f>
        <v>169.65</v>
      </c>
      <c r="P1636" s="82">
        <v>1</v>
      </c>
      <c r="Q1636" s="82">
        <v>1</v>
      </c>
    </row>
    <row r="1637" spans="1:17" ht="15.5">
      <c r="A1637">
        <f>Month!A1637</f>
        <v>2024</v>
      </c>
      <c r="B1637" t="s">
        <v>63</v>
      </c>
      <c r="C1637" t="str">
        <f>Month!C1637</f>
        <v>France</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tr">
        <f>Month!C1638</f>
        <v>Germany</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tr">
        <f>Month!C1639</f>
        <v>India</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tr">
        <f>Month!C1640</f>
        <v>Ireland</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tr">
        <f>Month!C1641</f>
        <v>Kuwait</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tr">
        <f>Month!C1642</f>
        <v>Libya</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tr">
        <f>Month!C1643</f>
        <v>Netherlands</v>
      </c>
      <c r="D1643" s="114">
        <f>Month!D1643</f>
        <v>0</v>
      </c>
      <c r="E1643">
        <f>Month!E1643</f>
        <v>17.82</v>
      </c>
      <c r="F1643">
        <f>Month!F1643</f>
        <v>17.82</v>
      </c>
      <c r="G1643">
        <f>Month!G1643</f>
        <v>0.2</v>
      </c>
      <c r="H1643">
        <f>Month!H1643</f>
        <v>77.23</v>
      </c>
      <c r="I1643">
        <f>Month!I1643</f>
        <v>55.03</v>
      </c>
      <c r="J1643">
        <f>Month!J1643</f>
        <v>26.29</v>
      </c>
      <c r="K1643">
        <f>Month!K1643</f>
        <v>279.68</v>
      </c>
      <c r="L1643">
        <f>Month!L1643</f>
        <v>0</v>
      </c>
      <c r="M1643">
        <f>Month!M1643</f>
        <v>86.7</v>
      </c>
      <c r="N1643">
        <f>Month!N1643</f>
        <v>525.13</v>
      </c>
      <c r="O1643">
        <f>Month!O1643</f>
        <v>542.95000000000005</v>
      </c>
      <c r="P1643" s="82">
        <v>1</v>
      </c>
      <c r="Q1643" s="82">
        <v>1</v>
      </c>
    </row>
    <row r="1644" spans="1:17" ht="15.5">
      <c r="A1644">
        <f>Month!A1644</f>
        <v>2024</v>
      </c>
      <c r="B1644" t="s">
        <v>63</v>
      </c>
      <c r="C1644" t="str">
        <f>Month!C1644</f>
        <v>Nigeria</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tr">
        <f>Month!C1645</f>
        <v>Norway</v>
      </c>
      <c r="D1645">
        <f>Month!D1645</f>
        <v>1124.78</v>
      </c>
      <c r="E1645">
        <f>Month!E1645</f>
        <v>0</v>
      </c>
      <c r="F1645">
        <f>Month!F1645</f>
        <v>1124.78</v>
      </c>
      <c r="G1645">
        <f>Month!G1645</f>
        <v>5.29</v>
      </c>
      <c r="H1645">
        <f>Month!H1645</f>
        <v>83.19</v>
      </c>
      <c r="I1645">
        <f>Month!I1645</f>
        <v>0</v>
      </c>
      <c r="J1645">
        <f>Month!J1645</f>
        <v>0</v>
      </c>
      <c r="K1645">
        <f>Month!K1645</f>
        <v>0</v>
      </c>
      <c r="L1645">
        <f>Month!L1645</f>
        <v>0</v>
      </c>
      <c r="M1645">
        <f>Month!M1645</f>
        <v>17.64</v>
      </c>
      <c r="N1645">
        <f>Month!N1645</f>
        <v>106.12</v>
      </c>
      <c r="O1645">
        <f>Month!O1645</f>
        <v>1230.9000000000001</v>
      </c>
      <c r="P1645" s="82">
        <v>1</v>
      </c>
      <c r="Q1645" s="82">
        <v>1</v>
      </c>
    </row>
    <row r="1646" spans="1:17" ht="15.5">
      <c r="A1646">
        <f>Month!A1646</f>
        <v>2024</v>
      </c>
      <c r="B1646" t="s">
        <v>63</v>
      </c>
      <c r="C1646" t="str">
        <f>Month!C1646</f>
        <v>Other Non-OECD Americas</v>
      </c>
      <c r="D1646">
        <f>Month!D1646</f>
        <v>156.44</v>
      </c>
      <c r="E1646">
        <f>Month!E1646</f>
        <v>0</v>
      </c>
      <c r="F1646">
        <f>Month!F1646</f>
        <v>156.44</v>
      </c>
      <c r="G1646">
        <f>Month!G1646</f>
        <v>0</v>
      </c>
      <c r="H1646">
        <f>Month!H1646</f>
        <v>0</v>
      </c>
      <c r="I1646">
        <f>Month!I1646</f>
        <v>0</v>
      </c>
      <c r="J1646">
        <f>Month!J1646</f>
        <v>0</v>
      </c>
      <c r="K1646">
        <f>Month!K1646</f>
        <v>0</v>
      </c>
      <c r="L1646">
        <f>Month!L1646</f>
        <v>0</v>
      </c>
      <c r="M1646">
        <f>Month!M1646</f>
        <v>0</v>
      </c>
      <c r="N1646">
        <f>Month!N1646</f>
        <v>0</v>
      </c>
      <c r="O1646">
        <f>Month!O1646</f>
        <v>156.44</v>
      </c>
      <c r="P1646" s="82">
        <v>1</v>
      </c>
      <c r="Q1646" s="82">
        <v>1</v>
      </c>
    </row>
    <row r="1647" spans="1:17" ht="15.5">
      <c r="A1647">
        <f>Month!A1647</f>
        <v>2024</v>
      </c>
      <c r="B1647" t="s">
        <v>63</v>
      </c>
      <c r="C1647" t="str">
        <f>Month!C1647</f>
        <v>Russian Federation</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tr">
        <f>Month!C1648</f>
        <v>Saudi Arabia</v>
      </c>
      <c r="D1648">
        <f>Month!D1648</f>
        <v>0</v>
      </c>
      <c r="E1648">
        <f>Month!E1648</f>
        <v>30.3</v>
      </c>
      <c r="F1648">
        <f>Month!F1648</f>
        <v>30.3</v>
      </c>
      <c r="G1648">
        <f>Month!G1648</f>
        <v>0</v>
      </c>
      <c r="H1648">
        <f>Month!H1648</f>
        <v>0</v>
      </c>
      <c r="I1648">
        <f>Month!I1648</f>
        <v>139.69</v>
      </c>
      <c r="J1648">
        <f>Month!J1648</f>
        <v>0</v>
      </c>
      <c r="K1648">
        <f>Month!K1648</f>
        <v>84.65</v>
      </c>
      <c r="L1648">
        <f>Month!L1648</f>
        <v>0</v>
      </c>
      <c r="M1648">
        <f>Month!M1648</f>
        <v>0</v>
      </c>
      <c r="N1648">
        <f>Month!N1648</f>
        <v>224.34</v>
      </c>
      <c r="O1648">
        <f>Month!O1648</f>
        <v>254.64</v>
      </c>
      <c r="P1648" s="82">
        <v>1</v>
      </c>
      <c r="Q1648" s="82">
        <v>1</v>
      </c>
    </row>
    <row r="1649" spans="1:17" ht="15.5">
      <c r="A1649">
        <f>Month!A1649</f>
        <v>2024</v>
      </c>
      <c r="B1649" t="s">
        <v>63</v>
      </c>
      <c r="C1649" t="str">
        <f>Month!C1649</f>
        <v>Spain</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tr">
        <f>Month!C1650</f>
        <v>Sweden</v>
      </c>
      <c r="D1650">
        <f>Month!D1650</f>
        <v>0</v>
      </c>
      <c r="E1650">
        <f>Month!E1650</f>
        <v>36.39</v>
      </c>
      <c r="F1650">
        <f>Month!F1650</f>
        <v>36.39</v>
      </c>
      <c r="G1650">
        <f>Month!G1650</f>
        <v>0</v>
      </c>
      <c r="H1650">
        <f>Month!H1650</f>
        <v>0.09</v>
      </c>
      <c r="I1650">
        <f>Month!I1650</f>
        <v>14.97</v>
      </c>
      <c r="J1650">
        <f>Month!J1650</f>
        <v>0</v>
      </c>
      <c r="K1650">
        <f>Month!K1650</f>
        <v>65.58</v>
      </c>
      <c r="L1650">
        <f>Month!L1650</f>
        <v>0</v>
      </c>
      <c r="M1650">
        <f>Month!M1650</f>
        <v>11.4</v>
      </c>
      <c r="N1650">
        <f>Month!N1650</f>
        <v>92.04</v>
      </c>
      <c r="O1650">
        <f>Month!O1650</f>
        <v>128.43</v>
      </c>
      <c r="P1650" s="82">
        <v>1</v>
      </c>
      <c r="Q1650" s="82">
        <v>1</v>
      </c>
    </row>
    <row r="1651" spans="1:17" ht="15.5">
      <c r="A1651">
        <f>Month!A1651</f>
        <v>2024</v>
      </c>
      <c r="B1651" t="s">
        <v>63</v>
      </c>
      <c r="C1651" t="str">
        <f>Month!C1651</f>
        <v>Turkey</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tr">
        <f>Month!C1652</f>
        <v>United Arab Emirates</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tr">
        <f>Month!C1653</f>
        <v>United States</v>
      </c>
      <c r="D1653">
        <f>Month!D1653</f>
        <v>1427.77</v>
      </c>
      <c r="E1653">
        <f>Month!E1653</f>
        <v>0</v>
      </c>
      <c r="F1653">
        <f>Month!F1653</f>
        <v>1427.77</v>
      </c>
      <c r="G1653">
        <f>Month!G1653</f>
        <v>0</v>
      </c>
      <c r="H1653">
        <f>Month!H1653</f>
        <v>0.06</v>
      </c>
      <c r="I1653">
        <f>Month!I1653</f>
        <v>39.82</v>
      </c>
      <c r="J1653">
        <f>Month!J1653</f>
        <v>0</v>
      </c>
      <c r="K1653">
        <f>Month!K1653</f>
        <v>272.26</v>
      </c>
      <c r="L1653">
        <f>Month!L1653</f>
        <v>0</v>
      </c>
      <c r="M1653">
        <f>Month!M1653</f>
        <v>0.36</v>
      </c>
      <c r="N1653">
        <f>Month!N1653</f>
        <v>312.5</v>
      </c>
      <c r="O1653">
        <f>Month!O1653</f>
        <v>1740.27</v>
      </c>
      <c r="P1653" s="82">
        <v>1</v>
      </c>
      <c r="Q1653" s="82">
        <v>1</v>
      </c>
    </row>
    <row r="1654" spans="1:17" ht="15.5">
      <c r="A1654">
        <f>Month!A1654</f>
        <v>2024</v>
      </c>
      <c r="B1654" t="s">
        <v>63</v>
      </c>
      <c r="C1654" t="str">
        <f>Month!C1654</f>
        <v>Other</v>
      </c>
      <c r="D1654">
        <f>Month!D1654</f>
        <v>225.55</v>
      </c>
      <c r="E1654">
        <f>Month!E1654</f>
        <v>73.05</v>
      </c>
      <c r="F1654">
        <f>Month!F1654</f>
        <v>298.60000000000002</v>
      </c>
      <c r="G1654">
        <f>Month!G1654</f>
        <v>52.05</v>
      </c>
      <c r="H1654">
        <f>Month!H1654</f>
        <v>97.9</v>
      </c>
      <c r="I1654">
        <f>Month!I1654</f>
        <v>173.07</v>
      </c>
      <c r="J1654">
        <f>Month!J1654</f>
        <v>0</v>
      </c>
      <c r="K1654">
        <f>Month!K1654</f>
        <v>50.47</v>
      </c>
      <c r="L1654">
        <f>Month!L1654</f>
        <v>0</v>
      </c>
      <c r="M1654">
        <f>Month!M1654</f>
        <v>11.99</v>
      </c>
      <c r="N1654">
        <f>Month!N1654</f>
        <v>385.48</v>
      </c>
      <c r="O1654">
        <f>Month!O1654</f>
        <v>684.08</v>
      </c>
      <c r="P1654" s="82">
        <v>1</v>
      </c>
      <c r="Q1654" s="82">
        <v>1</v>
      </c>
    </row>
    <row r="1655" spans="1:17" s="130" customFormat="1" ht="15.5">
      <c r="A1655" s="130">
        <f>Month!A1655</f>
        <v>2024</v>
      </c>
      <c r="B1655" s="130" t="s">
        <v>63</v>
      </c>
      <c r="C1655" t="str">
        <f>Month!C1655</f>
        <v>Total imports</v>
      </c>
      <c r="D1655" s="130">
        <f>Month!D1655</f>
        <v>3687.3</v>
      </c>
      <c r="E1655" s="130">
        <f>Month!E1655</f>
        <v>409.5</v>
      </c>
      <c r="F1655" s="130">
        <f>Month!F1655</f>
        <v>4096.8</v>
      </c>
      <c r="G1655" s="130">
        <f>Month!G1655</f>
        <v>60.83</v>
      </c>
      <c r="H1655" s="130">
        <f>Month!H1655</f>
        <v>309.81</v>
      </c>
      <c r="I1655" s="130">
        <f>Month!I1655</f>
        <v>866.14</v>
      </c>
      <c r="J1655" s="130">
        <f>Month!J1655</f>
        <v>51.58</v>
      </c>
      <c r="K1655" s="130">
        <f>Month!K1655</f>
        <v>926.86</v>
      </c>
      <c r="L1655" s="130">
        <f>Month!L1655</f>
        <v>14.87</v>
      </c>
      <c r="M1655" s="130">
        <f>Month!M1655</f>
        <v>199.49</v>
      </c>
      <c r="N1655" s="130">
        <f>Month!N1655</f>
        <v>2429.58</v>
      </c>
      <c r="O1655" s="130">
        <f>Month!O1655</f>
        <v>6526.38</v>
      </c>
      <c r="P1655" s="82">
        <v>1</v>
      </c>
      <c r="Q1655" s="82">
        <v>1</v>
      </c>
    </row>
    <row r="1656" spans="1:17" ht="15.5">
      <c r="A1656">
        <f>Month!A1656</f>
        <v>2024</v>
      </c>
      <c r="B1656" t="str">
        <f>Month!B1656</f>
        <v xml:space="preserve">April </v>
      </c>
      <c r="C1656" t="str">
        <f>Month!C1656</f>
        <v>Algeria</v>
      </c>
      <c r="D1656" s="114">
        <f>Month!D1656</f>
        <v>0</v>
      </c>
      <c r="E1656" s="114">
        <f>Month!E1656</f>
        <v>112.13</v>
      </c>
      <c r="F1656" s="114">
        <f>Month!F1656</f>
        <v>112.13</v>
      </c>
      <c r="G1656" s="114">
        <f>Month!G1656</f>
        <v>0</v>
      </c>
      <c r="H1656" s="114">
        <f>Month!H1656</f>
        <v>0</v>
      </c>
      <c r="I1656" s="114">
        <f>Month!I1656</f>
        <v>0</v>
      </c>
      <c r="J1656" s="114">
        <f>Month!J1656</f>
        <v>0</v>
      </c>
      <c r="K1656" s="114">
        <f>Month!K1656</f>
        <v>0</v>
      </c>
      <c r="L1656" s="114">
        <f>Month!L1656</f>
        <v>0</v>
      </c>
      <c r="M1656" s="114">
        <f>Month!M1656</f>
        <v>0</v>
      </c>
      <c r="N1656" s="114">
        <f>Month!N1656</f>
        <v>0</v>
      </c>
      <c r="O1656" s="114">
        <f>Month!O1656</f>
        <v>112.13</v>
      </c>
      <c r="P1656" s="82">
        <v>2</v>
      </c>
      <c r="Q1656" s="82">
        <v>2</v>
      </c>
    </row>
    <row r="1657" spans="1:17" ht="15.5">
      <c r="A1657">
        <f>Month!A1657</f>
        <v>2024</v>
      </c>
      <c r="B1657" t="str">
        <f>Month!B1657</f>
        <v>April</v>
      </c>
      <c r="C1657" t="str">
        <f>Month!C1657</f>
        <v>Belgium</v>
      </c>
      <c r="D1657">
        <f>Month!D1657</f>
        <v>0</v>
      </c>
      <c r="E1657">
        <f>Month!E1657</f>
        <v>50.83</v>
      </c>
      <c r="F1657">
        <f>Month!F1657</f>
        <v>50.83</v>
      </c>
      <c r="G1657">
        <f>Month!G1657</f>
        <v>0.12</v>
      </c>
      <c r="H1657">
        <f>Month!H1657</f>
        <v>109.84</v>
      </c>
      <c r="I1657">
        <f>Month!I1657</f>
        <v>0</v>
      </c>
      <c r="J1657">
        <f>Month!J1657</f>
        <v>0</v>
      </c>
      <c r="K1657">
        <f>Month!K1657</f>
        <v>269.13</v>
      </c>
      <c r="L1657">
        <f>Month!L1657</f>
        <v>6</v>
      </c>
      <c r="M1657">
        <f>Month!M1657</f>
        <v>7.67</v>
      </c>
      <c r="N1657">
        <f>Month!N1657</f>
        <v>392.76</v>
      </c>
      <c r="O1657">
        <f>Month!O1657</f>
        <v>443.59</v>
      </c>
      <c r="P1657" s="82">
        <v>2</v>
      </c>
      <c r="Q1657" s="82">
        <v>2</v>
      </c>
    </row>
    <row r="1658" spans="1:17" ht="15.5">
      <c r="A1658">
        <f>Month!A1658</f>
        <v>2024</v>
      </c>
      <c r="B1658" t="str">
        <f>Month!B1658</f>
        <v>April</v>
      </c>
      <c r="C1658" t="str">
        <f>Month!C1658</f>
        <v>Canada</v>
      </c>
      <c r="D1658">
        <f>Month!D1658</f>
        <v>91.2</v>
      </c>
      <c r="E1658">
        <f>Month!E1658</f>
        <v>0</v>
      </c>
      <c r="F1658">
        <f>Month!F1658</f>
        <v>91.2</v>
      </c>
      <c r="G1658">
        <f>Month!G1658</f>
        <v>0</v>
      </c>
      <c r="H1658">
        <f>Month!H1658</f>
        <v>0</v>
      </c>
      <c r="I1658">
        <f>Month!I1658</f>
        <v>0</v>
      </c>
      <c r="J1658">
        <f>Month!J1658</f>
        <v>0</v>
      </c>
      <c r="K1658">
        <f>Month!K1658</f>
        <v>0</v>
      </c>
      <c r="L1658">
        <f>Month!L1658</f>
        <v>0</v>
      </c>
      <c r="M1658">
        <f>Month!M1658</f>
        <v>0.14000000000000001</v>
      </c>
      <c r="N1658">
        <f>Month!N1658</f>
        <v>0.14000000000000001</v>
      </c>
      <c r="O1658">
        <f>Month!O1658</f>
        <v>91.34</v>
      </c>
      <c r="P1658" s="82">
        <v>2</v>
      </c>
      <c r="Q1658" s="82">
        <v>2</v>
      </c>
    </row>
    <row r="1659" spans="1:17" ht="15.5">
      <c r="A1659">
        <f>Month!A1659</f>
        <v>2024</v>
      </c>
      <c r="B1659" t="str">
        <f>Month!B1659</f>
        <v>April</v>
      </c>
      <c r="C1659" t="str">
        <f>Month!C1659</f>
        <v>France</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tr">
        <f>Month!C1660</f>
        <v>Germany</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tr">
        <f>Month!C1661</f>
        <v>India</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tr">
        <f>Month!C1662</f>
        <v>Ireland</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tr">
        <f>Month!C1663</f>
        <v>Kuwait</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tr">
        <f>Month!C1664</f>
        <v>Libya</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tr">
        <f>Month!C1665</f>
        <v>Netherlands</v>
      </c>
      <c r="D1665">
        <f>Month!D1665</f>
        <v>0.12</v>
      </c>
      <c r="E1665">
        <f>Month!E1665</f>
        <v>81.99</v>
      </c>
      <c r="F1665">
        <f>Month!F1665</f>
        <v>82.11</v>
      </c>
      <c r="G1665">
        <f>Month!G1665</f>
        <v>0.28999999999999998</v>
      </c>
      <c r="H1665">
        <f>Month!H1665</f>
        <v>84.69</v>
      </c>
      <c r="I1665">
        <f>Month!I1665</f>
        <v>45.55</v>
      </c>
      <c r="J1665">
        <f>Month!J1665</f>
        <v>4.01</v>
      </c>
      <c r="K1665">
        <f>Month!K1665</f>
        <v>177.83</v>
      </c>
      <c r="L1665">
        <f>Month!L1665</f>
        <v>6.22</v>
      </c>
      <c r="M1665">
        <f>Month!M1665</f>
        <v>72.63</v>
      </c>
      <c r="N1665">
        <f>Month!N1665</f>
        <v>391.22</v>
      </c>
      <c r="O1665">
        <f>Month!O1665</f>
        <v>473.33</v>
      </c>
      <c r="P1665" s="82">
        <v>2</v>
      </c>
      <c r="Q1665" s="82">
        <v>2</v>
      </c>
    </row>
    <row r="1666" spans="1:17" ht="15.5">
      <c r="A1666">
        <f>Month!A1666</f>
        <v>2024</v>
      </c>
      <c r="B1666" t="str">
        <f>Month!B1666</f>
        <v>April</v>
      </c>
      <c r="C1666" t="str">
        <f>Month!C1666</f>
        <v>Nigeria</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tr">
        <f>Month!C1667</f>
        <v>Norway</v>
      </c>
      <c r="D1667">
        <f>Month!D1667</f>
        <v>1168.46</v>
      </c>
      <c r="E1667">
        <f>Month!E1667</f>
        <v>0</v>
      </c>
      <c r="F1667">
        <f>Month!F1667</f>
        <v>1168.46</v>
      </c>
      <c r="G1667">
        <f>Month!G1667</f>
        <v>1.6</v>
      </c>
      <c r="H1667">
        <f>Month!H1667</f>
        <v>57.08</v>
      </c>
      <c r="I1667">
        <f>Month!I1667</f>
        <v>0</v>
      </c>
      <c r="J1667">
        <f>Month!J1667</f>
        <v>0</v>
      </c>
      <c r="K1667">
        <f>Month!K1667</f>
        <v>0</v>
      </c>
      <c r="L1667">
        <f>Month!L1667</f>
        <v>0</v>
      </c>
      <c r="M1667">
        <f>Month!M1667</f>
        <v>14.49</v>
      </c>
      <c r="N1667">
        <f>Month!N1667</f>
        <v>73.17</v>
      </c>
      <c r="O1667">
        <f>Month!O1667</f>
        <v>1241.6300000000001</v>
      </c>
      <c r="P1667" s="82">
        <v>2</v>
      </c>
      <c r="Q1667" s="82">
        <v>2</v>
      </c>
    </row>
    <row r="1668" spans="1:17" ht="15.5">
      <c r="A1668">
        <f>Month!A1668</f>
        <v>2024</v>
      </c>
      <c r="B1668" t="str">
        <f>Month!B1668</f>
        <v>April</v>
      </c>
      <c r="C1668" t="str">
        <f>Month!C1668</f>
        <v>Other Non-OECD Americas</v>
      </c>
      <c r="D1668">
        <f>Month!D1668</f>
        <v>123.56</v>
      </c>
      <c r="E1668">
        <f>Month!E1668</f>
        <v>0</v>
      </c>
      <c r="F1668">
        <f>Month!F1668</f>
        <v>123.56</v>
      </c>
      <c r="G1668">
        <f>Month!G1668</f>
        <v>0</v>
      </c>
      <c r="H1668">
        <f>Month!H1668</f>
        <v>0</v>
      </c>
      <c r="I1668">
        <f>Month!I1668</f>
        <v>0</v>
      </c>
      <c r="J1668">
        <f>Month!J1668</f>
        <v>0</v>
      </c>
      <c r="K1668">
        <f>Month!K1668</f>
        <v>0</v>
      </c>
      <c r="L1668">
        <f>Month!L1668</f>
        <v>0</v>
      </c>
      <c r="M1668">
        <f>Month!M1668</f>
        <v>0</v>
      </c>
      <c r="N1668">
        <f>Month!N1668</f>
        <v>0</v>
      </c>
      <c r="O1668">
        <f>Month!O1668</f>
        <v>123.56</v>
      </c>
      <c r="P1668" s="82">
        <v>2</v>
      </c>
      <c r="Q1668" s="82">
        <v>2</v>
      </c>
    </row>
    <row r="1669" spans="1:17" ht="15.5">
      <c r="A1669">
        <f>Month!A1669</f>
        <v>2024</v>
      </c>
      <c r="B1669" t="str">
        <f>Month!B1669</f>
        <v>April</v>
      </c>
      <c r="C1669" t="str">
        <f>Month!C1669</f>
        <v>Russian Federation</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tr">
        <f>Month!C1670</f>
        <v>Saudi Arabia</v>
      </c>
      <c r="D1670">
        <f>Month!D1670</f>
        <v>0</v>
      </c>
      <c r="E1670">
        <f>Month!E1670</f>
        <v>32.6</v>
      </c>
      <c r="F1670">
        <f>Month!F1670</f>
        <v>32.6</v>
      </c>
      <c r="G1670">
        <f>Month!G1670</f>
        <v>0</v>
      </c>
      <c r="H1670">
        <f>Month!H1670</f>
        <v>0</v>
      </c>
      <c r="I1670">
        <f>Month!I1670</f>
        <v>111.92</v>
      </c>
      <c r="J1670">
        <f>Month!J1670</f>
        <v>0</v>
      </c>
      <c r="K1670">
        <f>Month!K1670</f>
        <v>138.38999999999999</v>
      </c>
      <c r="L1670">
        <f>Month!L1670</f>
        <v>0</v>
      </c>
      <c r="M1670">
        <f>Month!M1670</f>
        <v>0</v>
      </c>
      <c r="N1670">
        <f>Month!N1670</f>
        <v>250.31</v>
      </c>
      <c r="O1670">
        <f>Month!O1670</f>
        <v>282.91000000000003</v>
      </c>
      <c r="P1670" s="82">
        <v>2</v>
      </c>
      <c r="Q1670" s="82">
        <v>2</v>
      </c>
    </row>
    <row r="1671" spans="1:17" ht="15.5">
      <c r="A1671">
        <f>Month!A1671</f>
        <v>2024</v>
      </c>
      <c r="B1671" t="str">
        <f>Month!B1671</f>
        <v>April</v>
      </c>
      <c r="C1671" t="str">
        <f>Month!C1671</f>
        <v>Spain</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tr">
        <f>Month!C1672</f>
        <v>Sweden</v>
      </c>
      <c r="D1672">
        <f>Month!D1672</f>
        <v>0.1</v>
      </c>
      <c r="E1672">
        <f>Month!E1672</f>
        <v>23.17</v>
      </c>
      <c r="F1672">
        <f>Month!F1672</f>
        <v>23.27</v>
      </c>
      <c r="G1672">
        <f>Month!G1672</f>
        <v>0</v>
      </c>
      <c r="H1672">
        <f>Month!H1672</f>
        <v>0.15</v>
      </c>
      <c r="I1672">
        <f>Month!I1672</f>
        <v>13.07</v>
      </c>
      <c r="J1672">
        <f>Month!J1672</f>
        <v>0</v>
      </c>
      <c r="K1672">
        <f>Month!K1672</f>
        <v>0</v>
      </c>
      <c r="L1672">
        <f>Month!L1672</f>
        <v>0</v>
      </c>
      <c r="M1672">
        <f>Month!M1672</f>
        <v>7.48</v>
      </c>
      <c r="N1672">
        <f>Month!N1672</f>
        <v>20.7</v>
      </c>
      <c r="O1672">
        <f>Month!O1672</f>
        <v>43.97</v>
      </c>
      <c r="P1672" s="82">
        <v>2</v>
      </c>
      <c r="Q1672" s="82">
        <v>2</v>
      </c>
    </row>
    <row r="1673" spans="1:17" ht="15.5">
      <c r="A1673">
        <f>Month!A1673</f>
        <v>2024</v>
      </c>
      <c r="B1673" t="str">
        <f>Month!B1673</f>
        <v>April</v>
      </c>
      <c r="C1673" t="str">
        <f>Month!C1673</f>
        <v>Turkey</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tr">
        <f>Month!C1674</f>
        <v>United Arab Emirates</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tr">
        <f>Month!C1675</f>
        <v>United States</v>
      </c>
      <c r="D1675">
        <f>Month!D1675</f>
        <v>1245.53</v>
      </c>
      <c r="E1675">
        <f>Month!E1675</f>
        <v>0</v>
      </c>
      <c r="F1675">
        <f>Month!F1675</f>
        <v>1245.53</v>
      </c>
      <c r="G1675">
        <f>Month!G1675</f>
        <v>0</v>
      </c>
      <c r="H1675">
        <f>Month!H1675</f>
        <v>0</v>
      </c>
      <c r="I1675">
        <f>Month!I1675</f>
        <v>39.659999999999997</v>
      </c>
      <c r="J1675">
        <f>Month!J1675</f>
        <v>0</v>
      </c>
      <c r="K1675">
        <f>Month!K1675</f>
        <v>505.14</v>
      </c>
      <c r="L1675">
        <f>Month!L1675</f>
        <v>0</v>
      </c>
      <c r="M1675">
        <f>Month!M1675</f>
        <v>40.75</v>
      </c>
      <c r="N1675">
        <f>Month!N1675</f>
        <v>585.54999999999995</v>
      </c>
      <c r="O1675">
        <f>Month!O1675</f>
        <v>1831.08</v>
      </c>
      <c r="P1675" s="82">
        <v>2</v>
      </c>
      <c r="Q1675" s="82">
        <v>2</v>
      </c>
    </row>
    <row r="1676" spans="1:17" ht="15.5">
      <c r="A1676">
        <f>Month!A1676</f>
        <v>2024</v>
      </c>
      <c r="B1676" t="str">
        <f>Month!B1676</f>
        <v>April</v>
      </c>
      <c r="C1676" t="str">
        <f>Month!C1676</f>
        <v>Other</v>
      </c>
      <c r="D1676">
        <f>Month!D1676</f>
        <v>188.12</v>
      </c>
      <c r="E1676">
        <f>Month!E1676</f>
        <v>14.02</v>
      </c>
      <c r="F1676">
        <f>Month!F1676</f>
        <v>202.14</v>
      </c>
      <c r="G1676">
        <f>Month!G1676</f>
        <v>61.23</v>
      </c>
      <c r="H1676">
        <f>Month!H1676</f>
        <v>90.6</v>
      </c>
      <c r="I1676">
        <f>Month!I1676</f>
        <v>0</v>
      </c>
      <c r="J1676">
        <f>Month!J1676</f>
        <v>12.08</v>
      </c>
      <c r="K1676">
        <f>Month!K1676</f>
        <v>40.75</v>
      </c>
      <c r="L1676">
        <f>Month!L1676</f>
        <v>0</v>
      </c>
      <c r="M1676">
        <f>Month!M1676</f>
        <v>8.5299999999999994</v>
      </c>
      <c r="N1676">
        <f>Month!N1676</f>
        <v>213.19</v>
      </c>
      <c r="O1676">
        <f>Month!O1676</f>
        <v>415.33</v>
      </c>
      <c r="P1676" s="82">
        <v>2</v>
      </c>
      <c r="Q1676" s="82">
        <v>2</v>
      </c>
    </row>
    <row r="1677" spans="1:17" ht="15.5">
      <c r="A1677" s="130">
        <f>Month!A1677</f>
        <v>2024</v>
      </c>
      <c r="B1677" t="str">
        <f>Month!B1677</f>
        <v>April</v>
      </c>
      <c r="C1677" t="str">
        <f>Month!C1677</f>
        <v>Total imports</v>
      </c>
      <c r="D1677">
        <f>Month!D1677</f>
        <v>3688.38</v>
      </c>
      <c r="E1677">
        <f>Month!E1677</f>
        <v>370.2</v>
      </c>
      <c r="F1677">
        <f>Month!F1677</f>
        <v>4058.58</v>
      </c>
      <c r="G1677">
        <f>Month!G1677</f>
        <v>63.41</v>
      </c>
      <c r="H1677">
        <f>Month!H1677</f>
        <v>392.33</v>
      </c>
      <c r="I1677">
        <f>Month!I1677</f>
        <v>885.16</v>
      </c>
      <c r="J1677">
        <f>Month!J1677</f>
        <v>28.82</v>
      </c>
      <c r="K1677">
        <f>Month!K1677</f>
        <v>1295.96</v>
      </c>
      <c r="L1677">
        <f>Month!L1677</f>
        <v>12.3</v>
      </c>
      <c r="M1677">
        <f>Month!M1677</f>
        <v>213.89</v>
      </c>
      <c r="N1677">
        <f>Month!N1677</f>
        <v>2891.87</v>
      </c>
      <c r="O1677">
        <f>Month!O1677</f>
        <v>6950.45</v>
      </c>
      <c r="P1677" s="82">
        <v>2</v>
      </c>
      <c r="Q1677" s="82">
        <v>2</v>
      </c>
    </row>
    <row r="1678" spans="1:17" ht="15.5">
      <c r="A1678">
        <f>Month!A1678</f>
        <v>2024</v>
      </c>
      <c r="B1678" t="str">
        <f>Month!B1678</f>
        <v>May</v>
      </c>
      <c r="C1678" t="str">
        <f>Month!C1678</f>
        <v>Algeria</v>
      </c>
      <c r="D1678">
        <f>Month!D1678</f>
        <v>246.1</v>
      </c>
      <c r="E1678">
        <f>Month!E1678</f>
        <v>30.03</v>
      </c>
      <c r="F1678">
        <f>Month!F1678</f>
        <v>276.13</v>
      </c>
      <c r="G1678">
        <f>Month!G1678</f>
        <v>0</v>
      </c>
      <c r="H1678">
        <f>Month!H1678</f>
        <v>0</v>
      </c>
      <c r="I1678">
        <f>Month!I1678</f>
        <v>0</v>
      </c>
      <c r="J1678">
        <f>Month!J1678</f>
        <v>0</v>
      </c>
      <c r="K1678">
        <f>Month!K1678</f>
        <v>0</v>
      </c>
      <c r="L1678">
        <f>Month!L1678</f>
        <v>0</v>
      </c>
      <c r="M1678">
        <f>Month!M1678</f>
        <v>0</v>
      </c>
      <c r="N1678">
        <f>Month!N1678</f>
        <v>0</v>
      </c>
      <c r="O1678">
        <f>Month!O1678</f>
        <v>276.13</v>
      </c>
      <c r="P1678" s="82">
        <v>2</v>
      </c>
      <c r="Q1678" s="82">
        <v>2</v>
      </c>
    </row>
    <row r="1679" spans="1:17" ht="15.5">
      <c r="A1679">
        <f>Month!A1679</f>
        <v>2024</v>
      </c>
      <c r="B1679" t="str">
        <f>Month!B1679</f>
        <v>May</v>
      </c>
      <c r="C1679" t="str">
        <f>Month!C1679</f>
        <v>Belgium</v>
      </c>
      <c r="D1679">
        <f>Month!D1679</f>
        <v>0</v>
      </c>
      <c r="E1679">
        <f>Month!E1679</f>
        <v>0</v>
      </c>
      <c r="F1679">
        <f>Month!F1679</f>
        <v>0</v>
      </c>
      <c r="G1679">
        <f>Month!G1679</f>
        <v>0.05</v>
      </c>
      <c r="H1679">
        <f>Month!H1679</f>
        <v>145.56</v>
      </c>
      <c r="I1679">
        <f>Month!I1679</f>
        <v>0</v>
      </c>
      <c r="J1679">
        <f>Month!J1679</f>
        <v>0</v>
      </c>
      <c r="K1679">
        <f>Month!K1679</f>
        <v>174.12</v>
      </c>
      <c r="L1679">
        <f>Month!L1679</f>
        <v>0</v>
      </c>
      <c r="M1679">
        <f>Month!M1679</f>
        <v>10.88</v>
      </c>
      <c r="N1679">
        <f>Month!N1679</f>
        <v>330.61</v>
      </c>
      <c r="O1679">
        <f>Month!O1679</f>
        <v>330.61</v>
      </c>
      <c r="P1679" s="82">
        <v>2</v>
      </c>
      <c r="Q1679" s="82">
        <v>2</v>
      </c>
    </row>
    <row r="1680" spans="1:17" ht="15.5">
      <c r="A1680">
        <f>Month!A1680</f>
        <v>2024</v>
      </c>
      <c r="B1680" t="str">
        <f>Month!B1680</f>
        <v>May</v>
      </c>
      <c r="C1680" t="str">
        <f>Month!C1680</f>
        <v>Canada</v>
      </c>
      <c r="D1680">
        <f>Month!D1680</f>
        <v>143.91999999999999</v>
      </c>
      <c r="E1680">
        <f>Month!E1680</f>
        <v>0</v>
      </c>
      <c r="F1680">
        <f>Month!F1680</f>
        <v>143.91999999999999</v>
      </c>
      <c r="G1680">
        <f>Month!G1680</f>
        <v>0</v>
      </c>
      <c r="H1680">
        <f>Month!H1680</f>
        <v>0</v>
      </c>
      <c r="I1680">
        <f>Month!I1680</f>
        <v>0</v>
      </c>
      <c r="J1680">
        <f>Month!J1680</f>
        <v>0</v>
      </c>
      <c r="K1680">
        <f>Month!K1680</f>
        <v>0</v>
      </c>
      <c r="L1680">
        <f>Month!L1680</f>
        <v>0</v>
      </c>
      <c r="M1680">
        <f>Month!M1680</f>
        <v>0.18</v>
      </c>
      <c r="N1680">
        <f>Month!N1680</f>
        <v>0.18</v>
      </c>
      <c r="O1680">
        <f>Month!O1680</f>
        <v>144.1</v>
      </c>
      <c r="P1680" s="82">
        <v>2</v>
      </c>
      <c r="Q1680" s="82">
        <v>2</v>
      </c>
    </row>
    <row r="1681" spans="1:17" ht="15.5">
      <c r="A1681">
        <f>Month!A1681</f>
        <v>2024</v>
      </c>
      <c r="B1681" t="str">
        <f>Month!B1681</f>
        <v>May</v>
      </c>
      <c r="C1681" t="str">
        <f>Month!C1681</f>
        <v>France</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tr">
        <f>Month!C1682</f>
        <v>Germany</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tr">
        <f>Month!C1683</f>
        <v>India</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tr">
        <f>Month!C1684</f>
        <v>Ireland</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tr">
        <f>Month!C1685</f>
        <v>Kuwait</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tr">
        <f>Month!C1686</f>
        <v>Libya</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tr">
        <f>Month!C1687</f>
        <v>Netherlands</v>
      </c>
      <c r="D1687">
        <f>Month!D1687</f>
        <v>0.15</v>
      </c>
      <c r="E1687">
        <f>Month!E1687</f>
        <v>154.02000000000001</v>
      </c>
      <c r="F1687">
        <f>Month!F1687</f>
        <v>154.16999999999999</v>
      </c>
      <c r="G1687">
        <f>Month!G1687</f>
        <v>0.1</v>
      </c>
      <c r="H1687">
        <f>Month!H1687</f>
        <v>141.76</v>
      </c>
      <c r="I1687">
        <f>Month!I1687</f>
        <v>43.92</v>
      </c>
      <c r="J1687">
        <f>Month!J1687</f>
        <v>0</v>
      </c>
      <c r="K1687">
        <f>Month!K1687</f>
        <v>152.41</v>
      </c>
      <c r="L1687">
        <f>Month!L1687</f>
        <v>0</v>
      </c>
      <c r="M1687">
        <f>Month!M1687</f>
        <v>75.38</v>
      </c>
      <c r="N1687">
        <f>Month!N1687</f>
        <v>413.57</v>
      </c>
      <c r="O1687">
        <f>Month!O1687</f>
        <v>567.74</v>
      </c>
      <c r="P1687" s="82">
        <v>2</v>
      </c>
      <c r="Q1687" s="82">
        <v>2</v>
      </c>
    </row>
    <row r="1688" spans="1:17" ht="15.5">
      <c r="A1688">
        <f>Month!A1688</f>
        <v>2024</v>
      </c>
      <c r="B1688" t="str">
        <f>Month!B1688</f>
        <v>May</v>
      </c>
      <c r="C1688" t="str">
        <f>Month!C1688</f>
        <v>Nigeria</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tr">
        <f>Month!C1689</f>
        <v>Norway</v>
      </c>
      <c r="D1689">
        <f>Month!D1689</f>
        <v>989.01</v>
      </c>
      <c r="E1689">
        <f>Month!E1689</f>
        <v>0</v>
      </c>
      <c r="F1689">
        <f>Month!F1689</f>
        <v>989.01</v>
      </c>
      <c r="G1689">
        <f>Month!G1689</f>
        <v>0</v>
      </c>
      <c r="H1689">
        <f>Month!H1689</f>
        <v>40.14</v>
      </c>
      <c r="I1689">
        <f>Month!I1689</f>
        <v>0</v>
      </c>
      <c r="J1689">
        <f>Month!J1689</f>
        <v>0</v>
      </c>
      <c r="K1689">
        <f>Month!K1689</f>
        <v>0</v>
      </c>
      <c r="L1689">
        <f>Month!L1689</f>
        <v>0</v>
      </c>
      <c r="M1689">
        <f>Month!M1689</f>
        <v>0.02</v>
      </c>
      <c r="N1689">
        <f>Month!N1689</f>
        <v>40.159999999999997</v>
      </c>
      <c r="O1689">
        <f>Month!O1689</f>
        <v>1029.17</v>
      </c>
      <c r="P1689" s="82">
        <v>2</v>
      </c>
      <c r="Q1689" s="82">
        <v>2</v>
      </c>
    </row>
    <row r="1690" spans="1:17" ht="15.5">
      <c r="A1690">
        <f>Month!A1690</f>
        <v>2024</v>
      </c>
      <c r="B1690" t="str">
        <f>Month!B1690</f>
        <v>May</v>
      </c>
      <c r="C1690" t="str">
        <f>Month!C1690</f>
        <v>Other Non-OECD Americas</v>
      </c>
      <c r="D1690">
        <f>Month!D1690</f>
        <v>208.12</v>
      </c>
      <c r="E1690">
        <f>Month!E1690</f>
        <v>0</v>
      </c>
      <c r="F1690">
        <f>Month!F1690</f>
        <v>208.12</v>
      </c>
      <c r="G1690">
        <f>Month!G1690</f>
        <v>0</v>
      </c>
      <c r="H1690">
        <f>Month!H1690</f>
        <v>0</v>
      </c>
      <c r="I1690">
        <f>Month!I1690</f>
        <v>0</v>
      </c>
      <c r="J1690">
        <f>Month!J1690</f>
        <v>0</v>
      </c>
      <c r="K1690">
        <f>Month!K1690</f>
        <v>0</v>
      </c>
      <c r="L1690">
        <f>Month!L1690</f>
        <v>0</v>
      </c>
      <c r="M1690">
        <f>Month!M1690</f>
        <v>0</v>
      </c>
      <c r="N1690">
        <f>Month!N1690</f>
        <v>0</v>
      </c>
      <c r="O1690">
        <f>Month!O1690</f>
        <v>208.12</v>
      </c>
      <c r="P1690" s="82">
        <v>2</v>
      </c>
      <c r="Q1690" s="82">
        <v>2</v>
      </c>
    </row>
    <row r="1691" spans="1:17" ht="15.5">
      <c r="A1691">
        <f>Month!A1691</f>
        <v>2024</v>
      </c>
      <c r="B1691" t="str">
        <f>Month!B1691</f>
        <v>May</v>
      </c>
      <c r="C1691" t="str">
        <f>Month!C1691</f>
        <v>Russian Federation</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tr">
        <f>Month!C1692</f>
        <v>Saudi Arabia</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tr">
        <f>Month!C1693</f>
        <v>Spain</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tr">
        <f>Month!C1694</f>
        <v>Sweden</v>
      </c>
      <c r="D1694">
        <f>Month!D1694</f>
        <v>0.09</v>
      </c>
      <c r="E1694">
        <f>Month!E1694</f>
        <v>0</v>
      </c>
      <c r="F1694">
        <f>Month!F1694</f>
        <v>0.09</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79.260000000000005</v>
      </c>
      <c r="P1694" s="82">
        <v>2</v>
      </c>
      <c r="Q1694" s="82">
        <v>2</v>
      </c>
    </row>
    <row r="1695" spans="1:17" ht="15.5">
      <c r="A1695">
        <f>Month!A1695</f>
        <v>2024</v>
      </c>
      <c r="B1695" t="str">
        <f>Month!B1695</f>
        <v>May</v>
      </c>
      <c r="C1695" t="str">
        <f>Month!C1695</f>
        <v>Turkey</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tr">
        <f>Month!C1696</f>
        <v>United Arab Emirates</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tr">
        <f>Month!C1697</f>
        <v>United States</v>
      </c>
      <c r="D1697">
        <f>Month!D1697</f>
        <v>1821.41</v>
      </c>
      <c r="E1697">
        <f>Month!E1697</f>
        <v>0</v>
      </c>
      <c r="F1697">
        <f>Month!F1697</f>
        <v>1821.41</v>
      </c>
      <c r="G1697">
        <f>Month!G1697</f>
        <v>0</v>
      </c>
      <c r="H1697">
        <f>Month!H1697</f>
        <v>3.57</v>
      </c>
      <c r="I1697">
        <f>Month!I1697</f>
        <v>42.37</v>
      </c>
      <c r="J1697">
        <f>Month!J1697</f>
        <v>0</v>
      </c>
      <c r="K1697">
        <f>Month!K1697</f>
        <v>400.88</v>
      </c>
      <c r="L1697">
        <f>Month!L1697</f>
        <v>0</v>
      </c>
      <c r="M1697">
        <f>Month!M1697</f>
        <v>13.18</v>
      </c>
      <c r="N1697">
        <f>Month!N1697</f>
        <v>460</v>
      </c>
      <c r="O1697">
        <f>Month!O1697</f>
        <v>2281.41</v>
      </c>
      <c r="P1697" s="82">
        <v>2</v>
      </c>
      <c r="Q1697" s="82">
        <v>2</v>
      </c>
    </row>
    <row r="1698" spans="1:17" ht="15.5">
      <c r="A1698">
        <f>Month!A1698</f>
        <v>2024</v>
      </c>
      <c r="B1698" t="str">
        <f>Month!B1698</f>
        <v>May</v>
      </c>
      <c r="C1698" t="str">
        <f>Month!C1698</f>
        <v>Other</v>
      </c>
      <c r="D1698">
        <f>Month!D1698</f>
        <v>303.41000000000003</v>
      </c>
      <c r="E1698">
        <f>Month!E1698</f>
        <v>38.25</v>
      </c>
      <c r="F1698">
        <f>Month!F1698</f>
        <v>341.66</v>
      </c>
      <c r="G1698">
        <f>Month!G1698</f>
        <v>12.55</v>
      </c>
      <c r="H1698">
        <f>Month!H1698</f>
        <v>82.88</v>
      </c>
      <c r="I1698">
        <f>Month!I1698</f>
        <v>196.68</v>
      </c>
      <c r="J1698">
        <f>Month!J1698</f>
        <v>60</v>
      </c>
      <c r="K1698">
        <f>Month!K1698</f>
        <v>121.09</v>
      </c>
      <c r="L1698">
        <f>Month!L1698</f>
        <v>0</v>
      </c>
      <c r="M1698">
        <f>Month!M1698</f>
        <v>13.09</v>
      </c>
      <c r="N1698">
        <f>Month!N1698</f>
        <v>486.29</v>
      </c>
      <c r="O1698">
        <f>Month!O1698</f>
        <v>827.95</v>
      </c>
      <c r="P1698" s="82">
        <v>2</v>
      </c>
      <c r="Q1698" s="82">
        <v>2</v>
      </c>
    </row>
    <row r="1699" spans="1:17" ht="15.5">
      <c r="A1699" s="130">
        <f>Month!A1699</f>
        <v>2024</v>
      </c>
      <c r="B1699" t="str">
        <f>Month!B1699</f>
        <v>May</v>
      </c>
      <c r="C1699" t="str">
        <f>Month!C1699</f>
        <v>Total imports</v>
      </c>
      <c r="D1699">
        <f>Month!D1699</f>
        <v>4210.67</v>
      </c>
      <c r="E1699">
        <f>Month!E1699</f>
        <v>332.11</v>
      </c>
      <c r="F1699">
        <f>Month!F1699</f>
        <v>4542.78</v>
      </c>
      <c r="G1699">
        <f>Month!G1699</f>
        <v>12.77</v>
      </c>
      <c r="H1699">
        <f>Month!H1699</f>
        <v>501.51</v>
      </c>
      <c r="I1699">
        <f>Month!I1699</f>
        <v>864.82</v>
      </c>
      <c r="J1699">
        <f>Month!J1699</f>
        <v>65.67</v>
      </c>
      <c r="K1699">
        <f>Month!K1699</f>
        <v>1075.8900000000001</v>
      </c>
      <c r="L1699">
        <f>Month!L1699</f>
        <v>11.02</v>
      </c>
      <c r="M1699">
        <f>Month!M1699</f>
        <v>169.82</v>
      </c>
      <c r="N1699">
        <f>Month!N1699</f>
        <v>2701.5</v>
      </c>
      <c r="O1699">
        <f>Month!O1699</f>
        <v>7244.28</v>
      </c>
      <c r="P1699" s="82">
        <v>2</v>
      </c>
      <c r="Q1699" s="82">
        <v>2</v>
      </c>
    </row>
    <row r="1700" spans="1:17" ht="15.5">
      <c r="A1700">
        <f>Month!A1700</f>
        <v>2024</v>
      </c>
      <c r="B1700" t="str">
        <f>Month!B1700</f>
        <v>June</v>
      </c>
      <c r="C1700" t="str">
        <f>Month!C1700</f>
        <v>Algeria</v>
      </c>
      <c r="D1700">
        <f>Month!D1700</f>
        <v>253.75</v>
      </c>
      <c r="E1700">
        <f>Month!E1700</f>
        <v>0</v>
      </c>
      <c r="F1700">
        <f>Month!F1700</f>
        <v>253.75</v>
      </c>
      <c r="G1700">
        <f>Month!G1700</f>
        <v>0</v>
      </c>
      <c r="H1700">
        <f>Month!H1700</f>
        <v>0</v>
      </c>
      <c r="I1700">
        <f>Month!I1700</f>
        <v>0</v>
      </c>
      <c r="J1700">
        <f>Month!J1700</f>
        <v>0</v>
      </c>
      <c r="K1700">
        <f>Month!K1700</f>
        <v>0</v>
      </c>
      <c r="L1700">
        <f>Month!L1700</f>
        <v>0</v>
      </c>
      <c r="M1700">
        <f>Month!M1700</f>
        <v>0</v>
      </c>
      <c r="N1700">
        <f>Month!N1700</f>
        <v>0</v>
      </c>
      <c r="O1700">
        <f>Month!O1700</f>
        <v>253.75</v>
      </c>
      <c r="P1700" s="82">
        <v>2</v>
      </c>
      <c r="Q1700" s="82">
        <v>2</v>
      </c>
    </row>
    <row r="1701" spans="1:17" ht="15.5">
      <c r="A1701">
        <f>Month!A1701</f>
        <v>2024</v>
      </c>
      <c r="B1701" t="str">
        <f>Month!B1701</f>
        <v>June</v>
      </c>
      <c r="C1701" t="str">
        <f>Month!C1701</f>
        <v>Belgium</v>
      </c>
      <c r="D1701">
        <f>Month!D1701</f>
        <v>0</v>
      </c>
      <c r="E1701">
        <f>Month!E1701</f>
        <v>0</v>
      </c>
      <c r="F1701">
        <f>Month!F1701</f>
        <v>0</v>
      </c>
      <c r="G1701">
        <f>Month!G1701</f>
        <v>3.66</v>
      </c>
      <c r="H1701">
        <f>Month!H1701</f>
        <v>104.24</v>
      </c>
      <c r="I1701">
        <f>Month!I1701</f>
        <v>0</v>
      </c>
      <c r="J1701">
        <f>Month!J1701</f>
        <v>0</v>
      </c>
      <c r="K1701">
        <f>Month!K1701</f>
        <v>248.9</v>
      </c>
      <c r="L1701">
        <f>Month!L1701</f>
        <v>0</v>
      </c>
      <c r="M1701">
        <f>Month!M1701</f>
        <v>28.17</v>
      </c>
      <c r="N1701">
        <f>Month!N1701</f>
        <v>384.97</v>
      </c>
      <c r="O1701">
        <f>Month!O1701</f>
        <v>384.97</v>
      </c>
      <c r="P1701" s="82">
        <v>2</v>
      </c>
      <c r="Q1701" s="82">
        <v>2</v>
      </c>
    </row>
    <row r="1702" spans="1:17" ht="15.5">
      <c r="A1702">
        <f>Month!A1702</f>
        <v>2024</v>
      </c>
      <c r="B1702" t="str">
        <f>Month!B1702</f>
        <v>June</v>
      </c>
      <c r="C1702" t="str">
        <f>Month!C1702</f>
        <v>Canada</v>
      </c>
      <c r="D1702">
        <f>Month!D1702</f>
        <v>0</v>
      </c>
      <c r="E1702">
        <f>Month!E1702</f>
        <v>0</v>
      </c>
      <c r="F1702">
        <f>Month!F1702</f>
        <v>0</v>
      </c>
      <c r="G1702">
        <f>Month!G1702</f>
        <v>0</v>
      </c>
      <c r="H1702">
        <f>Month!H1702</f>
        <v>0</v>
      </c>
      <c r="I1702">
        <f>Month!I1702</f>
        <v>0</v>
      </c>
      <c r="J1702">
        <f>Month!J1702</f>
        <v>0</v>
      </c>
      <c r="K1702">
        <f>Month!K1702</f>
        <v>0</v>
      </c>
      <c r="L1702">
        <f>Month!L1702</f>
        <v>0</v>
      </c>
      <c r="M1702">
        <f>Month!M1702</f>
        <v>0.23</v>
      </c>
      <c r="N1702">
        <f>Month!N1702</f>
        <v>0.23</v>
      </c>
      <c r="O1702">
        <f>Month!O1702</f>
        <v>0.23</v>
      </c>
      <c r="P1702" s="82">
        <v>2</v>
      </c>
      <c r="Q1702" s="82">
        <v>2</v>
      </c>
    </row>
    <row r="1703" spans="1:17" ht="15.5">
      <c r="A1703">
        <f>Month!A1703</f>
        <v>2024</v>
      </c>
      <c r="B1703" t="str">
        <f>Month!B1703</f>
        <v>June</v>
      </c>
      <c r="C1703" t="str">
        <f>Month!C1703</f>
        <v>France</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tr">
        <f>Month!C1704</f>
        <v>Germany</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tr">
        <f>Month!C1705</f>
        <v>India</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tr">
        <f>Month!C1706</f>
        <v>Ireland</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tr">
        <f>Month!C1707</f>
        <v>Kuwait</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tr">
        <f>Month!C1708</f>
        <v>Libya</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tr">
        <f>Month!C1709</f>
        <v>Netherlands</v>
      </c>
      <c r="D1709">
        <f>Month!D1709</f>
        <v>0</v>
      </c>
      <c r="E1709">
        <f>Month!E1709</f>
        <v>67.760000000000005</v>
      </c>
      <c r="F1709">
        <f>Month!F1709</f>
        <v>67.760000000000005</v>
      </c>
      <c r="G1709">
        <f>Month!G1709</f>
        <v>1.68</v>
      </c>
      <c r="H1709">
        <f>Month!H1709</f>
        <v>80.430000000000007</v>
      </c>
      <c r="I1709">
        <f>Month!I1709</f>
        <v>62.55</v>
      </c>
      <c r="J1709">
        <f>Month!J1709</f>
        <v>30.31</v>
      </c>
      <c r="K1709">
        <f>Month!K1709</f>
        <v>275.02999999999997</v>
      </c>
      <c r="L1709">
        <f>Month!L1709</f>
        <v>2.42</v>
      </c>
      <c r="M1709">
        <f>Month!M1709</f>
        <v>80.44</v>
      </c>
      <c r="N1709">
        <f>Month!N1709</f>
        <v>532.86</v>
      </c>
      <c r="O1709">
        <f>Month!O1709</f>
        <v>600.62</v>
      </c>
      <c r="P1709" s="82">
        <v>2</v>
      </c>
      <c r="Q1709" s="82">
        <v>2</v>
      </c>
    </row>
    <row r="1710" spans="1:17" ht="15.5">
      <c r="A1710">
        <f>Month!A1710</f>
        <v>2024</v>
      </c>
      <c r="B1710" t="str">
        <f>Month!B1710</f>
        <v>June</v>
      </c>
      <c r="C1710" t="str">
        <f>Month!C1710</f>
        <v>Nigeria</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tr">
        <f>Month!C1711</f>
        <v>Norway</v>
      </c>
      <c r="D1711">
        <f>Month!D1711</f>
        <v>1080.8800000000001</v>
      </c>
      <c r="E1711">
        <f>Month!E1711</f>
        <v>0</v>
      </c>
      <c r="F1711">
        <f>Month!F1711</f>
        <v>1080.8800000000001</v>
      </c>
      <c r="G1711">
        <f>Month!G1711</f>
        <v>0</v>
      </c>
      <c r="H1711">
        <f>Month!H1711</f>
        <v>57.41</v>
      </c>
      <c r="I1711">
        <f>Month!I1711</f>
        <v>0</v>
      </c>
      <c r="J1711">
        <f>Month!J1711</f>
        <v>0</v>
      </c>
      <c r="K1711">
        <f>Month!K1711</f>
        <v>0</v>
      </c>
      <c r="L1711">
        <f>Month!L1711</f>
        <v>0</v>
      </c>
      <c r="M1711">
        <f>Month!M1711</f>
        <v>22.64</v>
      </c>
      <c r="N1711">
        <f>Month!N1711</f>
        <v>80.05</v>
      </c>
      <c r="O1711">
        <f>Month!O1711</f>
        <v>1160.93</v>
      </c>
      <c r="P1711" s="82">
        <v>2</v>
      </c>
      <c r="Q1711" s="82">
        <v>2</v>
      </c>
    </row>
    <row r="1712" spans="1:17" ht="15.5">
      <c r="A1712">
        <f>Month!A1712</f>
        <v>2024</v>
      </c>
      <c r="B1712" t="str">
        <f>Month!B1712</f>
        <v>June</v>
      </c>
      <c r="C1712" t="str">
        <f>Month!C1712</f>
        <v>Other Non-OECD Americas</v>
      </c>
      <c r="D1712">
        <f>Month!D1712</f>
        <v>54.64</v>
      </c>
      <c r="E1712">
        <f>Month!E1712</f>
        <v>0</v>
      </c>
      <c r="F1712">
        <f>Month!F1712</f>
        <v>54.64</v>
      </c>
      <c r="G1712">
        <f>Month!G1712</f>
        <v>0</v>
      </c>
      <c r="H1712">
        <f>Month!H1712</f>
        <v>0</v>
      </c>
      <c r="I1712">
        <f>Month!I1712</f>
        <v>0</v>
      </c>
      <c r="J1712">
        <f>Month!J1712</f>
        <v>0</v>
      </c>
      <c r="K1712">
        <f>Month!K1712</f>
        <v>0</v>
      </c>
      <c r="L1712">
        <f>Month!L1712</f>
        <v>0</v>
      </c>
      <c r="M1712">
        <f>Month!M1712</f>
        <v>0</v>
      </c>
      <c r="N1712">
        <f>Month!N1712</f>
        <v>0</v>
      </c>
      <c r="O1712">
        <f>Month!O1712</f>
        <v>54.64</v>
      </c>
      <c r="P1712" s="82">
        <v>2</v>
      </c>
      <c r="Q1712" s="82">
        <v>2</v>
      </c>
    </row>
    <row r="1713" spans="1:17" ht="15.5">
      <c r="A1713">
        <f>Month!A1713</f>
        <v>2024</v>
      </c>
      <c r="B1713" t="str">
        <f>Month!B1713</f>
        <v>June</v>
      </c>
      <c r="C1713" t="str">
        <f>Month!C1713</f>
        <v>Russian Federation</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tr">
        <f>Month!C1714</f>
        <v>Saudi Arabia</v>
      </c>
      <c r="D1714">
        <f>Month!D1714</f>
        <v>0</v>
      </c>
      <c r="E1714">
        <f>Month!E1714</f>
        <v>34.28</v>
      </c>
      <c r="F1714">
        <f>Month!F1714</f>
        <v>34.28</v>
      </c>
      <c r="G1714">
        <f>Month!G1714</f>
        <v>0</v>
      </c>
      <c r="H1714">
        <f>Month!H1714</f>
        <v>0</v>
      </c>
      <c r="I1714">
        <f>Month!I1714</f>
        <v>0</v>
      </c>
      <c r="J1714">
        <f>Month!J1714</f>
        <v>0</v>
      </c>
      <c r="K1714">
        <f>Month!K1714</f>
        <v>118.72</v>
      </c>
      <c r="L1714">
        <f>Month!L1714</f>
        <v>0</v>
      </c>
      <c r="M1714">
        <f>Month!M1714</f>
        <v>0</v>
      </c>
      <c r="N1714">
        <f>Month!N1714</f>
        <v>118.72</v>
      </c>
      <c r="O1714">
        <f>Month!O1714</f>
        <v>153</v>
      </c>
      <c r="P1714" s="82">
        <v>2</v>
      </c>
      <c r="Q1714" s="82">
        <v>2</v>
      </c>
    </row>
    <row r="1715" spans="1:17" ht="15.5">
      <c r="A1715">
        <f>Month!A1715</f>
        <v>2024</v>
      </c>
      <c r="B1715" t="str">
        <f>Month!B1715</f>
        <v>June</v>
      </c>
      <c r="C1715" t="str">
        <f>Month!C1715</f>
        <v>Spain</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tr">
        <f>Month!C1716</f>
        <v>Sweden</v>
      </c>
      <c r="D1716">
        <f>Month!D1716</f>
        <v>0</v>
      </c>
      <c r="E1716">
        <f>Month!E1716</f>
        <v>74.73</v>
      </c>
      <c r="F1716">
        <f>Month!F1716</f>
        <v>74.73</v>
      </c>
      <c r="G1716">
        <f>Month!G1716</f>
        <v>0</v>
      </c>
      <c r="H1716">
        <f>Month!H1716</f>
        <v>2.27</v>
      </c>
      <c r="I1716">
        <f>Month!I1716</f>
        <v>20.32</v>
      </c>
      <c r="J1716">
        <f>Month!J1716</f>
        <v>0</v>
      </c>
      <c r="K1716">
        <f>Month!K1716</f>
        <v>35.67</v>
      </c>
      <c r="L1716">
        <f>Month!L1716</f>
        <v>0</v>
      </c>
      <c r="M1716">
        <f>Month!M1716</f>
        <v>3.72</v>
      </c>
      <c r="N1716">
        <f>Month!N1716</f>
        <v>61.98</v>
      </c>
      <c r="O1716">
        <f>Month!O1716</f>
        <v>136.71</v>
      </c>
      <c r="P1716" s="82">
        <v>2</v>
      </c>
      <c r="Q1716" s="82">
        <v>2</v>
      </c>
    </row>
    <row r="1717" spans="1:17" ht="15.5">
      <c r="A1717">
        <f>Month!A1717</f>
        <v>2024</v>
      </c>
      <c r="B1717" t="str">
        <f>Month!B1717</f>
        <v>June</v>
      </c>
      <c r="C1717" t="str">
        <f>Month!C1717</f>
        <v>Turkey</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tr">
        <f>Month!C1718</f>
        <v>United Arab Emirates</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tr">
        <f>Month!C1719</f>
        <v>United States</v>
      </c>
      <c r="D1719">
        <f>Month!D1719</f>
        <v>1222.43</v>
      </c>
      <c r="E1719">
        <f>Month!E1719</f>
        <v>0</v>
      </c>
      <c r="F1719">
        <f>Month!F1719</f>
        <v>1222.43</v>
      </c>
      <c r="G1719">
        <f>Month!G1719</f>
        <v>0</v>
      </c>
      <c r="H1719">
        <f>Month!H1719</f>
        <v>0.04</v>
      </c>
      <c r="I1719">
        <f>Month!I1719</f>
        <v>0</v>
      </c>
      <c r="J1719">
        <f>Month!J1719</f>
        <v>0</v>
      </c>
      <c r="K1719">
        <f>Month!K1719</f>
        <v>369.08</v>
      </c>
      <c r="L1719">
        <f>Month!L1719</f>
        <v>0</v>
      </c>
      <c r="M1719">
        <f>Month!M1719</f>
        <v>69.58</v>
      </c>
      <c r="N1719">
        <f>Month!N1719</f>
        <v>438.7</v>
      </c>
      <c r="O1719">
        <f>Month!O1719</f>
        <v>1661.13</v>
      </c>
      <c r="P1719" s="82">
        <v>2</v>
      </c>
      <c r="Q1719" s="82">
        <v>2</v>
      </c>
    </row>
    <row r="1720" spans="1:17" ht="15.5">
      <c r="A1720">
        <f>Month!A1720</f>
        <v>2024</v>
      </c>
      <c r="B1720" t="str">
        <f>Month!B1720</f>
        <v>June</v>
      </c>
      <c r="C1720" t="str">
        <f>Month!C1720</f>
        <v>Other</v>
      </c>
      <c r="D1720">
        <f>Month!D1720</f>
        <v>187.56</v>
      </c>
      <c r="E1720">
        <f>Month!E1720</f>
        <v>60.13</v>
      </c>
      <c r="F1720">
        <f>Month!F1720</f>
        <v>247.69</v>
      </c>
      <c r="G1720">
        <f>Month!G1720</f>
        <v>40.869999999999997</v>
      </c>
      <c r="H1720">
        <f>Month!H1720</f>
        <v>32.57</v>
      </c>
      <c r="I1720">
        <f>Month!I1720</f>
        <v>15.77</v>
      </c>
      <c r="J1720">
        <f>Month!J1720</f>
        <v>3.47</v>
      </c>
      <c r="K1720">
        <f>Month!K1720</f>
        <v>34.409999999999997</v>
      </c>
      <c r="L1720">
        <f>Month!L1720</f>
        <v>0</v>
      </c>
      <c r="M1720">
        <f>Month!M1720</f>
        <v>24.58</v>
      </c>
      <c r="N1720">
        <f>Month!N1720</f>
        <v>151.66999999999999</v>
      </c>
      <c r="O1720">
        <f>Month!O1720</f>
        <v>399.36</v>
      </c>
      <c r="P1720" s="82">
        <v>2</v>
      </c>
      <c r="Q1720" s="82">
        <v>2</v>
      </c>
    </row>
    <row r="1721" spans="1:17" ht="15.5">
      <c r="A1721" s="130">
        <f>Month!A1721</f>
        <v>2024</v>
      </c>
      <c r="B1721" t="str">
        <f>Month!B1721</f>
        <v>June</v>
      </c>
      <c r="C1721" t="str">
        <f>Month!C1721</f>
        <v>Total imports</v>
      </c>
      <c r="D1721">
        <f>Month!D1721</f>
        <v>3619.63</v>
      </c>
      <c r="E1721">
        <f>Month!E1721</f>
        <v>245.04</v>
      </c>
      <c r="F1721">
        <f>Month!F1721</f>
        <v>3864.67</v>
      </c>
      <c r="G1721">
        <f>Month!G1721</f>
        <v>46.29</v>
      </c>
      <c r="H1721">
        <f>Month!H1721</f>
        <v>318.85000000000002</v>
      </c>
      <c r="I1721">
        <f>Month!I1721</f>
        <v>899.52</v>
      </c>
      <c r="J1721">
        <f>Month!J1721</f>
        <v>37.17</v>
      </c>
      <c r="K1721">
        <f>Month!K1721</f>
        <v>1118.8699999999999</v>
      </c>
      <c r="L1721">
        <f>Month!L1721</f>
        <v>13.01</v>
      </c>
      <c r="M1721">
        <f>Month!M1721</f>
        <v>300.99</v>
      </c>
      <c r="N1721">
        <f>Month!N1721</f>
        <v>2734.7</v>
      </c>
      <c r="O1721">
        <f>Month!O1721</f>
        <v>6599.37</v>
      </c>
      <c r="P1721" s="82">
        <v>2</v>
      </c>
      <c r="Q1721" s="82">
        <v>2</v>
      </c>
    </row>
    <row r="1722" spans="1:17" ht="15.5">
      <c r="A1722">
        <f>Month!A1722</f>
        <v>2024</v>
      </c>
      <c r="B1722" t="str">
        <f>Month!B1722</f>
        <v>July</v>
      </c>
      <c r="C1722" t="str">
        <f>Month!C1722</f>
        <v>Algeria</v>
      </c>
      <c r="D1722">
        <f>Month!D1722</f>
        <v>234.99</v>
      </c>
      <c r="E1722">
        <f>Month!E1722</f>
        <v>0</v>
      </c>
      <c r="F1722">
        <f>Month!F1722</f>
        <v>234.99</v>
      </c>
      <c r="G1722">
        <f>Month!G1722</f>
        <v>0</v>
      </c>
      <c r="H1722">
        <f>Month!H1722</f>
        <v>0</v>
      </c>
      <c r="I1722">
        <f>Month!I1722</f>
        <v>0</v>
      </c>
      <c r="J1722">
        <f>Month!J1722</f>
        <v>0</v>
      </c>
      <c r="K1722">
        <f>Month!K1722</f>
        <v>0</v>
      </c>
      <c r="L1722">
        <f>Month!L1722</f>
        <v>0</v>
      </c>
      <c r="M1722">
        <f>Month!M1722</f>
        <v>0</v>
      </c>
      <c r="N1722">
        <f>Month!N1722</f>
        <v>0</v>
      </c>
      <c r="O1722">
        <f>Month!O1722</f>
        <v>234.99</v>
      </c>
      <c r="P1722" s="82">
        <v>3</v>
      </c>
      <c r="Q1722" s="82">
        <v>3</v>
      </c>
    </row>
    <row r="1723" spans="1:17" ht="15.5">
      <c r="A1723">
        <f>Month!A1723</f>
        <v>2024</v>
      </c>
      <c r="B1723" t="str">
        <f>Month!B1723</f>
        <v>July</v>
      </c>
      <c r="C1723" t="str">
        <f>Month!C1723</f>
        <v>Belgium</v>
      </c>
      <c r="D1723">
        <f>Month!D1723</f>
        <v>0</v>
      </c>
      <c r="E1723">
        <f>Month!E1723</f>
        <v>23.88</v>
      </c>
      <c r="F1723">
        <f>Month!F1723</f>
        <v>23.88</v>
      </c>
      <c r="G1723">
        <f>Month!G1723</f>
        <v>7.12</v>
      </c>
      <c r="H1723">
        <f>Month!H1723</f>
        <v>30.26</v>
      </c>
      <c r="I1723">
        <f>Month!I1723</f>
        <v>36.1</v>
      </c>
      <c r="J1723">
        <f>Month!J1723</f>
        <v>0.03</v>
      </c>
      <c r="K1723">
        <f>Month!K1723</f>
        <v>147.84</v>
      </c>
      <c r="L1723">
        <f>Month!L1723</f>
        <v>10.5</v>
      </c>
      <c r="M1723">
        <f>Month!M1723</f>
        <v>21.39</v>
      </c>
      <c r="N1723">
        <f>Month!N1723</f>
        <v>253.24</v>
      </c>
      <c r="O1723">
        <f>Month!O1723</f>
        <v>277.12</v>
      </c>
      <c r="P1723" s="82">
        <v>3</v>
      </c>
      <c r="Q1723" s="82">
        <v>3</v>
      </c>
    </row>
    <row r="1724" spans="1:17" ht="15.5">
      <c r="A1724">
        <f>Month!A1724</f>
        <v>2024</v>
      </c>
      <c r="B1724" t="str">
        <f>Month!B1724</f>
        <v>July</v>
      </c>
      <c r="C1724" t="str">
        <f>Month!C1724</f>
        <v>Canada</v>
      </c>
      <c r="D1724">
        <f>Month!D1724</f>
        <v>0</v>
      </c>
      <c r="E1724">
        <f>Month!E1724</f>
        <v>0</v>
      </c>
      <c r="F1724">
        <f>Month!F1724</f>
        <v>0</v>
      </c>
      <c r="G1724">
        <f>Month!G1724</f>
        <v>0</v>
      </c>
      <c r="H1724">
        <f>Month!H1724</f>
        <v>0</v>
      </c>
      <c r="I1724">
        <f>Month!I1724</f>
        <v>0</v>
      </c>
      <c r="J1724">
        <f>Month!J1724</f>
        <v>0</v>
      </c>
      <c r="K1724">
        <f>Month!K1724</f>
        <v>0</v>
      </c>
      <c r="L1724">
        <f>Month!L1724</f>
        <v>0</v>
      </c>
      <c r="M1724">
        <f>Month!M1724</f>
        <v>7.0000000000000007E-2</v>
      </c>
      <c r="N1724">
        <f>Month!N1724</f>
        <v>7.0000000000000007E-2</v>
      </c>
      <c r="O1724">
        <f>Month!O1724</f>
        <v>7.0000000000000007E-2</v>
      </c>
      <c r="P1724" s="82">
        <v>3</v>
      </c>
      <c r="Q1724" s="82">
        <v>3</v>
      </c>
    </row>
    <row r="1725" spans="1:17" ht="15.5">
      <c r="A1725">
        <f>Month!A1725</f>
        <v>2024</v>
      </c>
      <c r="B1725" t="str">
        <f>Month!B1725</f>
        <v>July</v>
      </c>
      <c r="C1725" t="str">
        <f>Month!C1725</f>
        <v>France</v>
      </c>
      <c r="D1725">
        <f>Month!D1725</f>
        <v>0</v>
      </c>
      <c r="E1725">
        <f>Month!E1725</f>
        <v>22.18</v>
      </c>
      <c r="F1725">
        <f>Month!F1725</f>
        <v>22.18</v>
      </c>
      <c r="G1725">
        <f>Month!G1725</f>
        <v>0.08</v>
      </c>
      <c r="H1725">
        <f>Month!H1725</f>
        <v>0</v>
      </c>
      <c r="I1725">
        <f>Month!I1725</f>
        <v>0</v>
      </c>
      <c r="J1725">
        <f>Month!J1725</f>
        <v>0</v>
      </c>
      <c r="K1725">
        <f>Month!K1725</f>
        <v>0</v>
      </c>
      <c r="L1725">
        <f>Month!L1725</f>
        <v>0</v>
      </c>
      <c r="M1725">
        <f>Month!M1725</f>
        <v>22.44</v>
      </c>
      <c r="N1725">
        <f>Month!N1725</f>
        <v>22.52</v>
      </c>
      <c r="O1725">
        <f>Month!O1725</f>
        <v>44.7</v>
      </c>
      <c r="P1725" s="82">
        <v>3</v>
      </c>
      <c r="Q1725" s="82">
        <v>3</v>
      </c>
    </row>
    <row r="1726" spans="1:17" ht="15.5">
      <c r="A1726">
        <f>Month!A1726</f>
        <v>2024</v>
      </c>
      <c r="B1726" t="str">
        <f>Month!B1726</f>
        <v>July</v>
      </c>
      <c r="C1726" t="str">
        <f>Month!C1726</f>
        <v>Germany</v>
      </c>
      <c r="D1726">
        <f>Month!D1726</f>
        <v>0</v>
      </c>
      <c r="E1726">
        <f>Month!E1726</f>
        <v>11.67</v>
      </c>
      <c r="F1726">
        <f>Month!F1726</f>
        <v>11.67</v>
      </c>
      <c r="G1726">
        <f>Month!G1726</f>
        <v>0</v>
      </c>
      <c r="H1726">
        <f>Month!H1726</f>
        <v>0.04</v>
      </c>
      <c r="I1726">
        <f>Month!I1726</f>
        <v>0</v>
      </c>
      <c r="J1726">
        <f>Month!J1726</f>
        <v>0</v>
      </c>
      <c r="K1726">
        <f>Month!K1726</f>
        <v>0</v>
      </c>
      <c r="L1726">
        <f>Month!L1726</f>
        <v>0</v>
      </c>
      <c r="M1726">
        <f>Month!M1726</f>
        <v>10.63</v>
      </c>
      <c r="N1726">
        <f>Month!N1726</f>
        <v>10.67</v>
      </c>
      <c r="O1726">
        <f>Month!O1726</f>
        <v>22.34</v>
      </c>
      <c r="P1726" s="82">
        <v>3</v>
      </c>
      <c r="Q1726" s="82">
        <v>3</v>
      </c>
    </row>
    <row r="1727" spans="1:17" ht="15.5">
      <c r="A1727">
        <f>Month!A1727</f>
        <v>2024</v>
      </c>
      <c r="B1727" t="str">
        <f>Month!B1727</f>
        <v>July</v>
      </c>
      <c r="C1727" t="str">
        <f>Month!C1727</f>
        <v>India</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tr">
        <f>Month!C1728</f>
        <v>Ireland</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tr">
        <f>Month!C1729</f>
        <v>Kuwait</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tr">
        <f>Month!C1730</f>
        <v>Libya</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tr">
        <f>Month!C1731</f>
        <v>Netherlands</v>
      </c>
      <c r="D1731">
        <f>Month!D1731</f>
        <v>0</v>
      </c>
      <c r="E1731">
        <f>Month!E1731</f>
        <v>104.81</v>
      </c>
      <c r="F1731">
        <f>Month!F1731</f>
        <v>104.81</v>
      </c>
      <c r="G1731">
        <f>Month!G1731</f>
        <v>13.06</v>
      </c>
      <c r="H1731">
        <f>Month!H1731</f>
        <v>180.45</v>
      </c>
      <c r="I1731">
        <f>Month!I1731</f>
        <v>72.59</v>
      </c>
      <c r="J1731">
        <f>Month!J1731</f>
        <v>0.03</v>
      </c>
      <c r="K1731">
        <f>Month!K1731</f>
        <v>292.13</v>
      </c>
      <c r="L1731">
        <f>Month!L1731</f>
        <v>3.35</v>
      </c>
      <c r="M1731">
        <f>Month!M1731</f>
        <v>150.33000000000001</v>
      </c>
      <c r="N1731">
        <f>Month!N1731</f>
        <v>711.94</v>
      </c>
      <c r="O1731">
        <f>Month!O1731</f>
        <v>816.75</v>
      </c>
      <c r="P1731" s="82">
        <v>3</v>
      </c>
      <c r="Q1731" s="82">
        <v>3</v>
      </c>
    </row>
    <row r="1732" spans="1:17" ht="15.5">
      <c r="A1732">
        <f>Month!A1732</f>
        <v>2024</v>
      </c>
      <c r="B1732" t="str">
        <f>Month!B1732</f>
        <v>July</v>
      </c>
      <c r="C1732" t="str">
        <f>Month!C1732</f>
        <v>Nigeria</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tr">
        <f>Month!C1733</f>
        <v>Norway</v>
      </c>
      <c r="D1733">
        <f>Month!D1733</f>
        <v>1186.6199999999999</v>
      </c>
      <c r="E1733">
        <f>Month!E1733</f>
        <v>0</v>
      </c>
      <c r="F1733">
        <f>Month!F1733</f>
        <v>1186.6199999999999</v>
      </c>
      <c r="G1733">
        <f>Month!G1733</f>
        <v>0</v>
      </c>
      <c r="H1733">
        <f>Month!H1733</f>
        <v>60.01</v>
      </c>
      <c r="I1733">
        <f>Month!I1733</f>
        <v>0</v>
      </c>
      <c r="J1733">
        <f>Month!J1733</f>
        <v>0</v>
      </c>
      <c r="K1733">
        <f>Month!K1733</f>
        <v>0</v>
      </c>
      <c r="L1733">
        <f>Month!L1733</f>
        <v>0</v>
      </c>
      <c r="M1733">
        <f>Month!M1733</f>
        <v>16.100000000000001</v>
      </c>
      <c r="N1733">
        <f>Month!N1733</f>
        <v>76.11</v>
      </c>
      <c r="O1733">
        <f>Month!O1733</f>
        <v>1262.73</v>
      </c>
      <c r="P1733" s="82">
        <v>3</v>
      </c>
      <c r="Q1733" s="82">
        <v>3</v>
      </c>
    </row>
    <row r="1734" spans="1:17" ht="15.5">
      <c r="A1734">
        <f>Month!A1734</f>
        <v>2024</v>
      </c>
      <c r="B1734" t="str">
        <f>Month!B1734</f>
        <v>July</v>
      </c>
      <c r="C1734" t="str">
        <f>Month!C1734</f>
        <v>Other Non-OECD Americas</v>
      </c>
      <c r="D1734">
        <f>Month!D1734</f>
        <v>0</v>
      </c>
      <c r="E1734">
        <f>Month!E1734</f>
        <v>0</v>
      </c>
      <c r="F1734">
        <f>Month!F1734</f>
        <v>0</v>
      </c>
      <c r="G1734">
        <f>Month!G1734</f>
        <v>0</v>
      </c>
      <c r="H1734">
        <f>Month!H1734</f>
        <v>0</v>
      </c>
      <c r="I1734">
        <f>Month!I1734</f>
        <v>0</v>
      </c>
      <c r="J1734">
        <f>Month!J1734</f>
        <v>0</v>
      </c>
      <c r="K1734">
        <f>Month!K1734</f>
        <v>0</v>
      </c>
      <c r="L1734">
        <f>Month!L1734</f>
        <v>0</v>
      </c>
      <c r="M1734">
        <f>Month!M1734</f>
        <v>0</v>
      </c>
      <c r="N1734">
        <f>Month!N1734</f>
        <v>0</v>
      </c>
      <c r="O1734">
        <f>Month!O1734</f>
        <v>0</v>
      </c>
      <c r="P1734" s="82">
        <v>3</v>
      </c>
      <c r="Q1734" s="82">
        <v>3</v>
      </c>
    </row>
    <row r="1735" spans="1:17" ht="15.5">
      <c r="A1735">
        <f>Month!A1735</f>
        <v>2024</v>
      </c>
      <c r="B1735" t="str">
        <f>Month!B1735</f>
        <v>July</v>
      </c>
      <c r="C1735" t="str">
        <f>Month!C1735</f>
        <v>Russian Federation</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tr">
        <f>Month!C1736</f>
        <v>Saudi Arabia</v>
      </c>
      <c r="D1736">
        <f>Month!D1736</f>
        <v>0</v>
      </c>
      <c r="E1736">
        <f>Month!E1736</f>
        <v>57.06</v>
      </c>
      <c r="F1736">
        <f>Month!F1736</f>
        <v>57.06</v>
      </c>
      <c r="G1736">
        <f>Month!G1736</f>
        <v>0</v>
      </c>
      <c r="H1736">
        <f>Month!H1736</f>
        <v>0</v>
      </c>
      <c r="I1736">
        <f>Month!I1736</f>
        <v>59.9</v>
      </c>
      <c r="J1736">
        <f>Month!J1736</f>
        <v>0</v>
      </c>
      <c r="K1736">
        <f>Month!K1736</f>
        <v>35.799999999999997</v>
      </c>
      <c r="L1736">
        <f>Month!L1736</f>
        <v>0</v>
      </c>
      <c r="M1736">
        <f>Month!M1736</f>
        <v>0.28000000000000003</v>
      </c>
      <c r="N1736">
        <f>Month!N1736</f>
        <v>95.98</v>
      </c>
      <c r="O1736">
        <f>Month!O1736</f>
        <v>153.04</v>
      </c>
      <c r="P1736" s="82">
        <v>3</v>
      </c>
      <c r="Q1736" s="82">
        <v>3</v>
      </c>
    </row>
    <row r="1737" spans="1:17" ht="15.5">
      <c r="A1737">
        <f>Month!A1737</f>
        <v>2024</v>
      </c>
      <c r="B1737" t="str">
        <f>Month!B1737</f>
        <v>July</v>
      </c>
      <c r="C1737" t="str">
        <f>Month!C1737</f>
        <v>Spain</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tr">
        <f>Month!C1738</f>
        <v>Sweden</v>
      </c>
      <c r="D1738">
        <f>Month!D1738</f>
        <v>0</v>
      </c>
      <c r="E1738">
        <f>Month!E1738</f>
        <v>47.55</v>
      </c>
      <c r="F1738">
        <f>Month!F1738</f>
        <v>47.55</v>
      </c>
      <c r="G1738">
        <f>Month!G1738</f>
        <v>0</v>
      </c>
      <c r="H1738">
        <f>Month!H1738</f>
        <v>36.54</v>
      </c>
      <c r="I1738">
        <f>Month!I1738</f>
        <v>29.38</v>
      </c>
      <c r="J1738">
        <f>Month!J1738</f>
        <v>0</v>
      </c>
      <c r="K1738">
        <f>Month!K1738</f>
        <v>31.65</v>
      </c>
      <c r="L1738">
        <f>Month!L1738</f>
        <v>0</v>
      </c>
      <c r="M1738">
        <f>Month!M1738</f>
        <v>4.95</v>
      </c>
      <c r="N1738">
        <f>Month!N1738</f>
        <v>102.52</v>
      </c>
      <c r="O1738">
        <f>Month!O1738</f>
        <v>150.07</v>
      </c>
      <c r="P1738" s="82">
        <v>3</v>
      </c>
      <c r="Q1738" s="82">
        <v>3</v>
      </c>
    </row>
    <row r="1739" spans="1:17" ht="15.5">
      <c r="A1739">
        <f>Month!A1739</f>
        <v>2024</v>
      </c>
      <c r="B1739" t="str">
        <f>Month!B1739</f>
        <v>July</v>
      </c>
      <c r="C1739" t="str">
        <f>Month!C1739</f>
        <v>Turkey</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tr">
        <f>Month!C1740</f>
        <v>United Arab Emirates</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tr">
        <f>Month!C1741</f>
        <v>United States</v>
      </c>
      <c r="D1741">
        <f>Month!D1741</f>
        <v>1350.07</v>
      </c>
      <c r="E1741">
        <f>Month!E1741</f>
        <v>0</v>
      </c>
      <c r="F1741">
        <f>Month!F1741</f>
        <v>1350.07</v>
      </c>
      <c r="G1741">
        <f>Month!G1741</f>
        <v>0</v>
      </c>
      <c r="H1741">
        <f>Month!H1741</f>
        <v>0</v>
      </c>
      <c r="I1741">
        <f>Month!I1741</f>
        <v>0</v>
      </c>
      <c r="J1741">
        <f>Month!J1741</f>
        <v>0</v>
      </c>
      <c r="K1741">
        <f>Month!K1741</f>
        <v>417.53</v>
      </c>
      <c r="L1741">
        <f>Month!L1741</f>
        <v>0</v>
      </c>
      <c r="M1741">
        <f>Month!M1741</f>
        <v>47.62</v>
      </c>
      <c r="N1741">
        <f>Month!N1741</f>
        <v>465.15</v>
      </c>
      <c r="O1741">
        <f>Month!O1741</f>
        <v>1815.22</v>
      </c>
      <c r="P1741" s="82">
        <v>3</v>
      </c>
      <c r="Q1741" s="82">
        <v>3</v>
      </c>
    </row>
    <row r="1742" spans="1:17" ht="15.5">
      <c r="A1742">
        <f>Month!A1742</f>
        <v>2024</v>
      </c>
      <c r="B1742" t="str">
        <f>Month!B1742</f>
        <v>July</v>
      </c>
      <c r="C1742" t="str">
        <f>Month!C1742</f>
        <v>Other</v>
      </c>
      <c r="D1742">
        <f>Month!D1742</f>
        <v>588.76</v>
      </c>
      <c r="E1742">
        <f>Month!E1742</f>
        <v>15.88</v>
      </c>
      <c r="F1742">
        <f>Month!F1742</f>
        <v>604.64</v>
      </c>
      <c r="G1742">
        <f>Month!G1742</f>
        <v>40.130000000000003</v>
      </c>
      <c r="H1742">
        <f>Month!H1742</f>
        <v>114.22</v>
      </c>
      <c r="I1742">
        <f>Month!I1742</f>
        <v>35.799999999999997</v>
      </c>
      <c r="J1742">
        <f>Month!J1742</f>
        <v>0.05</v>
      </c>
      <c r="K1742">
        <f>Month!K1742</f>
        <v>45.13</v>
      </c>
      <c r="L1742">
        <f>Month!L1742</f>
        <v>17.100000000000001</v>
      </c>
      <c r="M1742">
        <f>Month!M1742</f>
        <v>39.200000000000003</v>
      </c>
      <c r="N1742">
        <f>Month!N1742</f>
        <v>291.63</v>
      </c>
      <c r="O1742">
        <f>Month!O1742</f>
        <v>896.27</v>
      </c>
      <c r="P1742" s="82">
        <v>3</v>
      </c>
      <c r="Q1742" s="82">
        <v>3</v>
      </c>
    </row>
    <row r="1743" spans="1:17" ht="15.5">
      <c r="A1743" s="130">
        <f>Month!A1743</f>
        <v>2024</v>
      </c>
      <c r="B1743" t="str">
        <f>Month!B1743</f>
        <v>July</v>
      </c>
      <c r="C1743" t="str">
        <f>Month!C1743</f>
        <v>Total imports</v>
      </c>
      <c r="D1743">
        <f>Month!D1743</f>
        <v>4014.78</v>
      </c>
      <c r="E1743">
        <f>Month!E1743</f>
        <v>283.02999999999997</v>
      </c>
      <c r="F1743">
        <f>Month!F1743</f>
        <v>4297.8100000000004</v>
      </c>
      <c r="G1743">
        <f>Month!G1743</f>
        <v>60.43</v>
      </c>
      <c r="H1743">
        <f>Month!H1743</f>
        <v>421.52</v>
      </c>
      <c r="I1743">
        <f>Month!I1743</f>
        <v>891.13</v>
      </c>
      <c r="J1743">
        <f>Month!J1743</f>
        <v>4.34</v>
      </c>
      <c r="K1743">
        <f>Month!K1743</f>
        <v>1076.19</v>
      </c>
      <c r="L1743">
        <f>Month!L1743</f>
        <v>38.33</v>
      </c>
      <c r="M1743">
        <f>Month!M1743</f>
        <v>360.13</v>
      </c>
      <c r="N1743">
        <f>Month!N1743</f>
        <v>2852.07</v>
      </c>
      <c r="O1743">
        <f>Month!O1743</f>
        <v>7149.88</v>
      </c>
      <c r="P1743" s="82">
        <v>3</v>
      </c>
      <c r="Q1743" s="82">
        <v>3</v>
      </c>
    </row>
    <row r="1744" spans="1:17" ht="15.5">
      <c r="A1744">
        <f>Month!A1744</f>
        <v>2024</v>
      </c>
      <c r="B1744" t="str">
        <f>Month!B1744</f>
        <v>August</v>
      </c>
      <c r="C1744" t="str">
        <f>Month!C1744</f>
        <v>Algeria</v>
      </c>
      <c r="D1744">
        <f>Month!D1744</f>
        <v>91.99</v>
      </c>
      <c r="E1744">
        <f>Month!E1744</f>
        <v>65.040000000000006</v>
      </c>
      <c r="F1744">
        <f>Month!F1744</f>
        <v>157.03</v>
      </c>
      <c r="G1744">
        <f>Month!G1744</f>
        <v>0</v>
      </c>
      <c r="H1744">
        <f>Month!H1744</f>
        <v>0</v>
      </c>
      <c r="I1744">
        <f>Month!I1744</f>
        <v>0</v>
      </c>
      <c r="J1744">
        <f>Month!J1744</f>
        <v>0</v>
      </c>
      <c r="K1744">
        <f>Month!K1744</f>
        <v>0</v>
      </c>
      <c r="L1744">
        <f>Month!L1744</f>
        <v>0</v>
      </c>
      <c r="M1744">
        <f>Month!M1744</f>
        <v>0</v>
      </c>
      <c r="N1744">
        <f>Month!N1744</f>
        <v>0</v>
      </c>
      <c r="O1744">
        <f>Month!O1744</f>
        <v>157.03</v>
      </c>
      <c r="P1744" s="82">
        <v>3</v>
      </c>
      <c r="Q1744" s="82">
        <v>3</v>
      </c>
    </row>
    <row r="1745" spans="1:17" ht="15.5">
      <c r="A1745">
        <f>Month!A1745</f>
        <v>2024</v>
      </c>
      <c r="B1745" t="str">
        <f>Month!B1745</f>
        <v>August</v>
      </c>
      <c r="C1745" t="str">
        <f>Month!C1745</f>
        <v>Belgium</v>
      </c>
      <c r="D1745">
        <f>Month!D1745</f>
        <v>0</v>
      </c>
      <c r="E1745">
        <f>Month!E1745</f>
        <v>0</v>
      </c>
      <c r="F1745">
        <f>Month!F1745</f>
        <v>0</v>
      </c>
      <c r="G1745">
        <f>Month!G1745</f>
        <v>26.4</v>
      </c>
      <c r="H1745">
        <f>Month!H1745</f>
        <v>5.66</v>
      </c>
      <c r="I1745">
        <f>Month!I1745</f>
        <v>0</v>
      </c>
      <c r="J1745">
        <f>Month!J1745</f>
        <v>0</v>
      </c>
      <c r="K1745">
        <f>Month!K1745</f>
        <v>84.61</v>
      </c>
      <c r="L1745">
        <f>Month!L1745</f>
        <v>5.04</v>
      </c>
      <c r="M1745">
        <f>Month!M1745</f>
        <v>22.99</v>
      </c>
      <c r="N1745">
        <f>Month!N1745</f>
        <v>144.69999999999999</v>
      </c>
      <c r="O1745">
        <f>Month!O1745</f>
        <v>144.69999999999999</v>
      </c>
      <c r="P1745" s="82">
        <v>3</v>
      </c>
      <c r="Q1745" s="82">
        <v>3</v>
      </c>
    </row>
    <row r="1746" spans="1:17" ht="15.5">
      <c r="A1746">
        <f>Month!A1746</f>
        <v>2024</v>
      </c>
      <c r="B1746" t="str">
        <f>Month!B1746</f>
        <v>August</v>
      </c>
      <c r="C1746" t="str">
        <f>Month!C1746</f>
        <v>Canada</v>
      </c>
      <c r="D1746">
        <f>Month!D1746</f>
        <v>93.38</v>
      </c>
      <c r="E1746">
        <f>Month!E1746</f>
        <v>0</v>
      </c>
      <c r="F1746">
        <f>Month!F1746</f>
        <v>93.38</v>
      </c>
      <c r="G1746">
        <f>Month!G1746</f>
        <v>0</v>
      </c>
      <c r="H1746">
        <f>Month!H1746</f>
        <v>0</v>
      </c>
      <c r="I1746">
        <f>Month!I1746</f>
        <v>0</v>
      </c>
      <c r="J1746">
        <f>Month!J1746</f>
        <v>0</v>
      </c>
      <c r="K1746">
        <f>Month!K1746</f>
        <v>0</v>
      </c>
      <c r="L1746">
        <f>Month!L1746</f>
        <v>0</v>
      </c>
      <c r="M1746">
        <f>Month!M1746</f>
        <v>0</v>
      </c>
      <c r="N1746">
        <f>Month!N1746</f>
        <v>0</v>
      </c>
      <c r="O1746">
        <f>Month!O1746</f>
        <v>93.38</v>
      </c>
      <c r="P1746" s="82">
        <v>3</v>
      </c>
      <c r="Q1746" s="82">
        <v>3</v>
      </c>
    </row>
    <row r="1747" spans="1:17" ht="15.5">
      <c r="A1747">
        <f>Month!A1747</f>
        <v>2024</v>
      </c>
      <c r="B1747" t="str">
        <f>Month!B1747</f>
        <v>August</v>
      </c>
      <c r="C1747" t="str">
        <f>Month!C1747</f>
        <v>France</v>
      </c>
      <c r="D1747">
        <f>Month!D1747</f>
        <v>0</v>
      </c>
      <c r="E1747">
        <f>Month!E1747</f>
        <v>0</v>
      </c>
      <c r="F1747">
        <f>Month!F1747</f>
        <v>0</v>
      </c>
      <c r="G1747">
        <f>Month!G1747</f>
        <v>0</v>
      </c>
      <c r="H1747">
        <f>Month!H1747</f>
        <v>0.4</v>
      </c>
      <c r="I1747">
        <f>Month!I1747</f>
        <v>0</v>
      </c>
      <c r="J1747">
        <f>Month!J1747</f>
        <v>0</v>
      </c>
      <c r="K1747">
        <f>Month!K1747</f>
        <v>23.52</v>
      </c>
      <c r="L1747">
        <f>Month!L1747</f>
        <v>3.78</v>
      </c>
      <c r="M1747">
        <f>Month!M1747</f>
        <v>23.99</v>
      </c>
      <c r="N1747">
        <f>Month!N1747</f>
        <v>51.69</v>
      </c>
      <c r="O1747">
        <f>Month!O1747</f>
        <v>51.69</v>
      </c>
      <c r="P1747" s="82">
        <v>3</v>
      </c>
      <c r="Q1747" s="82">
        <v>3</v>
      </c>
    </row>
    <row r="1748" spans="1:17" ht="15.5">
      <c r="A1748">
        <f>Month!A1748</f>
        <v>2024</v>
      </c>
      <c r="B1748" t="str">
        <f>Month!B1748</f>
        <v>August</v>
      </c>
      <c r="C1748" t="str">
        <f>Month!C1748</f>
        <v>Germany</v>
      </c>
      <c r="D1748">
        <f>Month!D1748</f>
        <v>0</v>
      </c>
      <c r="E1748">
        <f>Month!E1748</f>
        <v>0</v>
      </c>
      <c r="F1748">
        <f>Month!F1748</f>
        <v>0</v>
      </c>
      <c r="G1748">
        <f>Month!G1748</f>
        <v>0</v>
      </c>
      <c r="H1748">
        <f>Month!H1748</f>
        <v>0</v>
      </c>
      <c r="I1748">
        <f>Month!I1748</f>
        <v>0</v>
      </c>
      <c r="J1748">
        <f>Month!J1748</f>
        <v>0</v>
      </c>
      <c r="K1748">
        <f>Month!K1748</f>
        <v>0</v>
      </c>
      <c r="L1748">
        <f>Month!L1748</f>
        <v>0</v>
      </c>
      <c r="M1748">
        <f>Month!M1748</f>
        <v>16.45</v>
      </c>
      <c r="N1748">
        <f>Month!N1748</f>
        <v>16.45</v>
      </c>
      <c r="O1748">
        <f>Month!O1748</f>
        <v>16.45</v>
      </c>
      <c r="P1748" s="82">
        <v>3</v>
      </c>
      <c r="Q1748" s="82">
        <v>3</v>
      </c>
    </row>
    <row r="1749" spans="1:17" ht="15.5">
      <c r="A1749">
        <f>Month!A1749</f>
        <v>2024</v>
      </c>
      <c r="B1749" t="str">
        <f>Month!B1749</f>
        <v>August</v>
      </c>
      <c r="C1749" t="str">
        <f>Month!C1749</f>
        <v>India</v>
      </c>
      <c r="D1749">
        <f>Month!D1749</f>
        <v>0</v>
      </c>
      <c r="E1749" s="114">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tr">
        <f>Month!C1750</f>
        <v>Ireland</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tr">
        <f>Month!C1751</f>
        <v>Kuwait</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tr">
        <f>Month!C1752</f>
        <v>Libya</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tr">
        <f>Month!C1753</f>
        <v>Netherlands</v>
      </c>
      <c r="D1753">
        <f>Month!D1753</f>
        <v>0.1</v>
      </c>
      <c r="E1753">
        <f>Month!E1753</f>
        <v>13.45</v>
      </c>
      <c r="F1753">
        <f>Month!F1753</f>
        <v>13.55</v>
      </c>
      <c r="G1753">
        <f>Month!G1753</f>
        <v>0</v>
      </c>
      <c r="H1753">
        <f>Month!H1753</f>
        <v>142.97999999999999</v>
      </c>
      <c r="I1753">
        <f>Month!I1753</f>
        <v>79.150000000000006</v>
      </c>
      <c r="J1753">
        <f>Month!J1753</f>
        <v>0</v>
      </c>
      <c r="K1753">
        <f>Month!K1753</f>
        <v>247.25</v>
      </c>
      <c r="L1753">
        <f>Month!L1753</f>
        <v>2.62</v>
      </c>
      <c r="M1753">
        <f>Month!M1753</f>
        <v>156.94</v>
      </c>
      <c r="N1753">
        <f>Month!N1753</f>
        <v>628.94000000000005</v>
      </c>
      <c r="O1753">
        <f>Month!O1753</f>
        <v>642.49</v>
      </c>
      <c r="P1753" s="82">
        <v>3</v>
      </c>
      <c r="Q1753" s="82">
        <v>3</v>
      </c>
    </row>
    <row r="1754" spans="1:17" ht="15.5">
      <c r="A1754">
        <f>Month!A1754</f>
        <v>2024</v>
      </c>
      <c r="B1754" t="str">
        <f>Month!B1754</f>
        <v>August</v>
      </c>
      <c r="C1754" t="str">
        <f>Month!C1754</f>
        <v>Nigeria</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tr">
        <f>Month!C1755</f>
        <v>Norway</v>
      </c>
      <c r="D1755">
        <f>Month!D1755</f>
        <v>1131.53</v>
      </c>
      <c r="E1755">
        <f>Month!E1755</f>
        <v>0</v>
      </c>
      <c r="F1755">
        <f>Month!F1755</f>
        <v>1131.53</v>
      </c>
      <c r="G1755">
        <f>Month!G1755</f>
        <v>0</v>
      </c>
      <c r="H1755">
        <f>Month!H1755</f>
        <v>65.930000000000007</v>
      </c>
      <c r="I1755">
        <f>Month!I1755</f>
        <v>0</v>
      </c>
      <c r="J1755">
        <f>Month!J1755</f>
        <v>0</v>
      </c>
      <c r="K1755">
        <f>Month!K1755</f>
        <v>0</v>
      </c>
      <c r="L1755">
        <f>Month!L1755</f>
        <v>0</v>
      </c>
      <c r="M1755">
        <f>Month!M1755</f>
        <v>20.05</v>
      </c>
      <c r="N1755">
        <f>Month!N1755</f>
        <v>85.98</v>
      </c>
      <c r="O1755">
        <f>Month!O1755</f>
        <v>1217.51</v>
      </c>
      <c r="P1755" s="82">
        <v>3</v>
      </c>
      <c r="Q1755" s="82">
        <v>3</v>
      </c>
    </row>
    <row r="1756" spans="1:17" ht="15.5">
      <c r="A1756">
        <f>Month!A1756</f>
        <v>2024</v>
      </c>
      <c r="B1756" t="str">
        <f>Month!B1756</f>
        <v>August</v>
      </c>
      <c r="C1756" t="str">
        <f>Month!C1756</f>
        <v>Other Non-OECD Americas</v>
      </c>
      <c r="D1756">
        <f>Month!D1756</f>
        <v>0</v>
      </c>
      <c r="E1756">
        <f>Month!E1756</f>
        <v>0</v>
      </c>
      <c r="F1756">
        <f>Month!F1756</f>
        <v>0</v>
      </c>
      <c r="G1756">
        <f>Month!G1756</f>
        <v>0</v>
      </c>
      <c r="H1756">
        <f>Month!H1756</f>
        <v>0</v>
      </c>
      <c r="I1756">
        <f>Month!I1756</f>
        <v>0</v>
      </c>
      <c r="J1756">
        <f>Month!J1756</f>
        <v>0</v>
      </c>
      <c r="K1756">
        <f>Month!K1756</f>
        <v>0</v>
      </c>
      <c r="L1756">
        <f>Month!L1756</f>
        <v>0</v>
      </c>
      <c r="M1756">
        <f>Month!M1756</f>
        <v>0</v>
      </c>
      <c r="N1756">
        <f>Month!N1756</f>
        <v>0</v>
      </c>
      <c r="O1756">
        <f>Month!O1756</f>
        <v>0</v>
      </c>
      <c r="P1756" s="82">
        <v>3</v>
      </c>
      <c r="Q1756" s="82">
        <v>3</v>
      </c>
    </row>
    <row r="1757" spans="1:17" ht="15.5">
      <c r="A1757">
        <f>Month!A1757</f>
        <v>2024</v>
      </c>
      <c r="B1757" t="str">
        <f>Month!B1757</f>
        <v>August</v>
      </c>
      <c r="C1757" t="str">
        <f>Month!C1757</f>
        <v>Russian Federation</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tr">
        <f>Month!C1758</f>
        <v>Saudi Arabia</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tr">
        <f>Month!C1759</f>
        <v>Spain</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tr">
        <f>Month!C1760</f>
        <v>Sweden</v>
      </c>
      <c r="D1760">
        <f>Month!D1760</f>
        <v>0.04</v>
      </c>
      <c r="E1760">
        <f>Month!E1760</f>
        <v>76.430000000000007</v>
      </c>
      <c r="F1760">
        <f>Month!F1760</f>
        <v>76.47</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153.69</v>
      </c>
      <c r="P1760" s="82">
        <v>3</v>
      </c>
      <c r="Q1760" s="82">
        <v>3</v>
      </c>
    </row>
    <row r="1761" spans="1:17" ht="15.5">
      <c r="A1761">
        <f>Month!A1761</f>
        <v>2024</v>
      </c>
      <c r="B1761" t="str">
        <f>Month!B1761</f>
        <v>August</v>
      </c>
      <c r="C1761" t="str">
        <f>Month!C1761</f>
        <v>Turkey</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tr">
        <f>Month!C1762</f>
        <v>United Arab Emirates</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tr">
        <f>Month!C1763</f>
        <v>United States</v>
      </c>
      <c r="D1763">
        <f>Month!D1763</f>
        <v>1215.8699999999999</v>
      </c>
      <c r="E1763">
        <f>Month!E1763</f>
        <v>0</v>
      </c>
      <c r="F1763">
        <f>Month!F1763</f>
        <v>1215.8699999999999</v>
      </c>
      <c r="G1763">
        <f>Month!G1763</f>
        <v>0</v>
      </c>
      <c r="H1763">
        <f>Month!H1763</f>
        <v>0</v>
      </c>
      <c r="I1763">
        <f>Month!I1763</f>
        <v>0</v>
      </c>
      <c r="J1763">
        <f>Month!J1763</f>
        <v>0</v>
      </c>
      <c r="K1763">
        <f>Month!K1763</f>
        <v>516.74</v>
      </c>
      <c r="L1763">
        <f>Month!L1763</f>
        <v>0</v>
      </c>
      <c r="M1763">
        <f>Month!M1763</f>
        <v>0</v>
      </c>
      <c r="N1763">
        <f>Month!N1763</f>
        <v>516.74</v>
      </c>
      <c r="O1763">
        <f>Month!O1763</f>
        <v>1732.61</v>
      </c>
      <c r="P1763" s="82">
        <v>3</v>
      </c>
      <c r="Q1763" s="82">
        <v>3</v>
      </c>
    </row>
    <row r="1764" spans="1:17" ht="15.5">
      <c r="A1764">
        <f>Month!A1764</f>
        <v>2024</v>
      </c>
      <c r="B1764" t="str">
        <f>Month!B1764</f>
        <v>August</v>
      </c>
      <c r="C1764" t="str">
        <f>Month!C1764</f>
        <v>Other</v>
      </c>
      <c r="D1764">
        <f>Month!D1764</f>
        <v>311.86</v>
      </c>
      <c r="E1764">
        <f>Month!E1764</f>
        <v>25.1</v>
      </c>
      <c r="F1764">
        <f>Month!F1764</f>
        <v>336.96</v>
      </c>
      <c r="G1764">
        <f>Month!G1764</f>
        <v>36.78</v>
      </c>
      <c r="H1764">
        <f>Month!H1764</f>
        <v>5.83</v>
      </c>
      <c r="I1764">
        <f>Month!I1764</f>
        <v>149.61000000000001</v>
      </c>
      <c r="J1764">
        <f>Month!J1764</f>
        <v>3.41</v>
      </c>
      <c r="K1764">
        <f>Month!K1764</f>
        <v>16.28</v>
      </c>
      <c r="L1764">
        <f>Month!L1764</f>
        <v>0</v>
      </c>
      <c r="M1764">
        <f>Month!M1764</f>
        <v>21</v>
      </c>
      <c r="N1764">
        <f>Month!N1764</f>
        <v>232.91</v>
      </c>
      <c r="O1764">
        <f>Month!O1764</f>
        <v>569.87</v>
      </c>
      <c r="P1764" s="82">
        <v>3</v>
      </c>
      <c r="Q1764" s="82">
        <v>3</v>
      </c>
    </row>
    <row r="1765" spans="1:17" ht="15.5">
      <c r="A1765" s="130">
        <f>Month!A1765</f>
        <v>2024</v>
      </c>
      <c r="B1765" t="str">
        <f>Month!B1765</f>
        <v>August</v>
      </c>
      <c r="C1765" t="str">
        <f>Month!C1765</f>
        <v>Total imports</v>
      </c>
      <c r="D1765">
        <f>Month!D1765</f>
        <v>3811.91</v>
      </c>
      <c r="E1765">
        <f>Month!E1765</f>
        <v>276.17</v>
      </c>
      <c r="F1765">
        <f>Month!F1765</f>
        <v>4088.08</v>
      </c>
      <c r="G1765">
        <f>Month!G1765</f>
        <v>63.18</v>
      </c>
      <c r="H1765">
        <f>Month!H1765</f>
        <v>298.94</v>
      </c>
      <c r="I1765">
        <f>Month!I1765</f>
        <v>960.89</v>
      </c>
      <c r="J1765">
        <f>Month!J1765</f>
        <v>7.77</v>
      </c>
      <c r="K1765">
        <f>Month!K1765</f>
        <v>1042.25</v>
      </c>
      <c r="L1765">
        <f>Month!L1765</f>
        <v>19.54</v>
      </c>
      <c r="M1765">
        <f>Month!M1765</f>
        <v>295.63</v>
      </c>
      <c r="N1765">
        <f>Month!N1765</f>
        <v>2688.2</v>
      </c>
      <c r="O1765">
        <f>Month!O1765</f>
        <v>6776.28</v>
      </c>
      <c r="P1765" s="82">
        <v>3</v>
      </c>
      <c r="Q1765" s="82">
        <v>3</v>
      </c>
    </row>
    <row r="1766" spans="1:17" ht="15.5">
      <c r="A1766">
        <f>Month!A1766</f>
        <v>2024</v>
      </c>
      <c r="B1766" t="str">
        <f>Month!B1766</f>
        <v>September</v>
      </c>
      <c r="C1766" t="str">
        <f>Month!C1766</f>
        <v>Algeria</v>
      </c>
      <c r="D1766">
        <f>Month!D1766</f>
        <v>252.8</v>
      </c>
      <c r="E1766">
        <f>Month!E1766</f>
        <v>77.14</v>
      </c>
      <c r="F1766">
        <f>Month!F1766</f>
        <v>329.94</v>
      </c>
      <c r="G1766">
        <f>Month!G1766</f>
        <v>0</v>
      </c>
      <c r="H1766">
        <f>Month!H1766</f>
        <v>0</v>
      </c>
      <c r="I1766">
        <f>Month!I1766</f>
        <v>0</v>
      </c>
      <c r="J1766">
        <f>Month!J1766</f>
        <v>0</v>
      </c>
      <c r="K1766">
        <f>Month!K1766</f>
        <v>0</v>
      </c>
      <c r="L1766">
        <f>Month!L1766</f>
        <v>0</v>
      </c>
      <c r="M1766">
        <f>Month!M1766</f>
        <v>0</v>
      </c>
      <c r="N1766">
        <f>Month!N1766</f>
        <v>0</v>
      </c>
      <c r="O1766">
        <f>Month!O1766</f>
        <v>329.94</v>
      </c>
      <c r="P1766" s="82">
        <v>3</v>
      </c>
      <c r="Q1766" s="82">
        <v>3</v>
      </c>
    </row>
    <row r="1767" spans="1:17" ht="15.5">
      <c r="A1767">
        <f>Month!A1767</f>
        <v>2024</v>
      </c>
      <c r="B1767" t="str">
        <f>Month!B1767</f>
        <v>September</v>
      </c>
      <c r="C1767" t="str">
        <f>Month!C1767</f>
        <v>Belgium</v>
      </c>
      <c r="D1767">
        <f>Month!D1767</f>
        <v>0</v>
      </c>
      <c r="E1767">
        <f>Month!E1767</f>
        <v>19.579999999999998</v>
      </c>
      <c r="F1767">
        <f>Month!F1767</f>
        <v>19.579999999999998</v>
      </c>
      <c r="G1767">
        <f>Month!G1767</f>
        <v>17.100000000000001</v>
      </c>
      <c r="H1767">
        <f>Month!H1767</f>
        <v>18.75</v>
      </c>
      <c r="I1767">
        <f>Month!I1767</f>
        <v>47.09</v>
      </c>
      <c r="J1767">
        <f>Month!J1767</f>
        <v>12.82</v>
      </c>
      <c r="K1767">
        <f>Month!K1767</f>
        <v>221.15</v>
      </c>
      <c r="L1767">
        <f>Month!L1767</f>
        <v>12.35</v>
      </c>
      <c r="M1767">
        <f>Month!M1767</f>
        <v>18.68</v>
      </c>
      <c r="N1767">
        <f>Month!N1767</f>
        <v>347.94</v>
      </c>
      <c r="O1767">
        <f>Month!O1767</f>
        <v>367.52</v>
      </c>
      <c r="P1767" s="82">
        <v>3</v>
      </c>
      <c r="Q1767" s="82">
        <v>3</v>
      </c>
    </row>
    <row r="1768" spans="1:17" ht="15.5">
      <c r="A1768">
        <f>Month!A1768</f>
        <v>2024</v>
      </c>
      <c r="B1768" t="str">
        <f>Month!B1768</f>
        <v>September</v>
      </c>
      <c r="C1768" t="str">
        <f>Month!C1768</f>
        <v>Canada</v>
      </c>
      <c r="D1768">
        <f>Month!D1768</f>
        <v>0</v>
      </c>
      <c r="E1768">
        <f>Month!E1768</f>
        <v>0</v>
      </c>
      <c r="F1768">
        <f>Month!F1768</f>
        <v>0</v>
      </c>
      <c r="G1768">
        <f>Month!G1768</f>
        <v>0</v>
      </c>
      <c r="H1768">
        <f>Month!H1768</f>
        <v>0</v>
      </c>
      <c r="I1768">
        <f>Month!I1768</f>
        <v>0</v>
      </c>
      <c r="J1768">
        <f>Month!J1768</f>
        <v>0</v>
      </c>
      <c r="K1768">
        <f>Month!K1768</f>
        <v>36.82</v>
      </c>
      <c r="L1768">
        <f>Month!L1768</f>
        <v>0</v>
      </c>
      <c r="M1768">
        <f>Month!M1768</f>
        <v>0.04</v>
      </c>
      <c r="N1768">
        <f>Month!N1768</f>
        <v>36.86</v>
      </c>
      <c r="O1768">
        <f>Month!O1768</f>
        <v>36.86</v>
      </c>
      <c r="P1768" s="82">
        <v>3</v>
      </c>
      <c r="Q1768" s="82">
        <v>3</v>
      </c>
    </row>
    <row r="1769" spans="1:17" ht="15.5">
      <c r="A1769">
        <f>Month!A1769</f>
        <v>2024</v>
      </c>
      <c r="B1769" t="str">
        <f>Month!B1769</f>
        <v>September</v>
      </c>
      <c r="C1769" t="str">
        <f>Month!C1769</f>
        <v>France</v>
      </c>
      <c r="D1769">
        <f>Month!D1769</f>
        <v>0</v>
      </c>
      <c r="E1769">
        <f>Month!E1769</f>
        <v>8.9</v>
      </c>
      <c r="F1769">
        <f>Month!F1769</f>
        <v>8.9</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74.78</v>
      </c>
      <c r="P1769" s="82">
        <v>3</v>
      </c>
      <c r="Q1769" s="82">
        <v>3</v>
      </c>
    </row>
    <row r="1770" spans="1:17" ht="15.5">
      <c r="A1770">
        <f>Month!A1770</f>
        <v>2024</v>
      </c>
      <c r="B1770" t="str">
        <f>Month!B1770</f>
        <v>September</v>
      </c>
      <c r="C1770" t="str">
        <f>Month!C1770</f>
        <v>Germany</v>
      </c>
      <c r="D1770">
        <f>Month!D1770</f>
        <v>0</v>
      </c>
      <c r="E1770">
        <f>Month!E1770</f>
        <v>21.03</v>
      </c>
      <c r="F1770">
        <f>Month!F1770</f>
        <v>21.03</v>
      </c>
      <c r="G1770">
        <f>Month!G1770</f>
        <v>0</v>
      </c>
      <c r="H1770">
        <f>Month!H1770</f>
        <v>0.03</v>
      </c>
      <c r="I1770">
        <f>Month!I1770</f>
        <v>0</v>
      </c>
      <c r="J1770">
        <f>Month!J1770</f>
        <v>0</v>
      </c>
      <c r="K1770">
        <f>Month!K1770</f>
        <v>0</v>
      </c>
      <c r="L1770">
        <f>Month!L1770</f>
        <v>0</v>
      </c>
      <c r="M1770">
        <f>Month!M1770</f>
        <v>8.06</v>
      </c>
      <c r="N1770">
        <f>Month!N1770</f>
        <v>8.09</v>
      </c>
      <c r="O1770">
        <f>Month!O1770</f>
        <v>29.12</v>
      </c>
      <c r="P1770" s="82">
        <v>3</v>
      </c>
      <c r="Q1770" s="82">
        <v>3</v>
      </c>
    </row>
    <row r="1771" spans="1:17" ht="15.5">
      <c r="A1771">
        <f>Month!A1771</f>
        <v>2024</v>
      </c>
      <c r="B1771" t="str">
        <f>Month!B1771</f>
        <v>September</v>
      </c>
      <c r="C1771" t="str">
        <f>Month!C1771</f>
        <v>India</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tr">
        <f>Month!C1772</f>
        <v>Ireland</v>
      </c>
      <c r="D1772">
        <f>Month!D1772</f>
        <v>0</v>
      </c>
      <c r="E1772">
        <f>Month!E1772</f>
        <v>44.42</v>
      </c>
      <c r="F1772">
        <f>Month!F1772</f>
        <v>44.42</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66.59</v>
      </c>
      <c r="P1772" s="82">
        <v>3</v>
      </c>
      <c r="Q1772" s="82">
        <v>3</v>
      </c>
    </row>
    <row r="1773" spans="1:17" ht="15.5">
      <c r="A1773">
        <f>Month!A1773</f>
        <v>2024</v>
      </c>
      <c r="B1773" t="str">
        <f>Month!B1773</f>
        <v>September</v>
      </c>
      <c r="C1773" t="str">
        <f>Month!C1773</f>
        <v>Kuwait</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tr">
        <f>Month!C1774</f>
        <v>Libya</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tr">
        <f>Month!C1775</f>
        <v>Netherlands</v>
      </c>
      <c r="D1775">
        <f>Month!D1775</f>
        <v>0.13</v>
      </c>
      <c r="E1775">
        <f>Month!E1775</f>
        <v>61.5</v>
      </c>
      <c r="F1775">
        <f>Month!F1775</f>
        <v>61.63</v>
      </c>
      <c r="G1775">
        <f>Month!G1775</f>
        <v>25.93</v>
      </c>
      <c r="H1775">
        <f>Month!H1775</f>
        <v>267.73</v>
      </c>
      <c r="I1775">
        <f>Month!I1775</f>
        <v>14.56</v>
      </c>
      <c r="J1775">
        <f>Month!J1775</f>
        <v>29.58</v>
      </c>
      <c r="K1775">
        <f>Month!K1775</f>
        <v>225.83</v>
      </c>
      <c r="L1775">
        <f>Month!L1775</f>
        <v>0</v>
      </c>
      <c r="M1775">
        <f>Month!M1775</f>
        <v>93.92</v>
      </c>
      <c r="N1775">
        <f>Month!N1775</f>
        <v>657.55</v>
      </c>
      <c r="O1775">
        <f>Month!O1775</f>
        <v>719.18</v>
      </c>
      <c r="P1775" s="82">
        <v>3</v>
      </c>
      <c r="Q1775" s="82">
        <v>3</v>
      </c>
    </row>
    <row r="1776" spans="1:17" ht="15.5">
      <c r="A1776">
        <f>Month!A1776</f>
        <v>2024</v>
      </c>
      <c r="B1776" t="str">
        <f>Month!B1776</f>
        <v>September</v>
      </c>
      <c r="C1776" t="str">
        <f>Month!C1776</f>
        <v>Nigeria</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tr">
        <f>Month!C1777</f>
        <v>Norway</v>
      </c>
      <c r="D1777">
        <f>Month!D1777</f>
        <v>873.32</v>
      </c>
      <c r="E1777">
        <f>Month!E1777</f>
        <v>0</v>
      </c>
      <c r="F1777">
        <f>Month!F1777</f>
        <v>873.32</v>
      </c>
      <c r="G1777">
        <f>Month!G1777</f>
        <v>0</v>
      </c>
      <c r="H1777">
        <f>Month!H1777</f>
        <v>45.75</v>
      </c>
      <c r="I1777">
        <f>Month!I1777</f>
        <v>0</v>
      </c>
      <c r="J1777">
        <f>Month!J1777</f>
        <v>0</v>
      </c>
      <c r="K1777">
        <f>Month!K1777</f>
        <v>0</v>
      </c>
      <c r="L1777">
        <f>Month!L1777</f>
        <v>0</v>
      </c>
      <c r="M1777">
        <f>Month!M1777</f>
        <v>2.12</v>
      </c>
      <c r="N1777">
        <f>Month!N1777</f>
        <v>47.87</v>
      </c>
      <c r="O1777">
        <f>Month!O1777</f>
        <v>921.19</v>
      </c>
      <c r="P1777" s="82">
        <v>3</v>
      </c>
      <c r="Q1777" s="82">
        <v>3</v>
      </c>
    </row>
    <row r="1778" spans="1:17" ht="15.5">
      <c r="A1778">
        <f>Month!A1778</f>
        <v>2024</v>
      </c>
      <c r="B1778" t="str">
        <f>Month!B1778</f>
        <v>September</v>
      </c>
      <c r="C1778" t="str">
        <f>Month!C1778</f>
        <v>Other Non-OECD Americas</v>
      </c>
      <c r="D1778">
        <f>Month!D1778</f>
        <v>187.57</v>
      </c>
      <c r="E1778">
        <f>Month!E1778</f>
        <v>0</v>
      </c>
      <c r="F1778">
        <f>Month!F1778</f>
        <v>187.57</v>
      </c>
      <c r="G1778">
        <f>Month!G1778</f>
        <v>0</v>
      </c>
      <c r="H1778">
        <f>Month!H1778</f>
        <v>0</v>
      </c>
      <c r="I1778">
        <f>Month!I1778</f>
        <v>0</v>
      </c>
      <c r="J1778">
        <f>Month!J1778</f>
        <v>0</v>
      </c>
      <c r="K1778">
        <f>Month!K1778</f>
        <v>0</v>
      </c>
      <c r="L1778">
        <f>Month!L1778</f>
        <v>0</v>
      </c>
      <c r="M1778">
        <f>Month!M1778</f>
        <v>0</v>
      </c>
      <c r="N1778">
        <f>Month!N1778</f>
        <v>0</v>
      </c>
      <c r="O1778">
        <f>Month!O1778</f>
        <v>187.57</v>
      </c>
      <c r="P1778" s="82">
        <v>3</v>
      </c>
      <c r="Q1778" s="82">
        <v>3</v>
      </c>
    </row>
    <row r="1779" spans="1:17" ht="15.5">
      <c r="A1779">
        <f>Month!A1779</f>
        <v>2024</v>
      </c>
      <c r="B1779" t="str">
        <f>Month!B1779</f>
        <v>September</v>
      </c>
      <c r="C1779" t="str">
        <f>Month!C1779</f>
        <v>Russian Federation</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tr">
        <f>Month!C1780</f>
        <v>Saudi Arabia</v>
      </c>
      <c r="D1780">
        <f>Month!D1780</f>
        <v>0</v>
      </c>
      <c r="E1780">
        <f>Month!E1780</f>
        <v>20.91</v>
      </c>
      <c r="F1780">
        <f>Month!F1780</f>
        <v>20.91</v>
      </c>
      <c r="G1780">
        <f>Month!G1780</f>
        <v>0</v>
      </c>
      <c r="H1780">
        <f>Month!H1780</f>
        <v>0</v>
      </c>
      <c r="I1780">
        <f>Month!I1780</f>
        <v>125.15</v>
      </c>
      <c r="J1780">
        <f>Month!J1780</f>
        <v>0</v>
      </c>
      <c r="K1780">
        <f>Month!K1780</f>
        <v>0</v>
      </c>
      <c r="L1780">
        <f>Month!L1780</f>
        <v>0</v>
      </c>
      <c r="M1780">
        <f>Month!M1780</f>
        <v>0</v>
      </c>
      <c r="N1780">
        <f>Month!N1780</f>
        <v>125.15</v>
      </c>
      <c r="O1780">
        <f>Month!O1780</f>
        <v>146.06</v>
      </c>
      <c r="P1780" s="82">
        <v>3</v>
      </c>
      <c r="Q1780" s="82">
        <v>3</v>
      </c>
    </row>
    <row r="1781" spans="1:17" ht="15.5">
      <c r="A1781">
        <f>Month!A1781</f>
        <v>2024</v>
      </c>
      <c r="B1781" t="str">
        <f>Month!B1781</f>
        <v>September</v>
      </c>
      <c r="C1781" t="str">
        <f>Month!C1781</f>
        <v>Spain</v>
      </c>
      <c r="D1781">
        <f>Month!D1781</f>
        <v>0</v>
      </c>
      <c r="E1781">
        <f>Month!E1781</f>
        <v>0</v>
      </c>
      <c r="F1781">
        <f>Month!F1781</f>
        <v>0</v>
      </c>
      <c r="G1781">
        <f>Month!G1781</f>
        <v>0</v>
      </c>
      <c r="H1781">
        <f>Month!H1781</f>
        <v>41</v>
      </c>
      <c r="I1781">
        <f>Month!I1781</f>
        <v>0</v>
      </c>
      <c r="J1781">
        <f>Month!J1781</f>
        <v>0</v>
      </c>
      <c r="K1781">
        <f>Month!K1781</f>
        <v>0</v>
      </c>
      <c r="L1781">
        <f>Month!L1781</f>
        <v>0</v>
      </c>
      <c r="M1781">
        <f>Month!M1781</f>
        <v>10.55</v>
      </c>
      <c r="N1781">
        <f>Month!N1781</f>
        <v>51.55</v>
      </c>
      <c r="O1781">
        <f>Month!O1781</f>
        <v>51.55</v>
      </c>
      <c r="P1781" s="82">
        <v>3</v>
      </c>
      <c r="Q1781" s="82">
        <v>3</v>
      </c>
    </row>
    <row r="1782" spans="1:17" ht="15.5">
      <c r="A1782">
        <f>Month!A1782</f>
        <v>2024</v>
      </c>
      <c r="B1782" t="str">
        <f>Month!B1782</f>
        <v>September</v>
      </c>
      <c r="C1782" t="str">
        <f>Month!C1782</f>
        <v>Sweden</v>
      </c>
      <c r="D1782">
        <f>Month!D1782</f>
        <v>0.04</v>
      </c>
      <c r="E1782">
        <f>Month!E1782</f>
        <v>2.79</v>
      </c>
      <c r="F1782">
        <f>Month!F1782</f>
        <v>2.83</v>
      </c>
      <c r="G1782">
        <f>Month!G1782</f>
        <v>0</v>
      </c>
      <c r="H1782">
        <f>Month!H1782</f>
        <v>0.08</v>
      </c>
      <c r="I1782">
        <f>Month!I1782</f>
        <v>14.07</v>
      </c>
      <c r="J1782">
        <f>Month!J1782</f>
        <v>0</v>
      </c>
      <c r="K1782">
        <f>Month!K1782</f>
        <v>0</v>
      </c>
      <c r="L1782">
        <f>Month!L1782</f>
        <v>0</v>
      </c>
      <c r="M1782">
        <f>Month!M1782</f>
        <v>6.8</v>
      </c>
      <c r="N1782">
        <f>Month!N1782</f>
        <v>20.95</v>
      </c>
      <c r="O1782">
        <f>Month!O1782</f>
        <v>23.78</v>
      </c>
      <c r="P1782" s="82">
        <v>3</v>
      </c>
      <c r="Q1782" s="82">
        <v>3</v>
      </c>
    </row>
    <row r="1783" spans="1:17" ht="15.5">
      <c r="A1783">
        <f>Month!A1783</f>
        <v>2024</v>
      </c>
      <c r="B1783" t="str">
        <f>Month!B1783</f>
        <v>September</v>
      </c>
      <c r="C1783" t="str">
        <f>Month!C1783</f>
        <v>Turkey</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tr">
        <f>Month!C1784</f>
        <v>United Arab Emirates</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tr">
        <f>Month!C1785</f>
        <v>United States</v>
      </c>
      <c r="D1785">
        <f>Month!D1785</f>
        <v>995.78</v>
      </c>
      <c r="E1785">
        <f>Month!E1785</f>
        <v>0</v>
      </c>
      <c r="F1785">
        <f>Month!F1785</f>
        <v>995.78</v>
      </c>
      <c r="G1785">
        <f>Month!G1785</f>
        <v>0</v>
      </c>
      <c r="H1785">
        <f>Month!H1785</f>
        <v>9.42</v>
      </c>
      <c r="I1785">
        <f>Month!I1785</f>
        <v>79.22</v>
      </c>
      <c r="J1785">
        <f>Month!J1785</f>
        <v>0</v>
      </c>
      <c r="K1785">
        <f>Month!K1785</f>
        <v>377.04</v>
      </c>
      <c r="L1785">
        <f>Month!L1785</f>
        <v>0</v>
      </c>
      <c r="M1785">
        <f>Month!M1785</f>
        <v>7.63</v>
      </c>
      <c r="N1785">
        <f>Month!N1785</f>
        <v>473.31</v>
      </c>
      <c r="O1785">
        <f>Month!O1785</f>
        <v>1469.09</v>
      </c>
      <c r="P1785" s="82">
        <v>3</v>
      </c>
      <c r="Q1785" s="82">
        <v>3</v>
      </c>
    </row>
    <row r="1786" spans="1:17" ht="15.5">
      <c r="A1786">
        <f>Month!A1786</f>
        <v>2024</v>
      </c>
      <c r="B1786" t="str">
        <f>Month!B1786</f>
        <v>September</v>
      </c>
      <c r="C1786" t="str">
        <f>Month!C1786</f>
        <v>Other</v>
      </c>
      <c r="D1786">
        <f>Month!D1786</f>
        <v>81.540000000000006</v>
      </c>
      <c r="E1786">
        <f>Month!E1786</f>
        <v>18.399999999999999</v>
      </c>
      <c r="F1786">
        <f>Month!F1786</f>
        <v>99.94</v>
      </c>
      <c r="G1786">
        <f>Month!G1786</f>
        <v>27.2</v>
      </c>
      <c r="H1786">
        <f>Month!H1786</f>
        <v>74.69</v>
      </c>
      <c r="I1786">
        <f>Month!I1786</f>
        <v>76.680000000000007</v>
      </c>
      <c r="J1786">
        <f>Month!J1786</f>
        <v>0</v>
      </c>
      <c r="K1786">
        <f>Month!K1786</f>
        <v>143.46</v>
      </c>
      <c r="L1786">
        <f>Month!L1786</f>
        <v>0</v>
      </c>
      <c r="M1786">
        <f>Month!M1786</f>
        <v>12.74</v>
      </c>
      <c r="N1786">
        <f>Month!N1786</f>
        <v>334.77</v>
      </c>
      <c r="O1786">
        <f>Month!O1786</f>
        <v>434.71</v>
      </c>
      <c r="P1786" s="82">
        <v>3</v>
      </c>
      <c r="Q1786" s="82">
        <v>3</v>
      </c>
    </row>
    <row r="1787" spans="1:17" ht="15.5">
      <c r="A1787">
        <f>Month!A1787</f>
        <v>2024</v>
      </c>
      <c r="B1787" t="str">
        <f>Month!B1787</f>
        <v>September</v>
      </c>
      <c r="C1787" t="str">
        <f>Month!C1787</f>
        <v>Total imports</v>
      </c>
      <c r="D1787">
        <f>Month!D1787</f>
        <v>2936.13</v>
      </c>
      <c r="E1787">
        <f>Month!E1787</f>
        <v>274.67</v>
      </c>
      <c r="F1787">
        <f>Month!F1787</f>
        <v>3210.8</v>
      </c>
      <c r="G1787">
        <f>Month!G1787</f>
        <v>72.94</v>
      </c>
      <c r="H1787">
        <f>Month!H1787</f>
        <v>457.45</v>
      </c>
      <c r="I1787">
        <f>Month!I1787</f>
        <v>1096.74</v>
      </c>
      <c r="J1787">
        <f>Month!J1787</f>
        <v>55.54</v>
      </c>
      <c r="K1787">
        <f>Month!K1787</f>
        <v>1128</v>
      </c>
      <c r="L1787">
        <f>Month!L1787</f>
        <v>21.55</v>
      </c>
      <c r="M1787">
        <f>Month!M1787</f>
        <v>199.93</v>
      </c>
      <c r="N1787">
        <f>Month!N1787</f>
        <v>3032.15</v>
      </c>
      <c r="O1787">
        <f>Month!O1787</f>
        <v>6242.95</v>
      </c>
      <c r="P1787" s="82">
        <v>3</v>
      </c>
      <c r="Q1787" s="82">
        <v>3</v>
      </c>
    </row>
    <row r="1788" spans="1:17" ht="15.5">
      <c r="A1788">
        <f>Month!A1788</f>
        <v>2024</v>
      </c>
      <c r="B1788" t="str">
        <f>Month!B1788</f>
        <v>October</v>
      </c>
      <c r="C1788" t="str">
        <f>Month!C1788</f>
        <v>Algeria</v>
      </c>
      <c r="D1788">
        <f>Month!D1788</f>
        <v>140.08000000000001</v>
      </c>
      <c r="E1788">
        <f>Month!E1788</f>
        <v>117.66</v>
      </c>
      <c r="F1788">
        <f>Month!F1788</f>
        <v>257.74</v>
      </c>
      <c r="G1788">
        <f>Month!G1788</f>
        <v>0</v>
      </c>
      <c r="H1788">
        <f>Month!H1788</f>
        <v>0</v>
      </c>
      <c r="I1788">
        <f>Month!I1788</f>
        <v>0</v>
      </c>
      <c r="J1788">
        <f>Month!J1788</f>
        <v>0</v>
      </c>
      <c r="K1788">
        <f>Month!K1788</f>
        <v>0</v>
      </c>
      <c r="L1788">
        <f>Month!L1788</f>
        <v>0</v>
      </c>
      <c r="M1788">
        <f>Month!M1788</f>
        <v>0</v>
      </c>
      <c r="N1788">
        <f>Month!N1788</f>
        <v>0</v>
      </c>
      <c r="O1788">
        <f>Month!O1788</f>
        <v>257.74</v>
      </c>
      <c r="P1788" s="82">
        <v>4</v>
      </c>
      <c r="Q1788" s="82">
        <v>4</v>
      </c>
    </row>
    <row r="1789" spans="1:17" ht="15.5">
      <c r="A1789">
        <f>Month!A1789</f>
        <v>2024</v>
      </c>
      <c r="B1789" t="str">
        <f>Month!B1789</f>
        <v>October</v>
      </c>
      <c r="C1789" t="str">
        <f>Month!C1789</f>
        <v>Belgium</v>
      </c>
      <c r="D1789">
        <f>Month!D1789</f>
        <v>0</v>
      </c>
      <c r="E1789">
        <f>Month!E1789</f>
        <v>20.11</v>
      </c>
      <c r="F1789">
        <f>Month!F1789</f>
        <v>20.11</v>
      </c>
      <c r="G1789">
        <f>Month!G1789</f>
        <v>6.12</v>
      </c>
      <c r="H1789">
        <f>Month!H1789</f>
        <v>20.55</v>
      </c>
      <c r="I1789">
        <f>Month!I1789</f>
        <v>16.18</v>
      </c>
      <c r="J1789">
        <f>Month!J1789</f>
        <v>25.2</v>
      </c>
      <c r="K1789">
        <f>Month!K1789</f>
        <v>324.37</v>
      </c>
      <c r="L1789">
        <f>Month!L1789</f>
        <v>4.97</v>
      </c>
      <c r="M1789">
        <f>Month!M1789</f>
        <v>21.32</v>
      </c>
      <c r="N1789">
        <f>Month!N1789</f>
        <v>418.71</v>
      </c>
      <c r="O1789">
        <f>Month!O1789</f>
        <v>438.82</v>
      </c>
      <c r="P1789" s="82">
        <v>4</v>
      </c>
      <c r="Q1789" s="82">
        <v>4</v>
      </c>
    </row>
    <row r="1790" spans="1:17" ht="15.5">
      <c r="A1790">
        <f>Month!A1790</f>
        <v>2024</v>
      </c>
      <c r="B1790" t="str">
        <f>Month!B1790</f>
        <v>October</v>
      </c>
      <c r="C1790" t="str">
        <f>Month!C1790</f>
        <v>Canada</v>
      </c>
      <c r="D1790">
        <f>Month!D1790</f>
        <v>87.56</v>
      </c>
      <c r="E1790">
        <f>Month!E1790</f>
        <v>0</v>
      </c>
      <c r="F1790">
        <f>Month!F1790</f>
        <v>87.56</v>
      </c>
      <c r="G1790">
        <f>Month!G1790</f>
        <v>0</v>
      </c>
      <c r="H1790">
        <f>Month!H1790</f>
        <v>0</v>
      </c>
      <c r="I1790">
        <f>Month!I1790</f>
        <v>0</v>
      </c>
      <c r="J1790">
        <f>Month!J1790</f>
        <v>0</v>
      </c>
      <c r="K1790">
        <f>Month!K1790</f>
        <v>0</v>
      </c>
      <c r="L1790">
        <f>Month!L1790</f>
        <v>0</v>
      </c>
      <c r="M1790">
        <f>Month!M1790</f>
        <v>0.14000000000000001</v>
      </c>
      <c r="N1790">
        <f>Month!N1790</f>
        <v>0.14000000000000001</v>
      </c>
      <c r="O1790">
        <f>Month!O1790</f>
        <v>87.7</v>
      </c>
      <c r="P1790" s="82">
        <v>4</v>
      </c>
      <c r="Q1790" s="82">
        <v>4</v>
      </c>
    </row>
    <row r="1791" spans="1:17" ht="15.5">
      <c r="A1791">
        <f>Month!A1791</f>
        <v>2024</v>
      </c>
      <c r="B1791" t="str">
        <f>Month!B1791</f>
        <v>October</v>
      </c>
      <c r="C1791" t="str">
        <f>Month!C1791</f>
        <v>France</v>
      </c>
      <c r="D1791">
        <f>Month!D1791</f>
        <v>0</v>
      </c>
      <c r="E1791">
        <f>Month!E1791</f>
        <v>8.92</v>
      </c>
      <c r="F1791">
        <f>Month!F1791</f>
        <v>8.92</v>
      </c>
      <c r="G1791">
        <f>Month!G1791</f>
        <v>0.02</v>
      </c>
      <c r="H1791">
        <f>Month!H1791</f>
        <v>4.6399999999999997</v>
      </c>
      <c r="I1791">
        <f>Month!I1791</f>
        <v>0</v>
      </c>
      <c r="J1791">
        <f>Month!J1791</f>
        <v>0</v>
      </c>
      <c r="K1791">
        <f>Month!K1791</f>
        <v>0</v>
      </c>
      <c r="L1791">
        <f>Month!L1791</f>
        <v>0</v>
      </c>
      <c r="M1791">
        <f>Month!M1791</f>
        <v>9.15</v>
      </c>
      <c r="N1791">
        <f>Month!N1791</f>
        <v>13.81</v>
      </c>
      <c r="O1791">
        <f>Month!O1791</f>
        <v>22.73</v>
      </c>
      <c r="P1791" s="82">
        <v>4</v>
      </c>
      <c r="Q1791" s="82">
        <v>4</v>
      </c>
    </row>
    <row r="1792" spans="1:17" ht="15.5">
      <c r="A1792">
        <f>Month!A1792</f>
        <v>2024</v>
      </c>
      <c r="B1792" t="str">
        <f>Month!B1792</f>
        <v>October</v>
      </c>
      <c r="C1792" t="str">
        <f>Month!C1792</f>
        <v>Germany</v>
      </c>
      <c r="D1792">
        <f>Month!D1792</f>
        <v>0</v>
      </c>
      <c r="E1792">
        <f>Month!E1792</f>
        <v>0</v>
      </c>
      <c r="F1792">
        <f>Month!F1792</f>
        <v>0</v>
      </c>
      <c r="G1792">
        <f>Month!G1792</f>
        <v>0</v>
      </c>
      <c r="H1792">
        <f>Month!H1792</f>
        <v>0.04</v>
      </c>
      <c r="I1792">
        <f>Month!I1792</f>
        <v>0</v>
      </c>
      <c r="J1792">
        <f>Month!J1792</f>
        <v>0.28999999999999998</v>
      </c>
      <c r="K1792">
        <f>Month!K1792</f>
        <v>25.47</v>
      </c>
      <c r="L1792">
        <f>Month!L1792</f>
        <v>1.69</v>
      </c>
      <c r="M1792">
        <f>Month!M1792</f>
        <v>33.700000000000003</v>
      </c>
      <c r="N1792">
        <f>Month!N1792</f>
        <v>61.19</v>
      </c>
      <c r="O1792">
        <f>Month!O1792</f>
        <v>61.19</v>
      </c>
      <c r="P1792" s="82">
        <v>4</v>
      </c>
      <c r="Q1792" s="82">
        <v>4</v>
      </c>
    </row>
    <row r="1793" spans="1:17" ht="15.5">
      <c r="A1793">
        <f>Month!A1793</f>
        <v>2024</v>
      </c>
      <c r="B1793" t="str">
        <f>Month!B1793</f>
        <v>October</v>
      </c>
      <c r="C1793" t="str">
        <f>Month!C1793</f>
        <v>India</v>
      </c>
      <c r="D1793">
        <f>Month!D1793</f>
        <v>0</v>
      </c>
      <c r="E1793">
        <f>Month!E1793</f>
        <v>0</v>
      </c>
      <c r="F1793">
        <f>Month!F1793</f>
        <v>0</v>
      </c>
      <c r="G1793">
        <f>Month!G1793</f>
        <v>0</v>
      </c>
      <c r="H1793">
        <f>Month!H1793</f>
        <v>0</v>
      </c>
      <c r="I1793">
        <f>Month!I1793</f>
        <v>71.069999999999993</v>
      </c>
      <c r="J1793">
        <f>Month!J1793</f>
        <v>0</v>
      </c>
      <c r="K1793">
        <f>Month!K1793</f>
        <v>161.94</v>
      </c>
      <c r="L1793">
        <f>Month!L1793</f>
        <v>9.6300000000000008</v>
      </c>
      <c r="M1793">
        <f>Month!M1793</f>
        <v>0.16</v>
      </c>
      <c r="N1793">
        <f>Month!N1793</f>
        <v>242.8</v>
      </c>
      <c r="O1793">
        <f>Month!O1793</f>
        <v>242.8</v>
      </c>
      <c r="P1793" s="82">
        <v>4</v>
      </c>
      <c r="Q1793" s="82">
        <v>4</v>
      </c>
    </row>
    <row r="1794" spans="1:17" ht="15.5">
      <c r="A1794">
        <f>Month!A1794</f>
        <v>2024</v>
      </c>
      <c r="B1794" t="str">
        <f>Month!B1794</f>
        <v>October</v>
      </c>
      <c r="C1794" t="str">
        <f>Month!C1794</f>
        <v>Ireland</v>
      </c>
      <c r="D1794">
        <f>Month!D1794</f>
        <v>0</v>
      </c>
      <c r="E1794">
        <f>Month!E1794</f>
        <v>15.46</v>
      </c>
      <c r="F1794">
        <f>Month!F1794</f>
        <v>15.46</v>
      </c>
      <c r="G1794">
        <f>Month!G1794</f>
        <v>0.02</v>
      </c>
      <c r="H1794">
        <f>Month!H1794</f>
        <v>0</v>
      </c>
      <c r="I1794">
        <f>Month!I1794</f>
        <v>0</v>
      </c>
      <c r="J1794">
        <f>Month!J1794</f>
        <v>10.93</v>
      </c>
      <c r="K1794">
        <f>Month!K1794</f>
        <v>0</v>
      </c>
      <c r="L1794">
        <f>Month!L1794</f>
        <v>0.01</v>
      </c>
      <c r="M1794">
        <f>Month!M1794</f>
        <v>2.54</v>
      </c>
      <c r="N1794">
        <f>Month!N1794</f>
        <v>13.5</v>
      </c>
      <c r="O1794">
        <f>Month!O1794</f>
        <v>28.96</v>
      </c>
      <c r="P1794" s="82">
        <v>4</v>
      </c>
      <c r="Q1794" s="82">
        <v>4</v>
      </c>
    </row>
    <row r="1795" spans="1:17" ht="15.5">
      <c r="A1795">
        <f>Month!A1795</f>
        <v>2024</v>
      </c>
      <c r="B1795" t="str">
        <f>Month!B1795</f>
        <v>October</v>
      </c>
      <c r="C1795" t="str">
        <f>Month!C1795</f>
        <v>Kuwait</v>
      </c>
      <c r="D1795">
        <f>Month!D1795</f>
        <v>0</v>
      </c>
      <c r="E1795">
        <f>Month!E1795</f>
        <v>0</v>
      </c>
      <c r="F1795">
        <f>Month!F1795</f>
        <v>0</v>
      </c>
      <c r="G1795">
        <f>Month!G1795</f>
        <v>0</v>
      </c>
      <c r="H1795">
        <f>Month!H1795</f>
        <v>0</v>
      </c>
      <c r="I1795">
        <f>Month!I1795</f>
        <v>370.24</v>
      </c>
      <c r="J1795">
        <f>Month!J1795</f>
        <v>0</v>
      </c>
      <c r="K1795">
        <f>Month!K1795</f>
        <v>0</v>
      </c>
      <c r="L1795">
        <f>Month!L1795</f>
        <v>0</v>
      </c>
      <c r="M1795">
        <f>Month!M1795</f>
        <v>0</v>
      </c>
      <c r="N1795">
        <f>Month!N1795</f>
        <v>370.24</v>
      </c>
      <c r="O1795">
        <f>Month!O1795</f>
        <v>370.24</v>
      </c>
      <c r="P1795" s="82">
        <v>4</v>
      </c>
      <c r="Q1795" s="82">
        <v>4</v>
      </c>
    </row>
    <row r="1796" spans="1:17" ht="15.5">
      <c r="A1796">
        <f>Month!A1796</f>
        <v>2024</v>
      </c>
      <c r="B1796" t="str">
        <f>Month!B1796</f>
        <v>October</v>
      </c>
      <c r="C1796" t="str">
        <f>Month!C1796</f>
        <v>Libya</v>
      </c>
      <c r="D1796">
        <f>Month!D1796</f>
        <v>0</v>
      </c>
      <c r="E1796">
        <f>Month!E1796</f>
        <v>0</v>
      </c>
      <c r="F1796">
        <f>Month!F1796</f>
        <v>0</v>
      </c>
      <c r="G1796">
        <f>Month!G1796</f>
        <v>0</v>
      </c>
      <c r="H1796">
        <f>Month!H1796</f>
        <v>0</v>
      </c>
      <c r="I1796">
        <f>Month!I1796</f>
        <v>0</v>
      </c>
      <c r="J1796">
        <f>Month!J1796</f>
        <v>0</v>
      </c>
      <c r="K1796">
        <f>Month!K1796</f>
        <v>0</v>
      </c>
      <c r="L1796">
        <f>Month!L1796</f>
        <v>0</v>
      </c>
      <c r="M1796">
        <f>Month!M1796</f>
        <v>0</v>
      </c>
      <c r="N1796">
        <f>Month!N1796</f>
        <v>0</v>
      </c>
      <c r="O1796">
        <f>Month!O1796</f>
        <v>0</v>
      </c>
      <c r="P1796" s="82">
        <v>4</v>
      </c>
      <c r="Q1796" s="82">
        <v>4</v>
      </c>
    </row>
    <row r="1797" spans="1:17" ht="15.5">
      <c r="A1797">
        <f>Month!A1797</f>
        <v>2024</v>
      </c>
      <c r="B1797" t="str">
        <f>Month!B1797</f>
        <v>October</v>
      </c>
      <c r="C1797" t="str">
        <f>Month!C1797</f>
        <v>Netherlands</v>
      </c>
      <c r="D1797">
        <f>Month!D1797</f>
        <v>0.23</v>
      </c>
      <c r="E1797">
        <f>Month!E1797</f>
        <v>87.92</v>
      </c>
      <c r="F1797">
        <f>Month!F1797</f>
        <v>88.15</v>
      </c>
      <c r="G1797">
        <f>Month!G1797</f>
        <v>1.05</v>
      </c>
      <c r="H1797">
        <f>Month!H1797</f>
        <v>168.69</v>
      </c>
      <c r="I1797">
        <f>Month!I1797</f>
        <v>84.25</v>
      </c>
      <c r="J1797">
        <f>Month!J1797</f>
        <v>3.38</v>
      </c>
      <c r="K1797">
        <f>Month!K1797</f>
        <v>202.58</v>
      </c>
      <c r="L1797">
        <f>Month!L1797</f>
        <v>0</v>
      </c>
      <c r="M1797">
        <f>Month!M1797</f>
        <v>108.91</v>
      </c>
      <c r="N1797">
        <f>Month!N1797</f>
        <v>568.86</v>
      </c>
      <c r="O1797">
        <f>Month!O1797</f>
        <v>657.01</v>
      </c>
      <c r="P1797" s="82">
        <v>4</v>
      </c>
      <c r="Q1797" s="82">
        <v>4</v>
      </c>
    </row>
    <row r="1798" spans="1:17" ht="15.5">
      <c r="A1798">
        <f>Month!A1798</f>
        <v>2024</v>
      </c>
      <c r="B1798" t="str">
        <f>Month!B1798</f>
        <v>October</v>
      </c>
      <c r="C1798" t="str">
        <f>Month!C1798</f>
        <v>Nigeria</v>
      </c>
      <c r="D1798">
        <f>Month!D1798</f>
        <v>296.58</v>
      </c>
      <c r="E1798">
        <f>Month!E1798</f>
        <v>0</v>
      </c>
      <c r="F1798">
        <f>Month!F1798</f>
        <v>296.58</v>
      </c>
      <c r="G1798">
        <f>Month!G1798</f>
        <v>0</v>
      </c>
      <c r="H1798">
        <f>Month!H1798</f>
        <v>0</v>
      </c>
      <c r="I1798">
        <f>Month!I1798</f>
        <v>0</v>
      </c>
      <c r="J1798">
        <f>Month!J1798</f>
        <v>0</v>
      </c>
      <c r="K1798">
        <f>Month!K1798</f>
        <v>24.91</v>
      </c>
      <c r="L1798">
        <f>Month!L1798</f>
        <v>0</v>
      </c>
      <c r="M1798">
        <f>Month!M1798</f>
        <v>0</v>
      </c>
      <c r="N1798">
        <f>Month!N1798</f>
        <v>24.91</v>
      </c>
      <c r="O1798">
        <f>Month!O1798</f>
        <v>321.49</v>
      </c>
      <c r="P1798" s="82">
        <v>4</v>
      </c>
      <c r="Q1798" s="82">
        <v>4</v>
      </c>
    </row>
    <row r="1799" spans="1:17" ht="15.5">
      <c r="A1799">
        <f>Month!A1799</f>
        <v>2024</v>
      </c>
      <c r="B1799" t="str">
        <f>Month!B1799</f>
        <v>October</v>
      </c>
      <c r="C1799" t="str">
        <f>Month!C1799</f>
        <v>Norway</v>
      </c>
      <c r="D1799">
        <f>Month!D1799</f>
        <v>1423.66</v>
      </c>
      <c r="E1799">
        <f>Month!E1799</f>
        <v>0</v>
      </c>
      <c r="F1799">
        <f>Month!F1799</f>
        <v>1423.66</v>
      </c>
      <c r="G1799">
        <f>Month!G1799</f>
        <v>7.46</v>
      </c>
      <c r="H1799">
        <f>Month!H1799</f>
        <v>58.35</v>
      </c>
      <c r="I1799">
        <f>Month!I1799</f>
        <v>0</v>
      </c>
      <c r="J1799">
        <f>Month!J1799</f>
        <v>0</v>
      </c>
      <c r="K1799">
        <f>Month!K1799</f>
        <v>0</v>
      </c>
      <c r="L1799">
        <f>Month!L1799</f>
        <v>0</v>
      </c>
      <c r="M1799">
        <f>Month!M1799</f>
        <v>34.18</v>
      </c>
      <c r="N1799">
        <f>Month!N1799</f>
        <v>99.99</v>
      </c>
      <c r="O1799">
        <f>Month!O1799</f>
        <v>1523.65</v>
      </c>
      <c r="P1799" s="82">
        <v>4</v>
      </c>
      <c r="Q1799" s="82">
        <v>4</v>
      </c>
    </row>
    <row r="1800" spans="1:17" ht="15.5">
      <c r="A1800">
        <f>Month!A1800</f>
        <v>2024</v>
      </c>
      <c r="B1800" t="str">
        <f>Month!B1800</f>
        <v>October</v>
      </c>
      <c r="C1800" t="str">
        <f>Month!C1800</f>
        <v>Other Non-OECD Americas</v>
      </c>
      <c r="D1800">
        <f>Month!D1800</f>
        <v>239.75</v>
      </c>
      <c r="E1800">
        <f>Month!E1800</f>
        <v>0</v>
      </c>
      <c r="F1800">
        <f>Month!F1800</f>
        <v>239.75</v>
      </c>
      <c r="G1800">
        <f>Month!G1800</f>
        <v>0</v>
      </c>
      <c r="H1800">
        <f>Month!H1800</f>
        <v>0</v>
      </c>
      <c r="I1800">
        <f>Month!I1800</f>
        <v>0</v>
      </c>
      <c r="J1800">
        <f>Month!J1800</f>
        <v>0</v>
      </c>
      <c r="K1800">
        <f>Month!K1800</f>
        <v>0</v>
      </c>
      <c r="L1800">
        <f>Month!L1800</f>
        <v>0</v>
      </c>
      <c r="M1800">
        <f>Month!M1800</f>
        <v>0</v>
      </c>
      <c r="N1800">
        <f>Month!N1800</f>
        <v>0</v>
      </c>
      <c r="O1800">
        <f>Month!O1800</f>
        <v>239.75</v>
      </c>
      <c r="P1800" s="82">
        <v>4</v>
      </c>
      <c r="Q1800" s="82">
        <v>4</v>
      </c>
    </row>
    <row r="1801" spans="1:17" ht="15.5">
      <c r="A1801">
        <f>Month!A1801</f>
        <v>2024</v>
      </c>
      <c r="B1801" t="str">
        <f>Month!B1801</f>
        <v>October</v>
      </c>
      <c r="C1801" t="str">
        <f>Month!C1801</f>
        <v>Russian Federation</v>
      </c>
      <c r="D1801">
        <f>Month!D1801</f>
        <v>0</v>
      </c>
      <c r="E1801">
        <f>Month!E1801</f>
        <v>0</v>
      </c>
      <c r="F1801">
        <f>Month!F1801</f>
        <v>0</v>
      </c>
      <c r="G1801">
        <f>Month!G1801</f>
        <v>0</v>
      </c>
      <c r="H1801">
        <f>Month!H1801</f>
        <v>0</v>
      </c>
      <c r="I1801">
        <f>Month!I1801</f>
        <v>0</v>
      </c>
      <c r="J1801">
        <f>Month!J1801</f>
        <v>0</v>
      </c>
      <c r="K1801">
        <f>Month!K1801</f>
        <v>0</v>
      </c>
      <c r="L1801">
        <f>Month!L1801</f>
        <v>0</v>
      </c>
      <c r="M1801">
        <f>Month!M1801</f>
        <v>0</v>
      </c>
      <c r="N1801">
        <f>Month!N1801</f>
        <v>0</v>
      </c>
      <c r="O1801">
        <f>Month!O1801</f>
        <v>0</v>
      </c>
      <c r="P1801" s="82">
        <v>4</v>
      </c>
      <c r="Q1801" s="82">
        <v>4</v>
      </c>
    </row>
    <row r="1802" spans="1:17" ht="15.5">
      <c r="A1802">
        <f>Month!A1802</f>
        <v>2024</v>
      </c>
      <c r="B1802" t="str">
        <f>Month!B1802</f>
        <v>October</v>
      </c>
      <c r="C1802" t="str">
        <f>Month!C1802</f>
        <v>Saudi Arabia</v>
      </c>
      <c r="D1802">
        <f>Month!D1802</f>
        <v>0</v>
      </c>
      <c r="E1802">
        <f>Month!E1802</f>
        <v>30.29</v>
      </c>
      <c r="F1802">
        <f>Month!F1802</f>
        <v>30.29</v>
      </c>
      <c r="G1802">
        <f>Month!G1802</f>
        <v>0</v>
      </c>
      <c r="H1802">
        <f>Month!H1802</f>
        <v>0</v>
      </c>
      <c r="I1802">
        <f>Month!I1802</f>
        <v>279.63</v>
      </c>
      <c r="J1802">
        <f>Month!J1802</f>
        <v>0</v>
      </c>
      <c r="K1802">
        <f>Month!K1802</f>
        <v>33.950000000000003</v>
      </c>
      <c r="L1802">
        <f>Month!L1802</f>
        <v>0</v>
      </c>
      <c r="M1802">
        <f>Month!M1802</f>
        <v>8.5399999999999991</v>
      </c>
      <c r="N1802">
        <f>Month!N1802</f>
        <v>322.12</v>
      </c>
      <c r="O1802">
        <f>Month!O1802</f>
        <v>352.41</v>
      </c>
      <c r="P1802" s="82">
        <v>4</v>
      </c>
      <c r="Q1802" s="82">
        <v>4</v>
      </c>
    </row>
    <row r="1803" spans="1:17" ht="15.5">
      <c r="A1803">
        <f>Month!A1803</f>
        <v>2024</v>
      </c>
      <c r="B1803" t="str">
        <f>Month!B1803</f>
        <v>October</v>
      </c>
      <c r="C1803" t="str">
        <f>Month!C1803</f>
        <v>Spain</v>
      </c>
      <c r="D1803">
        <f>Month!D1803</f>
        <v>0</v>
      </c>
      <c r="E1803">
        <f>Month!E1803</f>
        <v>0</v>
      </c>
      <c r="F1803">
        <f>Month!F1803</f>
        <v>0</v>
      </c>
      <c r="G1803">
        <f>Month!G1803</f>
        <v>0</v>
      </c>
      <c r="H1803">
        <f>Month!H1803</f>
        <v>30.79</v>
      </c>
      <c r="I1803">
        <f>Month!I1803</f>
        <v>0</v>
      </c>
      <c r="J1803">
        <f>Month!J1803</f>
        <v>0</v>
      </c>
      <c r="K1803">
        <f>Month!K1803</f>
        <v>0</v>
      </c>
      <c r="L1803">
        <f>Month!L1803</f>
        <v>0</v>
      </c>
      <c r="M1803">
        <f>Month!M1803</f>
        <v>39.619999999999997</v>
      </c>
      <c r="N1803">
        <f>Month!N1803</f>
        <v>70.41</v>
      </c>
      <c r="O1803">
        <f>Month!O1803</f>
        <v>70.41</v>
      </c>
      <c r="P1803" s="82">
        <v>4</v>
      </c>
      <c r="Q1803" s="82">
        <v>4</v>
      </c>
    </row>
    <row r="1804" spans="1:17" ht="15.5">
      <c r="A1804">
        <f>Month!A1804</f>
        <v>2024</v>
      </c>
      <c r="B1804" t="str">
        <f>Month!B1804</f>
        <v>October</v>
      </c>
      <c r="C1804" t="str">
        <f>Month!C1804</f>
        <v>Sweden</v>
      </c>
      <c r="D1804">
        <f>Month!D1804</f>
        <v>0.02</v>
      </c>
      <c r="E1804">
        <f>Month!E1804</f>
        <v>13.43</v>
      </c>
      <c r="F1804">
        <f>Month!F1804</f>
        <v>13.45</v>
      </c>
      <c r="G1804">
        <f>Month!G1804</f>
        <v>0</v>
      </c>
      <c r="H1804">
        <f>Month!H1804</f>
        <v>1.75</v>
      </c>
      <c r="I1804">
        <f>Month!I1804</f>
        <v>0</v>
      </c>
      <c r="J1804">
        <f>Month!J1804</f>
        <v>0</v>
      </c>
      <c r="K1804">
        <f>Month!K1804</f>
        <v>0</v>
      </c>
      <c r="L1804">
        <f>Month!L1804</f>
        <v>0</v>
      </c>
      <c r="M1804">
        <f>Month!M1804</f>
        <v>9.94</v>
      </c>
      <c r="N1804">
        <f>Month!N1804</f>
        <v>11.69</v>
      </c>
      <c r="O1804">
        <f>Month!O1804</f>
        <v>25.14</v>
      </c>
      <c r="P1804" s="82">
        <v>4</v>
      </c>
      <c r="Q1804" s="82">
        <v>4</v>
      </c>
    </row>
    <row r="1805" spans="1:17" ht="15.5">
      <c r="A1805">
        <f>Month!A1805</f>
        <v>2024</v>
      </c>
      <c r="B1805" t="str">
        <f>Month!B1805</f>
        <v>October</v>
      </c>
      <c r="C1805" t="str">
        <f>Month!C1805</f>
        <v>Turkey</v>
      </c>
      <c r="D1805">
        <f>Month!D1805</f>
        <v>0.13</v>
      </c>
      <c r="E1805">
        <f>Month!E1805</f>
        <v>0</v>
      </c>
      <c r="F1805">
        <f>Month!F1805</f>
        <v>0.13</v>
      </c>
      <c r="G1805">
        <f>Month!G1805</f>
        <v>0</v>
      </c>
      <c r="H1805">
        <f>Month!H1805</f>
        <v>0</v>
      </c>
      <c r="I1805">
        <f>Month!I1805</f>
        <v>0</v>
      </c>
      <c r="J1805">
        <f>Month!J1805</f>
        <v>0</v>
      </c>
      <c r="K1805">
        <f>Month!K1805</f>
        <v>11.73</v>
      </c>
      <c r="L1805">
        <f>Month!L1805</f>
        <v>0</v>
      </c>
      <c r="M1805">
        <f>Month!M1805</f>
        <v>0.16</v>
      </c>
      <c r="N1805">
        <f>Month!N1805</f>
        <v>11.89</v>
      </c>
      <c r="O1805">
        <f>Month!O1805</f>
        <v>12.02</v>
      </c>
      <c r="P1805" s="82">
        <v>4</v>
      </c>
      <c r="Q1805" s="82">
        <v>4</v>
      </c>
    </row>
    <row r="1806" spans="1:17" ht="15.5">
      <c r="A1806">
        <f>Month!A1806</f>
        <v>2024</v>
      </c>
      <c r="B1806" t="str">
        <f>Month!B1806</f>
        <v>October</v>
      </c>
      <c r="C1806" t="str">
        <f>Month!C1806</f>
        <v>United Arab Emirates</v>
      </c>
      <c r="D1806">
        <f>Month!D1806</f>
        <v>258.17</v>
      </c>
      <c r="E1806">
        <f>Month!E1806</f>
        <v>0</v>
      </c>
      <c r="F1806">
        <f>Month!F1806</f>
        <v>258.17</v>
      </c>
      <c r="G1806">
        <f>Month!G1806</f>
        <v>0</v>
      </c>
      <c r="H1806">
        <f>Month!H1806</f>
        <v>0</v>
      </c>
      <c r="I1806">
        <f>Month!I1806</f>
        <v>147</v>
      </c>
      <c r="J1806">
        <f>Month!J1806</f>
        <v>0</v>
      </c>
      <c r="K1806">
        <f>Month!K1806</f>
        <v>4.2699999999999996</v>
      </c>
      <c r="L1806">
        <f>Month!L1806</f>
        <v>0.13</v>
      </c>
      <c r="M1806">
        <f>Month!M1806</f>
        <v>0.96</v>
      </c>
      <c r="N1806">
        <f>Month!N1806</f>
        <v>152.36000000000001</v>
      </c>
      <c r="O1806">
        <f>Month!O1806</f>
        <v>410.53</v>
      </c>
      <c r="P1806" s="82">
        <v>4</v>
      </c>
      <c r="Q1806" s="82">
        <v>4</v>
      </c>
    </row>
    <row r="1807" spans="1:17" ht="15.5">
      <c r="A1807">
        <f>Month!A1807</f>
        <v>2024</v>
      </c>
      <c r="B1807" t="str">
        <f>Month!B1807</f>
        <v>October</v>
      </c>
      <c r="C1807" t="str">
        <f>Month!C1807</f>
        <v>United States</v>
      </c>
      <c r="D1807">
        <f>Month!D1807</f>
        <v>1323.38</v>
      </c>
      <c r="E1807">
        <f>Month!E1807</f>
        <v>0</v>
      </c>
      <c r="F1807">
        <f>Month!F1807</f>
        <v>1323.38</v>
      </c>
      <c r="G1807">
        <f>Month!G1807</f>
        <v>0</v>
      </c>
      <c r="H1807">
        <f>Month!H1807</f>
        <v>9.42</v>
      </c>
      <c r="I1807">
        <f>Month!I1807</f>
        <v>0</v>
      </c>
      <c r="J1807">
        <f>Month!J1807</f>
        <v>22.93</v>
      </c>
      <c r="K1807">
        <f>Month!K1807</f>
        <v>430.01</v>
      </c>
      <c r="L1807">
        <f>Month!L1807</f>
        <v>0</v>
      </c>
      <c r="M1807">
        <f>Month!M1807</f>
        <v>27.48</v>
      </c>
      <c r="N1807">
        <f>Month!N1807</f>
        <v>489.84</v>
      </c>
      <c r="O1807">
        <f>Month!O1807</f>
        <v>1813.22</v>
      </c>
      <c r="P1807" s="82">
        <v>4</v>
      </c>
      <c r="Q1807" s="82">
        <v>4</v>
      </c>
    </row>
    <row r="1808" spans="1:17" ht="15.5">
      <c r="A1808">
        <f>Month!A1808</f>
        <v>2024</v>
      </c>
      <c r="B1808" t="str">
        <f>Month!B1808</f>
        <v>October</v>
      </c>
      <c r="C1808" t="str">
        <f>Month!C1808</f>
        <v>Other</v>
      </c>
      <c r="D1808">
        <f>Month!D1808</f>
        <v>96.57</v>
      </c>
      <c r="E1808">
        <f>Month!E1808</f>
        <v>9.5299999999999994</v>
      </c>
      <c r="F1808">
        <f>Month!F1808</f>
        <v>106.1</v>
      </c>
      <c r="G1808">
        <f>Month!G1808</f>
        <v>60.35</v>
      </c>
      <c r="H1808">
        <f>Month!H1808</f>
        <v>96.18</v>
      </c>
      <c r="I1808">
        <f>Month!I1808</f>
        <v>179.04</v>
      </c>
      <c r="J1808">
        <f>Month!J1808</f>
        <v>6.69</v>
      </c>
      <c r="K1808">
        <f>Month!K1808</f>
        <v>57.8</v>
      </c>
      <c r="L1808">
        <f>Month!L1808</f>
        <v>0</v>
      </c>
      <c r="M1808">
        <f>Month!M1808</f>
        <v>17.77</v>
      </c>
      <c r="N1808">
        <f>Month!N1808</f>
        <v>417.83</v>
      </c>
      <c r="O1808">
        <f>Month!O1808</f>
        <v>523.92999999999995</v>
      </c>
      <c r="P1808" s="82">
        <v>4</v>
      </c>
      <c r="Q1808" s="82">
        <v>4</v>
      </c>
    </row>
    <row r="1809" spans="1:17" ht="15.5">
      <c r="A1809">
        <f>Month!A1809</f>
        <v>2024</v>
      </c>
      <c r="B1809" t="str">
        <f>Month!B1809</f>
        <v>October</v>
      </c>
      <c r="C1809" t="str">
        <f>Month!C1809</f>
        <v>Total imports</v>
      </c>
      <c r="D1809">
        <f>Month!D1809</f>
        <v>3866.13</v>
      </c>
      <c r="E1809">
        <f>Month!E1809</f>
        <v>303.32</v>
      </c>
      <c r="F1809">
        <f>Month!F1809</f>
        <v>4169.45</v>
      </c>
      <c r="G1809">
        <f>Month!G1809</f>
        <v>75.02</v>
      </c>
      <c r="H1809">
        <f>Month!H1809</f>
        <v>390.41</v>
      </c>
      <c r="I1809">
        <f>Month!I1809</f>
        <v>1147.4100000000001</v>
      </c>
      <c r="J1809">
        <f>Month!J1809</f>
        <v>69.42</v>
      </c>
      <c r="K1809">
        <f>Month!K1809</f>
        <v>1277.03</v>
      </c>
      <c r="L1809">
        <f>Month!L1809</f>
        <v>16.43</v>
      </c>
      <c r="M1809">
        <f>Month!M1809</f>
        <v>314.57</v>
      </c>
      <c r="N1809">
        <f>Month!N1809</f>
        <v>3290.29</v>
      </c>
      <c r="O1809">
        <f>Month!O1809</f>
        <v>7459.74</v>
      </c>
      <c r="P1809" s="82">
        <v>4</v>
      </c>
      <c r="Q1809" s="82">
        <v>4</v>
      </c>
    </row>
    <row r="1810" spans="1:17" ht="15.5">
      <c r="A1810">
        <f>Month!A1810</f>
        <v>2024</v>
      </c>
      <c r="B1810" t="str">
        <f>Month!B1810</f>
        <v>November</v>
      </c>
      <c r="C1810" t="str">
        <f>Month!C1810</f>
        <v>Algeria</v>
      </c>
      <c r="D1810">
        <f>Month!D1810</f>
        <v>0</v>
      </c>
      <c r="E1810">
        <f>Month!E1810</f>
        <v>33.229999999999997</v>
      </c>
      <c r="F1810">
        <f>Month!F1810</f>
        <v>33.229999999999997</v>
      </c>
      <c r="G1810">
        <f>Month!G1810</f>
        <v>0</v>
      </c>
      <c r="H1810">
        <f>Month!H1810</f>
        <v>0</v>
      </c>
      <c r="I1810">
        <f>Month!I1810</f>
        <v>0</v>
      </c>
      <c r="J1810">
        <f>Month!J1810</f>
        <v>0</v>
      </c>
      <c r="K1810">
        <f>Month!K1810</f>
        <v>0</v>
      </c>
      <c r="L1810">
        <f>Month!L1810</f>
        <v>0</v>
      </c>
      <c r="M1810">
        <f>Month!M1810</f>
        <v>0</v>
      </c>
      <c r="N1810">
        <f>Month!N1810</f>
        <v>0</v>
      </c>
      <c r="O1810">
        <f>Month!O1810</f>
        <v>33.229999999999997</v>
      </c>
      <c r="P1810" s="82">
        <v>4</v>
      </c>
      <c r="Q1810" s="82">
        <v>4</v>
      </c>
    </row>
    <row r="1811" spans="1:17" ht="15.5">
      <c r="A1811">
        <f>Month!A1811</f>
        <v>2024</v>
      </c>
      <c r="B1811" t="str">
        <f>Month!B1811</f>
        <v>November</v>
      </c>
      <c r="C1811" t="str">
        <f>Month!C1811</f>
        <v>Belgium</v>
      </c>
      <c r="D1811">
        <f>Month!D1811</f>
        <v>0</v>
      </c>
      <c r="E1811">
        <f>Month!E1811</f>
        <v>60.33</v>
      </c>
      <c r="F1811">
        <f>Month!F1811</f>
        <v>60.33</v>
      </c>
      <c r="G1811">
        <f>Month!G1811</f>
        <v>8.2200000000000006</v>
      </c>
      <c r="H1811">
        <f>Month!H1811</f>
        <v>43.45</v>
      </c>
      <c r="I1811">
        <f>Month!I1811</f>
        <v>0</v>
      </c>
      <c r="J1811">
        <f>Month!J1811</f>
        <v>0</v>
      </c>
      <c r="K1811">
        <f>Month!K1811</f>
        <v>93.54</v>
      </c>
      <c r="L1811">
        <f>Month!L1811</f>
        <v>4.5</v>
      </c>
      <c r="M1811">
        <f>Month!M1811</f>
        <v>7.95</v>
      </c>
      <c r="N1811">
        <f>Month!N1811</f>
        <v>157.66</v>
      </c>
      <c r="O1811">
        <f>Month!O1811</f>
        <v>217.99</v>
      </c>
      <c r="P1811" s="82">
        <v>4</v>
      </c>
      <c r="Q1811" s="82">
        <v>4</v>
      </c>
    </row>
    <row r="1812" spans="1:17" ht="15.5">
      <c r="A1812">
        <f>Month!A1812</f>
        <v>2024</v>
      </c>
      <c r="B1812" t="str">
        <f>Month!B1812</f>
        <v>November</v>
      </c>
      <c r="C1812" t="str">
        <f>Month!C1812</f>
        <v>Canada</v>
      </c>
      <c r="D1812">
        <f>Month!D1812</f>
        <v>228.19</v>
      </c>
      <c r="E1812">
        <f>Month!E1812</f>
        <v>0</v>
      </c>
      <c r="F1812">
        <f>Month!F1812</f>
        <v>228.19</v>
      </c>
      <c r="G1812">
        <f>Month!G1812</f>
        <v>0</v>
      </c>
      <c r="H1812">
        <f>Month!H1812</f>
        <v>0</v>
      </c>
      <c r="I1812">
        <f>Month!I1812</f>
        <v>0</v>
      </c>
      <c r="J1812">
        <f>Month!J1812</f>
        <v>0</v>
      </c>
      <c r="K1812">
        <f>Month!K1812</f>
        <v>0</v>
      </c>
      <c r="L1812">
        <f>Month!L1812</f>
        <v>0</v>
      </c>
      <c r="M1812">
        <f>Month!M1812</f>
        <v>0.1</v>
      </c>
      <c r="N1812">
        <f>Month!N1812</f>
        <v>0.1</v>
      </c>
      <c r="O1812">
        <f>Month!O1812</f>
        <v>228.29</v>
      </c>
      <c r="P1812" s="82">
        <v>4</v>
      </c>
      <c r="Q1812" s="82">
        <v>4</v>
      </c>
    </row>
    <row r="1813" spans="1:17" ht="15.5">
      <c r="A1813">
        <f>Month!A1813</f>
        <v>2024</v>
      </c>
      <c r="B1813" t="str">
        <f>Month!B1813</f>
        <v>November</v>
      </c>
      <c r="C1813" t="str">
        <f>Month!C1813</f>
        <v>France</v>
      </c>
      <c r="D1813">
        <f>Month!D1813</f>
        <v>0</v>
      </c>
      <c r="E1813">
        <f>Month!E1813</f>
        <v>0</v>
      </c>
      <c r="F1813">
        <f>Month!F1813</f>
        <v>0</v>
      </c>
      <c r="G1813">
        <f>Month!G1813</f>
        <v>0.02</v>
      </c>
      <c r="H1813">
        <f>Month!H1813</f>
        <v>5.44</v>
      </c>
      <c r="I1813">
        <f>Month!I1813</f>
        <v>0</v>
      </c>
      <c r="J1813">
        <f>Month!J1813</f>
        <v>0</v>
      </c>
      <c r="K1813">
        <f>Month!K1813</f>
        <v>0</v>
      </c>
      <c r="L1813">
        <f>Month!L1813</f>
        <v>0</v>
      </c>
      <c r="M1813">
        <f>Month!M1813</f>
        <v>19.329999999999998</v>
      </c>
      <c r="N1813">
        <f>Month!N1813</f>
        <v>24.79</v>
      </c>
      <c r="O1813">
        <f>Month!O1813</f>
        <v>24.79</v>
      </c>
      <c r="P1813" s="82">
        <v>4</v>
      </c>
      <c r="Q1813" s="82">
        <v>4</v>
      </c>
    </row>
    <row r="1814" spans="1:17" ht="15.5">
      <c r="A1814">
        <f>Month!A1814</f>
        <v>2024</v>
      </c>
      <c r="B1814" t="str">
        <f>Month!B1814</f>
        <v>November</v>
      </c>
      <c r="C1814" t="str">
        <f>Month!C1814</f>
        <v>Germany</v>
      </c>
      <c r="D1814">
        <f>Month!D1814</f>
        <v>0</v>
      </c>
      <c r="E1814">
        <f>Month!E1814</f>
        <v>7.27</v>
      </c>
      <c r="F1814">
        <f>Month!F1814</f>
        <v>7.27</v>
      </c>
      <c r="G1814">
        <f>Month!G1814</f>
        <v>0.01</v>
      </c>
      <c r="H1814">
        <f>Month!H1814</f>
        <v>0.02</v>
      </c>
      <c r="I1814">
        <f>Month!I1814</f>
        <v>0</v>
      </c>
      <c r="J1814">
        <f>Month!J1814</f>
        <v>0.32</v>
      </c>
      <c r="K1814">
        <f>Month!K1814</f>
        <v>0</v>
      </c>
      <c r="L1814">
        <f>Month!L1814</f>
        <v>0</v>
      </c>
      <c r="M1814">
        <f>Month!M1814</f>
        <v>10.99</v>
      </c>
      <c r="N1814">
        <f>Month!N1814</f>
        <v>11.34</v>
      </c>
      <c r="O1814">
        <f>Month!O1814</f>
        <v>18.61</v>
      </c>
      <c r="P1814" s="82">
        <v>4</v>
      </c>
      <c r="Q1814" s="82">
        <v>4</v>
      </c>
    </row>
    <row r="1815" spans="1:17" ht="15.5">
      <c r="A1815">
        <f>Month!A1815</f>
        <v>2024</v>
      </c>
      <c r="B1815" t="str">
        <f>Month!B1815</f>
        <v>November</v>
      </c>
      <c r="C1815" t="str">
        <f>Month!C1815</f>
        <v>India</v>
      </c>
      <c r="D1815">
        <f>Month!D1815</f>
        <v>0</v>
      </c>
      <c r="E1815">
        <f>Month!E1815</f>
        <v>0</v>
      </c>
      <c r="F1815">
        <f>Month!F1815</f>
        <v>0</v>
      </c>
      <c r="G1815">
        <f>Month!G1815</f>
        <v>0.01</v>
      </c>
      <c r="H1815">
        <f>Month!H1815</f>
        <v>0</v>
      </c>
      <c r="I1815">
        <f>Month!I1815</f>
        <v>70.33</v>
      </c>
      <c r="J1815">
        <f>Month!J1815</f>
        <v>0</v>
      </c>
      <c r="K1815">
        <f>Month!K1815</f>
        <v>158.66999999999999</v>
      </c>
      <c r="L1815">
        <f>Month!L1815</f>
        <v>12.05</v>
      </c>
      <c r="M1815">
        <f>Month!M1815</f>
        <v>0.33</v>
      </c>
      <c r="N1815">
        <f>Month!N1815</f>
        <v>241.39</v>
      </c>
      <c r="O1815">
        <f>Month!O1815</f>
        <v>241.39</v>
      </c>
      <c r="P1815" s="82">
        <v>4</v>
      </c>
      <c r="Q1815" s="82">
        <v>4</v>
      </c>
    </row>
    <row r="1816" spans="1:17" ht="15.5">
      <c r="A1816">
        <f>Month!A1816</f>
        <v>2024</v>
      </c>
      <c r="B1816" t="str">
        <f>Month!B1816</f>
        <v>November</v>
      </c>
      <c r="C1816" t="str">
        <f>Month!C1816</f>
        <v>Ireland</v>
      </c>
      <c r="D1816">
        <f>Month!D1816</f>
        <v>0</v>
      </c>
      <c r="E1816">
        <f>Month!E1816</f>
        <v>0</v>
      </c>
      <c r="F1816">
        <f>Month!F1816</f>
        <v>0</v>
      </c>
      <c r="G1816">
        <f>Month!G1816</f>
        <v>0.02</v>
      </c>
      <c r="H1816">
        <f>Month!H1816</f>
        <v>10.53</v>
      </c>
      <c r="I1816">
        <f>Month!I1816</f>
        <v>0</v>
      </c>
      <c r="J1816">
        <f>Month!J1816</f>
        <v>0</v>
      </c>
      <c r="K1816">
        <f>Month!K1816</f>
        <v>1.48</v>
      </c>
      <c r="L1816">
        <f>Month!L1816</f>
        <v>0.01</v>
      </c>
      <c r="M1816">
        <f>Month!M1816</f>
        <v>2.46</v>
      </c>
      <c r="N1816">
        <f>Month!N1816</f>
        <v>14.5</v>
      </c>
      <c r="O1816">
        <f>Month!O1816</f>
        <v>14.5</v>
      </c>
      <c r="P1816" s="82">
        <v>4</v>
      </c>
      <c r="Q1816" s="82">
        <v>4</v>
      </c>
    </row>
    <row r="1817" spans="1:17" ht="15.5">
      <c r="A1817">
        <f>Month!A1817</f>
        <v>2024</v>
      </c>
      <c r="B1817" t="str">
        <f>Month!B1817</f>
        <v>November</v>
      </c>
      <c r="C1817" t="str">
        <f>Month!C1817</f>
        <v>Kuwait</v>
      </c>
      <c r="D1817">
        <f>Month!D1817</f>
        <v>0</v>
      </c>
      <c r="E1817">
        <f>Month!E1817</f>
        <v>0</v>
      </c>
      <c r="F1817">
        <f>Month!F1817</f>
        <v>0</v>
      </c>
      <c r="G1817">
        <f>Month!G1817</f>
        <v>0</v>
      </c>
      <c r="H1817">
        <f>Month!H1817</f>
        <v>0</v>
      </c>
      <c r="I1817">
        <f>Month!I1817</f>
        <v>310.43</v>
      </c>
      <c r="J1817">
        <f>Month!J1817</f>
        <v>0</v>
      </c>
      <c r="K1817">
        <f>Month!K1817</f>
        <v>0</v>
      </c>
      <c r="L1817">
        <f>Month!L1817</f>
        <v>0</v>
      </c>
      <c r="M1817">
        <f>Month!M1817</f>
        <v>0</v>
      </c>
      <c r="N1817">
        <f>Month!N1817</f>
        <v>310.43</v>
      </c>
      <c r="O1817">
        <f>Month!O1817</f>
        <v>310.43</v>
      </c>
      <c r="P1817" s="82">
        <v>4</v>
      </c>
      <c r="Q1817" s="82">
        <v>4</v>
      </c>
    </row>
    <row r="1818" spans="1:17" ht="15.5">
      <c r="A1818">
        <f>Month!A1818</f>
        <v>2024</v>
      </c>
      <c r="B1818" t="str">
        <f>Month!B1818</f>
        <v>November</v>
      </c>
      <c r="C1818" t="str">
        <f>Month!C1818</f>
        <v>Libya</v>
      </c>
      <c r="D1818">
        <f>Month!D1818</f>
        <v>443.55</v>
      </c>
      <c r="E1818">
        <f>Month!E1818</f>
        <v>0</v>
      </c>
      <c r="F1818">
        <f>Month!F1818</f>
        <v>443.55</v>
      </c>
      <c r="G1818">
        <f>Month!G1818</f>
        <v>0</v>
      </c>
      <c r="H1818">
        <f>Month!H1818</f>
        <v>0</v>
      </c>
      <c r="I1818">
        <f>Month!I1818</f>
        <v>0</v>
      </c>
      <c r="J1818">
        <f>Month!J1818</f>
        <v>0</v>
      </c>
      <c r="K1818">
        <f>Month!K1818</f>
        <v>0</v>
      </c>
      <c r="L1818">
        <f>Month!L1818</f>
        <v>0</v>
      </c>
      <c r="M1818">
        <f>Month!M1818</f>
        <v>0</v>
      </c>
      <c r="N1818">
        <f>Month!N1818</f>
        <v>0</v>
      </c>
      <c r="O1818">
        <f>Month!O1818</f>
        <v>443.55</v>
      </c>
      <c r="P1818" s="82">
        <v>4</v>
      </c>
      <c r="Q1818" s="82">
        <v>4</v>
      </c>
    </row>
    <row r="1819" spans="1:17" ht="15.5">
      <c r="A1819">
        <f>Month!A1819</f>
        <v>2024</v>
      </c>
      <c r="B1819" t="str">
        <f>Month!B1819</f>
        <v>November</v>
      </c>
      <c r="C1819" t="str">
        <f>Month!C1819</f>
        <v>Netherlands</v>
      </c>
      <c r="D1819">
        <f>Month!D1819</f>
        <v>0.14000000000000001</v>
      </c>
      <c r="E1819">
        <f>Month!E1819</f>
        <v>107.24</v>
      </c>
      <c r="F1819">
        <f>Month!F1819</f>
        <v>107.38</v>
      </c>
      <c r="G1819">
        <f>Month!G1819</f>
        <v>0.69</v>
      </c>
      <c r="H1819">
        <f>Month!H1819</f>
        <v>52.09</v>
      </c>
      <c r="I1819">
        <f>Month!I1819</f>
        <v>0</v>
      </c>
      <c r="J1819">
        <f>Month!J1819</f>
        <v>0.02</v>
      </c>
      <c r="K1819">
        <f>Month!K1819</f>
        <v>135.31</v>
      </c>
      <c r="L1819">
        <f>Month!L1819</f>
        <v>12.95</v>
      </c>
      <c r="M1819">
        <f>Month!M1819</f>
        <v>183.77</v>
      </c>
      <c r="N1819">
        <f>Month!N1819</f>
        <v>384.83</v>
      </c>
      <c r="O1819">
        <f>Month!O1819</f>
        <v>492.21</v>
      </c>
      <c r="P1819" s="82">
        <v>4</v>
      </c>
      <c r="Q1819" s="82">
        <v>4</v>
      </c>
    </row>
    <row r="1820" spans="1:17" ht="15.5">
      <c r="A1820">
        <f>Month!A1820</f>
        <v>2024</v>
      </c>
      <c r="B1820" t="str">
        <f>Month!B1820</f>
        <v>November</v>
      </c>
      <c r="C1820" t="str">
        <f>Month!C1820</f>
        <v>Nigeria</v>
      </c>
      <c r="D1820">
        <f>Month!D1820</f>
        <v>340.13</v>
      </c>
      <c r="E1820">
        <f>Month!E1820</f>
        <v>0</v>
      </c>
      <c r="F1820">
        <f>Month!F1820</f>
        <v>340.13</v>
      </c>
      <c r="G1820">
        <f>Month!G1820</f>
        <v>0</v>
      </c>
      <c r="H1820">
        <f>Month!H1820</f>
        <v>0</v>
      </c>
      <c r="I1820">
        <f>Month!I1820</f>
        <v>0</v>
      </c>
      <c r="J1820">
        <f>Month!J1820</f>
        <v>0</v>
      </c>
      <c r="K1820">
        <f>Month!K1820</f>
        <v>0</v>
      </c>
      <c r="L1820">
        <f>Month!L1820</f>
        <v>0</v>
      </c>
      <c r="M1820">
        <f>Month!M1820</f>
        <v>0</v>
      </c>
      <c r="N1820">
        <f>Month!N1820</f>
        <v>0</v>
      </c>
      <c r="O1820">
        <f>Month!O1820</f>
        <v>340.13</v>
      </c>
      <c r="P1820" s="82">
        <v>4</v>
      </c>
      <c r="Q1820" s="82">
        <v>4</v>
      </c>
    </row>
    <row r="1821" spans="1:17" ht="15.5">
      <c r="A1821">
        <f>Month!A1821</f>
        <v>2024</v>
      </c>
      <c r="B1821" t="str">
        <f>Month!B1821</f>
        <v>November</v>
      </c>
      <c r="C1821" t="str">
        <f>Month!C1821</f>
        <v>Norway</v>
      </c>
      <c r="D1821">
        <f>Month!D1821</f>
        <v>1289.01</v>
      </c>
      <c r="E1821">
        <f>Month!E1821</f>
        <v>0</v>
      </c>
      <c r="F1821">
        <f>Month!F1821</f>
        <v>1289.01</v>
      </c>
      <c r="G1821">
        <f>Month!G1821</f>
        <v>7.29</v>
      </c>
      <c r="H1821">
        <f>Month!H1821</f>
        <v>44.92</v>
      </c>
      <c r="I1821">
        <f>Month!I1821</f>
        <v>0</v>
      </c>
      <c r="J1821">
        <f>Month!J1821</f>
        <v>0</v>
      </c>
      <c r="K1821">
        <f>Month!K1821</f>
        <v>0</v>
      </c>
      <c r="L1821">
        <f>Month!L1821</f>
        <v>0</v>
      </c>
      <c r="M1821">
        <f>Month!M1821</f>
        <v>0.02</v>
      </c>
      <c r="N1821">
        <f>Month!N1821</f>
        <v>52.23</v>
      </c>
      <c r="O1821">
        <f>Month!O1821</f>
        <v>1341.24</v>
      </c>
      <c r="P1821" s="82">
        <v>4</v>
      </c>
      <c r="Q1821" s="82">
        <v>4</v>
      </c>
    </row>
    <row r="1822" spans="1:17" ht="15.5">
      <c r="A1822">
        <f>Month!A1822</f>
        <v>2024</v>
      </c>
      <c r="B1822" t="str">
        <f>Month!B1822</f>
        <v>November</v>
      </c>
      <c r="C1822" t="str">
        <f>Month!C1822</f>
        <v>Other Non-OECD Americas</v>
      </c>
      <c r="D1822">
        <f>Month!D1822</f>
        <v>293.97000000000003</v>
      </c>
      <c r="E1822">
        <f>Month!E1822</f>
        <v>0</v>
      </c>
      <c r="F1822">
        <f>Month!F1822</f>
        <v>293.97000000000003</v>
      </c>
      <c r="G1822">
        <f>Month!G1822</f>
        <v>0</v>
      </c>
      <c r="H1822">
        <f>Month!H1822</f>
        <v>0</v>
      </c>
      <c r="I1822">
        <f>Month!I1822</f>
        <v>0</v>
      </c>
      <c r="J1822">
        <f>Month!J1822</f>
        <v>0</v>
      </c>
      <c r="K1822">
        <f>Month!K1822</f>
        <v>0</v>
      </c>
      <c r="L1822">
        <f>Month!L1822</f>
        <v>0</v>
      </c>
      <c r="M1822">
        <f>Month!M1822</f>
        <v>0</v>
      </c>
      <c r="N1822">
        <f>Month!N1822</f>
        <v>0</v>
      </c>
      <c r="O1822">
        <f>Month!O1822</f>
        <v>293.97000000000003</v>
      </c>
      <c r="P1822" s="82">
        <v>4</v>
      </c>
      <c r="Q1822" s="82">
        <v>4</v>
      </c>
    </row>
    <row r="1823" spans="1:17" ht="15.5">
      <c r="A1823">
        <f>Month!A1823</f>
        <v>2024</v>
      </c>
      <c r="B1823" t="str">
        <f>Month!B1823</f>
        <v>November</v>
      </c>
      <c r="C1823" t="str">
        <f>Month!C1823</f>
        <v>Russian Federation</v>
      </c>
      <c r="D1823">
        <f>Month!D1823</f>
        <v>0</v>
      </c>
      <c r="E1823">
        <f>Month!E1823</f>
        <v>0</v>
      </c>
      <c r="F1823">
        <f>Month!F1823</f>
        <v>0</v>
      </c>
      <c r="G1823">
        <f>Month!G1823</f>
        <v>0</v>
      </c>
      <c r="H1823">
        <f>Month!H1823</f>
        <v>0</v>
      </c>
      <c r="I1823">
        <f>Month!I1823</f>
        <v>0</v>
      </c>
      <c r="J1823">
        <f>Month!J1823</f>
        <v>0</v>
      </c>
      <c r="K1823">
        <f>Month!K1823</f>
        <v>0</v>
      </c>
      <c r="L1823">
        <f>Month!L1823</f>
        <v>0</v>
      </c>
      <c r="M1823">
        <f>Month!M1823</f>
        <v>0</v>
      </c>
      <c r="N1823">
        <f>Month!N1823</f>
        <v>0</v>
      </c>
      <c r="O1823">
        <f>Month!O1823</f>
        <v>0</v>
      </c>
      <c r="P1823" s="82">
        <v>4</v>
      </c>
      <c r="Q1823" s="82">
        <v>4</v>
      </c>
    </row>
    <row r="1824" spans="1:17" ht="15.5">
      <c r="A1824">
        <f>Month!A1824</f>
        <v>2024</v>
      </c>
      <c r="B1824" t="str">
        <f>Month!B1824</f>
        <v>November</v>
      </c>
      <c r="C1824" t="str">
        <f>Month!C1824</f>
        <v>Saudi Arabia</v>
      </c>
      <c r="D1824">
        <f>Month!D1824</f>
        <v>0</v>
      </c>
      <c r="E1824">
        <f>Month!E1824</f>
        <v>0</v>
      </c>
      <c r="F1824">
        <f>Month!F1824</f>
        <v>0</v>
      </c>
      <c r="G1824">
        <f>Month!G1824</f>
        <v>0</v>
      </c>
      <c r="H1824">
        <f>Month!H1824</f>
        <v>0</v>
      </c>
      <c r="I1824">
        <f>Month!I1824</f>
        <v>64.239999999999995</v>
      </c>
      <c r="J1824">
        <f>Month!J1824</f>
        <v>0</v>
      </c>
      <c r="K1824">
        <f>Month!K1824</f>
        <v>14.3</v>
      </c>
      <c r="L1824">
        <f>Month!L1824</f>
        <v>0</v>
      </c>
      <c r="M1824">
        <f>Month!M1824</f>
        <v>0</v>
      </c>
      <c r="N1824">
        <f>Month!N1824</f>
        <v>78.540000000000006</v>
      </c>
      <c r="O1824">
        <f>Month!O1824</f>
        <v>78.540000000000006</v>
      </c>
      <c r="P1824" s="82">
        <v>4</v>
      </c>
      <c r="Q1824" s="82">
        <v>4</v>
      </c>
    </row>
    <row r="1825" spans="1:17" ht="15.5">
      <c r="A1825">
        <f>Month!A1825</f>
        <v>2024</v>
      </c>
      <c r="B1825" t="str">
        <f>Month!B1825</f>
        <v>November</v>
      </c>
      <c r="C1825" t="str">
        <f>Month!C1825</f>
        <v>Spain</v>
      </c>
      <c r="D1825">
        <f>Month!D1825</f>
        <v>0</v>
      </c>
      <c r="E1825">
        <f>Month!E1825</f>
        <v>0</v>
      </c>
      <c r="F1825">
        <f>Month!F1825</f>
        <v>0</v>
      </c>
      <c r="G1825">
        <f>Month!G1825</f>
        <v>0</v>
      </c>
      <c r="H1825">
        <f>Month!H1825</f>
        <v>37.32</v>
      </c>
      <c r="I1825">
        <f>Month!I1825</f>
        <v>4.08</v>
      </c>
      <c r="J1825">
        <f>Month!J1825</f>
        <v>0</v>
      </c>
      <c r="K1825">
        <f>Month!K1825</f>
        <v>0</v>
      </c>
      <c r="L1825">
        <f>Month!L1825</f>
        <v>0</v>
      </c>
      <c r="M1825">
        <f>Month!M1825</f>
        <v>13.18</v>
      </c>
      <c r="N1825">
        <f>Month!N1825</f>
        <v>54.58</v>
      </c>
      <c r="O1825">
        <f>Month!O1825</f>
        <v>54.58</v>
      </c>
      <c r="P1825" s="82">
        <v>4</v>
      </c>
      <c r="Q1825" s="82">
        <v>4</v>
      </c>
    </row>
    <row r="1826" spans="1:17" ht="15.5">
      <c r="A1826">
        <f>Month!A1826</f>
        <v>2024</v>
      </c>
      <c r="B1826" t="str">
        <f>Month!B1826</f>
        <v>November</v>
      </c>
      <c r="C1826" t="str">
        <f>Month!C1826</f>
        <v>Sweden</v>
      </c>
      <c r="D1826">
        <f>Month!D1826</f>
        <v>0.08</v>
      </c>
      <c r="E1826">
        <f>Month!E1826</f>
        <v>0</v>
      </c>
      <c r="F1826">
        <f>Month!F1826</f>
        <v>0.08</v>
      </c>
      <c r="G1826">
        <f>Month!G1826</f>
        <v>0</v>
      </c>
      <c r="H1826">
        <f>Month!H1826</f>
        <v>39.29</v>
      </c>
      <c r="I1826">
        <f>Month!I1826</f>
        <v>0</v>
      </c>
      <c r="J1826">
        <f>Month!J1826</f>
        <v>0</v>
      </c>
      <c r="K1826">
        <f>Month!K1826</f>
        <v>66.78</v>
      </c>
      <c r="L1826">
        <f>Month!L1826</f>
        <v>0</v>
      </c>
      <c r="M1826">
        <f>Month!M1826</f>
        <v>12.83</v>
      </c>
      <c r="N1826">
        <f>Month!N1826</f>
        <v>118.9</v>
      </c>
      <c r="O1826">
        <f>Month!O1826</f>
        <v>118.98</v>
      </c>
      <c r="P1826" s="82">
        <v>4</v>
      </c>
      <c r="Q1826" s="82">
        <v>4</v>
      </c>
    </row>
    <row r="1827" spans="1:17" ht="15.5">
      <c r="A1827">
        <f>Month!A1827</f>
        <v>2024</v>
      </c>
      <c r="B1827" t="str">
        <f>Month!B1827</f>
        <v>November</v>
      </c>
      <c r="C1827" t="str">
        <f>Month!C1827</f>
        <v>Turkey</v>
      </c>
      <c r="D1827">
        <f>Month!D1827</f>
        <v>144.33000000000001</v>
      </c>
      <c r="E1827">
        <f>Month!E1827</f>
        <v>0</v>
      </c>
      <c r="F1827">
        <f>Month!F1827</f>
        <v>144.33000000000001</v>
      </c>
      <c r="G1827">
        <f>Month!G1827</f>
        <v>0</v>
      </c>
      <c r="H1827">
        <f>Month!H1827</f>
        <v>0</v>
      </c>
      <c r="I1827">
        <f>Month!I1827</f>
        <v>0</v>
      </c>
      <c r="J1827">
        <f>Month!J1827</f>
        <v>0</v>
      </c>
      <c r="K1827">
        <f>Month!K1827</f>
        <v>0</v>
      </c>
      <c r="L1827">
        <f>Month!L1827</f>
        <v>0</v>
      </c>
      <c r="M1827">
        <f>Month!M1827</f>
        <v>5.14</v>
      </c>
      <c r="N1827">
        <f>Month!N1827</f>
        <v>5.14</v>
      </c>
      <c r="O1827">
        <f>Month!O1827</f>
        <v>149.47</v>
      </c>
      <c r="P1827" s="82">
        <v>4</v>
      </c>
      <c r="Q1827" s="82">
        <v>4</v>
      </c>
    </row>
    <row r="1828" spans="1:17" ht="15.5">
      <c r="A1828">
        <f>Month!A1828</f>
        <v>2024</v>
      </c>
      <c r="B1828" t="str">
        <f>Month!B1828</f>
        <v>November</v>
      </c>
      <c r="C1828" t="str">
        <f>Month!C1828</f>
        <v>United Arab Emirates</v>
      </c>
      <c r="D1828">
        <f>Month!D1828</f>
        <v>0</v>
      </c>
      <c r="E1828">
        <f>Month!E1828</f>
        <v>0</v>
      </c>
      <c r="F1828">
        <f>Month!F1828</f>
        <v>0</v>
      </c>
      <c r="G1828">
        <f>Month!G1828</f>
        <v>0</v>
      </c>
      <c r="H1828">
        <f>Month!H1828</f>
        <v>0</v>
      </c>
      <c r="I1828">
        <f>Month!I1828</f>
        <v>197.29</v>
      </c>
      <c r="J1828">
        <f>Month!J1828</f>
        <v>0</v>
      </c>
      <c r="K1828">
        <f>Month!K1828</f>
        <v>24.61</v>
      </c>
      <c r="L1828">
        <f>Month!L1828</f>
        <v>0.05</v>
      </c>
      <c r="M1828">
        <f>Month!M1828</f>
        <v>2.5499999999999998</v>
      </c>
      <c r="N1828">
        <f>Month!N1828</f>
        <v>224.5</v>
      </c>
      <c r="O1828">
        <f>Month!O1828</f>
        <v>224.5</v>
      </c>
      <c r="P1828" s="82">
        <v>4</v>
      </c>
      <c r="Q1828" s="82">
        <v>4</v>
      </c>
    </row>
    <row r="1829" spans="1:17" ht="15.5">
      <c r="A1829">
        <f>Month!A1829</f>
        <v>2024</v>
      </c>
      <c r="B1829" t="str">
        <f>Month!B1829</f>
        <v>November</v>
      </c>
      <c r="C1829" t="str">
        <f>Month!C1829</f>
        <v>United States</v>
      </c>
      <c r="D1829">
        <f>Month!D1829</f>
        <v>1258.24</v>
      </c>
      <c r="E1829">
        <f>Month!E1829</f>
        <v>0</v>
      </c>
      <c r="F1829">
        <f>Month!F1829</f>
        <v>1258.24</v>
      </c>
      <c r="G1829">
        <f>Month!G1829</f>
        <v>0</v>
      </c>
      <c r="H1829">
        <f>Month!H1829</f>
        <v>0</v>
      </c>
      <c r="I1829">
        <f>Month!I1829</f>
        <v>41.11</v>
      </c>
      <c r="J1829">
        <f>Month!J1829</f>
        <v>0</v>
      </c>
      <c r="K1829">
        <f>Month!K1829</f>
        <v>112.97</v>
      </c>
      <c r="L1829">
        <f>Month!L1829</f>
        <v>0</v>
      </c>
      <c r="M1829">
        <f>Month!M1829</f>
        <v>5.54</v>
      </c>
      <c r="N1829">
        <f>Month!N1829</f>
        <v>159.62</v>
      </c>
      <c r="O1829">
        <f>Month!O1829</f>
        <v>1417.86</v>
      </c>
      <c r="P1829" s="82">
        <v>4</v>
      </c>
      <c r="Q1829" s="82">
        <v>4</v>
      </c>
    </row>
    <row r="1830" spans="1:17" ht="15.5">
      <c r="A1830">
        <f>Month!A1830</f>
        <v>2024</v>
      </c>
      <c r="B1830" t="str">
        <f>Month!B1830</f>
        <v>November</v>
      </c>
      <c r="C1830" t="str">
        <f>Month!C1830</f>
        <v>Other</v>
      </c>
      <c r="D1830">
        <f>Month!D1830</f>
        <v>221.86</v>
      </c>
      <c r="E1830">
        <f>Month!E1830</f>
        <v>15.15</v>
      </c>
      <c r="F1830">
        <f>Month!F1830</f>
        <v>237.01</v>
      </c>
      <c r="G1830">
        <f>Month!G1830</f>
        <v>45.9</v>
      </c>
      <c r="H1830">
        <f>Month!H1830</f>
        <v>5.27</v>
      </c>
      <c r="I1830">
        <f>Month!I1830</f>
        <v>108.46</v>
      </c>
      <c r="J1830">
        <f>Month!J1830</f>
        <v>22.24</v>
      </c>
      <c r="K1830">
        <f>Month!K1830</f>
        <v>38.729999999999997</v>
      </c>
      <c r="L1830">
        <f>Month!L1830</f>
        <v>0</v>
      </c>
      <c r="M1830">
        <f>Month!M1830</f>
        <v>5.73</v>
      </c>
      <c r="N1830">
        <f>Month!N1830</f>
        <v>226.33</v>
      </c>
      <c r="O1830">
        <f>Month!O1830</f>
        <v>463.34</v>
      </c>
      <c r="P1830" s="82">
        <v>4</v>
      </c>
      <c r="Q1830" s="82">
        <v>4</v>
      </c>
    </row>
    <row r="1831" spans="1:17" ht="15.5">
      <c r="A1831">
        <f>Month!A1831</f>
        <v>2024</v>
      </c>
      <c r="B1831" t="str">
        <f>Month!B1831</f>
        <v>November</v>
      </c>
      <c r="C1831" t="str">
        <f>Month!C1831</f>
        <v>Total imports</v>
      </c>
      <c r="D1831">
        <f>Month!D1831</f>
        <v>4219.5</v>
      </c>
      <c r="E1831">
        <f>Month!E1831</f>
        <v>223.22</v>
      </c>
      <c r="F1831">
        <f>Month!F1831</f>
        <v>4442.72</v>
      </c>
      <c r="G1831">
        <f>Month!G1831</f>
        <v>62.16</v>
      </c>
      <c r="H1831">
        <f>Month!H1831</f>
        <v>238.33</v>
      </c>
      <c r="I1831">
        <f>Month!I1831</f>
        <v>795.94</v>
      </c>
      <c r="J1831">
        <f>Month!J1831</f>
        <v>22.58</v>
      </c>
      <c r="K1831">
        <f>Month!K1831</f>
        <v>646.39</v>
      </c>
      <c r="L1831">
        <f>Month!L1831</f>
        <v>29.56</v>
      </c>
      <c r="M1831">
        <f>Month!M1831</f>
        <v>269.92</v>
      </c>
      <c r="N1831">
        <f>Month!N1831</f>
        <v>2064.88</v>
      </c>
      <c r="O1831">
        <f>Month!O1831</f>
        <v>6507.6</v>
      </c>
      <c r="P1831" s="82">
        <v>4</v>
      </c>
      <c r="Q1831" s="82">
        <v>4</v>
      </c>
    </row>
    <row r="1832" spans="1:17" ht="15.5">
      <c r="A1832">
        <f>Month!A1832</f>
        <v>2024</v>
      </c>
      <c r="B1832" t="str">
        <f>Month!B1832</f>
        <v>December</v>
      </c>
      <c r="C1832" t="str">
        <f>Month!C1832</f>
        <v>Algeria</v>
      </c>
      <c r="D1832">
        <f>Month!D1832</f>
        <v>0</v>
      </c>
      <c r="E1832">
        <f>Month!E1832</f>
        <v>0</v>
      </c>
      <c r="F1832">
        <f>Month!F1832</f>
        <v>0</v>
      </c>
      <c r="G1832">
        <f>Month!G1832</f>
        <v>0</v>
      </c>
      <c r="H1832">
        <f>Month!H1832</f>
        <v>0</v>
      </c>
      <c r="I1832">
        <f>Month!I1832</f>
        <v>0</v>
      </c>
      <c r="J1832">
        <f>Month!J1832</f>
        <v>0</v>
      </c>
      <c r="K1832">
        <f>Month!K1832</f>
        <v>0</v>
      </c>
      <c r="L1832">
        <f>Month!L1832</f>
        <v>0</v>
      </c>
      <c r="M1832">
        <f>Month!M1832</f>
        <v>0</v>
      </c>
      <c r="N1832">
        <f>Month!N1832</f>
        <v>0</v>
      </c>
      <c r="O1832">
        <f>Month!O1832</f>
        <v>0</v>
      </c>
      <c r="P1832" s="82">
        <v>4</v>
      </c>
      <c r="Q1832" s="82">
        <v>4</v>
      </c>
    </row>
    <row r="1833" spans="1:17" ht="15.5">
      <c r="A1833">
        <f>Month!A1833</f>
        <v>2024</v>
      </c>
      <c r="B1833" t="str">
        <f>Month!B1833</f>
        <v>December</v>
      </c>
      <c r="C1833" t="str">
        <f>Month!C1833</f>
        <v>Belgium</v>
      </c>
      <c r="D1833">
        <f>Month!D1833</f>
        <v>0</v>
      </c>
      <c r="E1833">
        <f>Month!E1833</f>
        <v>0</v>
      </c>
      <c r="F1833">
        <f>Month!F1833</f>
        <v>0</v>
      </c>
      <c r="G1833">
        <f>Month!G1833</f>
        <v>4.6399999999999997</v>
      </c>
      <c r="H1833">
        <f>Month!H1833</f>
        <v>4.55</v>
      </c>
      <c r="I1833">
        <f>Month!I1833</f>
        <v>17.63</v>
      </c>
      <c r="J1833">
        <f>Month!J1833</f>
        <v>0</v>
      </c>
      <c r="K1833">
        <f>Month!K1833</f>
        <v>147.86000000000001</v>
      </c>
      <c r="L1833">
        <f>Month!L1833</f>
        <v>0</v>
      </c>
      <c r="M1833">
        <f>Month!M1833</f>
        <v>13.66</v>
      </c>
      <c r="N1833">
        <f>Month!N1833</f>
        <v>188.34</v>
      </c>
      <c r="O1833">
        <f>Month!O1833</f>
        <v>188.34</v>
      </c>
      <c r="P1833" s="82">
        <v>4</v>
      </c>
      <c r="Q1833" s="82">
        <v>4</v>
      </c>
    </row>
    <row r="1834" spans="1:17" ht="15.5">
      <c r="A1834">
        <f>Month!A1834</f>
        <v>2024</v>
      </c>
      <c r="B1834" t="str">
        <f>Month!B1834</f>
        <v>December</v>
      </c>
      <c r="C1834" t="str">
        <f>Month!C1834</f>
        <v>Canada</v>
      </c>
      <c r="D1834">
        <f>Month!D1834</f>
        <v>188.16</v>
      </c>
      <c r="E1834">
        <f>Month!E1834</f>
        <v>0</v>
      </c>
      <c r="F1834">
        <f>Month!F1834</f>
        <v>188.16</v>
      </c>
      <c r="G1834">
        <f>Month!G1834</f>
        <v>0</v>
      </c>
      <c r="H1834">
        <f>Month!H1834</f>
        <v>0</v>
      </c>
      <c r="I1834">
        <f>Month!I1834</f>
        <v>0</v>
      </c>
      <c r="J1834">
        <f>Month!J1834</f>
        <v>0</v>
      </c>
      <c r="K1834">
        <f>Month!K1834</f>
        <v>0</v>
      </c>
      <c r="L1834">
        <f>Month!L1834</f>
        <v>0</v>
      </c>
      <c r="M1834">
        <f>Month!M1834</f>
        <v>0.14000000000000001</v>
      </c>
      <c r="N1834">
        <f>Month!N1834</f>
        <v>0.14000000000000001</v>
      </c>
      <c r="O1834">
        <f>Month!O1834</f>
        <v>188.3</v>
      </c>
      <c r="P1834" s="82">
        <v>4</v>
      </c>
      <c r="Q1834" s="82">
        <v>4</v>
      </c>
    </row>
    <row r="1835" spans="1:17" ht="15.5">
      <c r="A1835">
        <f>Month!A1835</f>
        <v>2024</v>
      </c>
      <c r="B1835" t="str">
        <f>Month!B1835</f>
        <v>December</v>
      </c>
      <c r="C1835" t="str">
        <f>Month!C1835</f>
        <v>France</v>
      </c>
      <c r="D1835">
        <f>Month!D1835</f>
        <v>0</v>
      </c>
      <c r="E1835">
        <f>Month!E1835</f>
        <v>11.28</v>
      </c>
      <c r="F1835">
        <f>Month!F1835</f>
        <v>11.28</v>
      </c>
      <c r="G1835">
        <f>Month!G1835</f>
        <v>0.01</v>
      </c>
      <c r="H1835">
        <f>Month!H1835</f>
        <v>7.4</v>
      </c>
      <c r="I1835">
        <f>Month!I1835</f>
        <v>0</v>
      </c>
      <c r="J1835">
        <f>Month!J1835</f>
        <v>0</v>
      </c>
      <c r="K1835">
        <f>Month!K1835</f>
        <v>0</v>
      </c>
      <c r="L1835">
        <f>Month!L1835</f>
        <v>0</v>
      </c>
      <c r="M1835">
        <f>Month!M1835</f>
        <v>16.8</v>
      </c>
      <c r="N1835">
        <f>Month!N1835</f>
        <v>24.21</v>
      </c>
      <c r="O1835">
        <f>Month!O1835</f>
        <v>35.49</v>
      </c>
      <c r="P1835" s="82">
        <v>4</v>
      </c>
      <c r="Q1835" s="82">
        <v>4</v>
      </c>
    </row>
    <row r="1836" spans="1:17" ht="15.5">
      <c r="A1836">
        <f>Month!A1836</f>
        <v>2024</v>
      </c>
      <c r="B1836" t="str">
        <f>Month!B1836</f>
        <v>December</v>
      </c>
      <c r="C1836" t="str">
        <f>Month!C1836</f>
        <v>Germany</v>
      </c>
      <c r="D1836">
        <f>Month!D1836</f>
        <v>0</v>
      </c>
      <c r="E1836">
        <f>Month!E1836</f>
        <v>20.91</v>
      </c>
      <c r="F1836">
        <f>Month!F1836</f>
        <v>20.91</v>
      </c>
      <c r="G1836">
        <f>Month!G1836</f>
        <v>0</v>
      </c>
      <c r="H1836">
        <f>Month!H1836</f>
        <v>3.34</v>
      </c>
      <c r="I1836">
        <f>Month!I1836</f>
        <v>0</v>
      </c>
      <c r="J1836">
        <f>Month!J1836</f>
        <v>0.37</v>
      </c>
      <c r="K1836">
        <f>Month!K1836</f>
        <v>0</v>
      </c>
      <c r="L1836">
        <f>Month!L1836</f>
        <v>0</v>
      </c>
      <c r="M1836">
        <f>Month!M1836</f>
        <v>9.68</v>
      </c>
      <c r="N1836">
        <f>Month!N1836</f>
        <v>13.39</v>
      </c>
      <c r="O1836">
        <f>Month!O1836</f>
        <v>34.299999999999997</v>
      </c>
      <c r="P1836" s="82">
        <v>4</v>
      </c>
      <c r="Q1836" s="82">
        <v>4</v>
      </c>
    </row>
    <row r="1837" spans="1:17" ht="15.5">
      <c r="A1837">
        <f>Month!A1837</f>
        <v>2024</v>
      </c>
      <c r="B1837" t="str">
        <f>Month!B1837</f>
        <v>December</v>
      </c>
      <c r="C1837" t="str">
        <f>Month!C1837</f>
        <v>India</v>
      </c>
      <c r="D1837">
        <f>Month!D1837</f>
        <v>0</v>
      </c>
      <c r="E1837">
        <f>Month!E1837</f>
        <v>0</v>
      </c>
      <c r="F1837">
        <f>Month!F1837</f>
        <v>0</v>
      </c>
      <c r="G1837">
        <f>Month!G1837</f>
        <v>0</v>
      </c>
      <c r="H1837">
        <f>Month!H1837</f>
        <v>0</v>
      </c>
      <c r="I1837">
        <f>Month!I1837</f>
        <v>0</v>
      </c>
      <c r="J1837">
        <f>Month!J1837</f>
        <v>0</v>
      </c>
      <c r="K1837">
        <f>Month!K1837</f>
        <v>25.5</v>
      </c>
      <c r="L1837">
        <f>Month!L1837</f>
        <v>3.95</v>
      </c>
      <c r="M1837">
        <f>Month!M1837</f>
        <v>0.21</v>
      </c>
      <c r="N1837">
        <f>Month!N1837</f>
        <v>29.66</v>
      </c>
      <c r="O1837">
        <f>Month!O1837</f>
        <v>29.66</v>
      </c>
      <c r="P1837" s="82">
        <v>4</v>
      </c>
      <c r="Q1837" s="82">
        <v>4</v>
      </c>
    </row>
    <row r="1838" spans="1:17" ht="15.5">
      <c r="A1838">
        <f>Month!A1838</f>
        <v>2024</v>
      </c>
      <c r="B1838" t="str">
        <f>Month!B1838</f>
        <v>December</v>
      </c>
      <c r="C1838" t="str">
        <f>Month!C1838</f>
        <v>Ireland</v>
      </c>
      <c r="D1838">
        <f>Month!D1838</f>
        <v>0</v>
      </c>
      <c r="E1838">
        <f>Month!E1838</f>
        <v>64.84</v>
      </c>
      <c r="F1838">
        <f>Month!F1838</f>
        <v>64.84</v>
      </c>
      <c r="G1838">
        <f>Month!G1838</f>
        <v>0.02</v>
      </c>
      <c r="H1838">
        <f>Month!H1838</f>
        <v>14.81</v>
      </c>
      <c r="I1838">
        <f>Month!I1838</f>
        <v>0</v>
      </c>
      <c r="J1838">
        <f>Month!J1838</f>
        <v>0</v>
      </c>
      <c r="K1838">
        <f>Month!K1838</f>
        <v>0</v>
      </c>
      <c r="L1838">
        <f>Month!L1838</f>
        <v>0.01</v>
      </c>
      <c r="M1838">
        <f>Month!M1838</f>
        <v>1.21</v>
      </c>
      <c r="N1838">
        <f>Month!N1838</f>
        <v>16.05</v>
      </c>
      <c r="O1838">
        <f>Month!O1838</f>
        <v>80.89</v>
      </c>
      <c r="P1838" s="82">
        <v>4</v>
      </c>
      <c r="Q1838" s="82">
        <v>4</v>
      </c>
    </row>
    <row r="1839" spans="1:17" ht="15.5">
      <c r="A1839">
        <f>Month!A1839</f>
        <v>2024</v>
      </c>
      <c r="B1839" t="str">
        <f>Month!B1839</f>
        <v>December</v>
      </c>
      <c r="C1839" t="str">
        <f>Month!C1839</f>
        <v>Kuwait</v>
      </c>
      <c r="D1839">
        <f>Month!D1839</f>
        <v>0</v>
      </c>
      <c r="E1839">
        <f>Month!E1839</f>
        <v>0</v>
      </c>
      <c r="F1839">
        <f>Month!F1839</f>
        <v>0</v>
      </c>
      <c r="G1839">
        <f>Month!G1839</f>
        <v>0</v>
      </c>
      <c r="H1839">
        <f>Month!H1839</f>
        <v>0</v>
      </c>
      <c r="I1839">
        <f>Month!I1839</f>
        <v>289.64999999999998</v>
      </c>
      <c r="J1839">
        <f>Month!J1839</f>
        <v>0</v>
      </c>
      <c r="K1839">
        <f>Month!K1839</f>
        <v>0</v>
      </c>
      <c r="L1839">
        <f>Month!L1839</f>
        <v>0</v>
      </c>
      <c r="M1839">
        <f>Month!M1839</f>
        <v>0</v>
      </c>
      <c r="N1839">
        <f>Month!N1839</f>
        <v>289.64999999999998</v>
      </c>
      <c r="O1839">
        <f>Month!O1839</f>
        <v>289.64999999999998</v>
      </c>
      <c r="P1839" s="82">
        <v>4</v>
      </c>
      <c r="Q1839" s="82">
        <v>4</v>
      </c>
    </row>
    <row r="1840" spans="1:17" ht="15.5">
      <c r="A1840">
        <f>Month!A1840</f>
        <v>2024</v>
      </c>
      <c r="B1840" t="str">
        <f>Month!B1840</f>
        <v>December</v>
      </c>
      <c r="C1840" t="str">
        <f>Month!C1840</f>
        <v>Libya</v>
      </c>
      <c r="D1840">
        <f>Month!D1840</f>
        <v>650.98</v>
      </c>
      <c r="E1840">
        <f>Month!E1840</f>
        <v>0</v>
      </c>
      <c r="F1840">
        <f>Month!F1840</f>
        <v>650.98</v>
      </c>
      <c r="G1840">
        <f>Month!G1840</f>
        <v>0</v>
      </c>
      <c r="H1840">
        <f>Month!H1840</f>
        <v>0</v>
      </c>
      <c r="I1840">
        <f>Month!I1840</f>
        <v>0</v>
      </c>
      <c r="J1840">
        <f>Month!J1840</f>
        <v>0</v>
      </c>
      <c r="K1840">
        <f>Month!K1840</f>
        <v>0</v>
      </c>
      <c r="L1840">
        <f>Month!L1840</f>
        <v>0</v>
      </c>
      <c r="M1840">
        <f>Month!M1840</f>
        <v>0</v>
      </c>
      <c r="N1840">
        <f>Month!N1840</f>
        <v>0</v>
      </c>
      <c r="O1840">
        <f>Month!O1840</f>
        <v>650.98</v>
      </c>
      <c r="P1840" s="82">
        <v>4</v>
      </c>
      <c r="Q1840" s="82">
        <v>4</v>
      </c>
    </row>
    <row r="1841" spans="1:17" ht="15.5">
      <c r="A1841">
        <f>Month!A1841</f>
        <v>2024</v>
      </c>
      <c r="B1841" t="str">
        <f>Month!B1841</f>
        <v>December</v>
      </c>
      <c r="C1841" t="str">
        <f>Month!C1841</f>
        <v>Netherlands</v>
      </c>
      <c r="D1841">
        <f>Month!D1841</f>
        <v>0.32</v>
      </c>
      <c r="E1841">
        <f>Month!E1841</f>
        <v>21.61</v>
      </c>
      <c r="F1841">
        <f>Month!F1841</f>
        <v>21.93</v>
      </c>
      <c r="G1841">
        <f>Month!G1841</f>
        <v>25.49</v>
      </c>
      <c r="H1841">
        <f>Month!H1841</f>
        <v>40.5</v>
      </c>
      <c r="I1841">
        <f>Month!I1841</f>
        <v>0</v>
      </c>
      <c r="J1841">
        <f>Month!J1841</f>
        <v>58.93</v>
      </c>
      <c r="K1841">
        <f>Month!K1841</f>
        <v>128.44999999999999</v>
      </c>
      <c r="L1841">
        <f>Month!L1841</f>
        <v>14.69</v>
      </c>
      <c r="M1841">
        <f>Month!M1841</f>
        <v>78.63</v>
      </c>
      <c r="N1841">
        <f>Month!N1841</f>
        <v>346.69</v>
      </c>
      <c r="O1841">
        <f>Month!O1841</f>
        <v>368.62</v>
      </c>
      <c r="P1841" s="82">
        <v>4</v>
      </c>
      <c r="Q1841" s="82">
        <v>4</v>
      </c>
    </row>
    <row r="1842" spans="1:17" ht="15.5">
      <c r="A1842">
        <f>Month!A1842</f>
        <v>2024</v>
      </c>
      <c r="B1842" t="str">
        <f>Month!B1842</f>
        <v>December</v>
      </c>
      <c r="C1842" t="str">
        <f>Month!C1842</f>
        <v>Nigeria</v>
      </c>
      <c r="D1842">
        <f>Month!D1842</f>
        <v>126.32</v>
      </c>
      <c r="E1842">
        <f>Month!E1842</f>
        <v>0</v>
      </c>
      <c r="F1842">
        <f>Month!F1842</f>
        <v>126.32</v>
      </c>
      <c r="G1842">
        <f>Month!G1842</f>
        <v>0</v>
      </c>
      <c r="H1842">
        <f>Month!H1842</f>
        <v>0</v>
      </c>
      <c r="I1842">
        <f>Month!I1842</f>
        <v>0</v>
      </c>
      <c r="J1842">
        <f>Month!J1842</f>
        <v>0</v>
      </c>
      <c r="K1842">
        <f>Month!K1842</f>
        <v>41.34</v>
      </c>
      <c r="L1842">
        <f>Month!L1842</f>
        <v>0</v>
      </c>
      <c r="M1842">
        <f>Month!M1842</f>
        <v>0</v>
      </c>
      <c r="N1842">
        <f>Month!N1842</f>
        <v>41.34</v>
      </c>
      <c r="O1842">
        <f>Month!O1842</f>
        <v>167.66</v>
      </c>
      <c r="P1842" s="82">
        <v>4</v>
      </c>
      <c r="Q1842" s="82">
        <v>4</v>
      </c>
    </row>
    <row r="1843" spans="1:17" ht="15.5">
      <c r="A1843">
        <f>Month!A1843</f>
        <v>2024</v>
      </c>
      <c r="B1843" t="str">
        <f>Month!B1843</f>
        <v>December</v>
      </c>
      <c r="C1843" t="str">
        <f>Month!C1843</f>
        <v>Norway</v>
      </c>
      <c r="D1843">
        <f>Month!D1843</f>
        <v>1236.1500000000001</v>
      </c>
      <c r="E1843">
        <f>Month!E1843</f>
        <v>0</v>
      </c>
      <c r="F1843">
        <f>Month!F1843</f>
        <v>1236.1500000000001</v>
      </c>
      <c r="G1843">
        <f>Month!G1843</f>
        <v>0</v>
      </c>
      <c r="H1843">
        <f>Month!H1843</f>
        <v>56.65</v>
      </c>
      <c r="I1843">
        <f>Month!I1843</f>
        <v>0</v>
      </c>
      <c r="J1843">
        <f>Month!J1843</f>
        <v>0</v>
      </c>
      <c r="K1843">
        <f>Month!K1843</f>
        <v>0</v>
      </c>
      <c r="L1843">
        <f>Month!L1843</f>
        <v>0</v>
      </c>
      <c r="M1843">
        <f>Month!M1843</f>
        <v>30.75</v>
      </c>
      <c r="N1843">
        <f>Month!N1843</f>
        <v>87.4</v>
      </c>
      <c r="O1843">
        <f>Month!O1843</f>
        <v>1323.55</v>
      </c>
      <c r="P1843" s="82">
        <v>4</v>
      </c>
      <c r="Q1843" s="82">
        <v>4</v>
      </c>
    </row>
    <row r="1844" spans="1:17" ht="15.5">
      <c r="A1844">
        <f>Month!A1844</f>
        <v>2024</v>
      </c>
      <c r="B1844" t="str">
        <f>Month!B1844</f>
        <v>December</v>
      </c>
      <c r="C1844" t="str">
        <f>Month!C1844</f>
        <v>Other Non-OECD Americas</v>
      </c>
      <c r="D1844">
        <f>Month!D1844</f>
        <v>0</v>
      </c>
      <c r="E1844">
        <f>Month!E1844</f>
        <v>0</v>
      </c>
      <c r="F1844">
        <f>Month!F1844</f>
        <v>0</v>
      </c>
      <c r="G1844">
        <f>Month!G1844</f>
        <v>0</v>
      </c>
      <c r="H1844">
        <f>Month!H1844</f>
        <v>0</v>
      </c>
      <c r="I1844">
        <f>Month!I1844</f>
        <v>0</v>
      </c>
      <c r="J1844">
        <f>Month!J1844</f>
        <v>0</v>
      </c>
      <c r="K1844">
        <f>Month!K1844</f>
        <v>0</v>
      </c>
      <c r="L1844">
        <f>Month!L1844</f>
        <v>0</v>
      </c>
      <c r="M1844">
        <f>Month!M1844</f>
        <v>0</v>
      </c>
      <c r="N1844">
        <f>Month!N1844</f>
        <v>0</v>
      </c>
      <c r="O1844">
        <f>Month!O1844</f>
        <v>0</v>
      </c>
      <c r="P1844" s="82">
        <v>4</v>
      </c>
      <c r="Q1844" s="82">
        <v>4</v>
      </c>
    </row>
    <row r="1845" spans="1:17" ht="15.5">
      <c r="A1845">
        <f>Month!A1845</f>
        <v>2024</v>
      </c>
      <c r="B1845" t="str">
        <f>Month!B1845</f>
        <v>December</v>
      </c>
      <c r="C1845" t="str">
        <f>Month!C1845</f>
        <v>Russian Federation</v>
      </c>
      <c r="D1845">
        <f>Month!D1845</f>
        <v>0</v>
      </c>
      <c r="E1845">
        <f>Month!E1845</f>
        <v>0</v>
      </c>
      <c r="F1845">
        <f>Month!F1845</f>
        <v>0</v>
      </c>
      <c r="G1845">
        <f>Month!G1845</f>
        <v>0</v>
      </c>
      <c r="H1845">
        <f>Month!H1845</f>
        <v>0</v>
      </c>
      <c r="I1845">
        <f>Month!I1845</f>
        <v>0</v>
      </c>
      <c r="J1845">
        <f>Month!J1845</f>
        <v>0</v>
      </c>
      <c r="K1845">
        <f>Month!K1845</f>
        <v>0</v>
      </c>
      <c r="L1845">
        <f>Month!L1845</f>
        <v>0</v>
      </c>
      <c r="M1845">
        <f>Month!M1845</f>
        <v>0</v>
      </c>
      <c r="N1845">
        <f>Month!N1845</f>
        <v>0</v>
      </c>
      <c r="O1845">
        <f>Month!O1845</f>
        <v>0</v>
      </c>
      <c r="P1845" s="82">
        <v>4</v>
      </c>
      <c r="Q1845" s="82">
        <v>4</v>
      </c>
    </row>
    <row r="1846" spans="1:17" ht="15.5">
      <c r="A1846">
        <f>Month!A1846</f>
        <v>2024</v>
      </c>
      <c r="B1846" t="str">
        <f>Month!B1846</f>
        <v>December</v>
      </c>
      <c r="C1846" t="str">
        <f>Month!C1846</f>
        <v>Saudi Arabia</v>
      </c>
      <c r="D1846">
        <f>Month!D1846</f>
        <v>0</v>
      </c>
      <c r="E1846">
        <f>Month!E1846</f>
        <v>0</v>
      </c>
      <c r="F1846">
        <f>Month!F1846</f>
        <v>0</v>
      </c>
      <c r="G1846">
        <f>Month!G1846</f>
        <v>0</v>
      </c>
      <c r="H1846">
        <f>Month!H1846</f>
        <v>0</v>
      </c>
      <c r="I1846">
        <f>Month!I1846</f>
        <v>237.12</v>
      </c>
      <c r="J1846">
        <f>Month!J1846</f>
        <v>0</v>
      </c>
      <c r="K1846">
        <f>Month!K1846</f>
        <v>0</v>
      </c>
      <c r="L1846">
        <f>Month!L1846</f>
        <v>0</v>
      </c>
      <c r="M1846">
        <f>Month!M1846</f>
        <v>0</v>
      </c>
      <c r="N1846">
        <f>Month!N1846</f>
        <v>237.12</v>
      </c>
      <c r="O1846">
        <f>Month!O1846</f>
        <v>237.12</v>
      </c>
      <c r="P1846" s="82">
        <v>4</v>
      </c>
      <c r="Q1846" s="82">
        <v>4</v>
      </c>
    </row>
    <row r="1847" spans="1:17" ht="15.5">
      <c r="A1847">
        <f>Month!A1847</f>
        <v>2024</v>
      </c>
      <c r="B1847" t="str">
        <f>Month!B1847</f>
        <v>December</v>
      </c>
      <c r="C1847" t="str">
        <f>Month!C1847</f>
        <v>Spain</v>
      </c>
      <c r="D1847">
        <f>Month!D1847</f>
        <v>0</v>
      </c>
      <c r="E1847">
        <f>Month!E1847</f>
        <v>0</v>
      </c>
      <c r="F1847">
        <f>Month!F1847</f>
        <v>0</v>
      </c>
      <c r="G1847">
        <f>Month!G1847</f>
        <v>0</v>
      </c>
      <c r="H1847">
        <f>Month!H1847</f>
        <v>81.93</v>
      </c>
      <c r="I1847">
        <f>Month!I1847</f>
        <v>0</v>
      </c>
      <c r="J1847">
        <f>Month!J1847</f>
        <v>0</v>
      </c>
      <c r="K1847">
        <f>Month!K1847</f>
        <v>0</v>
      </c>
      <c r="L1847">
        <f>Month!L1847</f>
        <v>0</v>
      </c>
      <c r="M1847">
        <f>Month!M1847</f>
        <v>5.42</v>
      </c>
      <c r="N1847">
        <f>Month!N1847</f>
        <v>87.35</v>
      </c>
      <c r="O1847">
        <f>Month!O1847</f>
        <v>87.35</v>
      </c>
      <c r="P1847" s="82">
        <v>4</v>
      </c>
      <c r="Q1847" s="82">
        <v>4</v>
      </c>
    </row>
    <row r="1848" spans="1:17" ht="15.5">
      <c r="A1848">
        <f>Month!A1848</f>
        <v>2024</v>
      </c>
      <c r="B1848" t="str">
        <f>Month!B1848</f>
        <v>December</v>
      </c>
      <c r="C1848" t="str">
        <f>Month!C1848</f>
        <v>Sweden</v>
      </c>
      <c r="D1848">
        <f>Month!D1848</f>
        <v>0.04</v>
      </c>
      <c r="E1848">
        <f>Month!E1848</f>
        <v>0</v>
      </c>
      <c r="F1848">
        <f>Month!F1848</f>
        <v>0.04</v>
      </c>
      <c r="G1848">
        <f>Month!G1848</f>
        <v>0</v>
      </c>
      <c r="H1848">
        <f>Month!H1848</f>
        <v>0.02</v>
      </c>
      <c r="I1848">
        <f>Month!I1848</f>
        <v>0</v>
      </c>
      <c r="J1848">
        <f>Month!J1848</f>
        <v>0</v>
      </c>
      <c r="K1848">
        <f>Month!K1848</f>
        <v>83.34</v>
      </c>
      <c r="L1848">
        <f>Month!L1848</f>
        <v>0</v>
      </c>
      <c r="M1848">
        <f>Month!M1848</f>
        <v>18.920000000000002</v>
      </c>
      <c r="N1848">
        <f>Month!N1848</f>
        <v>102.28</v>
      </c>
      <c r="O1848">
        <f>Month!O1848</f>
        <v>102.32</v>
      </c>
      <c r="P1848" s="82">
        <v>4</v>
      </c>
      <c r="Q1848" s="82">
        <v>4</v>
      </c>
    </row>
    <row r="1849" spans="1:17" ht="15.5">
      <c r="A1849">
        <f>Month!A1849</f>
        <v>2024</v>
      </c>
      <c r="B1849" t="str">
        <f>Month!B1849</f>
        <v>December</v>
      </c>
      <c r="C1849" t="str">
        <f>Month!C1849</f>
        <v>Turkey</v>
      </c>
      <c r="D1849">
        <f>Month!D1849</f>
        <v>0.45</v>
      </c>
      <c r="E1849">
        <f>Month!E1849</f>
        <v>0</v>
      </c>
      <c r="F1849">
        <f>Month!F1849</f>
        <v>0.45</v>
      </c>
      <c r="G1849">
        <f>Month!G1849</f>
        <v>0</v>
      </c>
      <c r="H1849">
        <f>Month!H1849</f>
        <v>0</v>
      </c>
      <c r="I1849">
        <f>Month!I1849</f>
        <v>0</v>
      </c>
      <c r="J1849">
        <f>Month!J1849</f>
        <v>0</v>
      </c>
      <c r="K1849">
        <f>Month!K1849</f>
        <v>0</v>
      </c>
      <c r="L1849">
        <f>Month!L1849</f>
        <v>0</v>
      </c>
      <c r="M1849">
        <f>Month!M1849</f>
        <v>0.1</v>
      </c>
      <c r="N1849">
        <f>Month!N1849</f>
        <v>0.1</v>
      </c>
      <c r="O1849">
        <f>Month!O1849</f>
        <v>0.55000000000000004</v>
      </c>
      <c r="P1849" s="82">
        <v>4</v>
      </c>
      <c r="Q1849" s="82">
        <v>4</v>
      </c>
    </row>
    <row r="1850" spans="1:17" ht="15.5">
      <c r="A1850">
        <f>Month!A1850</f>
        <v>2024</v>
      </c>
      <c r="B1850" t="str">
        <f>Month!B1850</f>
        <v>December</v>
      </c>
      <c r="C1850" t="str">
        <f>Month!C1850</f>
        <v>United Arab Emirates</v>
      </c>
      <c r="D1850">
        <f>Month!D1850</f>
        <v>0</v>
      </c>
      <c r="E1850">
        <f>Month!E1850</f>
        <v>0</v>
      </c>
      <c r="F1850">
        <f>Month!F1850</f>
        <v>0</v>
      </c>
      <c r="G1850">
        <f>Month!G1850</f>
        <v>0</v>
      </c>
      <c r="H1850">
        <f>Month!H1850</f>
        <v>0</v>
      </c>
      <c r="I1850">
        <f>Month!I1850</f>
        <v>40.11</v>
      </c>
      <c r="J1850">
        <f>Month!J1850</f>
        <v>0</v>
      </c>
      <c r="K1850">
        <f>Month!K1850</f>
        <v>0</v>
      </c>
      <c r="L1850">
        <f>Month!L1850</f>
        <v>7.0000000000000007E-2</v>
      </c>
      <c r="M1850">
        <f>Month!M1850</f>
        <v>0.04</v>
      </c>
      <c r="N1850">
        <f>Month!N1850</f>
        <v>40.22</v>
      </c>
      <c r="O1850">
        <f>Month!O1850</f>
        <v>40.22</v>
      </c>
      <c r="P1850" s="82">
        <v>4</v>
      </c>
      <c r="Q1850" s="82">
        <v>4</v>
      </c>
    </row>
    <row r="1851" spans="1:17" ht="15.5">
      <c r="A1851">
        <f>Month!A1851</f>
        <v>2024</v>
      </c>
      <c r="B1851" t="str">
        <f>Month!B1851</f>
        <v>December</v>
      </c>
      <c r="C1851" t="str">
        <f>Month!C1851</f>
        <v>United States</v>
      </c>
      <c r="D1851">
        <f>Month!D1851</f>
        <v>1545.23</v>
      </c>
      <c r="E1851">
        <f>Month!E1851</f>
        <v>0</v>
      </c>
      <c r="F1851">
        <f>Month!F1851</f>
        <v>1545.23</v>
      </c>
      <c r="G1851">
        <f>Month!G1851</f>
        <v>0</v>
      </c>
      <c r="H1851">
        <f>Month!H1851</f>
        <v>8.24</v>
      </c>
      <c r="I1851">
        <f>Month!I1851</f>
        <v>51.27</v>
      </c>
      <c r="J1851">
        <f>Month!J1851</f>
        <v>0</v>
      </c>
      <c r="K1851">
        <f>Month!K1851</f>
        <v>389.92</v>
      </c>
      <c r="L1851">
        <f>Month!L1851</f>
        <v>0</v>
      </c>
      <c r="M1851">
        <f>Month!M1851</f>
        <v>11.09</v>
      </c>
      <c r="N1851">
        <f>Month!N1851</f>
        <v>460.52</v>
      </c>
      <c r="O1851">
        <f>Month!O1851</f>
        <v>2005.75</v>
      </c>
      <c r="P1851" s="82">
        <v>4</v>
      </c>
      <c r="Q1851" s="82">
        <v>4</v>
      </c>
    </row>
    <row r="1852" spans="1:17" ht="15.5">
      <c r="A1852">
        <f>Month!A1852</f>
        <v>2024</v>
      </c>
      <c r="B1852" t="str">
        <f>Month!B1852</f>
        <v>December</v>
      </c>
      <c r="C1852" t="str">
        <f>Month!C1852</f>
        <v>Other</v>
      </c>
      <c r="D1852">
        <f>Month!D1852</f>
        <v>391.6</v>
      </c>
      <c r="E1852">
        <f>Month!E1852</f>
        <v>13.24</v>
      </c>
      <c r="F1852">
        <f>Month!F1852</f>
        <v>404.84</v>
      </c>
      <c r="G1852">
        <f>Month!G1852</f>
        <v>61.46</v>
      </c>
      <c r="H1852">
        <f>Month!H1852</f>
        <v>0</v>
      </c>
      <c r="I1852">
        <f>Month!I1852</f>
        <v>81.19</v>
      </c>
      <c r="J1852">
        <f>Month!J1852</f>
        <v>11.39</v>
      </c>
      <c r="K1852">
        <f>Month!K1852</f>
        <v>61.44</v>
      </c>
      <c r="L1852">
        <f>Month!L1852</f>
        <v>0</v>
      </c>
      <c r="M1852">
        <f>Month!M1852</f>
        <v>17.72</v>
      </c>
      <c r="N1852">
        <f>Month!N1852</f>
        <v>233.2</v>
      </c>
      <c r="O1852">
        <f>Month!O1852</f>
        <v>638.04</v>
      </c>
      <c r="P1852" s="82">
        <v>4</v>
      </c>
      <c r="Q1852" s="82">
        <v>4</v>
      </c>
    </row>
    <row r="1853" spans="1:17" ht="15.5">
      <c r="A1853">
        <f>Month!A1853</f>
        <v>2024</v>
      </c>
      <c r="B1853" t="str">
        <f>Month!B1853</f>
        <v>December</v>
      </c>
      <c r="C1853" t="str">
        <f>Month!C1853</f>
        <v>Total imports</v>
      </c>
      <c r="D1853">
        <f>Month!D1853</f>
        <v>4139.25</v>
      </c>
      <c r="E1853">
        <f>Month!E1853</f>
        <v>131.88</v>
      </c>
      <c r="F1853">
        <f>Month!F1853</f>
        <v>4271.13</v>
      </c>
      <c r="G1853">
        <f>Month!G1853</f>
        <v>91.62</v>
      </c>
      <c r="H1853">
        <f>Month!H1853</f>
        <v>217.44</v>
      </c>
      <c r="I1853">
        <f>Month!I1853</f>
        <v>716.97</v>
      </c>
      <c r="J1853">
        <f>Month!J1853</f>
        <v>70.69</v>
      </c>
      <c r="K1853">
        <f>Month!K1853</f>
        <v>877.85</v>
      </c>
      <c r="L1853">
        <f>Month!L1853</f>
        <v>18.72</v>
      </c>
      <c r="M1853">
        <f>Month!M1853</f>
        <v>204.37</v>
      </c>
      <c r="N1853">
        <f>Month!N1853</f>
        <v>2197.66</v>
      </c>
      <c r="O1853">
        <f>Month!O1853</f>
        <v>6468.79</v>
      </c>
      <c r="P1853" s="82">
        <v>4</v>
      </c>
      <c r="Q1853" s="82">
        <v>4</v>
      </c>
    </row>
    <row r="1854" spans="1:17" ht="15.5">
      <c r="A1854">
        <f>Month!A1854</f>
        <v>2025</v>
      </c>
      <c r="B1854" t="s">
        <v>53</v>
      </c>
      <c r="C1854" t="str">
        <f>Month!C1854</f>
        <v>Algeria</v>
      </c>
      <c r="D1854">
        <f>Month!D1854</f>
        <v>363.39</v>
      </c>
      <c r="E1854">
        <f>Month!E1854</f>
        <v>0</v>
      </c>
      <c r="F1854">
        <f>Month!F1854</f>
        <v>363.39</v>
      </c>
      <c r="G1854">
        <f>Month!G1854</f>
        <v>0</v>
      </c>
      <c r="H1854">
        <f>Month!H1854</f>
        <v>0</v>
      </c>
      <c r="I1854">
        <f>Month!I1854</f>
        <v>0</v>
      </c>
      <c r="J1854">
        <f>Month!J1854</f>
        <v>0</v>
      </c>
      <c r="K1854">
        <f>Month!K1854</f>
        <v>0</v>
      </c>
      <c r="L1854">
        <f>Month!L1854</f>
        <v>0</v>
      </c>
      <c r="M1854">
        <f>Month!M1854</f>
        <v>0</v>
      </c>
      <c r="N1854">
        <f>Month!N1854</f>
        <v>0</v>
      </c>
      <c r="O1854">
        <f>Month!O1854</f>
        <v>363.39</v>
      </c>
      <c r="P1854" s="82">
        <v>1</v>
      </c>
      <c r="Q1854" s="82">
        <v>1</v>
      </c>
    </row>
    <row r="1855" spans="1:17" ht="15.5">
      <c r="A1855">
        <f>Month!A1855</f>
        <v>2025</v>
      </c>
      <c r="B1855" t="s">
        <v>53</v>
      </c>
      <c r="C1855" t="str">
        <f>Month!C1855</f>
        <v>Belgium</v>
      </c>
      <c r="D1855">
        <f>Month!D1855</f>
        <v>0</v>
      </c>
      <c r="E1855">
        <f>Month!E1855</f>
        <v>42.73</v>
      </c>
      <c r="F1855">
        <f>Month!F1855</f>
        <v>42.73</v>
      </c>
      <c r="G1855">
        <f>Month!G1855</f>
        <v>20.59</v>
      </c>
      <c r="H1855">
        <f>Month!H1855</f>
        <v>0</v>
      </c>
      <c r="I1855">
        <f>Month!I1855</f>
        <v>7.98</v>
      </c>
      <c r="J1855">
        <f>Month!J1855</f>
        <v>5.63</v>
      </c>
      <c r="K1855">
        <f>Month!K1855</f>
        <v>46.72</v>
      </c>
      <c r="L1855">
        <f>Month!L1855</f>
        <v>0</v>
      </c>
      <c r="M1855">
        <f>Month!M1855</f>
        <v>11.84</v>
      </c>
      <c r="N1855">
        <f>Month!N1855</f>
        <v>92.76</v>
      </c>
      <c r="O1855">
        <f>Month!O1855</f>
        <v>135.49</v>
      </c>
      <c r="P1855" s="82">
        <v>1</v>
      </c>
      <c r="Q1855" s="82">
        <v>1</v>
      </c>
    </row>
    <row r="1856" spans="1:17" ht="15.5">
      <c r="A1856">
        <f>Month!A1856</f>
        <v>2025</v>
      </c>
      <c r="B1856" t="s">
        <v>53</v>
      </c>
      <c r="C1856" t="str">
        <f>Month!C1856</f>
        <v>Canada</v>
      </c>
      <c r="D1856">
        <f>Month!D1856</f>
        <v>0</v>
      </c>
      <c r="E1856">
        <f>Month!E1856</f>
        <v>0</v>
      </c>
      <c r="F1856">
        <f>Month!F1856</f>
        <v>0</v>
      </c>
      <c r="G1856">
        <f>Month!G1856</f>
        <v>0</v>
      </c>
      <c r="H1856">
        <f>Month!H1856</f>
        <v>0</v>
      </c>
      <c r="I1856">
        <f>Month!I1856</f>
        <v>0</v>
      </c>
      <c r="J1856">
        <f>Month!J1856</f>
        <v>0</v>
      </c>
      <c r="K1856">
        <f>Month!K1856</f>
        <v>0</v>
      </c>
      <c r="L1856">
        <f>Month!L1856</f>
        <v>0</v>
      </c>
      <c r="M1856">
        <f>Month!M1856</f>
        <v>0</v>
      </c>
      <c r="N1856">
        <f>Month!N1856</f>
        <v>0</v>
      </c>
      <c r="O1856">
        <f>Month!O1856</f>
        <v>0</v>
      </c>
      <c r="P1856" s="82">
        <v>1</v>
      </c>
      <c r="Q1856" s="82">
        <v>1</v>
      </c>
    </row>
    <row r="1857" spans="1:17" ht="15.5">
      <c r="A1857">
        <f>Month!A1857</f>
        <v>2025</v>
      </c>
      <c r="B1857" t="s">
        <v>53</v>
      </c>
      <c r="C1857" t="str">
        <f>Month!C1857</f>
        <v>France</v>
      </c>
      <c r="D1857">
        <f>Month!D1857</f>
        <v>0</v>
      </c>
      <c r="E1857">
        <f>Month!E1857</f>
        <v>7.03</v>
      </c>
      <c r="F1857">
        <f>Month!F1857</f>
        <v>7.03</v>
      </c>
      <c r="G1857">
        <f>Month!G1857</f>
        <v>0.03</v>
      </c>
      <c r="H1857">
        <f>Month!H1857</f>
        <v>5.56</v>
      </c>
      <c r="I1857">
        <f>Month!I1857</f>
        <v>0.32</v>
      </c>
      <c r="J1857">
        <f>Month!J1857</f>
        <v>30.11</v>
      </c>
      <c r="K1857">
        <f>Month!K1857</f>
        <v>0</v>
      </c>
      <c r="L1857">
        <f>Month!L1857</f>
        <v>0</v>
      </c>
      <c r="M1857">
        <f>Month!M1857</f>
        <v>15.76</v>
      </c>
      <c r="N1857">
        <f>Month!N1857</f>
        <v>51.78</v>
      </c>
      <c r="O1857">
        <f>Month!O1857</f>
        <v>58.81</v>
      </c>
      <c r="P1857" s="82">
        <v>1</v>
      </c>
      <c r="Q1857" s="82">
        <v>1</v>
      </c>
    </row>
    <row r="1858" spans="1:17" ht="15.5">
      <c r="A1858">
        <f>Month!A1858</f>
        <v>2025</v>
      </c>
      <c r="B1858" t="s">
        <v>53</v>
      </c>
      <c r="C1858" t="str">
        <f>Month!C1858</f>
        <v>Germany</v>
      </c>
      <c r="D1858">
        <f>Month!D1858</f>
        <v>0</v>
      </c>
      <c r="E1858">
        <f>Month!E1858</f>
        <v>11.23</v>
      </c>
      <c r="F1858">
        <f>Month!F1858</f>
        <v>11.23</v>
      </c>
      <c r="G1858">
        <f>Month!G1858</f>
        <v>0</v>
      </c>
      <c r="H1858">
        <f>Month!H1858</f>
        <v>0</v>
      </c>
      <c r="I1858">
        <f>Month!I1858</f>
        <v>0</v>
      </c>
      <c r="J1858">
        <f>Month!J1858</f>
        <v>0</v>
      </c>
      <c r="K1858">
        <f>Month!K1858</f>
        <v>46.29</v>
      </c>
      <c r="L1858">
        <f>Month!L1858</f>
        <v>0</v>
      </c>
      <c r="M1858">
        <f>Month!M1858</f>
        <v>6.49</v>
      </c>
      <c r="N1858">
        <f>Month!N1858</f>
        <v>52.78</v>
      </c>
      <c r="O1858">
        <f>Month!O1858</f>
        <v>64.010000000000005</v>
      </c>
      <c r="P1858" s="82">
        <v>1</v>
      </c>
      <c r="Q1858" s="82">
        <v>1</v>
      </c>
    </row>
    <row r="1859" spans="1:17" ht="15.5">
      <c r="A1859">
        <f>Month!A1859</f>
        <v>2025</v>
      </c>
      <c r="B1859" t="s">
        <v>53</v>
      </c>
      <c r="C1859" t="str">
        <f>Month!C1859</f>
        <v>India</v>
      </c>
      <c r="D1859">
        <f>Month!D1859</f>
        <v>0</v>
      </c>
      <c r="E1859">
        <f>Month!E1859</f>
        <v>2.56</v>
      </c>
      <c r="F1859">
        <f>Month!F1859</f>
        <v>2.56</v>
      </c>
      <c r="G1859">
        <f>Month!G1859</f>
        <v>0</v>
      </c>
      <c r="H1859">
        <f>Month!H1859</f>
        <v>0</v>
      </c>
      <c r="I1859">
        <f>Month!I1859</f>
        <v>0</v>
      </c>
      <c r="J1859">
        <f>Month!J1859</f>
        <v>0</v>
      </c>
      <c r="K1859">
        <f>Month!K1859</f>
        <v>0</v>
      </c>
      <c r="L1859">
        <f>Month!L1859</f>
        <v>0</v>
      </c>
      <c r="M1859">
        <f>Month!M1859</f>
        <v>0</v>
      </c>
      <c r="N1859">
        <f>Month!N1859</f>
        <v>0</v>
      </c>
      <c r="O1859">
        <f>Month!O1859</f>
        <v>2.56</v>
      </c>
      <c r="P1859" s="82">
        <v>1</v>
      </c>
      <c r="Q1859" s="82">
        <v>1</v>
      </c>
    </row>
    <row r="1860" spans="1:17" ht="15.5">
      <c r="A1860">
        <f>Month!A1860</f>
        <v>2025</v>
      </c>
      <c r="B1860" t="s">
        <v>53</v>
      </c>
      <c r="C1860" t="str">
        <f>Month!C1860</f>
        <v>Ireland</v>
      </c>
      <c r="D1860">
        <f>Month!D1860</f>
        <v>0</v>
      </c>
      <c r="E1860">
        <f>Month!E1860</f>
        <v>44.98</v>
      </c>
      <c r="F1860">
        <f>Month!F1860</f>
        <v>44.98</v>
      </c>
      <c r="G1860">
        <f>Month!G1860</f>
        <v>0.04</v>
      </c>
      <c r="H1860">
        <f>Month!H1860</f>
        <v>11.87</v>
      </c>
      <c r="I1860">
        <f>Month!I1860</f>
        <v>0</v>
      </c>
      <c r="J1860">
        <f>Month!J1860</f>
        <v>0</v>
      </c>
      <c r="K1860">
        <f>Month!K1860</f>
        <v>16.440000000000001</v>
      </c>
      <c r="L1860">
        <f>Month!L1860</f>
        <v>0</v>
      </c>
      <c r="M1860">
        <f>Month!M1860</f>
        <v>0</v>
      </c>
      <c r="N1860">
        <f>Month!N1860</f>
        <v>28.35</v>
      </c>
      <c r="O1860">
        <f>Month!O1860</f>
        <v>73.33</v>
      </c>
      <c r="P1860" s="82">
        <v>1</v>
      </c>
      <c r="Q1860" s="82">
        <v>1</v>
      </c>
    </row>
    <row r="1861" spans="1:17" ht="15.5">
      <c r="A1861">
        <f>Month!A1861</f>
        <v>2025</v>
      </c>
      <c r="B1861" t="s">
        <v>53</v>
      </c>
      <c r="C1861" t="str">
        <f>Month!C1861</f>
        <v>Kuwait</v>
      </c>
      <c r="D1861">
        <f>Month!D1861</f>
        <v>0</v>
      </c>
      <c r="E1861">
        <f>Month!E1861</f>
        <v>0</v>
      </c>
      <c r="F1861">
        <f>Month!F1861</f>
        <v>0</v>
      </c>
      <c r="G1861">
        <f>Month!G1861</f>
        <v>0</v>
      </c>
      <c r="H1861">
        <f>Month!H1861</f>
        <v>0</v>
      </c>
      <c r="I1861">
        <f>Month!I1861</f>
        <v>390.72</v>
      </c>
      <c r="J1861">
        <f>Month!J1861</f>
        <v>0</v>
      </c>
      <c r="K1861">
        <f>Month!K1861</f>
        <v>66</v>
      </c>
      <c r="L1861">
        <f>Month!L1861</f>
        <v>0</v>
      </c>
      <c r="M1861">
        <f>Month!M1861</f>
        <v>0</v>
      </c>
      <c r="N1861">
        <f>Month!N1861</f>
        <v>456.72</v>
      </c>
      <c r="O1861">
        <f>Month!O1861</f>
        <v>456.72</v>
      </c>
      <c r="P1861" s="82">
        <v>1</v>
      </c>
      <c r="Q1861" s="82">
        <v>1</v>
      </c>
    </row>
    <row r="1862" spans="1:17" ht="15.5">
      <c r="A1862">
        <f>Month!A1862</f>
        <v>2025</v>
      </c>
      <c r="B1862" t="s">
        <v>53</v>
      </c>
      <c r="C1862" t="str">
        <f>Month!C1862</f>
        <v>Libya</v>
      </c>
      <c r="D1862">
        <f>Month!D1862</f>
        <v>618.91999999999996</v>
      </c>
      <c r="E1862">
        <f>Month!E1862</f>
        <v>0</v>
      </c>
      <c r="F1862">
        <f>Month!F1862</f>
        <v>618.91999999999996</v>
      </c>
      <c r="G1862">
        <f>Month!G1862</f>
        <v>0</v>
      </c>
      <c r="H1862">
        <f>Month!H1862</f>
        <v>0</v>
      </c>
      <c r="I1862">
        <f>Month!I1862</f>
        <v>0</v>
      </c>
      <c r="J1862">
        <f>Month!J1862</f>
        <v>0</v>
      </c>
      <c r="K1862">
        <f>Month!K1862</f>
        <v>0</v>
      </c>
      <c r="L1862">
        <f>Month!L1862</f>
        <v>0</v>
      </c>
      <c r="M1862">
        <f>Month!M1862</f>
        <v>0</v>
      </c>
      <c r="N1862">
        <f>Month!N1862</f>
        <v>0</v>
      </c>
      <c r="O1862">
        <f>Month!O1862</f>
        <v>618.91999999999996</v>
      </c>
      <c r="P1862" s="82">
        <v>1</v>
      </c>
      <c r="Q1862" s="82">
        <v>1</v>
      </c>
    </row>
    <row r="1863" spans="1:17" ht="15.5">
      <c r="A1863">
        <f>Month!A1863</f>
        <v>2025</v>
      </c>
      <c r="B1863" t="s">
        <v>53</v>
      </c>
      <c r="C1863" t="str">
        <f>Month!C1863</f>
        <v>Netherlands</v>
      </c>
      <c r="D1863">
        <f>Month!D1863</f>
        <v>0.35</v>
      </c>
      <c r="E1863">
        <f>Month!E1863</f>
        <v>55.88</v>
      </c>
      <c r="F1863">
        <f>Month!F1863</f>
        <v>56.23</v>
      </c>
      <c r="G1863">
        <f>Month!G1863</f>
        <v>14.98</v>
      </c>
      <c r="H1863">
        <f>Month!H1863</f>
        <v>78.7</v>
      </c>
      <c r="I1863">
        <f>Month!I1863</f>
        <v>7.24</v>
      </c>
      <c r="J1863">
        <f>Month!J1863</f>
        <v>7.2</v>
      </c>
      <c r="K1863">
        <f>Month!K1863</f>
        <v>112.15</v>
      </c>
      <c r="L1863">
        <f>Month!L1863</f>
        <v>0</v>
      </c>
      <c r="M1863">
        <f>Month!M1863</f>
        <v>113.94</v>
      </c>
      <c r="N1863">
        <f>Month!N1863</f>
        <v>334.21</v>
      </c>
      <c r="O1863">
        <f>Month!O1863</f>
        <v>390.44</v>
      </c>
      <c r="P1863" s="82">
        <v>1</v>
      </c>
      <c r="Q1863" s="82">
        <v>1</v>
      </c>
    </row>
    <row r="1864" spans="1:17" ht="15.5">
      <c r="A1864">
        <f>Month!A1864</f>
        <v>2025</v>
      </c>
      <c r="B1864" t="s">
        <v>53</v>
      </c>
      <c r="C1864" t="str">
        <f>Month!C1864</f>
        <v>Nigeria</v>
      </c>
      <c r="D1864">
        <f>Month!D1864</f>
        <v>358.76</v>
      </c>
      <c r="E1864">
        <f>Month!E1864</f>
        <v>0</v>
      </c>
      <c r="F1864">
        <f>Month!F1864</f>
        <v>358.76</v>
      </c>
      <c r="G1864">
        <f>Month!G1864</f>
        <v>0</v>
      </c>
      <c r="H1864">
        <f>Month!H1864</f>
        <v>0</v>
      </c>
      <c r="I1864">
        <f>Month!I1864</f>
        <v>0</v>
      </c>
      <c r="J1864">
        <f>Month!J1864</f>
        <v>0</v>
      </c>
      <c r="K1864">
        <f>Month!K1864</f>
        <v>41.85</v>
      </c>
      <c r="L1864">
        <f>Month!L1864</f>
        <v>0</v>
      </c>
      <c r="M1864">
        <f>Month!M1864</f>
        <v>0</v>
      </c>
      <c r="N1864">
        <f>Month!N1864</f>
        <v>41.85</v>
      </c>
      <c r="O1864">
        <f>Month!O1864</f>
        <v>400.61</v>
      </c>
      <c r="P1864" s="82">
        <v>1</v>
      </c>
      <c r="Q1864" s="82">
        <v>1</v>
      </c>
    </row>
    <row r="1865" spans="1:17" ht="15.5">
      <c r="A1865">
        <f>Month!A1865</f>
        <v>2025</v>
      </c>
      <c r="B1865" t="s">
        <v>53</v>
      </c>
      <c r="C1865" t="str">
        <f>Month!C1865</f>
        <v>Norway</v>
      </c>
      <c r="D1865">
        <f>Month!D1865</f>
        <v>1064.02</v>
      </c>
      <c r="E1865">
        <f>Month!E1865</f>
        <v>0</v>
      </c>
      <c r="F1865">
        <f>Month!F1865</f>
        <v>1064.02</v>
      </c>
      <c r="G1865">
        <f>Month!G1865</f>
        <v>0</v>
      </c>
      <c r="H1865">
        <f>Month!H1865</f>
        <v>61.06</v>
      </c>
      <c r="I1865">
        <f>Month!I1865</f>
        <v>0</v>
      </c>
      <c r="J1865">
        <f>Month!J1865</f>
        <v>0</v>
      </c>
      <c r="K1865">
        <f>Month!K1865</f>
        <v>13.68</v>
      </c>
      <c r="L1865">
        <f>Month!L1865</f>
        <v>0</v>
      </c>
      <c r="M1865">
        <f>Month!M1865</f>
        <v>3.53</v>
      </c>
      <c r="N1865">
        <f>Month!N1865</f>
        <v>78.27</v>
      </c>
      <c r="O1865">
        <f>Month!O1865</f>
        <v>1142.29</v>
      </c>
      <c r="P1865" s="82">
        <v>1</v>
      </c>
      <c r="Q1865" s="82">
        <v>1</v>
      </c>
    </row>
    <row r="1866" spans="1:17" ht="15.5">
      <c r="A1866">
        <f>Month!A1866</f>
        <v>2025</v>
      </c>
      <c r="B1866" t="s">
        <v>53</v>
      </c>
      <c r="C1866" t="str">
        <f>Month!C1866</f>
        <v>Other Non-OECD Americas</v>
      </c>
      <c r="D1866">
        <f>Month!D1866</f>
        <v>120.08</v>
      </c>
      <c r="E1866">
        <f>Month!E1866</f>
        <v>0</v>
      </c>
      <c r="F1866">
        <f>Month!F1866</f>
        <v>120.08</v>
      </c>
      <c r="G1866">
        <f>Month!G1866</f>
        <v>0</v>
      </c>
      <c r="H1866">
        <f>Month!H1866</f>
        <v>0</v>
      </c>
      <c r="I1866">
        <f>Month!I1866</f>
        <v>0</v>
      </c>
      <c r="J1866">
        <f>Month!J1866</f>
        <v>0</v>
      </c>
      <c r="K1866">
        <f>Month!K1866</f>
        <v>0</v>
      </c>
      <c r="L1866">
        <f>Month!L1866</f>
        <v>0</v>
      </c>
      <c r="M1866">
        <f>Month!M1866</f>
        <v>0</v>
      </c>
      <c r="N1866">
        <f>Month!N1866</f>
        <v>0</v>
      </c>
      <c r="O1866">
        <f>Month!O1866</f>
        <v>120.08</v>
      </c>
      <c r="P1866" s="82">
        <v>1</v>
      </c>
      <c r="Q1866" s="82">
        <v>1</v>
      </c>
    </row>
    <row r="1867" spans="1:17" ht="15.5">
      <c r="A1867">
        <f>Month!A1867</f>
        <v>2025</v>
      </c>
      <c r="B1867" t="s">
        <v>53</v>
      </c>
      <c r="C1867" t="str">
        <f>Month!C1867</f>
        <v>Russian Federation</v>
      </c>
      <c r="D1867">
        <f>Month!D1867</f>
        <v>0</v>
      </c>
      <c r="E1867">
        <f>Month!E1867</f>
        <v>0</v>
      </c>
      <c r="F1867">
        <f>Month!F1867</f>
        <v>0</v>
      </c>
      <c r="G1867">
        <f>Month!G1867</f>
        <v>0</v>
      </c>
      <c r="H1867">
        <f>Month!H1867</f>
        <v>0</v>
      </c>
      <c r="I1867">
        <f>Month!I1867</f>
        <v>0</v>
      </c>
      <c r="J1867">
        <f>Month!J1867</f>
        <v>0</v>
      </c>
      <c r="K1867">
        <f>Month!K1867</f>
        <v>0</v>
      </c>
      <c r="L1867">
        <f>Month!L1867</f>
        <v>0</v>
      </c>
      <c r="M1867">
        <f>Month!M1867</f>
        <v>0</v>
      </c>
      <c r="N1867">
        <f>Month!N1867</f>
        <v>0</v>
      </c>
      <c r="O1867">
        <f>Month!O1867</f>
        <v>0</v>
      </c>
      <c r="P1867" s="82">
        <v>1</v>
      </c>
      <c r="Q1867" s="82">
        <v>1</v>
      </c>
    </row>
    <row r="1868" spans="1:17" ht="15.5">
      <c r="A1868">
        <f>Month!A1868</f>
        <v>2025</v>
      </c>
      <c r="B1868" t="s">
        <v>53</v>
      </c>
      <c r="C1868" t="str">
        <f>Month!C1868</f>
        <v>Saudi Arabia</v>
      </c>
      <c r="D1868">
        <f>Month!D1868</f>
        <v>0</v>
      </c>
      <c r="E1868">
        <f>Month!E1868</f>
        <v>0</v>
      </c>
      <c r="F1868">
        <f>Month!F1868</f>
        <v>0</v>
      </c>
      <c r="G1868">
        <f>Month!G1868</f>
        <v>0</v>
      </c>
      <c r="H1868">
        <f>Month!H1868</f>
        <v>0</v>
      </c>
      <c r="I1868">
        <f>Month!I1868</f>
        <v>152.46</v>
      </c>
      <c r="J1868">
        <f>Month!J1868</f>
        <v>0</v>
      </c>
      <c r="K1868">
        <f>Month!K1868</f>
        <v>4.67</v>
      </c>
      <c r="L1868">
        <f>Month!L1868</f>
        <v>0</v>
      </c>
      <c r="M1868">
        <f>Month!M1868</f>
        <v>0</v>
      </c>
      <c r="N1868">
        <f>Month!N1868</f>
        <v>157.13</v>
      </c>
      <c r="O1868">
        <f>Month!O1868</f>
        <v>157.13</v>
      </c>
      <c r="P1868" s="82">
        <v>1</v>
      </c>
      <c r="Q1868" s="82">
        <v>1</v>
      </c>
    </row>
    <row r="1869" spans="1:17" ht="15.5">
      <c r="A1869">
        <f>Month!A1869</f>
        <v>2025</v>
      </c>
      <c r="B1869" t="s">
        <v>53</v>
      </c>
      <c r="C1869" t="str">
        <f>Month!C1869</f>
        <v>Spain</v>
      </c>
      <c r="D1869">
        <f>Month!D1869</f>
        <v>0</v>
      </c>
      <c r="E1869">
        <f>Month!E1869</f>
        <v>0</v>
      </c>
      <c r="F1869">
        <f>Month!F1869</f>
        <v>0</v>
      </c>
      <c r="G1869">
        <f>Month!G1869</f>
        <v>0</v>
      </c>
      <c r="H1869">
        <f>Month!H1869</f>
        <v>13.53</v>
      </c>
      <c r="I1869">
        <f>Month!I1869</f>
        <v>0</v>
      </c>
      <c r="J1869">
        <f>Month!J1869</f>
        <v>0</v>
      </c>
      <c r="K1869">
        <f>Month!K1869</f>
        <v>0</v>
      </c>
      <c r="L1869">
        <f>Month!L1869</f>
        <v>0</v>
      </c>
      <c r="M1869">
        <f>Month!M1869</f>
        <v>0.24</v>
      </c>
      <c r="N1869">
        <f>Month!N1869</f>
        <v>13.77</v>
      </c>
      <c r="O1869">
        <f>Month!O1869</f>
        <v>13.77</v>
      </c>
      <c r="P1869" s="82">
        <v>1</v>
      </c>
      <c r="Q1869" s="82">
        <v>1</v>
      </c>
    </row>
    <row r="1870" spans="1:17" ht="15.5">
      <c r="A1870">
        <f>Month!A1870</f>
        <v>2025</v>
      </c>
      <c r="B1870" t="s">
        <v>53</v>
      </c>
      <c r="C1870" t="str">
        <f>Month!C1870</f>
        <v>Sweden</v>
      </c>
      <c r="D1870">
        <f>Month!D1870</f>
        <v>0.1</v>
      </c>
      <c r="E1870">
        <f>Month!E1870</f>
        <v>110.91</v>
      </c>
      <c r="F1870">
        <f>Month!F1870</f>
        <v>111.01</v>
      </c>
      <c r="G1870">
        <f>Month!G1870</f>
        <v>0</v>
      </c>
      <c r="H1870">
        <f>Month!H1870</f>
        <v>73.959999999999994</v>
      </c>
      <c r="I1870">
        <f>Month!I1870</f>
        <v>0</v>
      </c>
      <c r="J1870">
        <f>Month!J1870</f>
        <v>0</v>
      </c>
      <c r="K1870">
        <f>Month!K1870</f>
        <v>82.25</v>
      </c>
      <c r="L1870">
        <f>Month!L1870</f>
        <v>0</v>
      </c>
      <c r="M1870">
        <f>Month!M1870</f>
        <v>0.02</v>
      </c>
      <c r="N1870">
        <f>Month!N1870</f>
        <v>156.22999999999999</v>
      </c>
      <c r="O1870">
        <f>Month!O1870</f>
        <v>267.24</v>
      </c>
      <c r="P1870" s="82">
        <v>1</v>
      </c>
      <c r="Q1870" s="82">
        <v>1</v>
      </c>
    </row>
    <row r="1871" spans="1:17" ht="15.5">
      <c r="A1871">
        <f>Month!A1871</f>
        <v>2025</v>
      </c>
      <c r="B1871" t="s">
        <v>53</v>
      </c>
      <c r="C1871" t="str">
        <f>Month!C1871</f>
        <v>Turkey</v>
      </c>
      <c r="D1871">
        <f>Month!D1871</f>
        <v>0.32</v>
      </c>
      <c r="E1871">
        <f>Month!E1871</f>
        <v>0</v>
      </c>
      <c r="F1871">
        <f>Month!F1871</f>
        <v>0.32</v>
      </c>
      <c r="G1871">
        <f>Month!G1871</f>
        <v>0</v>
      </c>
      <c r="H1871">
        <f>Month!H1871</f>
        <v>0</v>
      </c>
      <c r="I1871">
        <f>Month!I1871</f>
        <v>0</v>
      </c>
      <c r="J1871">
        <f>Month!J1871</f>
        <v>0</v>
      </c>
      <c r="K1871">
        <f>Month!K1871</f>
        <v>0</v>
      </c>
      <c r="L1871">
        <f>Month!L1871</f>
        <v>0</v>
      </c>
      <c r="M1871">
        <f>Month!M1871</f>
        <v>4.99</v>
      </c>
      <c r="N1871">
        <f>Month!N1871</f>
        <v>4.99</v>
      </c>
      <c r="O1871">
        <f>Month!O1871</f>
        <v>5.31</v>
      </c>
      <c r="P1871" s="82">
        <v>1</v>
      </c>
      <c r="Q1871" s="82">
        <v>1</v>
      </c>
    </row>
    <row r="1872" spans="1:17" ht="15.5">
      <c r="A1872">
        <f>Month!A1872</f>
        <v>2025</v>
      </c>
      <c r="B1872" t="s">
        <v>53</v>
      </c>
      <c r="C1872" t="str">
        <f>Month!C1872</f>
        <v>United Arab Emirates</v>
      </c>
      <c r="D1872">
        <f>Month!D1872</f>
        <v>0</v>
      </c>
      <c r="E1872">
        <f>Month!E1872</f>
        <v>0</v>
      </c>
      <c r="F1872">
        <f>Month!F1872</f>
        <v>0</v>
      </c>
      <c r="G1872">
        <f>Month!G1872</f>
        <v>0</v>
      </c>
      <c r="H1872">
        <f>Month!H1872</f>
        <v>0</v>
      </c>
      <c r="I1872">
        <f>Month!I1872</f>
        <v>44.81</v>
      </c>
      <c r="J1872">
        <f>Month!J1872</f>
        <v>0</v>
      </c>
      <c r="K1872">
        <f>Month!K1872</f>
        <v>0</v>
      </c>
      <c r="L1872">
        <f>Month!L1872</f>
        <v>0</v>
      </c>
      <c r="M1872">
        <f>Month!M1872</f>
        <v>0</v>
      </c>
      <c r="N1872">
        <f>Month!N1872</f>
        <v>44.81</v>
      </c>
      <c r="O1872">
        <f>Month!O1872</f>
        <v>44.81</v>
      </c>
      <c r="P1872" s="82">
        <v>1</v>
      </c>
      <c r="Q1872" s="82">
        <v>1</v>
      </c>
    </row>
    <row r="1873" spans="1:17" ht="15.5">
      <c r="A1873">
        <f>Month!A1873</f>
        <v>2025</v>
      </c>
      <c r="B1873" t="s">
        <v>53</v>
      </c>
      <c r="C1873" t="str">
        <f>Month!C1873</f>
        <v>United States</v>
      </c>
      <c r="D1873">
        <f>Month!D1873</f>
        <v>1124.94</v>
      </c>
      <c r="E1873">
        <f>Month!E1873</f>
        <v>0</v>
      </c>
      <c r="F1873">
        <f>Month!F1873</f>
        <v>1124.94</v>
      </c>
      <c r="G1873">
        <f>Month!G1873</f>
        <v>0</v>
      </c>
      <c r="H1873">
        <f>Month!H1873</f>
        <v>0</v>
      </c>
      <c r="I1873">
        <f>Month!I1873</f>
        <v>11.66</v>
      </c>
      <c r="J1873">
        <f>Month!J1873</f>
        <v>0</v>
      </c>
      <c r="K1873">
        <f>Month!K1873</f>
        <v>376.49</v>
      </c>
      <c r="L1873">
        <f>Month!L1873</f>
        <v>0</v>
      </c>
      <c r="M1873">
        <f>Month!M1873</f>
        <v>0.14000000000000001</v>
      </c>
      <c r="N1873">
        <f>Month!N1873</f>
        <v>388.29</v>
      </c>
      <c r="O1873">
        <f>Month!O1873</f>
        <v>1513.23</v>
      </c>
      <c r="P1873" s="82">
        <v>1</v>
      </c>
      <c r="Q1873" s="82">
        <v>1</v>
      </c>
    </row>
    <row r="1874" spans="1:17" ht="15.5">
      <c r="A1874">
        <f>Month!A1874</f>
        <v>2025</v>
      </c>
      <c r="B1874" t="s">
        <v>53</v>
      </c>
      <c r="C1874" t="str">
        <f>Month!C1874</f>
        <v>Other</v>
      </c>
      <c r="D1874">
        <f>Month!D1874</f>
        <v>250.22</v>
      </c>
      <c r="E1874">
        <f>Month!E1874</f>
        <v>25.31</v>
      </c>
      <c r="F1874">
        <f>Month!F1874</f>
        <v>275.52999999999997</v>
      </c>
      <c r="G1874">
        <f>Month!G1874</f>
        <v>60.96</v>
      </c>
      <c r="H1874">
        <f>Month!H1874</f>
        <v>27.59</v>
      </c>
      <c r="I1874">
        <f>Month!I1874</f>
        <v>5</v>
      </c>
      <c r="J1874">
        <f>Month!J1874</f>
        <v>15.53</v>
      </c>
      <c r="K1874">
        <f>Month!K1874</f>
        <v>0</v>
      </c>
      <c r="L1874">
        <f>Month!L1874</f>
        <v>6.53</v>
      </c>
      <c r="M1874">
        <f>Month!M1874</f>
        <v>75.81</v>
      </c>
      <c r="N1874">
        <f>Month!N1874</f>
        <v>191.42</v>
      </c>
      <c r="O1874">
        <f>Month!O1874</f>
        <v>466.95</v>
      </c>
      <c r="P1874" s="82">
        <v>1</v>
      </c>
      <c r="Q1874" s="82">
        <v>1</v>
      </c>
    </row>
    <row r="1875" spans="1:17" ht="15.5">
      <c r="A1875" s="130">
        <f>Month!A1875</f>
        <v>2025</v>
      </c>
      <c r="B1875" s="130" t="s">
        <v>53</v>
      </c>
      <c r="C1875" t="str">
        <f>Month!C1875</f>
        <v>Total imports</v>
      </c>
      <c r="D1875" s="130">
        <f>Month!D1875</f>
        <v>3901.1</v>
      </c>
      <c r="E1875" s="130">
        <f>Month!E1875</f>
        <v>300.63</v>
      </c>
      <c r="F1875" s="130">
        <f>Month!F1875</f>
        <v>4201.7299999999996</v>
      </c>
      <c r="G1875" s="130">
        <f>Month!G1875</f>
        <v>96.6</v>
      </c>
      <c r="H1875" s="130">
        <f>Month!H1875</f>
        <v>272.27</v>
      </c>
      <c r="I1875" s="130">
        <f>Month!I1875</f>
        <v>620.19000000000005</v>
      </c>
      <c r="J1875" s="130">
        <f>Month!J1875</f>
        <v>58.47</v>
      </c>
      <c r="K1875" s="130">
        <f>Month!K1875</f>
        <v>806.54</v>
      </c>
      <c r="L1875" s="130">
        <f>Month!L1875</f>
        <v>6.53</v>
      </c>
      <c r="M1875" s="130">
        <f>Month!M1875</f>
        <v>232.76</v>
      </c>
      <c r="N1875" s="130">
        <f>Month!N1875</f>
        <v>2093.36</v>
      </c>
      <c r="O1875" s="130">
        <f>Month!O1875</f>
        <v>6295.09</v>
      </c>
      <c r="P1875" s="82">
        <v>1</v>
      </c>
      <c r="Q1875" s="82">
        <v>1</v>
      </c>
    </row>
    <row r="1876" spans="1:17" ht="15.5">
      <c r="A1876">
        <f>Month!A1876</f>
        <v>2025</v>
      </c>
      <c r="B1876" t="s">
        <v>64</v>
      </c>
      <c r="C1876" t="str">
        <f>Month!C1876</f>
        <v>Algeria</v>
      </c>
      <c r="D1876">
        <f>Month!D1876</f>
        <v>141.63999999999999</v>
      </c>
      <c r="E1876">
        <f>Month!E1876</f>
        <v>32.42</v>
      </c>
      <c r="F1876">
        <f>Month!F1876</f>
        <v>174.06</v>
      </c>
      <c r="G1876">
        <f>Month!G1876</f>
        <v>0</v>
      </c>
      <c r="H1876">
        <f>Month!H1876</f>
        <v>0</v>
      </c>
      <c r="I1876">
        <f>Month!I1876</f>
        <v>0</v>
      </c>
      <c r="J1876">
        <f>Month!J1876</f>
        <v>0</v>
      </c>
      <c r="K1876">
        <f>Month!K1876</f>
        <v>0</v>
      </c>
      <c r="L1876">
        <f>Month!L1876</f>
        <v>0</v>
      </c>
      <c r="M1876">
        <f>Month!M1876</f>
        <v>0</v>
      </c>
      <c r="N1876">
        <f>Month!N1876</f>
        <v>0</v>
      </c>
      <c r="O1876">
        <f>Month!O1876</f>
        <v>174.06</v>
      </c>
      <c r="P1876" s="82">
        <v>1</v>
      </c>
      <c r="Q1876" s="82">
        <v>1</v>
      </c>
    </row>
    <row r="1877" spans="1:17" ht="15.5">
      <c r="A1877">
        <f>Month!A1877</f>
        <v>2025</v>
      </c>
      <c r="B1877" t="s">
        <v>64</v>
      </c>
      <c r="C1877" t="str">
        <f>Month!C1877</f>
        <v>Belgium</v>
      </c>
      <c r="D1877">
        <f>Month!D1877</f>
        <v>0</v>
      </c>
      <c r="E1877">
        <f>Month!E1877</f>
        <v>25.4</v>
      </c>
      <c r="F1877">
        <f>Month!F1877</f>
        <v>25.4</v>
      </c>
      <c r="G1877">
        <f>Month!G1877</f>
        <v>0.3</v>
      </c>
      <c r="H1877">
        <f>Month!H1877</f>
        <v>14.25</v>
      </c>
      <c r="I1877">
        <f>Month!I1877</f>
        <v>0</v>
      </c>
      <c r="J1877">
        <f>Month!J1877</f>
        <v>0</v>
      </c>
      <c r="K1877">
        <f>Month!K1877</f>
        <v>112.52</v>
      </c>
      <c r="L1877">
        <f>Month!L1877</f>
        <v>0</v>
      </c>
      <c r="M1877">
        <f>Month!M1877</f>
        <v>21.51</v>
      </c>
      <c r="N1877">
        <f>Month!N1877</f>
        <v>148.58000000000001</v>
      </c>
      <c r="O1877">
        <f>Month!O1877</f>
        <v>173.98</v>
      </c>
      <c r="P1877" s="82">
        <v>1</v>
      </c>
      <c r="Q1877" s="82">
        <v>1</v>
      </c>
    </row>
    <row r="1878" spans="1:17" ht="15.5">
      <c r="A1878">
        <f>Month!A1878</f>
        <v>2025</v>
      </c>
      <c r="B1878" t="s">
        <v>64</v>
      </c>
      <c r="C1878" t="str">
        <f>Month!C1878</f>
        <v>Canada</v>
      </c>
      <c r="D1878">
        <f>Month!D1878</f>
        <v>192.23</v>
      </c>
      <c r="E1878">
        <f>Month!E1878</f>
        <v>0</v>
      </c>
      <c r="F1878">
        <f>Month!F1878</f>
        <v>192.23</v>
      </c>
      <c r="G1878">
        <f>Month!G1878</f>
        <v>0</v>
      </c>
      <c r="H1878">
        <f>Month!H1878</f>
        <v>0</v>
      </c>
      <c r="I1878">
        <f>Month!I1878</f>
        <v>0</v>
      </c>
      <c r="J1878">
        <f>Month!J1878</f>
        <v>0</v>
      </c>
      <c r="K1878">
        <f>Month!K1878</f>
        <v>0</v>
      </c>
      <c r="L1878">
        <f>Month!L1878</f>
        <v>0</v>
      </c>
      <c r="M1878">
        <f>Month!M1878</f>
        <v>0.19</v>
      </c>
      <c r="N1878">
        <f>Month!N1878</f>
        <v>0.19</v>
      </c>
      <c r="O1878">
        <f>Month!O1878</f>
        <v>192.42</v>
      </c>
      <c r="P1878" s="82">
        <v>1</v>
      </c>
      <c r="Q1878" s="82">
        <v>1</v>
      </c>
    </row>
    <row r="1879" spans="1:17" ht="15.5">
      <c r="A1879">
        <f>Month!A1879</f>
        <v>2025</v>
      </c>
      <c r="B1879" t="s">
        <v>64</v>
      </c>
      <c r="C1879" t="str">
        <f>Month!C1879</f>
        <v>France</v>
      </c>
      <c r="D1879">
        <f>Month!D1879</f>
        <v>0</v>
      </c>
      <c r="E1879">
        <f>Month!E1879</f>
        <v>12.27</v>
      </c>
      <c r="F1879">
        <f>Month!F1879</f>
        <v>12.27</v>
      </c>
      <c r="G1879">
        <f>Month!G1879</f>
        <v>0.04</v>
      </c>
      <c r="H1879">
        <f>Month!H1879</f>
        <v>3.97</v>
      </c>
      <c r="I1879">
        <f>Month!I1879</f>
        <v>0</v>
      </c>
      <c r="J1879">
        <f>Month!J1879</f>
        <v>20.81</v>
      </c>
      <c r="K1879">
        <f>Month!K1879</f>
        <v>9.06</v>
      </c>
      <c r="L1879">
        <f>Month!L1879</f>
        <v>0</v>
      </c>
      <c r="M1879">
        <f>Month!M1879</f>
        <v>14.54</v>
      </c>
      <c r="N1879">
        <f>Month!N1879</f>
        <v>48.42</v>
      </c>
      <c r="O1879">
        <f>Month!O1879</f>
        <v>60.69</v>
      </c>
      <c r="P1879" s="82">
        <v>1</v>
      </c>
      <c r="Q1879" s="82">
        <v>1</v>
      </c>
    </row>
    <row r="1880" spans="1:17" ht="15.5">
      <c r="A1880">
        <f>Month!A1880</f>
        <v>2025</v>
      </c>
      <c r="B1880" t="s">
        <v>64</v>
      </c>
      <c r="C1880" t="str">
        <f>Month!C1880</f>
        <v>Germany</v>
      </c>
      <c r="D1880">
        <f>Month!D1880</f>
        <v>0</v>
      </c>
      <c r="E1880">
        <f>Month!E1880</f>
        <v>12.8</v>
      </c>
      <c r="F1880">
        <f>Month!F1880</f>
        <v>12.8</v>
      </c>
      <c r="G1880">
        <f>Month!G1880</f>
        <v>0</v>
      </c>
      <c r="H1880">
        <f>Month!H1880</f>
        <v>0.05</v>
      </c>
      <c r="I1880">
        <f>Month!I1880</f>
        <v>0</v>
      </c>
      <c r="J1880">
        <f>Month!J1880</f>
        <v>0.32</v>
      </c>
      <c r="K1880">
        <f>Month!K1880</f>
        <v>39.57</v>
      </c>
      <c r="L1880">
        <f>Month!L1880</f>
        <v>0</v>
      </c>
      <c r="M1880">
        <f>Month!M1880</f>
        <v>9.73</v>
      </c>
      <c r="N1880">
        <f>Month!N1880</f>
        <v>49.67</v>
      </c>
      <c r="O1880">
        <f>Month!O1880</f>
        <v>62.47</v>
      </c>
      <c r="P1880" s="82">
        <v>1</v>
      </c>
      <c r="Q1880" s="82">
        <v>1</v>
      </c>
    </row>
    <row r="1881" spans="1:17" ht="15.5">
      <c r="A1881">
        <f>Month!A1881</f>
        <v>2025</v>
      </c>
      <c r="B1881" t="s">
        <v>64</v>
      </c>
      <c r="C1881" t="str">
        <f>Month!C1881</f>
        <v>India</v>
      </c>
      <c r="D1881">
        <f>Month!D1881</f>
        <v>0</v>
      </c>
      <c r="E1881">
        <f>Month!E1881</f>
        <v>0</v>
      </c>
      <c r="F1881">
        <f>Month!F1881</f>
        <v>0</v>
      </c>
      <c r="G1881">
        <f>Month!G1881</f>
        <v>0</v>
      </c>
      <c r="H1881">
        <f>Month!H1881</f>
        <v>0</v>
      </c>
      <c r="I1881">
        <f>Month!I1881</f>
        <v>69.53</v>
      </c>
      <c r="J1881">
        <f>Month!J1881</f>
        <v>0</v>
      </c>
      <c r="K1881">
        <f>Month!K1881</f>
        <v>108.8</v>
      </c>
      <c r="L1881">
        <f>Month!L1881</f>
        <v>0</v>
      </c>
      <c r="M1881">
        <f>Month!M1881</f>
        <v>0.26</v>
      </c>
      <c r="N1881">
        <f>Month!N1881</f>
        <v>178.59</v>
      </c>
      <c r="O1881">
        <f>Month!O1881</f>
        <v>178.59</v>
      </c>
      <c r="P1881" s="82">
        <v>1</v>
      </c>
      <c r="Q1881" s="82">
        <v>1</v>
      </c>
    </row>
    <row r="1882" spans="1:17" ht="15.5">
      <c r="A1882">
        <f>Month!A1882</f>
        <v>2025</v>
      </c>
      <c r="B1882" t="s">
        <v>64</v>
      </c>
      <c r="C1882" t="str">
        <f>Month!C1882</f>
        <v>Ireland</v>
      </c>
      <c r="D1882">
        <f>Month!D1882</f>
        <v>0</v>
      </c>
      <c r="E1882">
        <f>Month!E1882</f>
        <v>44.09</v>
      </c>
      <c r="F1882">
        <f>Month!F1882</f>
        <v>44.09</v>
      </c>
      <c r="G1882">
        <f>Month!G1882</f>
        <v>0.01</v>
      </c>
      <c r="H1882">
        <f>Month!H1882</f>
        <v>0</v>
      </c>
      <c r="I1882">
        <f>Month!I1882</f>
        <v>0</v>
      </c>
      <c r="J1882">
        <f>Month!J1882</f>
        <v>1</v>
      </c>
      <c r="K1882">
        <f>Month!K1882</f>
        <v>9.99</v>
      </c>
      <c r="L1882">
        <f>Month!L1882</f>
        <v>0.01</v>
      </c>
      <c r="M1882">
        <f>Month!M1882</f>
        <v>3.13</v>
      </c>
      <c r="N1882">
        <f>Month!N1882</f>
        <v>14.14</v>
      </c>
      <c r="O1882">
        <f>Month!O1882</f>
        <v>58.23</v>
      </c>
      <c r="P1882" s="82">
        <v>1</v>
      </c>
      <c r="Q1882" s="82">
        <v>1</v>
      </c>
    </row>
    <row r="1883" spans="1:17" ht="15.5">
      <c r="A1883">
        <f>Month!A1883</f>
        <v>2025</v>
      </c>
      <c r="B1883" t="s">
        <v>64</v>
      </c>
      <c r="C1883" t="str">
        <f>Month!C1883</f>
        <v>Kuwait</v>
      </c>
      <c r="D1883">
        <f>Month!D1883</f>
        <v>0</v>
      </c>
      <c r="E1883">
        <f>Month!E1883</f>
        <v>0</v>
      </c>
      <c r="F1883">
        <f>Month!F1883</f>
        <v>0</v>
      </c>
      <c r="G1883">
        <f>Month!G1883</f>
        <v>0</v>
      </c>
      <c r="H1883">
        <f>Month!H1883</f>
        <v>0</v>
      </c>
      <c r="I1883">
        <f>Month!I1883</f>
        <v>405.92</v>
      </c>
      <c r="J1883">
        <f>Month!J1883</f>
        <v>0</v>
      </c>
      <c r="K1883">
        <f>Month!K1883</f>
        <v>75.34</v>
      </c>
      <c r="L1883">
        <f>Month!L1883</f>
        <v>0</v>
      </c>
      <c r="M1883">
        <f>Month!M1883</f>
        <v>0</v>
      </c>
      <c r="N1883">
        <f>Month!N1883</f>
        <v>481.26</v>
      </c>
      <c r="O1883">
        <f>Month!O1883</f>
        <v>481.26</v>
      </c>
      <c r="P1883" s="82">
        <v>1</v>
      </c>
      <c r="Q1883" s="82">
        <v>1</v>
      </c>
    </row>
    <row r="1884" spans="1:17" ht="15.5">
      <c r="A1884">
        <f>Month!A1884</f>
        <v>2025</v>
      </c>
      <c r="B1884" t="s">
        <v>64</v>
      </c>
      <c r="C1884" t="str">
        <f>Month!C1884</f>
        <v>Libya</v>
      </c>
      <c r="D1884">
        <f>Month!D1884</f>
        <v>379.43</v>
      </c>
      <c r="E1884">
        <f>Month!E1884</f>
        <v>0</v>
      </c>
      <c r="F1884">
        <f>Month!F1884</f>
        <v>379.43</v>
      </c>
      <c r="G1884">
        <f>Month!G1884</f>
        <v>0</v>
      </c>
      <c r="H1884">
        <f>Month!H1884</f>
        <v>0</v>
      </c>
      <c r="I1884">
        <f>Month!I1884</f>
        <v>0</v>
      </c>
      <c r="J1884">
        <f>Month!J1884</f>
        <v>0</v>
      </c>
      <c r="K1884">
        <f>Month!K1884</f>
        <v>0</v>
      </c>
      <c r="L1884">
        <f>Month!L1884</f>
        <v>0</v>
      </c>
      <c r="M1884">
        <f>Month!M1884</f>
        <v>0</v>
      </c>
      <c r="N1884">
        <f>Month!N1884</f>
        <v>0</v>
      </c>
      <c r="O1884">
        <f>Month!O1884</f>
        <v>379.43</v>
      </c>
      <c r="P1884" s="82">
        <v>1</v>
      </c>
      <c r="Q1884" s="82">
        <v>1</v>
      </c>
    </row>
    <row r="1885" spans="1:17" ht="15.5">
      <c r="A1885">
        <f>Month!A1885</f>
        <v>2025</v>
      </c>
      <c r="B1885" t="s">
        <v>64</v>
      </c>
      <c r="C1885" t="str">
        <f>Month!C1885</f>
        <v>Netherlands</v>
      </c>
      <c r="D1885">
        <f>Month!D1885</f>
        <v>0</v>
      </c>
      <c r="E1885">
        <f>Month!E1885</f>
        <v>40.479999999999997</v>
      </c>
      <c r="F1885">
        <f>Month!F1885</f>
        <v>40.479999999999997</v>
      </c>
      <c r="G1885">
        <f>Month!G1885</f>
        <v>0.66</v>
      </c>
      <c r="H1885">
        <f>Month!H1885</f>
        <v>186</v>
      </c>
      <c r="I1885">
        <f>Month!I1885</f>
        <v>25.57</v>
      </c>
      <c r="J1885">
        <f>Month!J1885</f>
        <v>23.27</v>
      </c>
      <c r="K1885">
        <f>Month!K1885</f>
        <v>268.8</v>
      </c>
      <c r="L1885">
        <f>Month!L1885</f>
        <v>0</v>
      </c>
      <c r="M1885">
        <f>Month!M1885</f>
        <v>52.21</v>
      </c>
      <c r="N1885">
        <f>Month!N1885</f>
        <v>556.51</v>
      </c>
      <c r="O1885">
        <f>Month!O1885</f>
        <v>596.99</v>
      </c>
      <c r="P1885" s="82">
        <v>1</v>
      </c>
      <c r="Q1885" s="82">
        <v>1</v>
      </c>
    </row>
    <row r="1886" spans="1:17" ht="15.5">
      <c r="A1886">
        <f>Month!A1886</f>
        <v>2025</v>
      </c>
      <c r="B1886" t="s">
        <v>64</v>
      </c>
      <c r="C1886" t="str">
        <f>Month!C1886</f>
        <v>Nigeria</v>
      </c>
      <c r="D1886">
        <f>Month!D1886</f>
        <v>0</v>
      </c>
      <c r="E1886">
        <f>Month!E1886</f>
        <v>0</v>
      </c>
      <c r="F1886">
        <f>Month!F1886</f>
        <v>0</v>
      </c>
      <c r="G1886">
        <f>Month!G1886</f>
        <v>0</v>
      </c>
      <c r="H1886">
        <f>Month!H1886</f>
        <v>0</v>
      </c>
      <c r="I1886">
        <f>Month!I1886</f>
        <v>0</v>
      </c>
      <c r="J1886">
        <f>Month!J1886</f>
        <v>0</v>
      </c>
      <c r="K1886">
        <f>Month!K1886</f>
        <v>45.95</v>
      </c>
      <c r="L1886">
        <f>Month!L1886</f>
        <v>0</v>
      </c>
      <c r="M1886">
        <f>Month!M1886</f>
        <v>0</v>
      </c>
      <c r="N1886">
        <f>Month!N1886</f>
        <v>45.95</v>
      </c>
      <c r="O1886">
        <f>Month!O1886</f>
        <v>45.95</v>
      </c>
      <c r="P1886" s="82">
        <v>1</v>
      </c>
      <c r="Q1886" s="82">
        <v>1</v>
      </c>
    </row>
    <row r="1887" spans="1:17" ht="15.5">
      <c r="A1887">
        <f>Month!A1887</f>
        <v>2025</v>
      </c>
      <c r="B1887" t="s">
        <v>64</v>
      </c>
      <c r="C1887" t="str">
        <f>Month!C1887</f>
        <v>Norway</v>
      </c>
      <c r="D1887">
        <f>Month!D1887</f>
        <v>1101.28</v>
      </c>
      <c r="E1887">
        <f>Month!E1887</f>
        <v>0</v>
      </c>
      <c r="F1887">
        <f>Month!F1887</f>
        <v>1101.28</v>
      </c>
      <c r="G1887">
        <f>Month!G1887</f>
        <v>0</v>
      </c>
      <c r="H1887">
        <f>Month!H1887</f>
        <v>94.33</v>
      </c>
      <c r="I1887">
        <f>Month!I1887</f>
        <v>0</v>
      </c>
      <c r="J1887">
        <f>Month!J1887</f>
        <v>0</v>
      </c>
      <c r="K1887">
        <f>Month!K1887</f>
        <v>0</v>
      </c>
      <c r="L1887">
        <f>Month!L1887</f>
        <v>0</v>
      </c>
      <c r="M1887">
        <f>Month!M1887</f>
        <v>15.12</v>
      </c>
      <c r="N1887">
        <f>Month!N1887</f>
        <v>109.45</v>
      </c>
      <c r="O1887">
        <f>Month!O1887</f>
        <v>1210.73</v>
      </c>
      <c r="P1887" s="82">
        <v>1</v>
      </c>
      <c r="Q1887" s="82">
        <v>1</v>
      </c>
    </row>
    <row r="1888" spans="1:17" ht="15.5">
      <c r="A1888">
        <f>Month!A1888</f>
        <v>2025</v>
      </c>
      <c r="B1888" t="s">
        <v>64</v>
      </c>
      <c r="C1888" t="str">
        <f>Month!C1888</f>
        <v>Other Non-OECD Americas</v>
      </c>
      <c r="D1888">
        <f>Month!D1888</f>
        <v>0</v>
      </c>
      <c r="E1888">
        <f>Month!E1888</f>
        <v>0</v>
      </c>
      <c r="F1888">
        <f>Month!F1888</f>
        <v>0</v>
      </c>
      <c r="G1888">
        <f>Month!G1888</f>
        <v>0</v>
      </c>
      <c r="H1888">
        <f>Month!H1888</f>
        <v>0</v>
      </c>
      <c r="I1888">
        <f>Month!I1888</f>
        <v>0</v>
      </c>
      <c r="J1888">
        <f>Month!J1888</f>
        <v>0</v>
      </c>
      <c r="K1888">
        <f>Month!K1888</f>
        <v>0</v>
      </c>
      <c r="L1888">
        <f>Month!L1888</f>
        <v>0</v>
      </c>
      <c r="M1888">
        <f>Month!M1888</f>
        <v>0</v>
      </c>
      <c r="N1888">
        <f>Month!N1888</f>
        <v>0</v>
      </c>
      <c r="O1888">
        <f>Month!O1888</f>
        <v>0</v>
      </c>
      <c r="P1888" s="82">
        <v>1</v>
      </c>
      <c r="Q1888" s="82">
        <v>1</v>
      </c>
    </row>
    <row r="1889" spans="1:17" ht="15.5">
      <c r="A1889">
        <f>Month!A1889</f>
        <v>2025</v>
      </c>
      <c r="B1889" t="s">
        <v>64</v>
      </c>
      <c r="C1889" t="str">
        <f>Month!C1889</f>
        <v>Russian Federation</v>
      </c>
      <c r="D1889">
        <f>Month!D1889</f>
        <v>0</v>
      </c>
      <c r="E1889">
        <f>Month!E1889</f>
        <v>0</v>
      </c>
      <c r="F1889">
        <f>Month!F1889</f>
        <v>0</v>
      </c>
      <c r="G1889">
        <f>Month!G1889</f>
        <v>0</v>
      </c>
      <c r="H1889">
        <f>Month!H1889</f>
        <v>0</v>
      </c>
      <c r="I1889">
        <f>Month!I1889</f>
        <v>0</v>
      </c>
      <c r="J1889">
        <f>Month!J1889</f>
        <v>0</v>
      </c>
      <c r="K1889">
        <f>Month!K1889</f>
        <v>0</v>
      </c>
      <c r="L1889">
        <f>Month!L1889</f>
        <v>0</v>
      </c>
      <c r="M1889">
        <f>Month!M1889</f>
        <v>0</v>
      </c>
      <c r="N1889">
        <f>Month!N1889</f>
        <v>0</v>
      </c>
      <c r="O1889">
        <f>Month!O1889</f>
        <v>0</v>
      </c>
      <c r="P1889" s="82">
        <v>1</v>
      </c>
      <c r="Q1889" s="82">
        <v>1</v>
      </c>
    </row>
    <row r="1890" spans="1:17" ht="15.5">
      <c r="A1890">
        <f>Month!A1890</f>
        <v>2025</v>
      </c>
      <c r="B1890" t="s">
        <v>64</v>
      </c>
      <c r="C1890" t="str">
        <f>Month!C1890</f>
        <v>Saudi Arabia</v>
      </c>
      <c r="D1890">
        <f>Month!D1890</f>
        <v>0</v>
      </c>
      <c r="E1890">
        <f>Month!E1890</f>
        <v>0</v>
      </c>
      <c r="F1890">
        <f>Month!F1890</f>
        <v>0</v>
      </c>
      <c r="G1890">
        <f>Month!G1890</f>
        <v>0</v>
      </c>
      <c r="H1890">
        <f>Month!H1890</f>
        <v>0</v>
      </c>
      <c r="I1890">
        <f>Month!I1890</f>
        <v>144.41</v>
      </c>
      <c r="J1890">
        <f>Month!J1890</f>
        <v>0</v>
      </c>
      <c r="K1890">
        <f>Month!K1890</f>
        <v>0</v>
      </c>
      <c r="L1890">
        <f>Month!L1890</f>
        <v>0</v>
      </c>
      <c r="M1890">
        <f>Month!M1890</f>
        <v>0</v>
      </c>
      <c r="N1890">
        <f>Month!N1890</f>
        <v>144.41</v>
      </c>
      <c r="O1890">
        <f>Month!O1890</f>
        <v>144.41</v>
      </c>
      <c r="P1890" s="82">
        <v>1</v>
      </c>
      <c r="Q1890" s="82">
        <v>1</v>
      </c>
    </row>
    <row r="1891" spans="1:17" ht="15.5">
      <c r="A1891">
        <f>Month!A1891</f>
        <v>2025</v>
      </c>
      <c r="B1891" t="s">
        <v>64</v>
      </c>
      <c r="C1891" t="str">
        <f>Month!C1891</f>
        <v>Spain</v>
      </c>
      <c r="D1891">
        <f>Month!D1891</f>
        <v>0</v>
      </c>
      <c r="E1891">
        <f>Month!E1891</f>
        <v>0</v>
      </c>
      <c r="F1891">
        <f>Month!F1891</f>
        <v>0</v>
      </c>
      <c r="G1891">
        <f>Month!G1891</f>
        <v>0</v>
      </c>
      <c r="H1891">
        <f>Month!H1891</f>
        <v>0</v>
      </c>
      <c r="I1891">
        <f>Month!I1891</f>
        <v>0</v>
      </c>
      <c r="J1891">
        <f>Month!J1891</f>
        <v>14.83</v>
      </c>
      <c r="K1891">
        <f>Month!K1891</f>
        <v>0</v>
      </c>
      <c r="L1891">
        <f>Month!L1891</f>
        <v>0</v>
      </c>
      <c r="M1891">
        <f>Month!M1891</f>
        <v>37.07</v>
      </c>
      <c r="N1891">
        <f>Month!N1891</f>
        <v>51.9</v>
      </c>
      <c r="O1891">
        <f>Month!O1891</f>
        <v>51.9</v>
      </c>
      <c r="P1891" s="82">
        <v>1</v>
      </c>
      <c r="Q1891" s="82">
        <v>1</v>
      </c>
    </row>
    <row r="1892" spans="1:17" ht="15.5">
      <c r="A1892">
        <f>Month!A1892</f>
        <v>2025</v>
      </c>
      <c r="B1892" t="s">
        <v>64</v>
      </c>
      <c r="C1892" t="str">
        <f>Month!C1892</f>
        <v>Sweden</v>
      </c>
      <c r="D1892">
        <f>Month!D1892</f>
        <v>0.1</v>
      </c>
      <c r="E1892">
        <f>Month!E1892</f>
        <v>0</v>
      </c>
      <c r="F1892">
        <f>Month!F1892</f>
        <v>0.1</v>
      </c>
      <c r="G1892">
        <f>Month!G1892</f>
        <v>6.57</v>
      </c>
      <c r="H1892">
        <f>Month!H1892</f>
        <v>0.22</v>
      </c>
      <c r="I1892">
        <f>Month!I1892</f>
        <v>0</v>
      </c>
      <c r="J1892">
        <f>Month!J1892</f>
        <v>0</v>
      </c>
      <c r="K1892">
        <f>Month!K1892</f>
        <v>145.88999999999999</v>
      </c>
      <c r="L1892">
        <f>Month!L1892</f>
        <v>0</v>
      </c>
      <c r="M1892">
        <f>Month!M1892</f>
        <v>8.09</v>
      </c>
      <c r="N1892">
        <f>Month!N1892</f>
        <v>160.77000000000001</v>
      </c>
      <c r="O1892">
        <f>Month!O1892</f>
        <v>160.87</v>
      </c>
      <c r="P1892" s="82">
        <v>1</v>
      </c>
      <c r="Q1892" s="82">
        <v>1</v>
      </c>
    </row>
    <row r="1893" spans="1:17" ht="15.5">
      <c r="A1893">
        <f>Month!A1893</f>
        <v>2025</v>
      </c>
      <c r="B1893" t="s">
        <v>64</v>
      </c>
      <c r="C1893" t="str">
        <f>Month!C1893</f>
        <v>Turkey</v>
      </c>
      <c r="D1893">
        <f>Month!D1893</f>
        <v>143.75</v>
      </c>
      <c r="E1893">
        <f>Month!E1893</f>
        <v>0</v>
      </c>
      <c r="F1893">
        <f>Month!F1893</f>
        <v>143.75</v>
      </c>
      <c r="G1893">
        <f>Month!G1893</f>
        <v>0</v>
      </c>
      <c r="H1893">
        <f>Month!H1893</f>
        <v>0</v>
      </c>
      <c r="I1893">
        <f>Month!I1893</f>
        <v>0</v>
      </c>
      <c r="J1893">
        <f>Month!J1893</f>
        <v>0</v>
      </c>
      <c r="K1893">
        <f>Month!K1893</f>
        <v>0</v>
      </c>
      <c r="L1893">
        <f>Month!L1893</f>
        <v>0</v>
      </c>
      <c r="M1893">
        <f>Month!M1893</f>
        <v>0</v>
      </c>
      <c r="N1893">
        <f>Month!N1893</f>
        <v>0</v>
      </c>
      <c r="O1893">
        <f>Month!O1893</f>
        <v>143.75</v>
      </c>
      <c r="P1893" s="82">
        <v>1</v>
      </c>
      <c r="Q1893" s="82">
        <v>1</v>
      </c>
    </row>
    <row r="1894" spans="1:17" ht="15.5">
      <c r="A1894">
        <f>Month!A1894</f>
        <v>2025</v>
      </c>
      <c r="B1894" t="s">
        <v>64</v>
      </c>
      <c r="C1894" t="str">
        <f>Month!C1894</f>
        <v>United Arab Emirates</v>
      </c>
      <c r="D1894">
        <f>Month!D1894</f>
        <v>0</v>
      </c>
      <c r="E1894">
        <f>Month!E1894</f>
        <v>0</v>
      </c>
      <c r="F1894">
        <f>Month!F1894</f>
        <v>0</v>
      </c>
      <c r="G1894">
        <f>Month!G1894</f>
        <v>0</v>
      </c>
      <c r="H1894">
        <f>Month!H1894</f>
        <v>0</v>
      </c>
      <c r="I1894">
        <f>Month!I1894</f>
        <v>19.23</v>
      </c>
      <c r="J1894">
        <f>Month!J1894</f>
        <v>0</v>
      </c>
      <c r="K1894">
        <f>Month!K1894</f>
        <v>5.6</v>
      </c>
      <c r="L1894">
        <f>Month!L1894</f>
        <v>0.09</v>
      </c>
      <c r="M1894">
        <f>Month!M1894</f>
        <v>1.91</v>
      </c>
      <c r="N1894">
        <f>Month!N1894</f>
        <v>26.83</v>
      </c>
      <c r="O1894">
        <f>Month!O1894</f>
        <v>26.83</v>
      </c>
      <c r="P1894" s="82">
        <v>1</v>
      </c>
      <c r="Q1894" s="82">
        <v>1</v>
      </c>
    </row>
    <row r="1895" spans="1:17" ht="15.5">
      <c r="A1895">
        <f>Month!A1895</f>
        <v>2025</v>
      </c>
      <c r="B1895" t="s">
        <v>64</v>
      </c>
      <c r="C1895" t="str">
        <f>Month!C1895</f>
        <v>United States</v>
      </c>
      <c r="D1895">
        <f>Month!D1895</f>
        <v>773.87</v>
      </c>
      <c r="E1895">
        <f>Month!E1895</f>
        <v>0</v>
      </c>
      <c r="F1895">
        <f>Month!F1895</f>
        <v>773.87</v>
      </c>
      <c r="G1895">
        <f>Month!G1895</f>
        <v>0</v>
      </c>
      <c r="H1895">
        <f>Month!H1895</f>
        <v>0</v>
      </c>
      <c r="I1895">
        <f>Month!I1895</f>
        <v>0</v>
      </c>
      <c r="J1895">
        <f>Month!J1895</f>
        <v>0</v>
      </c>
      <c r="K1895">
        <f>Month!K1895</f>
        <v>271.22000000000003</v>
      </c>
      <c r="L1895">
        <f>Month!L1895</f>
        <v>0</v>
      </c>
      <c r="M1895">
        <f>Month!M1895</f>
        <v>14.38</v>
      </c>
      <c r="N1895">
        <f>Month!N1895</f>
        <v>285.60000000000002</v>
      </c>
      <c r="O1895">
        <f>Month!O1895</f>
        <v>1059.47</v>
      </c>
      <c r="P1895" s="82">
        <v>1</v>
      </c>
      <c r="Q1895" s="82">
        <v>1</v>
      </c>
    </row>
    <row r="1896" spans="1:17" ht="15.5">
      <c r="A1896">
        <f>Month!A1896</f>
        <v>2025</v>
      </c>
      <c r="B1896" t="s">
        <v>64</v>
      </c>
      <c r="C1896" t="str">
        <f>Month!C1896</f>
        <v>Other</v>
      </c>
      <c r="D1896">
        <f>Month!D1896</f>
        <v>209.1</v>
      </c>
      <c r="E1896">
        <f>Month!E1896</f>
        <v>11.94</v>
      </c>
      <c r="F1896">
        <f>Month!F1896</f>
        <v>221.04</v>
      </c>
      <c r="G1896">
        <f>Month!G1896</f>
        <v>66.25</v>
      </c>
      <c r="H1896">
        <f>Month!H1896</f>
        <v>91.42</v>
      </c>
      <c r="I1896">
        <f>Month!I1896</f>
        <v>101.37</v>
      </c>
      <c r="J1896">
        <f>Month!J1896</f>
        <v>0</v>
      </c>
      <c r="K1896">
        <f>Month!K1896</f>
        <v>2.74</v>
      </c>
      <c r="L1896">
        <f>Month!L1896</f>
        <v>23.41</v>
      </c>
      <c r="M1896">
        <f>Month!M1896</f>
        <v>14.21</v>
      </c>
      <c r="N1896">
        <f>Month!N1896</f>
        <v>299.39999999999998</v>
      </c>
      <c r="O1896">
        <f>Month!O1896</f>
        <v>520.44000000000005</v>
      </c>
      <c r="P1896" s="82">
        <v>1</v>
      </c>
      <c r="Q1896" s="82">
        <v>1</v>
      </c>
    </row>
    <row r="1897" spans="1:17" ht="15.5">
      <c r="A1897" s="130">
        <f>Month!A1897</f>
        <v>2025</v>
      </c>
      <c r="B1897" s="130" t="s">
        <v>64</v>
      </c>
      <c r="C1897" t="str">
        <f>Month!C1897</f>
        <v>Total imports</v>
      </c>
      <c r="D1897" s="130">
        <f>Month!D1897</f>
        <v>2941.4</v>
      </c>
      <c r="E1897" s="130">
        <f>Month!E1897</f>
        <v>179.4</v>
      </c>
      <c r="F1897" s="130">
        <f>Month!F1897</f>
        <v>3120.8</v>
      </c>
      <c r="G1897" s="130">
        <f>Month!G1897</f>
        <v>73.83</v>
      </c>
      <c r="H1897" s="130">
        <f>Month!H1897</f>
        <v>390.24</v>
      </c>
      <c r="I1897" s="130">
        <f>Month!I1897</f>
        <v>766.03</v>
      </c>
      <c r="J1897" s="130">
        <f>Month!J1897</f>
        <v>60.23</v>
      </c>
      <c r="K1897" s="130">
        <f>Month!K1897</f>
        <v>1095.48</v>
      </c>
      <c r="L1897" s="130">
        <f>Month!L1897</f>
        <v>23.51</v>
      </c>
      <c r="M1897" s="130">
        <f>Month!M1897</f>
        <v>192.35</v>
      </c>
      <c r="N1897" s="130">
        <f>Month!N1897</f>
        <v>2601.67</v>
      </c>
      <c r="O1897" s="130">
        <f>Month!O1897</f>
        <v>5722.47</v>
      </c>
      <c r="P1897" s="82">
        <v>1</v>
      </c>
      <c r="Q1897" s="82">
        <v>1</v>
      </c>
    </row>
    <row r="1898" spans="1:17" ht="15.5">
      <c r="A1898">
        <f>Month!A1898</f>
        <v>2025</v>
      </c>
      <c r="B1898" t="s">
        <v>63</v>
      </c>
      <c r="C1898" t="str">
        <f>Month!C1898</f>
        <v>Algeria</v>
      </c>
      <c r="D1898">
        <f>Month!D1898</f>
        <v>137.66</v>
      </c>
      <c r="E1898">
        <f>Month!E1898</f>
        <v>31.68</v>
      </c>
      <c r="F1898">
        <f>Month!F1898</f>
        <v>169.34</v>
      </c>
      <c r="G1898">
        <f>Month!G1898</f>
        <v>0</v>
      </c>
      <c r="H1898">
        <f>Month!H1898</f>
        <v>0</v>
      </c>
      <c r="I1898">
        <f>Month!I1898</f>
        <v>0</v>
      </c>
      <c r="J1898">
        <f>Month!J1898</f>
        <v>0</v>
      </c>
      <c r="K1898">
        <f>Month!K1898</f>
        <v>0</v>
      </c>
      <c r="L1898">
        <f>Month!L1898</f>
        <v>0</v>
      </c>
      <c r="M1898">
        <f>Month!M1898</f>
        <v>0</v>
      </c>
      <c r="N1898">
        <f>Month!N1898</f>
        <v>0</v>
      </c>
      <c r="O1898">
        <f>Month!O1898</f>
        <v>169.34</v>
      </c>
      <c r="P1898" s="82">
        <v>1</v>
      </c>
      <c r="Q1898" s="82">
        <v>1</v>
      </c>
    </row>
    <row r="1899" spans="1:17" ht="15.5">
      <c r="A1899">
        <f>Month!A1899</f>
        <v>2025</v>
      </c>
      <c r="B1899" t="s">
        <v>63</v>
      </c>
      <c r="C1899" t="str">
        <f>Month!C1899</f>
        <v>Belgium</v>
      </c>
      <c r="D1899">
        <f>Month!D1899</f>
        <v>0</v>
      </c>
      <c r="E1899">
        <f>Month!E1899</f>
        <v>0</v>
      </c>
      <c r="F1899">
        <f>Month!F1899</f>
        <v>0</v>
      </c>
      <c r="G1899">
        <f>Month!G1899</f>
        <v>6.06</v>
      </c>
      <c r="H1899">
        <f>Month!H1899</f>
        <v>38.909999999999997</v>
      </c>
      <c r="I1899">
        <f>Month!I1899</f>
        <v>22.21</v>
      </c>
      <c r="J1899">
        <f>Month!J1899</f>
        <v>8.8000000000000007</v>
      </c>
      <c r="K1899">
        <f>Month!K1899</f>
        <v>203.98</v>
      </c>
      <c r="L1899">
        <f>Month!L1899</f>
        <v>0</v>
      </c>
      <c r="M1899">
        <f>Month!M1899</f>
        <v>26.98</v>
      </c>
      <c r="N1899">
        <f>Month!N1899</f>
        <v>306.94</v>
      </c>
      <c r="O1899">
        <f>Month!O1899</f>
        <v>306.94</v>
      </c>
      <c r="P1899" s="82">
        <v>1</v>
      </c>
      <c r="Q1899" s="82">
        <v>1</v>
      </c>
    </row>
    <row r="1900" spans="1:17" ht="15.5">
      <c r="A1900">
        <f>Month!A1900</f>
        <v>2025</v>
      </c>
      <c r="B1900" t="s">
        <v>63</v>
      </c>
      <c r="C1900" t="str">
        <f>Month!C1900</f>
        <v>Canada</v>
      </c>
      <c r="D1900">
        <f>Month!D1900</f>
        <v>270.5</v>
      </c>
      <c r="E1900">
        <f>Month!E1900</f>
        <v>0</v>
      </c>
      <c r="F1900">
        <f>Month!F1900</f>
        <v>270.5</v>
      </c>
      <c r="G1900">
        <f>Month!G1900</f>
        <v>0</v>
      </c>
      <c r="H1900">
        <f>Month!H1900</f>
        <v>0</v>
      </c>
      <c r="I1900">
        <f>Month!I1900</f>
        <v>0</v>
      </c>
      <c r="J1900">
        <f>Month!J1900</f>
        <v>0</v>
      </c>
      <c r="K1900">
        <f>Month!K1900</f>
        <v>0</v>
      </c>
      <c r="L1900">
        <f>Month!L1900</f>
        <v>0</v>
      </c>
      <c r="M1900">
        <f>Month!M1900</f>
        <v>0.04</v>
      </c>
      <c r="N1900">
        <f>Month!N1900</f>
        <v>0.04</v>
      </c>
      <c r="O1900">
        <f>Month!O1900</f>
        <v>270.54000000000002</v>
      </c>
      <c r="P1900" s="82">
        <v>1</v>
      </c>
      <c r="Q1900" s="82">
        <v>1</v>
      </c>
    </row>
    <row r="1901" spans="1:17" ht="15.5">
      <c r="A1901">
        <f>Month!A1901</f>
        <v>2025</v>
      </c>
      <c r="B1901" t="s">
        <v>63</v>
      </c>
      <c r="C1901" t="str">
        <f>Month!C1901</f>
        <v>France</v>
      </c>
      <c r="D1901">
        <f>Month!D1901</f>
        <v>0</v>
      </c>
      <c r="E1901">
        <f>Month!E1901</f>
        <v>43.28</v>
      </c>
      <c r="F1901">
        <f>Month!F1901</f>
        <v>43.28</v>
      </c>
      <c r="G1901">
        <f>Month!G1901</f>
        <v>0.04</v>
      </c>
      <c r="H1901">
        <f>Month!H1901</f>
        <v>0</v>
      </c>
      <c r="I1901">
        <f>Month!I1901</f>
        <v>0</v>
      </c>
      <c r="J1901">
        <f>Month!J1901</f>
        <v>0</v>
      </c>
      <c r="K1901">
        <f>Month!K1901</f>
        <v>20.39</v>
      </c>
      <c r="L1901">
        <f>Month!L1901</f>
        <v>0</v>
      </c>
      <c r="M1901">
        <f>Month!M1901</f>
        <v>6.54</v>
      </c>
      <c r="N1901">
        <f>Month!N1901</f>
        <v>26.97</v>
      </c>
      <c r="O1901">
        <f>Month!O1901</f>
        <v>70.25</v>
      </c>
      <c r="P1901" s="82">
        <v>1</v>
      </c>
      <c r="Q1901" s="82">
        <v>1</v>
      </c>
    </row>
    <row r="1902" spans="1:17" ht="15.5">
      <c r="A1902">
        <f>Month!A1902</f>
        <v>2025</v>
      </c>
      <c r="B1902" t="s">
        <v>63</v>
      </c>
      <c r="C1902" t="str">
        <f>Month!C1902</f>
        <v>Germany</v>
      </c>
      <c r="D1902">
        <f>Month!D1902</f>
        <v>0</v>
      </c>
      <c r="E1902">
        <f>Month!E1902</f>
        <v>11.34</v>
      </c>
      <c r="F1902">
        <f>Month!F1902</f>
        <v>11.34</v>
      </c>
      <c r="G1902">
        <f>Month!G1902</f>
        <v>0</v>
      </c>
      <c r="H1902">
        <f>Month!H1902</f>
        <v>0.04</v>
      </c>
      <c r="I1902">
        <f>Month!I1902</f>
        <v>0</v>
      </c>
      <c r="J1902">
        <f>Month!J1902</f>
        <v>0.36</v>
      </c>
      <c r="K1902">
        <f>Month!K1902</f>
        <v>11.39</v>
      </c>
      <c r="L1902">
        <f>Month!L1902</f>
        <v>0</v>
      </c>
      <c r="M1902">
        <f>Month!M1902</f>
        <v>15.37</v>
      </c>
      <c r="N1902">
        <f>Month!N1902</f>
        <v>27.16</v>
      </c>
      <c r="O1902">
        <f>Month!O1902</f>
        <v>38.5</v>
      </c>
      <c r="P1902" s="82">
        <v>1</v>
      </c>
      <c r="Q1902" s="82">
        <v>1</v>
      </c>
    </row>
    <row r="1903" spans="1:17" ht="15.5">
      <c r="A1903">
        <f>Month!A1903</f>
        <v>2025</v>
      </c>
      <c r="B1903" t="s">
        <v>63</v>
      </c>
      <c r="C1903" t="str">
        <f>Month!C1903</f>
        <v>India</v>
      </c>
      <c r="D1903">
        <f>Month!D1903</f>
        <v>0</v>
      </c>
      <c r="E1903">
        <f>Month!E1903</f>
        <v>0</v>
      </c>
      <c r="F1903">
        <f>Month!F1903</f>
        <v>0</v>
      </c>
      <c r="G1903">
        <f>Month!G1903</f>
        <v>0</v>
      </c>
      <c r="H1903">
        <f>Month!H1903</f>
        <v>0</v>
      </c>
      <c r="I1903">
        <f>Month!I1903</f>
        <v>63.27</v>
      </c>
      <c r="J1903">
        <f>Month!J1903</f>
        <v>0</v>
      </c>
      <c r="K1903">
        <f>Month!K1903</f>
        <v>65.709999999999994</v>
      </c>
      <c r="L1903">
        <f>Month!L1903</f>
        <v>0</v>
      </c>
      <c r="M1903">
        <f>Month!M1903</f>
        <v>0.25</v>
      </c>
      <c r="N1903">
        <f>Month!N1903</f>
        <v>129.22999999999999</v>
      </c>
      <c r="O1903">
        <f>Month!O1903</f>
        <v>129.22999999999999</v>
      </c>
      <c r="P1903" s="82">
        <v>1</v>
      </c>
      <c r="Q1903" s="82">
        <v>1</v>
      </c>
    </row>
    <row r="1904" spans="1:17" ht="15.5">
      <c r="A1904">
        <f>Month!A1904</f>
        <v>2025</v>
      </c>
      <c r="B1904" t="s">
        <v>63</v>
      </c>
      <c r="C1904" t="str">
        <f>Month!C1904</f>
        <v>Ireland</v>
      </c>
      <c r="D1904">
        <f>Month!D1904</f>
        <v>0</v>
      </c>
      <c r="E1904">
        <f>Month!E1904</f>
        <v>43.06</v>
      </c>
      <c r="F1904">
        <f>Month!F1904</f>
        <v>43.06</v>
      </c>
      <c r="G1904">
        <f>Month!G1904</f>
        <v>0.02</v>
      </c>
      <c r="H1904">
        <f>Month!H1904</f>
        <v>11.75</v>
      </c>
      <c r="I1904">
        <f>Month!I1904</f>
        <v>0</v>
      </c>
      <c r="J1904">
        <f>Month!J1904</f>
        <v>6.34</v>
      </c>
      <c r="K1904">
        <f>Month!K1904</f>
        <v>0</v>
      </c>
      <c r="L1904">
        <f>Month!L1904</f>
        <v>0.01</v>
      </c>
      <c r="M1904">
        <f>Month!M1904</f>
        <v>3.05</v>
      </c>
      <c r="N1904">
        <f>Month!N1904</f>
        <v>21.17</v>
      </c>
      <c r="O1904">
        <f>Month!O1904</f>
        <v>64.23</v>
      </c>
      <c r="P1904" s="82">
        <v>1</v>
      </c>
      <c r="Q1904" s="82">
        <v>1</v>
      </c>
    </row>
    <row r="1905" spans="1:17" ht="15.5">
      <c r="A1905">
        <f>Month!A1905</f>
        <v>2025</v>
      </c>
      <c r="B1905" t="s">
        <v>63</v>
      </c>
      <c r="C1905" t="str">
        <f>Month!C1905</f>
        <v>Kuwait</v>
      </c>
      <c r="D1905">
        <f>Month!D1905</f>
        <v>0</v>
      </c>
      <c r="E1905">
        <f>Month!E1905</f>
        <v>0</v>
      </c>
      <c r="F1905">
        <f>Month!F1905</f>
        <v>0</v>
      </c>
      <c r="G1905">
        <f>Month!G1905</f>
        <v>0</v>
      </c>
      <c r="H1905">
        <f>Month!H1905</f>
        <v>0</v>
      </c>
      <c r="I1905">
        <f>Month!I1905</f>
        <v>523.97</v>
      </c>
      <c r="J1905">
        <f>Month!J1905</f>
        <v>0</v>
      </c>
      <c r="K1905">
        <f>Month!K1905</f>
        <v>83.81</v>
      </c>
      <c r="L1905">
        <f>Month!L1905</f>
        <v>0</v>
      </c>
      <c r="M1905">
        <f>Month!M1905</f>
        <v>0</v>
      </c>
      <c r="N1905">
        <f>Month!N1905</f>
        <v>607.78</v>
      </c>
      <c r="O1905">
        <f>Month!O1905</f>
        <v>607.78</v>
      </c>
      <c r="P1905" s="82">
        <v>1</v>
      </c>
      <c r="Q1905" s="82">
        <v>1</v>
      </c>
    </row>
    <row r="1906" spans="1:17" ht="15.5">
      <c r="A1906">
        <f>Month!A1906</f>
        <v>2025</v>
      </c>
      <c r="B1906" t="s">
        <v>63</v>
      </c>
      <c r="C1906" t="str">
        <f>Month!C1906</f>
        <v>Libya</v>
      </c>
      <c r="D1906">
        <f>Month!D1906</f>
        <v>481.46</v>
      </c>
      <c r="E1906">
        <f>Month!E1906</f>
        <v>0</v>
      </c>
      <c r="F1906">
        <f>Month!F1906</f>
        <v>481.46</v>
      </c>
      <c r="G1906">
        <f>Month!G1906</f>
        <v>0</v>
      </c>
      <c r="H1906">
        <f>Month!H1906</f>
        <v>0</v>
      </c>
      <c r="I1906">
        <f>Month!I1906</f>
        <v>0</v>
      </c>
      <c r="J1906">
        <f>Month!J1906</f>
        <v>0</v>
      </c>
      <c r="K1906">
        <f>Month!K1906</f>
        <v>0</v>
      </c>
      <c r="L1906">
        <f>Month!L1906</f>
        <v>0</v>
      </c>
      <c r="M1906">
        <f>Month!M1906</f>
        <v>0</v>
      </c>
      <c r="N1906">
        <f>Month!N1906</f>
        <v>0</v>
      </c>
      <c r="O1906">
        <f>Month!O1906</f>
        <v>481.46</v>
      </c>
      <c r="P1906" s="82">
        <v>1</v>
      </c>
      <c r="Q1906" s="82">
        <v>1</v>
      </c>
    </row>
    <row r="1907" spans="1:17" ht="15.5">
      <c r="A1907">
        <f>Month!A1907</f>
        <v>2025</v>
      </c>
      <c r="B1907" t="s">
        <v>63</v>
      </c>
      <c r="C1907" t="str">
        <f>Month!C1907</f>
        <v>Netherlands</v>
      </c>
      <c r="D1907" s="114">
        <f>Month!D1907</f>
        <v>0</v>
      </c>
      <c r="E1907">
        <f>Month!E1907</f>
        <v>67.61</v>
      </c>
      <c r="F1907">
        <f>Month!F1907</f>
        <v>67.61</v>
      </c>
      <c r="G1907">
        <f>Month!G1907</f>
        <v>14.14</v>
      </c>
      <c r="H1907">
        <f>Month!H1907</f>
        <v>205.16</v>
      </c>
      <c r="I1907">
        <f>Month!I1907</f>
        <v>7.8</v>
      </c>
      <c r="J1907">
        <f>Month!J1907</f>
        <v>10.31</v>
      </c>
      <c r="K1907">
        <f>Month!K1907</f>
        <v>444.49</v>
      </c>
      <c r="L1907">
        <f>Month!L1907</f>
        <v>0</v>
      </c>
      <c r="M1907">
        <f>Month!M1907</f>
        <v>57.63</v>
      </c>
      <c r="N1907">
        <f>Month!N1907</f>
        <v>739.53</v>
      </c>
      <c r="O1907">
        <f>Month!O1907</f>
        <v>807.14</v>
      </c>
      <c r="P1907" s="82">
        <v>1</v>
      </c>
      <c r="Q1907" s="82">
        <v>1</v>
      </c>
    </row>
    <row r="1908" spans="1:17" ht="15.5">
      <c r="A1908">
        <f>Month!A1908</f>
        <v>2025</v>
      </c>
      <c r="B1908" t="s">
        <v>63</v>
      </c>
      <c r="C1908" t="str">
        <f>Month!C1908</f>
        <v>Nigeria</v>
      </c>
      <c r="D1908">
        <f>Month!D1908</f>
        <v>127.96</v>
      </c>
      <c r="E1908">
        <f>Month!E1908</f>
        <v>0</v>
      </c>
      <c r="F1908">
        <f>Month!F1908</f>
        <v>127.96</v>
      </c>
      <c r="G1908">
        <f>Month!G1908</f>
        <v>0</v>
      </c>
      <c r="H1908">
        <f>Month!H1908</f>
        <v>0</v>
      </c>
      <c r="I1908">
        <f>Month!I1908</f>
        <v>0</v>
      </c>
      <c r="J1908">
        <f>Month!J1908</f>
        <v>0</v>
      </c>
      <c r="K1908">
        <f>Month!K1908</f>
        <v>0</v>
      </c>
      <c r="L1908">
        <f>Month!L1908</f>
        <v>0</v>
      </c>
      <c r="M1908">
        <f>Month!M1908</f>
        <v>0</v>
      </c>
      <c r="N1908">
        <f>Month!N1908</f>
        <v>0</v>
      </c>
      <c r="O1908">
        <f>Month!O1908</f>
        <v>127.96</v>
      </c>
      <c r="P1908" s="82">
        <v>1</v>
      </c>
      <c r="Q1908" s="82">
        <v>1</v>
      </c>
    </row>
    <row r="1909" spans="1:17" ht="15.5">
      <c r="A1909">
        <f>Month!A1909</f>
        <v>2025</v>
      </c>
      <c r="B1909" t="s">
        <v>63</v>
      </c>
      <c r="C1909" t="str">
        <f>Month!C1909</f>
        <v>Norway</v>
      </c>
      <c r="D1909">
        <f>Month!D1909</f>
        <v>553.70000000000005</v>
      </c>
      <c r="E1909">
        <f>Month!E1909</f>
        <v>0</v>
      </c>
      <c r="F1909">
        <f>Month!F1909</f>
        <v>553.70000000000005</v>
      </c>
      <c r="G1909">
        <f>Month!G1909</f>
        <v>0</v>
      </c>
      <c r="H1909">
        <f>Month!H1909</f>
        <v>105.26</v>
      </c>
      <c r="I1909">
        <f>Month!I1909</f>
        <v>0</v>
      </c>
      <c r="J1909">
        <f>Month!J1909</f>
        <v>0</v>
      </c>
      <c r="K1909">
        <f>Month!K1909</f>
        <v>0</v>
      </c>
      <c r="L1909">
        <f>Month!L1909</f>
        <v>0</v>
      </c>
      <c r="M1909">
        <f>Month!M1909</f>
        <v>14.55</v>
      </c>
      <c r="N1909">
        <f>Month!N1909</f>
        <v>119.81</v>
      </c>
      <c r="O1909">
        <f>Month!O1909</f>
        <v>673.51</v>
      </c>
      <c r="P1909" s="82">
        <v>1</v>
      </c>
      <c r="Q1909" s="82">
        <v>1</v>
      </c>
    </row>
    <row r="1910" spans="1:17" ht="15.5">
      <c r="A1910">
        <f>Month!A1910</f>
        <v>2025</v>
      </c>
      <c r="B1910" t="s">
        <v>63</v>
      </c>
      <c r="C1910" t="str">
        <f>Month!C1910</f>
        <v>Other Non-OECD Americas</v>
      </c>
      <c r="D1910">
        <f>Month!D1910</f>
        <v>0</v>
      </c>
      <c r="E1910">
        <f>Month!E1910</f>
        <v>0</v>
      </c>
      <c r="F1910">
        <f>Month!F1910</f>
        <v>0</v>
      </c>
      <c r="G1910">
        <f>Month!G1910</f>
        <v>0</v>
      </c>
      <c r="H1910">
        <f>Month!H1910</f>
        <v>0</v>
      </c>
      <c r="I1910">
        <f>Month!I1910</f>
        <v>0</v>
      </c>
      <c r="J1910">
        <f>Month!J1910</f>
        <v>0</v>
      </c>
      <c r="K1910">
        <f>Month!K1910</f>
        <v>0</v>
      </c>
      <c r="L1910">
        <f>Month!L1910</f>
        <v>0</v>
      </c>
      <c r="M1910">
        <f>Month!M1910</f>
        <v>0</v>
      </c>
      <c r="N1910">
        <f>Month!N1910</f>
        <v>0</v>
      </c>
      <c r="O1910">
        <f>Month!O1910</f>
        <v>0</v>
      </c>
      <c r="P1910" s="82">
        <v>1</v>
      </c>
      <c r="Q1910" s="82">
        <v>1</v>
      </c>
    </row>
    <row r="1911" spans="1:17" ht="15.5">
      <c r="A1911">
        <f>Month!A1911</f>
        <v>2025</v>
      </c>
      <c r="B1911" t="s">
        <v>63</v>
      </c>
      <c r="C1911" t="str">
        <f>Month!C1911</f>
        <v>Russian Federation</v>
      </c>
      <c r="D1911">
        <f>Month!D1911</f>
        <v>0</v>
      </c>
      <c r="E1911">
        <f>Month!E1911</f>
        <v>0</v>
      </c>
      <c r="F1911">
        <f>Month!F1911</f>
        <v>0</v>
      </c>
      <c r="G1911">
        <f>Month!G1911</f>
        <v>0</v>
      </c>
      <c r="H1911">
        <f>Month!H1911</f>
        <v>0</v>
      </c>
      <c r="I1911">
        <f>Month!I1911</f>
        <v>0</v>
      </c>
      <c r="J1911">
        <f>Month!J1911</f>
        <v>0</v>
      </c>
      <c r="K1911">
        <f>Month!K1911</f>
        <v>0</v>
      </c>
      <c r="L1911">
        <f>Month!L1911</f>
        <v>0</v>
      </c>
      <c r="M1911">
        <f>Month!M1911</f>
        <v>0</v>
      </c>
      <c r="N1911">
        <f>Month!N1911</f>
        <v>0</v>
      </c>
      <c r="O1911">
        <f>Month!O1911</f>
        <v>0</v>
      </c>
      <c r="P1911" s="82">
        <v>1</v>
      </c>
      <c r="Q1911" s="82">
        <v>1</v>
      </c>
    </row>
    <row r="1912" spans="1:17" ht="15.5">
      <c r="A1912">
        <f>Month!A1912</f>
        <v>2025</v>
      </c>
      <c r="B1912" t="s">
        <v>63</v>
      </c>
      <c r="C1912" t="str">
        <f>Month!C1912</f>
        <v>Saudi Arabia</v>
      </c>
      <c r="D1912">
        <f>Month!D1912</f>
        <v>0</v>
      </c>
      <c r="E1912">
        <f>Month!E1912</f>
        <v>34.29</v>
      </c>
      <c r="F1912">
        <f>Month!F1912</f>
        <v>34.29</v>
      </c>
      <c r="G1912">
        <f>Month!G1912</f>
        <v>0</v>
      </c>
      <c r="H1912">
        <f>Month!H1912</f>
        <v>0</v>
      </c>
      <c r="I1912">
        <f>Month!I1912</f>
        <v>130.1</v>
      </c>
      <c r="J1912">
        <f>Month!J1912</f>
        <v>0</v>
      </c>
      <c r="K1912">
        <f>Month!K1912</f>
        <v>0</v>
      </c>
      <c r="L1912">
        <f>Month!L1912</f>
        <v>0</v>
      </c>
      <c r="M1912">
        <f>Month!M1912</f>
        <v>0</v>
      </c>
      <c r="N1912">
        <f>Month!N1912</f>
        <v>130.1</v>
      </c>
      <c r="O1912">
        <f>Month!O1912</f>
        <v>164.39</v>
      </c>
      <c r="P1912" s="82">
        <v>1</v>
      </c>
      <c r="Q1912" s="82">
        <v>1</v>
      </c>
    </row>
    <row r="1913" spans="1:17" ht="15.5">
      <c r="A1913">
        <f>Month!A1913</f>
        <v>2025</v>
      </c>
      <c r="B1913" t="s">
        <v>63</v>
      </c>
      <c r="C1913" t="str">
        <f>Month!C1913</f>
        <v>Spain</v>
      </c>
      <c r="D1913">
        <f>Month!D1913</f>
        <v>0</v>
      </c>
      <c r="E1913">
        <f>Month!E1913</f>
        <v>0</v>
      </c>
      <c r="F1913">
        <f>Month!F1913</f>
        <v>0</v>
      </c>
      <c r="G1913">
        <f>Month!G1913</f>
        <v>0</v>
      </c>
      <c r="H1913">
        <f>Month!H1913</f>
        <v>0</v>
      </c>
      <c r="I1913">
        <f>Month!I1913</f>
        <v>12.31</v>
      </c>
      <c r="J1913">
        <f>Month!J1913</f>
        <v>13.74</v>
      </c>
      <c r="K1913">
        <f>Month!K1913</f>
        <v>31.83</v>
      </c>
      <c r="L1913">
        <f>Month!L1913</f>
        <v>0</v>
      </c>
      <c r="M1913">
        <f>Month!M1913</f>
        <v>32.71</v>
      </c>
      <c r="N1913">
        <f>Month!N1913</f>
        <v>90.59</v>
      </c>
      <c r="O1913">
        <f>Month!O1913</f>
        <v>90.59</v>
      </c>
      <c r="P1913" s="82">
        <v>1</v>
      </c>
      <c r="Q1913" s="82">
        <v>1</v>
      </c>
    </row>
    <row r="1914" spans="1:17" ht="15.5">
      <c r="A1914">
        <f>Month!A1914</f>
        <v>2025</v>
      </c>
      <c r="B1914" t="s">
        <v>63</v>
      </c>
      <c r="C1914" t="str">
        <f>Month!C1914</f>
        <v>Sweden</v>
      </c>
      <c r="D1914">
        <f>Month!D1914</f>
        <v>0.71</v>
      </c>
      <c r="E1914">
        <f>Month!E1914</f>
        <v>34.9</v>
      </c>
      <c r="F1914">
        <f>Month!F1914</f>
        <v>35.61</v>
      </c>
      <c r="G1914">
        <f>Month!G1914</f>
        <v>0</v>
      </c>
      <c r="H1914">
        <f>Month!H1914</f>
        <v>0.08</v>
      </c>
      <c r="I1914">
        <f>Month!I1914</f>
        <v>0</v>
      </c>
      <c r="J1914">
        <f>Month!J1914</f>
        <v>0</v>
      </c>
      <c r="K1914">
        <f>Month!K1914</f>
        <v>153.30000000000001</v>
      </c>
      <c r="L1914">
        <f>Month!L1914</f>
        <v>0</v>
      </c>
      <c r="M1914">
        <f>Month!M1914</f>
        <v>12.46</v>
      </c>
      <c r="N1914">
        <f>Month!N1914</f>
        <v>165.84</v>
      </c>
      <c r="O1914">
        <f>Month!O1914</f>
        <v>201.45</v>
      </c>
      <c r="P1914" s="82">
        <v>1</v>
      </c>
      <c r="Q1914" s="82">
        <v>1</v>
      </c>
    </row>
    <row r="1915" spans="1:17" ht="15.5">
      <c r="A1915">
        <f>Month!A1915</f>
        <v>2025</v>
      </c>
      <c r="B1915" t="s">
        <v>63</v>
      </c>
      <c r="C1915" t="str">
        <f>Month!C1915</f>
        <v>Turkey</v>
      </c>
      <c r="D1915">
        <f>Month!D1915</f>
        <v>0</v>
      </c>
      <c r="E1915">
        <f>Month!E1915</f>
        <v>0</v>
      </c>
      <c r="F1915">
        <f>Month!F1915</f>
        <v>0</v>
      </c>
      <c r="G1915">
        <f>Month!G1915</f>
        <v>0</v>
      </c>
      <c r="H1915">
        <f>Month!H1915</f>
        <v>0</v>
      </c>
      <c r="I1915">
        <f>Month!I1915</f>
        <v>0</v>
      </c>
      <c r="J1915">
        <f>Month!J1915</f>
        <v>0</v>
      </c>
      <c r="K1915">
        <f>Month!K1915</f>
        <v>0</v>
      </c>
      <c r="L1915">
        <f>Month!L1915</f>
        <v>0</v>
      </c>
      <c r="M1915">
        <f>Month!M1915</f>
        <v>5.07</v>
      </c>
      <c r="N1915">
        <f>Month!N1915</f>
        <v>5.07</v>
      </c>
      <c r="O1915">
        <f>Month!O1915</f>
        <v>5.07</v>
      </c>
      <c r="P1915" s="82">
        <v>1</v>
      </c>
      <c r="Q1915" s="82">
        <v>1</v>
      </c>
    </row>
    <row r="1916" spans="1:17" ht="15.5">
      <c r="A1916">
        <f>Month!A1916</f>
        <v>2025</v>
      </c>
      <c r="B1916" t="s">
        <v>63</v>
      </c>
      <c r="C1916" t="str">
        <f>Month!C1916</f>
        <v>United Arab Emirates</v>
      </c>
      <c r="D1916">
        <f>Month!D1916</f>
        <v>0</v>
      </c>
      <c r="E1916">
        <f>Month!E1916</f>
        <v>0</v>
      </c>
      <c r="F1916">
        <f>Month!F1916</f>
        <v>0</v>
      </c>
      <c r="G1916">
        <f>Month!G1916</f>
        <v>0</v>
      </c>
      <c r="H1916">
        <f>Month!H1916</f>
        <v>0</v>
      </c>
      <c r="I1916">
        <f>Month!I1916</f>
        <v>135.6</v>
      </c>
      <c r="J1916">
        <f>Month!J1916</f>
        <v>0</v>
      </c>
      <c r="K1916">
        <f>Month!K1916</f>
        <v>9.24</v>
      </c>
      <c r="L1916">
        <f>Month!L1916</f>
        <v>7.0000000000000007E-2</v>
      </c>
      <c r="M1916">
        <f>Month!M1916</f>
        <v>1.21</v>
      </c>
      <c r="N1916">
        <f>Month!N1916</f>
        <v>146.12</v>
      </c>
      <c r="O1916">
        <f>Month!O1916</f>
        <v>146.12</v>
      </c>
      <c r="P1916" s="82">
        <v>1</v>
      </c>
      <c r="Q1916" s="82">
        <v>1</v>
      </c>
    </row>
    <row r="1917" spans="1:17" ht="15.5">
      <c r="A1917">
        <f>Month!A1917</f>
        <v>2025</v>
      </c>
      <c r="B1917" t="s">
        <v>63</v>
      </c>
      <c r="C1917" t="str">
        <f>Month!C1917</f>
        <v>United States</v>
      </c>
      <c r="D1917">
        <f>Month!D1917</f>
        <v>1133.21</v>
      </c>
      <c r="E1917">
        <f>Month!E1917</f>
        <v>0</v>
      </c>
      <c r="F1917">
        <f>Month!F1917</f>
        <v>1133.21</v>
      </c>
      <c r="G1917">
        <f>Month!G1917</f>
        <v>0</v>
      </c>
      <c r="H1917">
        <f>Month!H1917</f>
        <v>3.27</v>
      </c>
      <c r="I1917">
        <f>Month!I1917</f>
        <v>0</v>
      </c>
      <c r="J1917">
        <f>Month!J1917</f>
        <v>0</v>
      </c>
      <c r="K1917">
        <f>Month!K1917</f>
        <v>337.12</v>
      </c>
      <c r="L1917">
        <f>Month!L1917</f>
        <v>0</v>
      </c>
      <c r="M1917">
        <f>Month!M1917</f>
        <v>14.33</v>
      </c>
      <c r="N1917">
        <f>Month!N1917</f>
        <v>354.72</v>
      </c>
      <c r="O1917">
        <f>Month!O1917</f>
        <v>1487.93</v>
      </c>
      <c r="P1917" s="82">
        <v>1</v>
      </c>
      <c r="Q1917" s="82">
        <v>1</v>
      </c>
    </row>
    <row r="1918" spans="1:17" ht="15.5">
      <c r="A1918">
        <f>Month!A1918</f>
        <v>2025</v>
      </c>
      <c r="B1918" t="s">
        <v>63</v>
      </c>
      <c r="C1918" t="str">
        <f>Month!C1918</f>
        <v>Other</v>
      </c>
      <c r="D1918">
        <f>Month!D1918</f>
        <v>206.04</v>
      </c>
      <c r="E1918">
        <f>Month!E1918</f>
        <v>4.9400000000000004</v>
      </c>
      <c r="F1918">
        <f>Month!F1918</f>
        <v>210.98</v>
      </c>
      <c r="G1918">
        <f>Month!G1918</f>
        <v>84.91</v>
      </c>
      <c r="H1918">
        <f>Month!H1918</f>
        <v>93.44</v>
      </c>
      <c r="I1918">
        <f>Month!I1918</f>
        <v>3.51</v>
      </c>
      <c r="J1918">
        <f>Month!J1918</f>
        <v>5.79</v>
      </c>
      <c r="K1918">
        <f>Month!K1918</f>
        <v>8.25</v>
      </c>
      <c r="L1918">
        <f>Month!L1918</f>
        <v>32.299999999999997</v>
      </c>
      <c r="M1918">
        <f>Month!M1918</f>
        <v>9.32</v>
      </c>
      <c r="N1918">
        <f>Month!N1918</f>
        <v>237.52</v>
      </c>
      <c r="O1918">
        <f>Month!O1918</f>
        <v>448.5</v>
      </c>
      <c r="P1918" s="82">
        <v>1</v>
      </c>
      <c r="Q1918" s="82">
        <v>1</v>
      </c>
    </row>
    <row r="1919" spans="1:17" ht="15.5">
      <c r="A1919" s="130">
        <f>Month!A1919</f>
        <v>2025</v>
      </c>
      <c r="B1919" s="130" t="s">
        <v>63</v>
      </c>
      <c r="C1919" t="str">
        <f>Month!C1919</f>
        <v>Total imports</v>
      </c>
      <c r="D1919" s="130">
        <f>Month!D1919</f>
        <v>2911.24</v>
      </c>
      <c r="E1919" s="130">
        <f>Month!E1919</f>
        <v>271.10000000000002</v>
      </c>
      <c r="F1919" s="130">
        <f>Month!F1919</f>
        <v>3182.34</v>
      </c>
      <c r="G1919" s="130">
        <f>Month!G1919</f>
        <v>105.17</v>
      </c>
      <c r="H1919" s="130">
        <f>Month!H1919</f>
        <v>457.91</v>
      </c>
      <c r="I1919" s="130">
        <f>Month!I1919</f>
        <v>898.77</v>
      </c>
      <c r="J1919" s="130">
        <f>Month!J1919</f>
        <v>45.34</v>
      </c>
      <c r="K1919" s="130">
        <f>Month!K1919</f>
        <v>1369.51</v>
      </c>
      <c r="L1919" s="130">
        <f>Month!L1919</f>
        <v>32.380000000000003</v>
      </c>
      <c r="M1919" s="130">
        <f>Month!M1919</f>
        <v>199.51</v>
      </c>
      <c r="N1919" s="130">
        <f>Month!N1919</f>
        <v>3108.59</v>
      </c>
      <c r="O1919" s="130">
        <f>Month!O1919</f>
        <v>6290.93</v>
      </c>
      <c r="P1919" s="82">
        <v>1</v>
      </c>
      <c r="Q1919" s="82">
        <v>1</v>
      </c>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2025-06-25T08:36:58Z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