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drawings/drawing2.xml" ContentType="application/vnd.openxmlformats-officedocument.drawing+xml"/>
  <Override PartName="/xl/worksheets/sheet7.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CDE05DC9-C0C3-439D-A264-CEA38FFF48BB}" xr6:coauthVersionLast="47" xr6:coauthVersionMax="47" xr10:uidLastSave="{00000000-0000-0000-0000-000000000000}"/>
  <bookViews>
    <workbookView xWindow="-120" yWindow="-12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32" i="20" l="1"/>
  <c r="P432" i="20"/>
  <c r="Q432" i="20" s="1"/>
  <c r="O432" i="20"/>
  <c r="L432" i="20"/>
  <c r="M432" i="20"/>
  <c r="N432" i="20" s="1"/>
  <c r="I432" i="20"/>
  <c r="S432" i="20"/>
  <c r="O429" i="20"/>
  <c r="K432" i="20"/>
  <c r="J432" i="20"/>
  <c r="I429" i="20"/>
  <c r="H432" i="20"/>
  <c r="G432" i="20"/>
  <c r="H156" i="10"/>
  <c r="G156" i="10"/>
  <c r="F156" i="10"/>
  <c r="E156" i="10"/>
  <c r="D156" i="10"/>
  <c r="D152" i="10"/>
  <c r="J156" i="10" l="1"/>
  <c r="J448" i="27" l="1"/>
  <c r="N448" i="27"/>
  <c r="Q431" i="20"/>
  <c r="P431" i="20"/>
  <c r="N431" i="20"/>
  <c r="M431" i="20"/>
  <c r="H431" i="20"/>
  <c r="G431" i="20"/>
  <c r="J431" i="20"/>
  <c r="K431" i="20" s="1"/>
  <c r="S431" i="20" s="1"/>
  <c r="J447" i="27" l="1"/>
  <c r="N447" i="27"/>
  <c r="S430" i="20"/>
  <c r="Q430" i="20"/>
  <c r="P430" i="20"/>
  <c r="N430" i="20"/>
  <c r="M430" i="20"/>
  <c r="K430" i="20"/>
  <c r="H430" i="20"/>
  <c r="G430" i="20"/>
  <c r="J430" i="20"/>
  <c r="I155" i="10"/>
  <c r="J446" i="27" l="1"/>
  <c r="N446" i="27"/>
  <c r="R429" i="20"/>
  <c r="M429" i="20"/>
  <c r="L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<sst xmlns="http://schemas.openxmlformats.org/spreadsheetml/2006/main" count="1636" uniqueCount="214">
  <si>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</si>
  <si>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</si>
  <si>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</si>
  <si>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</si>
  <si>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</si>
  <si>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</si>
  <si>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</si>
  <si>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</si>
  <si>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</si>
  <si>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</si>
  <si>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</si>
  <si>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</si>
  <si>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</si>
  <si>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</si>
  <si>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</si>
  <si>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</si>
  <si>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</si>
  <si>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</si>
  <si>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</si>
  <si>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</si>
  <si>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</si>
  <si>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</si>
  <si>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</si>
  <si>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</si>
  <si>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</si>
  <si>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</si>
  <si>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</si>
  <si>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</si>
  <si>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</si>
  <si>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</si>
  <si>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</si>
  <si>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</si>
  <si>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</si>
  <si>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</si>
  <si>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</si>
  <si>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</si>
  <si>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</si>
  <si>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</si>
  <si>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</si>
  <si>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</si>
  <si>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</si>
  <si>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</si>
  <si>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</si>
  <si>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</si>
  <si>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</si>
  <si>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</si>
  <si>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</si>
  <si>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</si>
  <si>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</si>
  <si>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</si>
  <si>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</si>
  <si>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</si>
  <si>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</si>
  <si>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</si>
  <si>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</si>
  <si>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</si>
  <si>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</si>
  <si>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</si>
  <si>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</si>
  <si>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</si>
  <si>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</si>
  <si>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</si>
  <si>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</si>
  <si>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</si>
  <si>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</si>
  <si>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</si>
  <si>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</si>
  <si>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</si>
  <si>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</si>
  <si>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</si>
  <si>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</si>
  <si>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</si>
  <si>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</si>
  <si>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</si>
  <si>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</si>
  <si>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</si>
  <si>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</si>
  <si>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</si>
  <si>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</si>
  <si>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</si>
  <si>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</si>
  <si>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</si>
  <si>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</si>
  <si>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</si>
  <si>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</si>
  <si>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</si>
  <si>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</si>
  <si>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</si>
  <si>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</si>
  <si>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</si>
  <si>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</si>
  <si>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</si>
  <si>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</si>
  <si>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</si>
  <si>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</si>
  <si>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</si>
  <si>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</si>
  <si>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</si>
  <si>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</si>
  <si>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</si>
  <si>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</si>
  <si>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</si>
  <si>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</si>
  <si>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</si>
  <si>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</si>
  <si>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</si>
  <si>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</si>
  <si>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</si>
  <si>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</si>
  <si>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</si>
  <si>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</si>
  <si>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</si>
  <si>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</si>
  <si>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</si>
  <si>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</si>
  <si>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</si>
  <si>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</si>
  <si>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</si>
  <si>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</si>
  <si>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</si>
  <si>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</si>
  <si>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</si>
  <si>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</si>
  <si>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</si>
  <si>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</si>
  <si>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</si>
  <si>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</si>
  <si>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</si>
  <si>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</si>
  <si>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</si>
  <si>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</si>
  <si>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</si>
  <si>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</si>
  <si>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</si>
  <si>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</si>
  <si>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</si>
  <si>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</si>
  <si>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</si>
  <si>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</si>
  <si>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</si>
  <si>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</si>
  <si>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</si>
  <si>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</si>
  <si>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</si>
  <si>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</si>
  <si>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</si>
  <si>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</si>
  <si>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</si>
  <si>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</si>
  <si>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</si>
  <si>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</si>
  <si>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</si>
  <si>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</si>
  <si>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</si>
  <si>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</si>
  <si>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</si>
  <si>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</si>
  <si>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</si>
  <si>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</si>
  <si>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</si>
  <si>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</si>
  <si>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</si>
  <si>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</si>
  <si>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</si>
  <si>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</si>
  <si>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</si>
  <si>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</si>
  <si>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</si>
  <si>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</si>
  <si>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</si>
  <si>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</si>
  <si>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</si>
  <si>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</si>
  <si>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</si>
  <si>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</si>
  <si>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</si>
  <si>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</si>
  <si>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</si>
  <si>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</si>
  <si>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</si>
  <si>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</si>
  <si>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</si>
  <si>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</si>
  <si>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</si>
  <si>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</si>
  <si>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</si>
  <si>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</si>
  <si>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</si>
  <si>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</si>
  <si>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</si>
  <si>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</si>
  <si>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</si>
  <si>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</si>
  <si>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</si>
  <si>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</si>
  <si>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</si>
  <si>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</si>
  <si>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</si>
  <si>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</si>
  <si>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</si>
  <si>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</si>
  <si>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</si>
  <si>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</si>
  <si>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</si>
  <si>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</si>
  <si>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</si>
  <si>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</si>
  <si>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</si>
  <si>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</si>
  <si>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</si>
  <si>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</si>
  <si>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Next update:</t>
    </r>
    <r>
      <rPr>
        <sz val="11"/>
        <rFont val="Arial"/>
        <family val="2"/>
      </rPr>
      <t xml:space="preserve"> 31/07/2025</t>
    </r>
  </si>
  <si>
    <r>
      <t>Publication date:</t>
    </r>
    <r>
      <rPr>
        <sz val="11"/>
        <rFont val="Arial"/>
        <family val="2"/>
      </rPr>
      <t xml:space="preserve"> 26/06/2025</t>
    </r>
  </si>
  <si>
    <r>
      <t xml:space="preserve">Data period: </t>
    </r>
    <r>
      <rPr>
        <sz val="11"/>
        <rFont val="Arial"/>
        <family val="2"/>
      </rPr>
      <t>New monthly road fuels data for June 2025, quarterly road fuels data and crude oil data for May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</si>
</sst>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7">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xf numFmtId="9" fontId="0" fillId="0" borderId="0" xfId="9" applyFont="1"/>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'4.1.1'!$N$335:$N$448</c15:sqref>
                  </c15:fullRef>
                </c:ext>
              </c:extLst>
              <c:f>'4.1.1'!$N$347:$N$448</c:f>
              <c:numCache>
                <c:formatCode>mmm\ yyyy</c:formatCode>
                <c:ptCount val="10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numCache>
            </c:numRef>
          </c:cat>
          <c:val>
            <c:numRef>
              <c:extLst>
                <c:ext xmlns:c15="http://schemas.microsoft.com/office/drawing/2012/chart" uri="{02D57815-91ED-43cb-92C2-25804820EDAC}">
                  <c15:fullRef>
                    <c15:sqref>'4.1.1'!$F$335:$F$448</c15:sqref>
                  </c15:fullRef>
                </c:ext>
              </c:extLst>
              <c:f>'4.1.1'!$F$347:$F$448</c:f>
              <c:numCache>
                <c:formatCode>0.00</c:formatCode>
                <c:ptCount val="102"/>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pt idx="100">
                  <c:v>139.07099299999999</c:v>
                </c:pt>
                <c:pt idx="101">
                  <c:v>137.47549400000003</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'4.1.1'!$N$335:$N$448</c15:sqref>
                  </c15:fullRef>
                </c:ext>
              </c:extLst>
              <c:f>'4.1.1'!$N$347:$N$448</c:f>
              <c:numCache>
                <c:formatCode>mmm\ yyyy</c:formatCode>
                <c:ptCount val="10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numCache>
            </c:numRef>
          </c:cat>
          <c:val>
            <c:numRef>
              <c:extLst>
                <c:ext xmlns:c15="http://schemas.microsoft.com/office/drawing/2012/chart" uri="{02D57815-91ED-43cb-92C2-25804820EDAC}">
                  <c15:fullRef>
                    <c15:sqref>'4.1.1'!$E$335:$E$448</c15:sqref>
                  </c15:fullRef>
                </c:ext>
              </c:extLst>
              <c:f>'4.1.1'!$E$347:$E$448</c:f>
              <c:numCache>
                <c:formatCode>0.00</c:formatCode>
                <c:ptCount val="102"/>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pt idx="100">
                  <c:v>132.31305310539423</c:v>
                </c:pt>
                <c:pt idx="101">
                  <c:v>131.4677731824857</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809"/>
          <c:min val="4325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VAT)'!$B$319:$B$432</c:f>
              <c:numCache>
                <c:formatCode>mmm\-yy</c:formatCode>
                <c:ptCount val="11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numCache>
            </c:numRef>
          </c:cat>
          <c:val>
            <c:numRef>
              <c:f>'4.1.2 (excl VAT)'!$H$319:$H$432</c:f>
              <c:numCache>
                <c:formatCode>0.00</c:formatCode>
                <c:ptCount val="114"/>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pt idx="112">
                  <c:v>62.942494166666663</c:v>
                </c:pt>
                <c:pt idx="113">
                  <c:v>61.61291166666669</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VAT)'!$B$319:$B$432</c:f>
              <c:numCache>
                <c:formatCode>mmm\-yy</c:formatCode>
                <c:ptCount val="11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numCache>
            </c:numRef>
          </c:cat>
          <c:val>
            <c:numRef>
              <c:f>'4.1.2 (excl VAT)'!$K$319:$K$432</c:f>
              <c:numCache>
                <c:formatCode>0.00</c:formatCode>
                <c:ptCount val="114"/>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pt idx="112">
                  <c:v>57.310877587828529</c:v>
                </c:pt>
                <c:pt idx="113">
                  <c:v>56.606477652071419</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809"/>
          <c:min val="4325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'4.1.1'!$N$335:$N$448</c:f>
              <c:numCache>
                <c:formatCode>mmm\ yyyy</c:formatCode>
                <c:ptCount val="11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numCache>
            </c:numRef>
          </c:cat>
          <c:val>
            <c:numRef>
              <c:f>'4.1.1'!$G$335:$G$448</c:f>
              <c:numCache>
                <c:formatCode>0.00</c:formatCode>
                <c:ptCount val="114"/>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pt idx="112">
                  <c:v>46.393000000000001</c:v>
                </c:pt>
                <c:pt idx="113">
                  <c:v>49.113999999999997</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'4.1.1'!$N$335:$N$448</c:f>
              <c:numCache>
                <c:formatCode>mmm\ yyyy</c:formatCode>
                <c:ptCount val="11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numCache>
            </c:numRef>
          </c:cat>
          <c:val>
            <c:numRef>
              <c:f>'4.1.1'!$H$335:$H$448</c:f>
              <c:numCache>
                <c:formatCode>0.00</c:formatCode>
                <c:ptCount val="114"/>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pt idx="112">
                  <c:v>62.636594000000002</c:v>
                </c:pt>
                <c:pt idx="113">
                  <c:v>63.903945999999998</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809"/>
          <c:min val="4325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'4.1.1'!$N$335:$N$447</c:f>
              <c:numCache>
                <c:formatCode>mmm\ yyyy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'4.1.1'!$I$335:$I$447</c:f>
              <c:numCache>
                <c:formatCode>0.00</c:formatCode>
                <c:ptCount val="113"/>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c:v>118.27435296128262</c:v>
                </c:pt>
                <c:pt idx="110">
                  <c:v>111.15381143392746</c:v>
                </c:pt>
                <c:pt idx="111" formatCode="0.00&quot;r&quot;">
                  <c:v>101.53199895647549</c:v>
                </c:pt>
                <c:pt idx="112">
                  <c:v>102.36195223432532</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778"/>
          <c:min val="4322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8" totalsRowShown="0" headerRowDxfId="81" dataDxfId="80">
  <autoFilter ref="A10:N448"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6" totalsRowShown="0" headerRowDxfId="65" dataDxfId="64">
  <autoFilter ref="A10:M156"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2" totalsRowShown="0" headerRowDxfId="36" dataDxfId="35">
  <autoFilter ref="A6:W432"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109375" defaultRowHeight="12.75" x14ac:dyDescent="0.2"/>
  <cols>
    <col min="3" max="4" width="8.7109375" customWidth="1"/>
  </cols>
  <sheetData>
    <row r="1" spans="1:25" ht="36" customHeight="1" x14ac:dyDescent="0.2">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
      <c r="A3" s="124" t="s">
        <v>212</v>
      </c>
      <c r="B3" s="180"/>
      <c r="C3" s="180"/>
      <c r="D3" s="123"/>
      <c r="E3" s="132"/>
      <c r="F3" s="132"/>
      <c r="G3" s="132"/>
      <c r="H3" s="132"/>
      <c r="I3" s="132"/>
      <c r="J3" s="132"/>
      <c r="K3" s="132"/>
      <c r="L3" s="132"/>
      <c r="M3" s="181"/>
    </row>
    <row r="4" spans="1:25" s="175" customFormat="1" ht="18" customHeight="1" x14ac:dyDescent="0.2">
      <c r="A4" s="124" t="s">
        <v>213</v>
      </c>
      <c r="B4" s="180"/>
      <c r="C4" s="180"/>
      <c r="D4" s="132"/>
      <c r="E4" s="132"/>
      <c r="F4" s="132"/>
      <c r="G4" s="132"/>
      <c r="H4" s="132"/>
      <c r="I4" s="132"/>
      <c r="J4" s="132"/>
      <c r="K4" s="132"/>
      <c r="L4" s="132"/>
      <c r="M4" s="181"/>
    </row>
    <row r="5" spans="1:25" s="175" customFormat="1" ht="18" customHeight="1" x14ac:dyDescent="0.2">
      <c r="A5" s="211" t="s">
        <v>211</v>
      </c>
      <c r="B5" s="180"/>
      <c r="C5" s="180"/>
      <c r="D5" s="123"/>
      <c r="E5" s="132"/>
      <c r="F5" s="132"/>
      <c r="G5" s="132"/>
      <c r="H5" s="132"/>
      <c r="I5" s="132"/>
      <c r="J5" s="132"/>
      <c r="K5" s="132"/>
      <c r="L5" s="132"/>
      <c r="M5" s="181"/>
    </row>
    <row r="6" spans="1:25" ht="36" customHeight="1" x14ac:dyDescent="0.25">
      <c r="A6" s="179" t="s">
        <v>61</v>
      </c>
      <c r="B6" s="132"/>
      <c r="C6" s="132"/>
      <c r="D6" s="132"/>
      <c r="E6" s="132"/>
      <c r="F6" s="132"/>
      <c r="G6" s="132"/>
      <c r="H6" s="132"/>
      <c r="I6" s="132"/>
      <c r="J6" s="132"/>
      <c r="K6" s="132"/>
      <c r="L6" s="132"/>
      <c r="M6" s="181"/>
    </row>
    <row r="7" spans="1:25" s="216" customFormat="1" ht="15.95" customHeight="1" x14ac:dyDescent="0.2">
      <c r="A7" s="215" t="s">
        <v>38</v>
      </c>
      <c r="B7" s="215"/>
      <c r="C7" s="215"/>
      <c r="D7" s="215"/>
      <c r="E7" s="215"/>
      <c r="F7" s="215"/>
      <c r="G7" s="215"/>
      <c r="H7" s="215"/>
      <c r="I7" s="215"/>
      <c r="J7" s="215"/>
      <c r="K7" s="215"/>
      <c r="L7" s="215"/>
      <c r="M7" s="215"/>
    </row>
    <row r="8" spans="1:25" s="216" customFormat="1" ht="15.95" customHeight="1" x14ac:dyDescent="0.2">
      <c r="A8" s="215" t="s">
        <v>39</v>
      </c>
      <c r="B8" s="215"/>
      <c r="C8" s="215"/>
      <c r="D8" s="215"/>
      <c r="E8" s="215"/>
      <c r="F8" s="215"/>
      <c r="G8" s="215"/>
      <c r="H8" s="215"/>
      <c r="I8" s="215"/>
      <c r="J8" s="215"/>
      <c r="K8" s="215"/>
      <c r="L8" s="215"/>
      <c r="M8" s="215"/>
    </row>
    <row r="9" spans="1:25" s="216" customFormat="1" ht="15.95" customHeight="1" x14ac:dyDescent="0.2">
      <c r="A9" s="215" t="s">
        <v>40</v>
      </c>
      <c r="B9" s="215"/>
      <c r="C9" s="215"/>
      <c r="D9" s="215"/>
      <c r="E9" s="215"/>
      <c r="F9" s="215"/>
      <c r="G9" s="215"/>
      <c r="H9" s="215"/>
      <c r="I9" s="215"/>
      <c r="J9" s="215"/>
      <c r="K9" s="215"/>
      <c r="L9" s="215"/>
      <c r="M9" s="215"/>
    </row>
    <row r="10" spans="1:25" s="217" customFormat="1" ht="15.95" customHeight="1" x14ac:dyDescent="0.2">
      <c r="A10" s="217" t="s">
        <v>187</v>
      </c>
    </row>
    <row r="11" spans="1:25" s="217" customFormat="1" ht="15.95" customHeight="1" x14ac:dyDescent="0.2">
      <c r="A11" s="217" t="s">
        <v>188</v>
      </c>
    </row>
    <row r="12" spans="1:25" s="217" customFormat="1" ht="15.95" customHeight="1" x14ac:dyDescent="0.2">
      <c r="A12" s="217" t="s">
        <v>189</v>
      </c>
    </row>
    <row r="13" spans="1:25" s="217" customFormat="1" ht="15.95" customHeight="1" x14ac:dyDescent="0.2">
      <c r="A13" s="217" t="s">
        <v>190</v>
      </c>
    </row>
    <row r="14" spans="1:25" ht="36" customHeight="1" x14ac:dyDescent="0.25">
      <c r="A14" s="179" t="s">
        <v>34</v>
      </c>
      <c r="B14" s="132"/>
      <c r="C14" s="132"/>
      <c r="D14" s="132"/>
      <c r="E14" s="132"/>
      <c r="F14" s="132"/>
      <c r="G14" s="132"/>
      <c r="H14" s="132"/>
      <c r="I14" s="132"/>
      <c r="J14" s="132"/>
      <c r="K14" s="132"/>
      <c r="L14" s="132"/>
      <c r="M14" s="181"/>
    </row>
    <row r="15" spans="1:25" ht="15.95" customHeight="1" x14ac:dyDescent="0.2">
      <c r="A15" s="198" t="s">
        <v>111</v>
      </c>
      <c r="B15" s="132"/>
      <c r="C15" s="132"/>
      <c r="D15" s="132"/>
      <c r="E15" s="132"/>
      <c r="F15" s="132"/>
      <c r="G15" s="132"/>
      <c r="H15" s="132"/>
      <c r="I15" s="132"/>
      <c r="J15" s="181"/>
    </row>
    <row r="16" spans="1:25" ht="15.95" customHeight="1" x14ac:dyDescent="0.2">
      <c r="A16" s="198" t="s">
        <v>112</v>
      </c>
      <c r="B16" s="132"/>
      <c r="C16" s="132"/>
      <c r="D16" s="132"/>
      <c r="E16" s="132"/>
      <c r="F16" s="132"/>
      <c r="G16" s="132"/>
      <c r="H16" s="132"/>
      <c r="I16" s="132"/>
      <c r="J16" s="181"/>
    </row>
    <row r="17" spans="1:13" ht="15.95" customHeight="1" x14ac:dyDescent="0.2">
      <c r="A17" s="198" t="s">
        <v>113</v>
      </c>
      <c r="B17" s="132"/>
      <c r="C17" s="132"/>
      <c r="D17" s="132"/>
      <c r="E17" s="132"/>
      <c r="F17" s="132"/>
      <c r="G17" s="132"/>
      <c r="H17" s="132"/>
      <c r="I17" s="132"/>
      <c r="J17" s="181"/>
    </row>
    <row r="18" spans="1:13" ht="15.95" customHeight="1" x14ac:dyDescent="0.2">
      <c r="A18" s="198" t="s">
        <v>193</v>
      </c>
      <c r="B18" s="132"/>
      <c r="C18" s="132"/>
      <c r="D18" s="132"/>
      <c r="E18" s="132"/>
      <c r="F18" s="132"/>
      <c r="G18" s="132"/>
      <c r="H18" s="132"/>
      <c r="I18" s="132"/>
      <c r="J18" s="181"/>
    </row>
    <row r="19" spans="1:13" ht="15.95" customHeight="1" x14ac:dyDescent="0.2">
      <c r="A19" s="199" t="s">
        <v>114</v>
      </c>
      <c r="B19" s="133"/>
      <c r="C19" s="133"/>
      <c r="D19" s="133"/>
    </row>
    <row r="20" spans="1:13" ht="36" customHeight="1" x14ac:dyDescent="0.25">
      <c r="A20" s="179" t="s">
        <v>35</v>
      </c>
      <c r="B20" s="132"/>
      <c r="C20" s="132"/>
      <c r="D20" s="82"/>
      <c r="E20" s="132"/>
      <c r="F20" s="132"/>
      <c r="G20" s="132"/>
      <c r="H20" s="132"/>
      <c r="I20" s="132"/>
      <c r="J20" s="132"/>
      <c r="K20" s="132"/>
      <c r="L20" s="132"/>
      <c r="M20" s="181"/>
    </row>
    <row r="21" spans="1:13" ht="15.95" customHeight="1" x14ac:dyDescent="0.2">
      <c r="A21" s="217" t="s">
        <v>88</v>
      </c>
    </row>
    <row r="22" spans="1:13" ht="15.95" customHeight="1" x14ac:dyDescent="0.2">
      <c r="A22" s="217" t="s">
        <v>210</v>
      </c>
    </row>
    <row r="23" spans="1:13" ht="15.95" customHeight="1" x14ac:dyDescent="0.2">
      <c r="A23" s="218" t="s">
        <v>196</v>
      </c>
    </row>
    <row r="24" spans="1:13" ht="36" customHeight="1" x14ac:dyDescent="0.2">
      <c r="A24" s="216" t="s">
        <v>192</v>
      </c>
    </row>
    <row r="25" spans="1:13" ht="15.95" customHeight="1" x14ac:dyDescent="0.2">
      <c r="A25" s="217" t="s">
        <v>115</v>
      </c>
    </row>
    <row r="26" spans="1:13" ht="15.95" customHeight="1" x14ac:dyDescent="0.2">
      <c r="A26" s="218" t="s">
        <v>195</v>
      </c>
    </row>
    <row r="27" spans="1:13" ht="15.95" customHeight="1" x14ac:dyDescent="0.2"/>
    <row r="28" spans="1:13" ht="15.95" customHeight="1" x14ac:dyDescent="0.2"/>
    <row r="29" spans="1:13" ht="15.95" customHeight="1" x14ac:dyDescent="0.2"/>
    <row r="30" spans="1:13" ht="15.95" customHeight="1" x14ac:dyDescent="0.2"/>
    <row r="31" spans="1:13" ht="16.350000000000001" customHeight="1" x14ac:dyDescent="0.2"/>
    <row r="32" spans="1:13" ht="16.350000000000001" customHeight="1" x14ac:dyDescent="0.2"/>
    <row r="33" ht="16.350000000000001" customHeight="1" x14ac:dyDescent="0.2"/>
    <row r="34" ht="16.350000000000001" customHeight="1" x14ac:dyDescent="0.2"/>
    <row r="35" ht="16.350000000000001" customHeight="1" x14ac:dyDescent="0.2"/>
    <row r="36" ht="16.350000000000001" customHeight="1" x14ac:dyDescent="0.2"/>
    <row r="37" ht="16.350000000000001" customHeight="1" x14ac:dyDescent="0.2"/>
    <row r="38" ht="16.350000000000001" customHeight="1" x14ac:dyDescent="0.2"/>
    <row r="39" ht="16.350000000000001" customHeight="1" x14ac:dyDescent="0.2"/>
    <row r="40" ht="16.350000000000001" customHeight="1" x14ac:dyDescent="0.2"/>
    <row r="41" ht="16.350000000000001" customHeight="1" x14ac:dyDescent="0.2"/>
    <row r="42" ht="16.350000000000001" customHeight="1" x14ac:dyDescent="0.2"/>
    <row r="43" ht="16.350000000000001" customHeight="1" x14ac:dyDescent="0.2"/>
    <row r="44" ht="16.350000000000001" customHeight="1" x14ac:dyDescent="0.2"/>
    <row r="45" ht="16.350000000000001" customHeight="1" x14ac:dyDescent="0.2"/>
    <row r="46" ht="16.350000000000001" customHeight="1" x14ac:dyDescent="0.2"/>
    <row r="47" ht="16.350000000000001" customHeight="1" x14ac:dyDescent="0.2"/>
    <row r="48" ht="16.350000000000001" customHeight="1" x14ac:dyDescent="0.2"/>
    <row r="49" ht="16.350000000000001" customHeight="1" x14ac:dyDescent="0.2"/>
    <row r="50" ht="16.350000000000001" customHeight="1" x14ac:dyDescent="0.2"/>
    <row r="51" ht="16.350000000000001" customHeight="1" x14ac:dyDescent="0.2"/>
    <row r="52" ht="16.350000000000001" customHeight="1" x14ac:dyDescent="0.2"/>
    <row r="53" ht="16.350000000000001" customHeight="1" x14ac:dyDescent="0.2"/>
    <row r="54" ht="16.350000000000001" customHeight="1" x14ac:dyDescent="0.2"/>
    <row r="55" ht="16.350000000000001" customHeight="1" x14ac:dyDescent="0.2"/>
    <row r="56" ht="16.350000000000001" customHeight="1" x14ac:dyDescent="0.2"/>
    <row r="57" ht="16.350000000000001" customHeight="1" x14ac:dyDescent="0.2"/>
    <row r="58" ht="16.350000000000001" customHeight="1" x14ac:dyDescent="0.2"/>
    <row r="59" ht="16.350000000000001" customHeight="1" x14ac:dyDescent="0.2"/>
    <row r="60" ht="16.350000000000001" customHeight="1" x14ac:dyDescent="0.2"/>
    <row r="61" ht="16.350000000000001" customHeight="1" x14ac:dyDescent="0.2"/>
    <row r="62" ht="16.350000000000001" customHeight="1" x14ac:dyDescent="0.2"/>
    <row r="63" ht="16.350000000000001" customHeight="1" x14ac:dyDescent="0.2"/>
    <row r="64" ht="16.350000000000001" customHeight="1" x14ac:dyDescent="0.2"/>
    <row r="65" ht="16.350000000000001" customHeight="1" x14ac:dyDescent="0.2"/>
    <row r="66" ht="16.350000000000001" customHeight="1" x14ac:dyDescent="0.2"/>
    <row r="67" ht="16.350000000000001" customHeight="1" x14ac:dyDescent="0.2"/>
    <row r="68" ht="16.350000000000001" customHeight="1" x14ac:dyDescent="0.2"/>
    <row r="69" ht="16.350000000000001" customHeight="1" x14ac:dyDescent="0.2"/>
    <row r="70" ht="16.350000000000001" customHeight="1" x14ac:dyDescent="0.2"/>
    <row r="71" ht="16.350000000000001" customHeight="1" x14ac:dyDescent="0.2"/>
    <row r="72" ht="16.350000000000001" customHeight="1" x14ac:dyDescent="0.2"/>
    <row r="73" ht="16.350000000000001" customHeight="1" x14ac:dyDescent="0.2"/>
    <row r="74" ht="16.350000000000001" customHeight="1" x14ac:dyDescent="0.2"/>
    <row r="75" ht="16.350000000000001" customHeight="1" x14ac:dyDescent="0.2"/>
    <row r="76" ht="16.350000000000001" customHeight="1" x14ac:dyDescent="0.2"/>
    <row r="77" ht="16.350000000000001" customHeight="1" x14ac:dyDescent="0.2"/>
    <row r="78" ht="16.350000000000001" customHeight="1" x14ac:dyDescent="0.2"/>
    <row r="79" ht="16.350000000000001" customHeight="1" x14ac:dyDescent="0.2"/>
    <row r="80" ht="16.350000000000001" customHeight="1" x14ac:dyDescent="0.2"/>
    <row r="81" ht="16.350000000000001" customHeight="1" x14ac:dyDescent="0.2"/>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283" zoomScaleNormal="100" workbookViewId="0">
      <pane xSplit="112" topLeftCell="DK1" activePane="topRight" state="frozen"/>
      <selection activeCell="C4" sqref="C4"/>
      <selection pane="topRight" activeCell="L413" sqref="L413"/>
    </sheetView>
  </sheetViews>
  <sheetFormatPr defaultColWidth="9.28515625" defaultRowHeight="12.75" x14ac:dyDescent="0.2"/>
  <cols>
    <col min="1" max="1" width="7.42578125" style="3" customWidth="1"/>
    <col min="2" max="2" width="5" bestFit="1" customWidth="1"/>
    <col min="3" max="3" width="10.7109375" bestFit="1" customWidth="1"/>
    <col min="4" max="4" width="6.140625" style="88" bestFit="1" customWidth="1"/>
    <col min="5" max="5" width="8.140625" bestFit="1" customWidth="1"/>
    <col min="6" max="6" width="8" bestFit="1" customWidth="1"/>
    <col min="7" max="7" width="8.42578125" bestFit="1" customWidth="1"/>
    <col min="8" max="8" width="8.28515625" bestFit="1" customWidth="1"/>
    <col min="9" max="9" width="7.7109375" bestFit="1" customWidth="1"/>
    <col min="10" max="10" width="3.7109375" customWidth="1"/>
    <col min="11" max="11" width="8.140625" bestFit="1" customWidth="1"/>
    <col min="12" max="12" width="15.7109375" customWidth="1"/>
    <col min="13" max="13" width="12.7109375" customWidth="1"/>
    <col min="14" max="14" width="3.7109375" customWidth="1"/>
    <col min="15" max="17" width="12.7109375" customWidth="1"/>
    <col min="18" max="18" width="3.7109375" customWidth="1"/>
    <col min="19" max="19" width="11.85546875" bestFit="1" customWidth="1"/>
    <col min="20" max="22" width="12.7109375" customWidth="1"/>
    <col min="23" max="23" width="19.85546875" bestFit="1" customWidth="1"/>
    <col min="24" max="24" width="11.85546875" bestFit="1" customWidth="1"/>
    <col min="25" max="25" width="9.140625" bestFit="1" customWidth="1"/>
    <col min="26" max="27" width="12.7109375" customWidth="1"/>
    <col min="28" max="28" width="3.7109375" customWidth="1"/>
    <col min="29" max="32" width="12.7109375" customWidth="1"/>
    <col min="33" max="33" width="20.42578125" bestFit="1" customWidth="1"/>
    <col min="34" max="36" width="12.7109375" customWidth="1"/>
    <col min="38" max="38" width="3.7109375" customWidth="1"/>
    <col min="39" max="39" width="11.42578125" customWidth="1"/>
    <col min="40" max="40" width="13.140625" bestFit="1" customWidth="1"/>
    <col min="43" max="43" width="14.85546875" bestFit="1" customWidth="1"/>
    <col min="44" max="44" width="20.85546875" customWidth="1"/>
    <col min="49" max="49" width="3.7109375" customWidth="1"/>
    <col min="54" max="54" width="20.42578125" bestFit="1" customWidth="1"/>
    <col min="59" max="59" width="3.7109375" customWidth="1"/>
    <col min="64" max="64" width="20.42578125" bestFit="1" customWidth="1"/>
    <col min="69" max="69" width="3.7109375" customWidth="1"/>
    <col min="73" max="73" width="30.140625" customWidth="1"/>
    <col min="75" max="75" width="10.28515625" bestFit="1" customWidth="1"/>
  </cols>
  <sheetData>
    <row r="1" spans="1:78" ht="18" customHeight="1" x14ac:dyDescent="0.2">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2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2">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2">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2">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2">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2">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2">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2">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2">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2">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2">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2">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x14ac:dyDescent="0.2">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x14ac:dyDescent="0.2">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x14ac:dyDescent="0.2">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x14ac:dyDescent="0.2">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x14ac:dyDescent="0.2">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x14ac:dyDescent="0.2">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x14ac:dyDescent="0.2">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x14ac:dyDescent="0.2">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x14ac:dyDescent="0.2">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x14ac:dyDescent="0.2">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x14ac:dyDescent="0.2">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x14ac:dyDescent="0.2">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x14ac:dyDescent="0.2">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x14ac:dyDescent="0.2">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x14ac:dyDescent="0.2">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x14ac:dyDescent="0.2">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x14ac:dyDescent="0.2">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x14ac:dyDescent="0.2">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x14ac:dyDescent="0.2">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x14ac:dyDescent="0.2">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x14ac:dyDescent="0.2">
      <c r="B408" s="72"/>
      <c r="L408" s="77"/>
      <c r="M408" s="78"/>
      <c r="N408" s="15"/>
      <c r="O408" s="20"/>
      <c r="P408" s="18"/>
      <c r="Q408" s="18"/>
      <c r="R408" s="104"/>
      <c r="S408" s="13"/>
      <c r="T408" s="13"/>
      <c r="U408" s="6"/>
      <c r="AB408" s="104"/>
      <c r="AL408" s="104"/>
      <c r="AM408" s="112"/>
      <c r="AW408" s="104"/>
      <c r="BG408" s="104"/>
      <c r="BQ408" s="104"/>
    </row>
    <row r="409" spans="1:69" x14ac:dyDescent="0.2">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x14ac:dyDescent="0.2">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
      <c r="D414" s="12"/>
      <c r="E414" s="113"/>
    </row>
    <row r="415" spans="1:69" x14ac:dyDescent="0.2">
      <c r="D415" s="12"/>
    </row>
    <row r="416" spans="1:69" x14ac:dyDescent="0.2">
      <c r="D416" s="12"/>
    </row>
    <row r="417" spans="4:4" x14ac:dyDescent="0.2">
      <c r="D417" s="12"/>
    </row>
    <row r="418" spans="4:4" x14ac:dyDescent="0.2">
      <c r="D418" s="12"/>
    </row>
    <row r="419" spans="4:4" x14ac:dyDescent="0.2">
      <c r="D419" s="12"/>
    </row>
    <row r="420" spans="4:4" x14ac:dyDescent="0.2">
      <c r="D420" s="12"/>
    </row>
    <row r="421" spans="4:4" x14ac:dyDescent="0.2">
      <c r="D421" s="12"/>
    </row>
    <row r="422" spans="4:4" x14ac:dyDescent="0.2">
      <c r="D422" s="12"/>
    </row>
    <row r="423" spans="4:4" x14ac:dyDescent="0.2">
      <c r="D423" s="12"/>
    </row>
    <row r="424" spans="4:4" x14ac:dyDescent="0.2">
      <c r="D424" s="12"/>
    </row>
    <row r="425" spans="4:4" x14ac:dyDescent="0.2">
      <c r="D425" s="12"/>
    </row>
    <row r="426" spans="4:4" x14ac:dyDescent="0.2">
      <c r="D426" s="12"/>
    </row>
    <row r="427" spans="4:4" x14ac:dyDescent="0.2">
      <c r="D427" s="12"/>
    </row>
    <row r="428" spans="4:4" x14ac:dyDescent="0.2">
      <c r="D428" s="12"/>
    </row>
    <row r="429" spans="4:4" x14ac:dyDescent="0.2">
      <c r="D429" s="12"/>
    </row>
    <row r="430" spans="4:4" x14ac:dyDescent="0.2">
      <c r="D430" s="12"/>
    </row>
    <row r="431" spans="4:4" x14ac:dyDescent="0.2">
      <c r="D431" s="12"/>
    </row>
    <row r="432" spans="4:4" x14ac:dyDescent="0.2">
      <c r="D432" s="12"/>
    </row>
    <row r="433" spans="4:4" x14ac:dyDescent="0.2">
      <c r="D433" s="12"/>
    </row>
    <row r="434" spans="4:4" x14ac:dyDescent="0.2">
      <c r="D434" s="12"/>
    </row>
    <row r="435" spans="4:4" x14ac:dyDescent="0.2">
      <c r="D435" s="12"/>
    </row>
    <row r="436" spans="4:4" x14ac:dyDescent="0.2">
      <c r="D436" s="12"/>
    </row>
    <row r="437" spans="4:4" x14ac:dyDescent="0.2">
      <c r="D437" s="12"/>
    </row>
    <row r="438" spans="4:4" x14ac:dyDescent="0.2">
      <c r="D438" s="12"/>
    </row>
    <row r="439" spans="4:4" x14ac:dyDescent="0.2">
      <c r="D439" s="12"/>
    </row>
    <row r="440" spans="4:4" x14ac:dyDescent="0.2">
      <c r="D440" s="12"/>
    </row>
    <row r="441" spans="4:4" x14ac:dyDescent="0.2">
      <c r="D441" s="12"/>
    </row>
    <row r="442" spans="4:4" x14ac:dyDescent="0.2">
      <c r="D442" s="12"/>
    </row>
    <row r="443" spans="4:4" x14ac:dyDescent="0.2">
      <c r="D443" s="12"/>
    </row>
    <row r="444" spans="4:4" x14ac:dyDescent="0.2">
      <c r="D444" s="12"/>
    </row>
    <row r="445" spans="4:4" x14ac:dyDescent="0.2">
      <c r="D445" s="12"/>
    </row>
    <row r="446" spans="4:4" x14ac:dyDescent="0.2">
      <c r="D446" s="12"/>
    </row>
    <row r="447" spans="4:4" x14ac:dyDescent="0.2">
      <c r="D447" s="12"/>
    </row>
    <row r="448" spans="4:4" x14ac:dyDescent="0.2">
      <c r="D448" s="12"/>
    </row>
    <row r="449" spans="4:4" x14ac:dyDescent="0.2">
      <c r="D449" s="12"/>
    </row>
    <row r="450" spans="4:4" x14ac:dyDescent="0.2">
      <c r="D450" s="12"/>
    </row>
    <row r="451" spans="4:4" x14ac:dyDescent="0.2">
      <c r="D451" s="12"/>
    </row>
    <row r="452" spans="4:4" x14ac:dyDescent="0.2">
      <c r="D452" s="12"/>
    </row>
    <row r="453" spans="4:4" x14ac:dyDescent="0.2">
      <c r="D453" s="12"/>
    </row>
    <row r="454" spans="4:4" x14ac:dyDescent="0.2">
      <c r="D454" s="12"/>
    </row>
    <row r="455" spans="4:4" x14ac:dyDescent="0.2">
      <c r="D455" s="12"/>
    </row>
    <row r="456" spans="4:4" x14ac:dyDescent="0.2">
      <c r="D456" s="12"/>
    </row>
    <row r="457" spans="4:4" x14ac:dyDescent="0.2">
      <c r="D457" s="12"/>
    </row>
    <row r="458" spans="4:4" x14ac:dyDescent="0.2">
      <c r="D458" s="12"/>
    </row>
    <row r="459" spans="4:4" x14ac:dyDescent="0.2">
      <c r="D459" s="12"/>
    </row>
    <row r="460" spans="4:4" x14ac:dyDescent="0.2">
      <c r="D460" s="12"/>
    </row>
    <row r="461" spans="4:4" x14ac:dyDescent="0.2">
      <c r="D461" s="12"/>
    </row>
    <row r="462" spans="4:4" x14ac:dyDescent="0.2">
      <c r="D462" s="12"/>
    </row>
    <row r="463" spans="4:4" x14ac:dyDescent="0.2">
      <c r="D463" s="12"/>
    </row>
    <row r="464" spans="4:4" x14ac:dyDescent="0.2">
      <c r="D464" s="50"/>
    </row>
    <row r="465" spans="4:4" x14ac:dyDescent="0.2">
      <c r="D465" s="50"/>
    </row>
    <row r="466" spans="4:4" x14ac:dyDescent="0.2">
      <c r="D466" s="50"/>
    </row>
    <row r="467" spans="4:4" x14ac:dyDescent="0.2">
      <c r="D467" s="50"/>
    </row>
    <row r="468" spans="4:4" x14ac:dyDescent="0.2">
      <c r="D468" s="50"/>
    </row>
    <row r="469" spans="4:4" x14ac:dyDescent="0.2">
      <c r="D469" s="50"/>
    </row>
    <row r="470" spans="4:4" x14ac:dyDescent="0.2">
      <c r="D470" s="50"/>
    </row>
    <row r="471" spans="4:4" x14ac:dyDescent="0.2">
      <c r="D471" s="50"/>
    </row>
    <row r="472" spans="4:4" x14ac:dyDescent="0.2">
      <c r="D472" s="50"/>
    </row>
    <row r="473" spans="4:4" x14ac:dyDescent="0.2">
      <c r="D473" s="50"/>
    </row>
    <row r="474" spans="4:4" x14ac:dyDescent="0.2">
      <c r="D474" s="50"/>
    </row>
    <row r="475" spans="4:4" x14ac:dyDescent="0.2">
      <c r="D475" s="50"/>
    </row>
    <row r="476" spans="4:4" x14ac:dyDescent="0.2">
      <c r="D476" s="50"/>
    </row>
    <row r="477" spans="4:4" x14ac:dyDescent="0.2">
      <c r="D477" s="50"/>
    </row>
    <row r="478" spans="4:4" x14ac:dyDescent="0.2">
      <c r="D478" s="50"/>
    </row>
    <row r="479" spans="4:4" x14ac:dyDescent="0.2">
      <c r="D479" s="50"/>
    </row>
    <row r="480" spans="4:4" x14ac:dyDescent="0.2">
      <c r="D480" s="50"/>
    </row>
    <row r="481" spans="4:4" x14ac:dyDescent="0.2">
      <c r="D481" s="50"/>
    </row>
    <row r="482" spans="4:4" x14ac:dyDescent="0.2">
      <c r="D482" s="50"/>
    </row>
    <row r="483" spans="4:4" x14ac:dyDescent="0.2">
      <c r="D483" s="50"/>
    </row>
    <row r="484" spans="4:4" x14ac:dyDescent="0.2">
      <c r="D484" s="50"/>
    </row>
    <row r="485" spans="4:4" x14ac:dyDescent="0.2">
      <c r="D485" s="50"/>
    </row>
    <row r="486" spans="4:4" x14ac:dyDescent="0.2">
      <c r="D486" s="50"/>
    </row>
    <row r="487" spans="4:4" x14ac:dyDescent="0.2">
      <c r="D487" s="50"/>
    </row>
    <row r="488" spans="4:4" x14ac:dyDescent="0.2">
      <c r="D488" s="50"/>
    </row>
    <row r="489" spans="4:4" x14ac:dyDescent="0.2">
      <c r="D489" s="50"/>
    </row>
    <row r="490" spans="4:4" x14ac:dyDescent="0.2">
      <c r="D490" s="50"/>
    </row>
    <row r="491" spans="4:4" x14ac:dyDescent="0.2">
      <c r="D491" s="50"/>
    </row>
    <row r="492" spans="4:4" x14ac:dyDescent="0.2">
      <c r="D492" s="50"/>
    </row>
    <row r="493" spans="4:4" x14ac:dyDescent="0.2">
      <c r="D493" s="50"/>
    </row>
    <row r="494" spans="4:4" x14ac:dyDescent="0.2">
      <c r="D494" s="50"/>
    </row>
    <row r="495" spans="4:4" x14ac:dyDescent="0.2">
      <c r="D495" s="50"/>
    </row>
    <row r="496" spans="4:4" x14ac:dyDescent="0.2">
      <c r="D496" s="50"/>
    </row>
    <row r="497" spans="4:4" x14ac:dyDescent="0.2">
      <c r="D497" s="50"/>
    </row>
    <row r="498" spans="4:4" x14ac:dyDescent="0.2">
      <c r="D498" s="50"/>
    </row>
    <row r="499" spans="4:4" x14ac:dyDescent="0.2">
      <c r="D499" s="50"/>
    </row>
    <row r="500" spans="4:4" x14ac:dyDescent="0.2">
      <c r="D500" s="50"/>
    </row>
    <row r="501" spans="4:4" x14ac:dyDescent="0.2">
      <c r="D501" s="50"/>
    </row>
    <row r="502" spans="4:4" x14ac:dyDescent="0.2">
      <c r="D502" s="50"/>
    </row>
    <row r="503" spans="4:4" x14ac:dyDescent="0.2">
      <c r="D503" s="50"/>
    </row>
    <row r="504" spans="4:4" x14ac:dyDescent="0.2">
      <c r="D504" s="50"/>
    </row>
    <row r="505" spans="4:4" x14ac:dyDescent="0.2">
      <c r="D505" s="50"/>
    </row>
    <row r="506" spans="4:4" x14ac:dyDescent="0.2">
      <c r="D506" s="50"/>
    </row>
    <row r="507" spans="4:4" x14ac:dyDescent="0.2">
      <c r="D507" s="50"/>
    </row>
    <row r="508" spans="4:4" x14ac:dyDescent="0.2">
      <c r="D508" s="50"/>
    </row>
    <row r="509" spans="4:4" x14ac:dyDescent="0.2">
      <c r="D509" s="50"/>
    </row>
    <row r="510" spans="4:4" x14ac:dyDescent="0.2">
      <c r="D510" s="50"/>
    </row>
    <row r="511" spans="4:4" x14ac:dyDescent="0.2">
      <c r="D511" s="50"/>
    </row>
    <row r="512" spans="4:4" x14ac:dyDescent="0.2">
      <c r="D512" s="50"/>
    </row>
    <row r="513" spans="4:4" x14ac:dyDescent="0.2">
      <c r="D513" s="50"/>
    </row>
    <row r="514" spans="4:4" x14ac:dyDescent="0.2">
      <c r="D514" s="50"/>
    </row>
    <row r="515" spans="4:4" x14ac:dyDescent="0.2">
      <c r="D515" s="50"/>
    </row>
    <row r="516" spans="4:4" x14ac:dyDescent="0.2">
      <c r="D516" s="50"/>
    </row>
    <row r="517" spans="4:4" x14ac:dyDescent="0.2">
      <c r="D517" s="50"/>
    </row>
    <row r="518" spans="4:4" x14ac:dyDescent="0.2">
      <c r="D518" s="50"/>
    </row>
    <row r="519" spans="4:4" x14ac:dyDescent="0.2">
      <c r="D519" s="50"/>
    </row>
    <row r="520" spans="4:4" x14ac:dyDescent="0.2">
      <c r="D520" s="50"/>
    </row>
    <row r="521" spans="4:4" x14ac:dyDescent="0.2">
      <c r="D521" s="50"/>
    </row>
    <row r="522" spans="4:4" x14ac:dyDescent="0.2">
      <c r="D522" s="50"/>
    </row>
    <row r="523" spans="4:4" x14ac:dyDescent="0.2">
      <c r="D523" s="50"/>
    </row>
    <row r="524" spans="4:4" x14ac:dyDescent="0.2">
      <c r="D524" s="50"/>
    </row>
    <row r="525" spans="4:4" x14ac:dyDescent="0.2">
      <c r="D525" s="50"/>
    </row>
    <row r="526" spans="4:4" x14ac:dyDescent="0.2">
      <c r="D526" s="50"/>
    </row>
    <row r="527" spans="4:4" x14ac:dyDescent="0.2">
      <c r="D527" s="50"/>
    </row>
    <row r="528" spans="4:4" x14ac:dyDescent="0.2">
      <c r="D528" s="50"/>
    </row>
    <row r="529" spans="4:4" x14ac:dyDescent="0.2">
      <c r="D529" s="50"/>
    </row>
    <row r="530" spans="4:4" x14ac:dyDescent="0.2">
      <c r="D530" s="50"/>
    </row>
    <row r="531" spans="4:4" x14ac:dyDescent="0.2">
      <c r="D531" s="50"/>
    </row>
    <row r="532" spans="4:4" x14ac:dyDescent="0.2">
      <c r="D532" s="50"/>
    </row>
    <row r="533" spans="4:4" x14ac:dyDescent="0.2">
      <c r="D533" s="50"/>
    </row>
    <row r="534" spans="4:4" x14ac:dyDescent="0.2">
      <c r="D534" s="50"/>
    </row>
    <row r="535" spans="4:4" x14ac:dyDescent="0.2">
      <c r="D535" s="50"/>
    </row>
    <row r="536" spans="4:4" x14ac:dyDescent="0.2">
      <c r="D536" s="50"/>
    </row>
    <row r="537" spans="4:4" x14ac:dyDescent="0.2">
      <c r="D537" s="50"/>
    </row>
    <row r="538" spans="4:4" x14ac:dyDescent="0.2">
      <c r="D538" s="50"/>
    </row>
    <row r="539" spans="4:4" x14ac:dyDescent="0.2">
      <c r="D539" s="50"/>
    </row>
    <row r="540" spans="4:4" x14ac:dyDescent="0.2">
      <c r="D540" s="50"/>
    </row>
    <row r="541" spans="4:4" x14ac:dyDescent="0.2">
      <c r="D541" s="50"/>
    </row>
    <row r="542" spans="4:4" x14ac:dyDescent="0.2">
      <c r="D542" s="50"/>
    </row>
    <row r="543" spans="4:4" x14ac:dyDescent="0.2">
      <c r="D543" s="50"/>
    </row>
    <row r="544" spans="4:4" x14ac:dyDescent="0.2">
      <c r="D544" s="50"/>
    </row>
    <row r="545" spans="4:4" x14ac:dyDescent="0.2">
      <c r="D545" s="50"/>
    </row>
    <row r="546" spans="4:4" x14ac:dyDescent="0.2">
      <c r="D546" s="50"/>
    </row>
    <row r="547" spans="4:4" x14ac:dyDescent="0.2">
      <c r="D547" s="50"/>
    </row>
    <row r="548" spans="4:4" x14ac:dyDescent="0.2">
      <c r="D548" s="50"/>
    </row>
    <row r="549" spans="4:4" x14ac:dyDescent="0.2">
      <c r="D549" s="50"/>
    </row>
    <row r="550" spans="4:4" x14ac:dyDescent="0.2">
      <c r="D550" s="50"/>
    </row>
    <row r="551" spans="4:4" x14ac:dyDescent="0.2">
      <c r="D551" s="50"/>
    </row>
    <row r="552" spans="4:4" x14ac:dyDescent="0.2">
      <c r="D552" s="50"/>
    </row>
    <row r="553" spans="4:4" x14ac:dyDescent="0.2">
      <c r="D553" s="50"/>
    </row>
    <row r="554" spans="4:4" x14ac:dyDescent="0.2">
      <c r="D554" s="50"/>
    </row>
    <row r="555" spans="4:4" x14ac:dyDescent="0.2">
      <c r="D555" s="50"/>
    </row>
    <row r="556" spans="4:4" x14ac:dyDescent="0.2">
      <c r="D556" s="50"/>
    </row>
    <row r="557" spans="4:4" x14ac:dyDescent="0.2">
      <c r="D557" s="50"/>
    </row>
    <row r="558" spans="4:4" x14ac:dyDescent="0.2">
      <c r="D558" s="50"/>
    </row>
    <row r="559" spans="4:4" x14ac:dyDescent="0.2">
      <c r="D559" s="50"/>
    </row>
    <row r="560" spans="4:4" x14ac:dyDescent="0.2">
      <c r="D560" s="50"/>
    </row>
    <row r="561" spans="4:4" x14ac:dyDescent="0.2">
      <c r="D561" s="50"/>
    </row>
    <row r="562" spans="4:4" x14ac:dyDescent="0.2">
      <c r="D562" s="50"/>
    </row>
    <row r="563" spans="4:4" x14ac:dyDescent="0.2">
      <c r="D563" s="50"/>
    </row>
    <row r="564" spans="4:4" x14ac:dyDescent="0.2">
      <c r="D564" s="50"/>
    </row>
    <row r="565" spans="4:4" x14ac:dyDescent="0.2">
      <c r="D565" s="50"/>
    </row>
    <row r="566" spans="4:4" x14ac:dyDescent="0.2">
      <c r="D566" s="50"/>
    </row>
    <row r="567" spans="4:4" x14ac:dyDescent="0.2">
      <c r="D567" s="50"/>
    </row>
    <row r="568" spans="4:4" x14ac:dyDescent="0.2">
      <c r="D568" s="50"/>
    </row>
    <row r="569" spans="4:4" x14ac:dyDescent="0.2">
      <c r="D569" s="50"/>
    </row>
    <row r="570" spans="4:4" x14ac:dyDescent="0.2">
      <c r="D570" s="50"/>
    </row>
    <row r="571" spans="4:4" x14ac:dyDescent="0.2">
      <c r="D571" s="50"/>
    </row>
    <row r="572" spans="4:4" x14ac:dyDescent="0.2">
      <c r="D572" s="50"/>
    </row>
    <row r="573" spans="4:4" x14ac:dyDescent="0.2">
      <c r="D573" s="50"/>
    </row>
    <row r="574" spans="4:4" x14ac:dyDescent="0.2">
      <c r="D574" s="50"/>
    </row>
    <row r="575" spans="4:4" x14ac:dyDescent="0.2">
      <c r="D575" s="50"/>
    </row>
    <row r="576" spans="4:4" x14ac:dyDescent="0.2">
      <c r="D576" s="50"/>
    </row>
    <row r="577" spans="4:4" x14ac:dyDescent="0.2">
      <c r="D577" s="50"/>
    </row>
    <row r="578" spans="4:4" x14ac:dyDescent="0.2">
      <c r="D578" s="50"/>
    </row>
    <row r="579" spans="4:4" x14ac:dyDescent="0.2">
      <c r="D579" s="50"/>
    </row>
    <row r="580" spans="4:4" x14ac:dyDescent="0.2">
      <c r="D580" s="50"/>
    </row>
    <row r="581" spans="4:4" x14ac:dyDescent="0.2">
      <c r="D581" s="50"/>
    </row>
    <row r="582" spans="4:4" x14ac:dyDescent="0.2">
      <c r="D582" s="50"/>
    </row>
    <row r="583" spans="4:4" x14ac:dyDescent="0.2">
      <c r="D583" s="50"/>
    </row>
    <row r="584" spans="4:4" x14ac:dyDescent="0.2">
      <c r="D584" s="50"/>
    </row>
    <row r="585" spans="4:4" x14ac:dyDescent="0.2">
      <c r="D585" s="50"/>
    </row>
    <row r="586" spans="4:4" x14ac:dyDescent="0.2">
      <c r="D586" s="50"/>
    </row>
    <row r="587" spans="4:4" x14ac:dyDescent="0.2">
      <c r="D587" s="50"/>
    </row>
    <row r="588" spans="4:4" x14ac:dyDescent="0.2">
      <c r="D588" s="50"/>
    </row>
    <row r="589" spans="4:4" x14ac:dyDescent="0.2">
      <c r="D589" s="50"/>
    </row>
    <row r="590" spans="4:4" x14ac:dyDescent="0.2">
      <c r="D590" s="50"/>
    </row>
    <row r="591" spans="4:4" x14ac:dyDescent="0.2">
      <c r="D591" s="50"/>
    </row>
    <row r="592" spans="4:4" x14ac:dyDescent="0.2">
      <c r="D592" s="50"/>
    </row>
    <row r="593" spans="4:4" x14ac:dyDescent="0.2">
      <c r="D593" s="50"/>
    </row>
    <row r="594" spans="4:4" x14ac:dyDescent="0.2">
      <c r="D594" s="50"/>
    </row>
    <row r="595" spans="4:4" x14ac:dyDescent="0.2">
      <c r="D595" s="50"/>
    </row>
    <row r="596" spans="4:4" x14ac:dyDescent="0.2">
      <c r="D596" s="50"/>
    </row>
    <row r="597" spans="4:4" x14ac:dyDescent="0.2">
      <c r="D597" s="50"/>
    </row>
    <row r="598" spans="4:4" x14ac:dyDescent="0.2">
      <c r="D598" s="50"/>
    </row>
    <row r="599" spans="4:4" x14ac:dyDescent="0.2">
      <c r="D599" s="50"/>
    </row>
    <row r="600" spans="4:4" x14ac:dyDescent="0.2">
      <c r="D600" s="50"/>
    </row>
    <row r="601" spans="4:4" x14ac:dyDescent="0.2">
      <c r="D601" s="50"/>
    </row>
    <row r="602" spans="4:4" x14ac:dyDescent="0.2">
      <c r="D602" s="50"/>
    </row>
    <row r="603" spans="4:4" x14ac:dyDescent="0.2">
      <c r="D603" s="50"/>
    </row>
    <row r="604" spans="4:4" x14ac:dyDescent="0.2">
      <c r="D604" s="50"/>
    </row>
    <row r="605" spans="4:4" x14ac:dyDescent="0.2">
      <c r="D605" s="50"/>
    </row>
    <row r="606" spans="4:4" x14ac:dyDescent="0.2">
      <c r="D606" s="50"/>
    </row>
    <row r="607" spans="4:4" x14ac:dyDescent="0.2">
      <c r="D607" s="50"/>
    </row>
    <row r="608" spans="4:4" x14ac:dyDescent="0.2">
      <c r="D608" s="50"/>
    </row>
    <row r="609" spans="4:4" x14ac:dyDescent="0.2">
      <c r="D609" s="50"/>
    </row>
    <row r="610" spans="4:4" x14ac:dyDescent="0.2">
      <c r="D610" s="50"/>
    </row>
    <row r="611" spans="4:4" x14ac:dyDescent="0.2">
      <c r="D611" s="50"/>
    </row>
    <row r="612" spans="4:4" x14ac:dyDescent="0.2">
      <c r="D612" s="50"/>
    </row>
    <row r="613" spans="4:4" x14ac:dyDescent="0.2">
      <c r="D613" s="50"/>
    </row>
    <row r="614" spans="4:4" x14ac:dyDescent="0.2">
      <c r="D614" s="50"/>
    </row>
    <row r="615" spans="4:4" x14ac:dyDescent="0.2">
      <c r="D615" s="50"/>
    </row>
    <row r="616" spans="4:4" x14ac:dyDescent="0.2">
      <c r="D616" s="50"/>
    </row>
    <row r="617" spans="4:4" x14ac:dyDescent="0.2">
      <c r="D617" s="50"/>
    </row>
    <row r="618" spans="4:4" x14ac:dyDescent="0.2">
      <c r="D618" s="50"/>
    </row>
    <row r="619" spans="4:4" x14ac:dyDescent="0.2">
      <c r="D619" s="50"/>
    </row>
    <row r="620" spans="4:4" x14ac:dyDescent="0.2">
      <c r="D620" s="50"/>
    </row>
    <row r="621" spans="4:4" x14ac:dyDescent="0.2">
      <c r="D621" s="50"/>
    </row>
    <row r="622" spans="4:4" x14ac:dyDescent="0.2">
      <c r="D622" s="50"/>
    </row>
    <row r="623" spans="4:4" x14ac:dyDescent="0.2">
      <c r="D623" s="50"/>
    </row>
    <row r="624" spans="4:4" x14ac:dyDescent="0.2">
      <c r="D624" s="50"/>
    </row>
    <row r="625" spans="4:4" x14ac:dyDescent="0.2">
      <c r="D625" s="50"/>
    </row>
    <row r="626" spans="4:4" x14ac:dyDescent="0.2">
      <c r="D626" s="50"/>
    </row>
    <row r="627" spans="4:4" x14ac:dyDescent="0.2">
      <c r="D627" s="50"/>
    </row>
    <row r="628" spans="4:4" x14ac:dyDescent="0.2">
      <c r="D628" s="50"/>
    </row>
    <row r="629" spans="4:4" x14ac:dyDescent="0.2">
      <c r="D629" s="50"/>
    </row>
    <row r="630" spans="4:4" x14ac:dyDescent="0.2">
      <c r="D630" s="50"/>
    </row>
    <row r="631" spans="4:4" x14ac:dyDescent="0.2">
      <c r="D631" s="50"/>
    </row>
    <row r="632" spans="4:4" x14ac:dyDescent="0.2">
      <c r="D632" s="50"/>
    </row>
    <row r="633" spans="4:4" x14ac:dyDescent="0.2">
      <c r="D633" s="50"/>
    </row>
    <row r="634" spans="4:4" x14ac:dyDescent="0.2">
      <c r="D634" s="50"/>
    </row>
    <row r="635" spans="4:4" x14ac:dyDescent="0.2">
      <c r="D635" s="50"/>
    </row>
    <row r="636" spans="4:4" x14ac:dyDescent="0.2">
      <c r="D636" s="50"/>
    </row>
    <row r="637" spans="4:4" x14ac:dyDescent="0.2">
      <c r="D637" s="50"/>
    </row>
    <row r="638" spans="4:4" x14ac:dyDescent="0.2">
      <c r="D638" s="50"/>
    </row>
    <row r="639" spans="4:4" x14ac:dyDescent="0.2">
      <c r="D639" s="50"/>
    </row>
    <row r="640" spans="4:4" x14ac:dyDescent="0.2">
      <c r="D640" s="50"/>
    </row>
    <row r="641" spans="4:4" x14ac:dyDescent="0.2">
      <c r="D641" s="50"/>
    </row>
    <row r="642" spans="4:4" x14ac:dyDescent="0.2">
      <c r="D642" s="50"/>
    </row>
    <row r="643" spans="4:4" x14ac:dyDescent="0.2">
      <c r="D643" s="50"/>
    </row>
    <row r="644" spans="4:4" x14ac:dyDescent="0.2">
      <c r="D644" s="50"/>
    </row>
    <row r="645" spans="4:4" x14ac:dyDescent="0.2">
      <c r="D645" s="50"/>
    </row>
    <row r="646" spans="4:4" x14ac:dyDescent="0.2">
      <c r="D646" s="50"/>
    </row>
    <row r="647" spans="4:4" x14ac:dyDescent="0.2">
      <c r="D647" s="50"/>
    </row>
    <row r="648" spans="4:4" x14ac:dyDescent="0.2">
      <c r="D648" s="50"/>
    </row>
    <row r="649" spans="4:4" x14ac:dyDescent="0.2">
      <c r="D649" s="50"/>
    </row>
    <row r="650" spans="4:4" x14ac:dyDescent="0.2">
      <c r="D650" s="50"/>
    </row>
    <row r="651" spans="4:4" x14ac:dyDescent="0.2">
      <c r="D651" s="50"/>
    </row>
    <row r="652" spans="4:4" x14ac:dyDescent="0.2">
      <c r="D652" s="50"/>
    </row>
    <row r="653" spans="4:4" x14ac:dyDescent="0.2">
      <c r="D653" s="50"/>
    </row>
    <row r="654" spans="4:4" x14ac:dyDescent="0.2">
      <c r="D654" s="50"/>
    </row>
    <row r="655" spans="4:4" x14ac:dyDescent="0.2">
      <c r="D655" s="50"/>
    </row>
    <row r="656" spans="4:4" x14ac:dyDescent="0.2">
      <c r="D656" s="50"/>
    </row>
    <row r="657" spans="4:4" x14ac:dyDescent="0.2">
      <c r="D657" s="50"/>
    </row>
    <row r="658" spans="4:4" x14ac:dyDescent="0.2">
      <c r="D658" s="50"/>
    </row>
    <row r="659" spans="4:4" x14ac:dyDescent="0.2">
      <c r="D659" s="50"/>
    </row>
    <row r="660" spans="4:4" x14ac:dyDescent="0.2">
      <c r="D660" s="50"/>
    </row>
    <row r="661" spans="4:4" x14ac:dyDescent="0.2">
      <c r="D661" s="50"/>
    </row>
    <row r="662" spans="4:4" x14ac:dyDescent="0.2">
      <c r="D662" s="50"/>
    </row>
    <row r="663" spans="4:4" x14ac:dyDescent="0.2">
      <c r="D663" s="50"/>
    </row>
    <row r="664" spans="4:4" x14ac:dyDescent="0.2">
      <c r="D664" s="50"/>
    </row>
    <row r="665" spans="4:4" x14ac:dyDescent="0.2">
      <c r="D665" s="50"/>
    </row>
    <row r="666" spans="4:4" x14ac:dyDescent="0.2">
      <c r="D666" s="50"/>
    </row>
    <row r="667" spans="4:4" x14ac:dyDescent="0.2">
      <c r="D667" s="50"/>
    </row>
    <row r="668" spans="4:4" x14ac:dyDescent="0.2">
      <c r="D668" s="50"/>
    </row>
    <row r="669" spans="4:4" x14ac:dyDescent="0.2">
      <c r="D669" s="50"/>
    </row>
    <row r="670" spans="4:4" x14ac:dyDescent="0.2">
      <c r="D670" s="50"/>
    </row>
    <row r="671" spans="4:4" x14ac:dyDescent="0.2">
      <c r="D671" s="50"/>
    </row>
    <row r="672" spans="4:4" x14ac:dyDescent="0.2">
      <c r="D672" s="50"/>
    </row>
    <row r="673" spans="4:4" x14ac:dyDescent="0.2">
      <c r="D673" s="50"/>
    </row>
    <row r="674" spans="4:4" x14ac:dyDescent="0.2">
      <c r="D674" s="50"/>
    </row>
    <row r="675" spans="4:4" x14ac:dyDescent="0.2">
      <c r="D675" s="50"/>
    </row>
    <row r="676" spans="4:4" x14ac:dyDescent="0.2">
      <c r="D676" s="50"/>
    </row>
    <row r="677" spans="4:4" x14ac:dyDescent="0.2">
      <c r="D677" s="50"/>
    </row>
    <row r="678" spans="4:4" x14ac:dyDescent="0.2">
      <c r="D678" s="50"/>
    </row>
    <row r="679" spans="4:4" x14ac:dyDescent="0.2">
      <c r="D679" s="50"/>
    </row>
    <row r="680" spans="4:4" x14ac:dyDescent="0.2">
      <c r="D680" s="50"/>
    </row>
    <row r="681" spans="4:4" x14ac:dyDescent="0.2">
      <c r="D681" s="50"/>
    </row>
    <row r="682" spans="4:4" x14ac:dyDescent="0.2">
      <c r="D682" s="50"/>
    </row>
    <row r="683" spans="4:4" x14ac:dyDescent="0.2">
      <c r="D683" s="50"/>
    </row>
    <row r="684" spans="4:4" x14ac:dyDescent="0.2">
      <c r="D684" s="50"/>
    </row>
    <row r="685" spans="4:4" x14ac:dyDescent="0.2">
      <c r="D685" s="50"/>
    </row>
    <row r="686" spans="4:4" x14ac:dyDescent="0.2">
      <c r="D686" s="50"/>
    </row>
    <row r="687" spans="4:4" x14ac:dyDescent="0.2">
      <c r="D687" s="50"/>
    </row>
    <row r="688" spans="4:4" x14ac:dyDescent="0.2">
      <c r="D688" s="50"/>
    </row>
    <row r="689" spans="4:4" x14ac:dyDescent="0.2">
      <c r="D689" s="50"/>
    </row>
    <row r="690" spans="4:4" x14ac:dyDescent="0.2">
      <c r="D690" s="50"/>
    </row>
    <row r="691" spans="4:4" x14ac:dyDescent="0.2">
      <c r="D691" s="50"/>
    </row>
    <row r="692" spans="4:4" x14ac:dyDescent="0.2">
      <c r="D692" s="50"/>
    </row>
    <row r="693" spans="4:4" x14ac:dyDescent="0.2">
      <c r="D693" s="50"/>
    </row>
    <row r="694" spans="4:4" x14ac:dyDescent="0.2">
      <c r="D694" s="50"/>
    </row>
    <row r="695" spans="4:4" x14ac:dyDescent="0.2">
      <c r="D695" s="50"/>
    </row>
    <row r="696" spans="4:4" x14ac:dyDescent="0.2">
      <c r="D696" s="50"/>
    </row>
    <row r="697" spans="4:4" x14ac:dyDescent="0.2">
      <c r="D697" s="50"/>
    </row>
    <row r="698" spans="4:4" x14ac:dyDescent="0.2">
      <c r="D698" s="50"/>
    </row>
    <row r="699" spans="4:4" x14ac:dyDescent="0.2">
      <c r="D699" s="50"/>
    </row>
    <row r="700" spans="4:4" x14ac:dyDescent="0.2">
      <c r="D700" s="50"/>
    </row>
    <row r="701" spans="4:4" x14ac:dyDescent="0.2">
      <c r="D701" s="50"/>
    </row>
    <row r="702" spans="4:4" x14ac:dyDescent="0.2">
      <c r="D702" s="50"/>
    </row>
    <row r="703" spans="4:4" x14ac:dyDescent="0.2">
      <c r="D703" s="50"/>
    </row>
    <row r="704" spans="4:4" x14ac:dyDescent="0.2">
      <c r="D704" s="50"/>
    </row>
    <row r="705" spans="4:4" x14ac:dyDescent="0.2">
      <c r="D705" s="50"/>
    </row>
    <row r="706" spans="4:4" x14ac:dyDescent="0.2">
      <c r="D706" s="50"/>
    </row>
    <row r="707" spans="4:4" x14ac:dyDescent="0.2">
      <c r="D707" s="50"/>
    </row>
    <row r="708" spans="4:4" x14ac:dyDescent="0.2">
      <c r="D708" s="50"/>
    </row>
    <row r="709" spans="4:4" x14ac:dyDescent="0.2">
      <c r="D709" s="50"/>
    </row>
    <row r="710" spans="4:4" x14ac:dyDescent="0.2">
      <c r="D710" s="50"/>
    </row>
    <row r="711" spans="4:4" x14ac:dyDescent="0.2">
      <c r="D711" s="50"/>
    </row>
    <row r="712" spans="4:4" x14ac:dyDescent="0.2">
      <c r="D712" s="50"/>
    </row>
    <row r="713" spans="4:4" x14ac:dyDescent="0.2">
      <c r="D713" s="50"/>
    </row>
    <row r="714" spans="4:4" x14ac:dyDescent="0.2">
      <c r="D714" s="50"/>
    </row>
    <row r="715" spans="4:4" x14ac:dyDescent="0.2">
      <c r="D715" s="50"/>
    </row>
    <row r="716" spans="4:4" x14ac:dyDescent="0.2">
      <c r="D716" s="50"/>
    </row>
    <row r="717" spans="4:4" x14ac:dyDescent="0.2">
      <c r="D717" s="50"/>
    </row>
    <row r="718" spans="4:4" x14ac:dyDescent="0.2">
      <c r="D718" s="50"/>
    </row>
    <row r="719" spans="4:4" x14ac:dyDescent="0.2">
      <c r="D719" s="50"/>
    </row>
    <row r="720" spans="4:4" x14ac:dyDescent="0.2">
      <c r="D720" s="50"/>
    </row>
    <row r="721" spans="4:4" x14ac:dyDescent="0.2">
      <c r="D721" s="50"/>
    </row>
    <row r="722" spans="4:4" x14ac:dyDescent="0.2">
      <c r="D722" s="50"/>
    </row>
    <row r="723" spans="4:4" x14ac:dyDescent="0.2">
      <c r="D723" s="50"/>
    </row>
    <row r="724" spans="4:4" x14ac:dyDescent="0.2">
      <c r="D724" s="50"/>
    </row>
    <row r="725" spans="4:4" x14ac:dyDescent="0.2">
      <c r="D725" s="51"/>
    </row>
    <row r="726" spans="4:4" x14ac:dyDescent="0.2">
      <c r="D726" s="51"/>
    </row>
    <row r="727" spans="4:4" x14ac:dyDescent="0.2">
      <c r="D727" s="51"/>
    </row>
    <row r="728" spans="4:4" x14ac:dyDescent="0.2">
      <c r="D728" s="51"/>
    </row>
    <row r="729" spans="4:4" x14ac:dyDescent="0.2">
      <c r="D729" s="51"/>
    </row>
    <row r="730" spans="4:4" x14ac:dyDescent="0.2">
      <c r="D730" s="51"/>
    </row>
    <row r="731" spans="4:4" x14ac:dyDescent="0.2">
      <c r="D731" s="51"/>
    </row>
    <row r="732" spans="4:4" x14ac:dyDescent="0.2">
      <c r="D732" s="51"/>
    </row>
    <row r="733" spans="4:4" x14ac:dyDescent="0.2">
      <c r="D733" s="51"/>
    </row>
    <row r="734" spans="4:4" x14ac:dyDescent="0.2">
      <c r="D734" s="51"/>
    </row>
    <row r="735" spans="4:4" x14ac:dyDescent="0.2">
      <c r="D735" s="51"/>
    </row>
    <row r="736" spans="4:4" x14ac:dyDescent="0.2">
      <c r="D736" s="51"/>
    </row>
    <row r="737" spans="4:4" x14ac:dyDescent="0.2">
      <c r="D737" s="51"/>
    </row>
    <row r="738" spans="4:4" x14ac:dyDescent="0.2">
      <c r="D738" s="51"/>
    </row>
    <row r="739" spans="4:4" x14ac:dyDescent="0.2">
      <c r="D739" s="51"/>
    </row>
    <row r="740" spans="4:4" x14ac:dyDescent="0.2">
      <c r="D740" s="51"/>
    </row>
    <row r="741" spans="4:4" x14ac:dyDescent="0.2">
      <c r="D741" s="51"/>
    </row>
    <row r="742" spans="4:4" x14ac:dyDescent="0.2">
      <c r="D742" s="51"/>
    </row>
    <row r="743" spans="4:4" x14ac:dyDescent="0.2">
      <c r="D743" s="51"/>
    </row>
    <row r="744" spans="4:4" x14ac:dyDescent="0.2">
      <c r="D744" s="51"/>
    </row>
    <row r="745" spans="4:4" x14ac:dyDescent="0.2">
      <c r="D745" s="51"/>
    </row>
    <row r="746" spans="4:4" x14ac:dyDescent="0.2">
      <c r="D746" s="51"/>
    </row>
    <row r="747" spans="4:4" x14ac:dyDescent="0.2">
      <c r="D747" s="51"/>
    </row>
    <row r="748" spans="4:4" x14ac:dyDescent="0.2">
      <c r="D748" s="51"/>
    </row>
    <row r="749" spans="4:4" x14ac:dyDescent="0.2">
      <c r="D749" s="51"/>
    </row>
    <row r="750" spans="4:4" x14ac:dyDescent="0.2">
      <c r="D750" s="51"/>
    </row>
    <row r="751" spans="4:4" x14ac:dyDescent="0.2">
      <c r="D751" s="51"/>
    </row>
    <row r="752" spans="4:4" x14ac:dyDescent="0.2">
      <c r="D752" s="51"/>
    </row>
    <row r="753" spans="4:4" x14ac:dyDescent="0.2">
      <c r="D753" s="51"/>
    </row>
    <row r="754" spans="4:4" x14ac:dyDescent="0.2">
      <c r="D754" s="51"/>
    </row>
    <row r="755" spans="4:4" x14ac:dyDescent="0.2">
      <c r="D755" s="51"/>
    </row>
    <row r="756" spans="4:4" x14ac:dyDescent="0.2">
      <c r="D756" s="51"/>
    </row>
    <row r="757" spans="4:4" x14ac:dyDescent="0.2">
      <c r="D757" s="51"/>
    </row>
    <row r="758" spans="4:4" x14ac:dyDescent="0.2">
      <c r="D758" s="51"/>
    </row>
    <row r="759" spans="4:4" x14ac:dyDescent="0.2">
      <c r="D759" s="51"/>
    </row>
    <row r="760" spans="4:4" x14ac:dyDescent="0.2">
      <c r="D760" s="51"/>
    </row>
    <row r="761" spans="4:4" x14ac:dyDescent="0.2">
      <c r="D761" s="51"/>
    </row>
    <row r="762" spans="4:4" x14ac:dyDescent="0.2">
      <c r="D762" s="51"/>
    </row>
    <row r="763" spans="4:4" x14ac:dyDescent="0.2">
      <c r="D763" s="51"/>
    </row>
    <row r="764" spans="4:4" x14ac:dyDescent="0.2">
      <c r="D764" s="51"/>
    </row>
    <row r="765" spans="4:4" x14ac:dyDescent="0.2">
      <c r="D765" s="51"/>
    </row>
    <row r="766" spans="4:4" x14ac:dyDescent="0.2">
      <c r="D766" s="51"/>
    </row>
    <row r="767" spans="4:4" x14ac:dyDescent="0.2">
      <c r="D767" s="51"/>
    </row>
    <row r="768" spans="4:4" x14ac:dyDescent="0.2">
      <c r="D768" s="51"/>
    </row>
    <row r="769" spans="4:4" x14ac:dyDescent="0.2">
      <c r="D769" s="51"/>
    </row>
    <row r="770" spans="4:4" x14ac:dyDescent="0.2">
      <c r="D770" s="51"/>
    </row>
    <row r="771" spans="4:4" x14ac:dyDescent="0.2">
      <c r="D771" s="51"/>
    </row>
    <row r="772" spans="4:4" x14ac:dyDescent="0.2">
      <c r="D772" s="51"/>
    </row>
    <row r="773" spans="4:4" x14ac:dyDescent="0.2">
      <c r="D773" s="51"/>
    </row>
    <row r="774" spans="4:4" x14ac:dyDescent="0.2">
      <c r="D774" s="51"/>
    </row>
    <row r="775" spans="4:4" x14ac:dyDescent="0.2">
      <c r="D775" s="51"/>
    </row>
    <row r="776" spans="4:4" x14ac:dyDescent="0.2">
      <c r="D776" s="51"/>
    </row>
    <row r="777" spans="4:4" x14ac:dyDescent="0.2">
      <c r="D777" s="51"/>
    </row>
    <row r="778" spans="4:4" x14ac:dyDescent="0.2">
      <c r="D778" s="51"/>
    </row>
    <row r="779" spans="4:4" x14ac:dyDescent="0.2">
      <c r="D779" s="51"/>
    </row>
    <row r="780" spans="4:4" x14ac:dyDescent="0.2">
      <c r="D780" s="51"/>
    </row>
    <row r="781" spans="4:4" x14ac:dyDescent="0.2">
      <c r="D781" s="51"/>
    </row>
    <row r="782" spans="4:4" x14ac:dyDescent="0.2">
      <c r="D782" s="51"/>
    </row>
    <row r="783" spans="4:4" x14ac:dyDescent="0.2">
      <c r="D783" s="51"/>
    </row>
    <row r="784" spans="4:4" x14ac:dyDescent="0.2">
      <c r="D784" s="51"/>
    </row>
    <row r="785" spans="4:4" x14ac:dyDescent="0.2">
      <c r="D785" s="51"/>
    </row>
    <row r="786" spans="4:4" x14ac:dyDescent="0.2">
      <c r="D786" s="51"/>
    </row>
    <row r="787" spans="4:4" x14ac:dyDescent="0.2">
      <c r="D787" s="51"/>
    </row>
    <row r="788" spans="4:4" x14ac:dyDescent="0.2">
      <c r="D788" s="51"/>
    </row>
    <row r="789" spans="4:4" x14ac:dyDescent="0.2">
      <c r="D789" s="51"/>
    </row>
    <row r="790" spans="4:4" x14ac:dyDescent="0.2">
      <c r="D790" s="51"/>
    </row>
    <row r="791" spans="4:4" x14ac:dyDescent="0.2">
      <c r="D791" s="51"/>
    </row>
    <row r="792" spans="4:4" x14ac:dyDescent="0.2">
      <c r="D792" s="51"/>
    </row>
    <row r="793" spans="4:4" x14ac:dyDescent="0.2">
      <c r="D793" s="51"/>
    </row>
    <row r="794" spans="4:4" x14ac:dyDescent="0.2">
      <c r="D794" s="51"/>
    </row>
    <row r="795" spans="4:4" x14ac:dyDescent="0.2">
      <c r="D795" s="51"/>
    </row>
    <row r="796" spans="4:4" x14ac:dyDescent="0.2">
      <c r="D796" s="51"/>
    </row>
    <row r="797" spans="4:4" x14ac:dyDescent="0.2">
      <c r="D797" s="51"/>
    </row>
    <row r="798" spans="4:4" x14ac:dyDescent="0.2">
      <c r="D798" s="51"/>
    </row>
    <row r="799" spans="4:4" x14ac:dyDescent="0.2">
      <c r="D799" s="51"/>
    </row>
    <row r="800" spans="4:4" x14ac:dyDescent="0.2">
      <c r="D800" s="51"/>
    </row>
    <row r="801" spans="4:4" x14ac:dyDescent="0.2">
      <c r="D801" s="51"/>
    </row>
    <row r="802" spans="4:4" x14ac:dyDescent="0.2">
      <c r="D802" s="51"/>
    </row>
    <row r="803" spans="4:4" x14ac:dyDescent="0.2">
      <c r="D803" s="51"/>
    </row>
    <row r="804" spans="4:4" x14ac:dyDescent="0.2">
      <c r="D804" s="51"/>
    </row>
    <row r="805" spans="4:4" x14ac:dyDescent="0.2">
      <c r="D805" s="51"/>
    </row>
    <row r="806" spans="4:4" x14ac:dyDescent="0.2">
      <c r="D806" s="51"/>
    </row>
    <row r="807" spans="4:4" x14ac:dyDescent="0.2">
      <c r="D807" s="51"/>
    </row>
    <row r="808" spans="4:4" x14ac:dyDescent="0.2">
      <c r="D808" s="51"/>
    </row>
    <row r="809" spans="4:4" x14ac:dyDescent="0.2">
      <c r="D809" s="51"/>
    </row>
    <row r="810" spans="4:4" x14ac:dyDescent="0.2">
      <c r="D810" s="51"/>
    </row>
    <row r="811" spans="4:4" x14ac:dyDescent="0.2">
      <c r="D811" s="51"/>
    </row>
    <row r="812" spans="4:4" x14ac:dyDescent="0.2">
      <c r="D812" s="51"/>
    </row>
    <row r="813" spans="4:4" x14ac:dyDescent="0.2">
      <c r="D813" s="51"/>
    </row>
    <row r="814" spans="4:4" x14ac:dyDescent="0.2">
      <c r="D814" s="51"/>
    </row>
    <row r="815" spans="4:4" x14ac:dyDescent="0.2">
      <c r="D815" s="51"/>
    </row>
    <row r="816" spans="4:4" x14ac:dyDescent="0.2">
      <c r="D816" s="51"/>
    </row>
    <row r="817" spans="4:4" x14ac:dyDescent="0.2">
      <c r="D817" s="51"/>
    </row>
    <row r="818" spans="4:4" x14ac:dyDescent="0.2">
      <c r="D818" s="51"/>
    </row>
    <row r="819" spans="4:4" x14ac:dyDescent="0.2">
      <c r="D819" s="51"/>
    </row>
    <row r="820" spans="4:4" x14ac:dyDescent="0.2">
      <c r="D820" s="51"/>
    </row>
    <row r="821" spans="4:4" x14ac:dyDescent="0.2">
      <c r="D821" s="51"/>
    </row>
    <row r="822" spans="4:4" x14ac:dyDescent="0.2">
      <c r="D822" s="51"/>
    </row>
    <row r="823" spans="4:4" x14ac:dyDescent="0.2">
      <c r="D823" s="51"/>
    </row>
    <row r="824" spans="4:4" x14ac:dyDescent="0.2">
      <c r="D824" s="51"/>
    </row>
    <row r="825" spans="4:4" x14ac:dyDescent="0.2">
      <c r="D825" s="51"/>
    </row>
    <row r="826" spans="4:4" x14ac:dyDescent="0.2">
      <c r="D826" s="51"/>
    </row>
    <row r="827" spans="4:4" x14ac:dyDescent="0.2">
      <c r="D827" s="51"/>
    </row>
    <row r="828" spans="4:4" x14ac:dyDescent="0.2">
      <c r="D828" s="51"/>
    </row>
    <row r="829" spans="4:4" x14ac:dyDescent="0.2">
      <c r="D829" s="51"/>
    </row>
    <row r="830" spans="4:4" x14ac:dyDescent="0.2">
      <c r="D830" s="51"/>
    </row>
    <row r="831" spans="4:4" x14ac:dyDescent="0.2">
      <c r="D831" s="51"/>
    </row>
    <row r="832" spans="4:4" x14ac:dyDescent="0.2">
      <c r="D832" s="51"/>
    </row>
    <row r="833" spans="4:4" x14ac:dyDescent="0.2">
      <c r="D833" s="51"/>
    </row>
    <row r="834" spans="4:4" x14ac:dyDescent="0.2">
      <c r="D834" s="51"/>
    </row>
    <row r="835" spans="4:4" x14ac:dyDescent="0.2">
      <c r="D835" s="51"/>
    </row>
    <row r="836" spans="4:4" x14ac:dyDescent="0.2">
      <c r="D836" s="51"/>
    </row>
    <row r="837" spans="4:4" x14ac:dyDescent="0.2">
      <c r="D837" s="51"/>
    </row>
    <row r="838" spans="4:4" x14ac:dyDescent="0.2">
      <c r="D838" s="51"/>
    </row>
    <row r="839" spans="4:4" x14ac:dyDescent="0.2">
      <c r="D839" s="51"/>
    </row>
    <row r="840" spans="4:4" x14ac:dyDescent="0.2">
      <c r="D840" s="51"/>
    </row>
    <row r="841" spans="4:4" x14ac:dyDescent="0.2">
      <c r="D841" s="51"/>
    </row>
    <row r="842" spans="4:4" x14ac:dyDescent="0.2">
      <c r="D842" s="51"/>
    </row>
    <row r="843" spans="4:4" x14ac:dyDescent="0.2">
      <c r="D843" s="51"/>
    </row>
    <row r="844" spans="4:4" x14ac:dyDescent="0.2">
      <c r="D844" s="51"/>
    </row>
    <row r="845" spans="4:4" x14ac:dyDescent="0.2">
      <c r="D845" s="51"/>
    </row>
    <row r="846" spans="4:4" x14ac:dyDescent="0.2">
      <c r="D846" s="51"/>
    </row>
    <row r="847" spans="4:4" x14ac:dyDescent="0.2">
      <c r="D847" s="51"/>
    </row>
    <row r="848" spans="4:4" x14ac:dyDescent="0.2">
      <c r="D848" s="51"/>
    </row>
    <row r="849" spans="4:4" x14ac:dyDescent="0.2">
      <c r="D849" s="51"/>
    </row>
    <row r="850" spans="4:4" x14ac:dyDescent="0.2">
      <c r="D850" s="51"/>
    </row>
    <row r="851" spans="4:4" x14ac:dyDescent="0.2">
      <c r="D851" s="51"/>
    </row>
    <row r="852" spans="4:4" x14ac:dyDescent="0.2">
      <c r="D852" s="51"/>
    </row>
    <row r="853" spans="4:4" x14ac:dyDescent="0.2">
      <c r="D853" s="51"/>
    </row>
    <row r="854" spans="4:4" x14ac:dyDescent="0.2">
      <c r="D854" s="51"/>
    </row>
    <row r="855" spans="4:4" x14ac:dyDescent="0.2">
      <c r="D855" s="51"/>
    </row>
    <row r="856" spans="4:4" x14ac:dyDescent="0.2">
      <c r="D856" s="51"/>
    </row>
    <row r="857" spans="4:4" x14ac:dyDescent="0.2">
      <c r="D857" s="51"/>
    </row>
    <row r="858" spans="4:4" x14ac:dyDescent="0.2">
      <c r="D858" s="51"/>
    </row>
    <row r="859" spans="4:4" x14ac:dyDescent="0.2">
      <c r="D859" s="51"/>
    </row>
    <row r="860" spans="4:4" x14ac:dyDescent="0.2">
      <c r="D860" s="51"/>
    </row>
    <row r="861" spans="4:4" x14ac:dyDescent="0.2">
      <c r="D861" s="51"/>
    </row>
    <row r="862" spans="4:4" x14ac:dyDescent="0.2">
      <c r="D862" s="51"/>
    </row>
    <row r="863" spans="4:4" x14ac:dyDescent="0.2">
      <c r="D863" s="51"/>
    </row>
    <row r="864" spans="4:4" x14ac:dyDescent="0.2">
      <c r="D864" s="51"/>
    </row>
    <row r="865" spans="4:4" x14ac:dyDescent="0.2">
      <c r="D865" s="51"/>
    </row>
    <row r="866" spans="4:4" x14ac:dyDescent="0.2">
      <c r="D866" s="51"/>
    </row>
    <row r="867" spans="4:4" x14ac:dyDescent="0.2">
      <c r="D867" s="51"/>
    </row>
    <row r="868" spans="4:4" x14ac:dyDescent="0.2">
      <c r="D868" s="51"/>
    </row>
    <row r="869" spans="4:4" x14ac:dyDescent="0.2">
      <c r="D869" s="51"/>
    </row>
    <row r="870" spans="4:4" x14ac:dyDescent="0.2">
      <c r="D870" s="51"/>
    </row>
    <row r="871" spans="4:4" x14ac:dyDescent="0.2">
      <c r="D871" s="51"/>
    </row>
    <row r="872" spans="4:4" x14ac:dyDescent="0.2">
      <c r="D872" s="51"/>
    </row>
    <row r="873" spans="4:4" x14ac:dyDescent="0.2">
      <c r="D873" s="51"/>
    </row>
    <row r="874" spans="4:4" x14ac:dyDescent="0.2">
      <c r="D874" s="51"/>
    </row>
    <row r="875" spans="4:4" x14ac:dyDescent="0.2">
      <c r="D875" s="51"/>
    </row>
    <row r="876" spans="4:4" x14ac:dyDescent="0.2">
      <c r="D876" s="51"/>
    </row>
    <row r="877" spans="4:4" x14ac:dyDescent="0.2">
      <c r="D877" s="51"/>
    </row>
    <row r="878" spans="4:4" x14ac:dyDescent="0.2">
      <c r="D878" s="51"/>
    </row>
    <row r="879" spans="4:4" x14ac:dyDescent="0.2">
      <c r="D879" s="51"/>
    </row>
    <row r="880" spans="4:4" x14ac:dyDescent="0.2">
      <c r="D880" s="51"/>
    </row>
    <row r="881" spans="4:4" x14ac:dyDescent="0.2">
      <c r="D881" s="51"/>
    </row>
    <row r="882" spans="4:4" x14ac:dyDescent="0.2">
      <c r="D882" s="51"/>
    </row>
    <row r="883" spans="4:4" x14ac:dyDescent="0.2">
      <c r="D883" s="51"/>
    </row>
    <row r="884" spans="4:4" x14ac:dyDescent="0.2">
      <c r="D884" s="51"/>
    </row>
    <row r="885" spans="4:4" x14ac:dyDescent="0.2">
      <c r="D885" s="51"/>
    </row>
    <row r="886" spans="4:4" x14ac:dyDescent="0.2">
      <c r="D886" s="51"/>
    </row>
    <row r="887" spans="4:4" x14ac:dyDescent="0.2">
      <c r="D887" s="51"/>
    </row>
    <row r="888" spans="4:4" x14ac:dyDescent="0.2">
      <c r="D888" s="51"/>
    </row>
    <row r="889" spans="4:4" x14ac:dyDescent="0.2">
      <c r="D889" s="51"/>
    </row>
    <row r="890" spans="4:4" x14ac:dyDescent="0.2">
      <c r="D890" s="51"/>
    </row>
    <row r="891" spans="4:4" x14ac:dyDescent="0.2">
      <c r="D891" s="51"/>
    </row>
    <row r="892" spans="4:4" x14ac:dyDescent="0.2">
      <c r="D892" s="51"/>
    </row>
    <row r="893" spans="4:4" x14ac:dyDescent="0.2">
      <c r="D893" s="51"/>
    </row>
    <row r="894" spans="4:4" x14ac:dyDescent="0.2">
      <c r="D894" s="51"/>
    </row>
    <row r="895" spans="4:4" x14ac:dyDescent="0.2">
      <c r="D895" s="51"/>
    </row>
    <row r="896" spans="4:4" x14ac:dyDescent="0.2">
      <c r="D896" s="51"/>
    </row>
    <row r="897" spans="4:4" x14ac:dyDescent="0.2">
      <c r="D897" s="51"/>
    </row>
    <row r="898" spans="4:4" x14ac:dyDescent="0.2">
      <c r="D898" s="51"/>
    </row>
    <row r="899" spans="4:4" x14ac:dyDescent="0.2">
      <c r="D899" s="51"/>
    </row>
    <row r="900" spans="4:4" x14ac:dyDescent="0.2">
      <c r="D900" s="51"/>
    </row>
    <row r="901" spans="4:4" x14ac:dyDescent="0.2">
      <c r="D901" s="51"/>
    </row>
    <row r="902" spans="4:4" x14ac:dyDescent="0.2">
      <c r="D902" s="51"/>
    </row>
    <row r="903" spans="4:4" x14ac:dyDescent="0.2">
      <c r="D903" s="51"/>
    </row>
    <row r="904" spans="4:4" x14ac:dyDescent="0.2">
      <c r="D904" s="51"/>
    </row>
    <row r="905" spans="4:4" x14ac:dyDescent="0.2">
      <c r="D905" s="51"/>
    </row>
    <row r="906" spans="4:4" x14ac:dyDescent="0.2">
      <c r="D906" s="51"/>
    </row>
    <row r="907" spans="4:4" x14ac:dyDescent="0.2">
      <c r="D907" s="51"/>
    </row>
    <row r="908" spans="4:4" x14ac:dyDescent="0.2">
      <c r="D908" s="51"/>
    </row>
    <row r="909" spans="4:4" x14ac:dyDescent="0.2">
      <c r="D909" s="51"/>
    </row>
    <row r="910" spans="4:4" x14ac:dyDescent="0.2">
      <c r="D910" s="51"/>
    </row>
    <row r="911" spans="4:4" x14ac:dyDescent="0.2">
      <c r="D911" s="51"/>
    </row>
    <row r="912" spans="4:4" x14ac:dyDescent="0.2">
      <c r="D912" s="51"/>
    </row>
    <row r="913" spans="4:4" x14ac:dyDescent="0.2">
      <c r="D913" s="51"/>
    </row>
    <row r="914" spans="4:4" x14ac:dyDescent="0.2">
      <c r="D914" s="51"/>
    </row>
    <row r="915" spans="4:4" x14ac:dyDescent="0.2">
      <c r="D915" s="51"/>
    </row>
    <row r="916" spans="4:4" x14ac:dyDescent="0.2">
      <c r="D916" s="51"/>
    </row>
    <row r="917" spans="4:4" x14ac:dyDescent="0.2">
      <c r="D917" s="51"/>
    </row>
    <row r="918" spans="4:4" x14ac:dyDescent="0.2">
      <c r="D918" s="51"/>
    </row>
    <row r="919" spans="4:4" x14ac:dyDescent="0.2">
      <c r="D919" s="51"/>
    </row>
    <row r="920" spans="4:4" x14ac:dyDescent="0.2">
      <c r="D920" s="51"/>
    </row>
    <row r="921" spans="4:4" x14ac:dyDescent="0.2">
      <c r="D921" s="51"/>
    </row>
    <row r="922" spans="4:4" x14ac:dyDescent="0.2">
      <c r="D922" s="51"/>
    </row>
    <row r="923" spans="4:4" x14ac:dyDescent="0.2">
      <c r="D923" s="51"/>
    </row>
    <row r="924" spans="4:4" x14ac:dyDescent="0.2">
      <c r="D924" s="51"/>
    </row>
    <row r="925" spans="4:4" x14ac:dyDescent="0.2">
      <c r="D925" s="51"/>
    </row>
    <row r="926" spans="4:4" x14ac:dyDescent="0.2">
      <c r="D926" s="51"/>
    </row>
    <row r="927" spans="4:4" x14ac:dyDescent="0.2">
      <c r="D927" s="51"/>
    </row>
    <row r="928" spans="4:4" x14ac:dyDescent="0.2">
      <c r="D928" s="51"/>
    </row>
    <row r="929" spans="4:4" x14ac:dyDescent="0.2">
      <c r="D929" s="51"/>
    </row>
    <row r="930" spans="4:4" x14ac:dyDescent="0.2">
      <c r="D930" s="51"/>
    </row>
    <row r="931" spans="4:4" x14ac:dyDescent="0.2">
      <c r="D931" s="51"/>
    </row>
    <row r="932" spans="4:4" x14ac:dyDescent="0.2">
      <c r="D932" s="51"/>
    </row>
    <row r="933" spans="4:4" x14ac:dyDescent="0.2">
      <c r="D933" s="51"/>
    </row>
    <row r="934" spans="4:4" x14ac:dyDescent="0.2">
      <c r="D934" s="51"/>
    </row>
    <row r="935" spans="4:4" x14ac:dyDescent="0.2">
      <c r="D935" s="51"/>
    </row>
    <row r="936" spans="4:4" x14ac:dyDescent="0.2">
      <c r="D936" s="51"/>
    </row>
    <row r="937" spans="4:4" x14ac:dyDescent="0.2">
      <c r="D937" s="51"/>
    </row>
    <row r="938" spans="4:4" x14ac:dyDescent="0.2">
      <c r="D938" s="51"/>
    </row>
    <row r="939" spans="4:4" x14ac:dyDescent="0.2">
      <c r="D939" s="51"/>
    </row>
    <row r="940" spans="4:4" x14ac:dyDescent="0.2">
      <c r="D940" s="51"/>
    </row>
    <row r="941" spans="4:4" x14ac:dyDescent="0.2">
      <c r="D941" s="51"/>
    </row>
    <row r="942" spans="4:4" x14ac:dyDescent="0.2">
      <c r="D942" s="51"/>
    </row>
    <row r="943" spans="4:4" x14ac:dyDescent="0.2">
      <c r="D943" s="51"/>
    </row>
    <row r="944" spans="4:4" x14ac:dyDescent="0.2">
      <c r="D944" s="51"/>
    </row>
    <row r="945" spans="4:4" x14ac:dyDescent="0.2">
      <c r="D945" s="51"/>
    </row>
    <row r="946" spans="4:4" x14ac:dyDescent="0.2">
      <c r="D946" s="51"/>
    </row>
    <row r="947" spans="4:4" x14ac:dyDescent="0.2">
      <c r="D947" s="51"/>
    </row>
    <row r="948" spans="4:4" x14ac:dyDescent="0.2">
      <c r="D948" s="51"/>
    </row>
    <row r="949" spans="4:4" x14ac:dyDescent="0.2">
      <c r="D949" s="51"/>
    </row>
    <row r="950" spans="4:4" x14ac:dyDescent="0.2">
      <c r="D950" s="51"/>
    </row>
    <row r="951" spans="4:4" x14ac:dyDescent="0.2">
      <c r="D951" s="51"/>
    </row>
    <row r="952" spans="4:4" x14ac:dyDescent="0.2">
      <c r="D952" s="51"/>
    </row>
    <row r="953" spans="4:4" x14ac:dyDescent="0.2">
      <c r="D953" s="51"/>
    </row>
    <row r="954" spans="4:4" x14ac:dyDescent="0.2">
      <c r="D954" s="51"/>
    </row>
    <row r="955" spans="4:4" x14ac:dyDescent="0.2">
      <c r="D955" s="51"/>
    </row>
    <row r="956" spans="4:4" x14ac:dyDescent="0.2">
      <c r="D956" s="51"/>
    </row>
    <row r="957" spans="4:4" x14ac:dyDescent="0.2">
      <c r="D957" s="51"/>
    </row>
    <row r="958" spans="4:4" x14ac:dyDescent="0.2">
      <c r="D958" s="51"/>
    </row>
    <row r="959" spans="4:4" x14ac:dyDescent="0.2">
      <c r="D959" s="51"/>
    </row>
    <row r="960" spans="4:4" x14ac:dyDescent="0.2">
      <c r="D960" s="51"/>
    </row>
    <row r="961" spans="4:4" x14ac:dyDescent="0.2">
      <c r="D961" s="51"/>
    </row>
    <row r="962" spans="4:4" x14ac:dyDescent="0.2">
      <c r="D962" s="51"/>
    </row>
    <row r="963" spans="4:4" x14ac:dyDescent="0.2">
      <c r="D963" s="51"/>
    </row>
    <row r="964" spans="4:4" x14ac:dyDescent="0.2">
      <c r="D964" s="51"/>
    </row>
    <row r="965" spans="4:4" x14ac:dyDescent="0.2">
      <c r="D965" s="51"/>
    </row>
    <row r="966" spans="4:4" x14ac:dyDescent="0.2">
      <c r="D966" s="51"/>
    </row>
    <row r="967" spans="4:4" x14ac:dyDescent="0.2">
      <c r="D967" s="51"/>
    </row>
    <row r="968" spans="4:4" x14ac:dyDescent="0.2">
      <c r="D968" s="51"/>
    </row>
    <row r="969" spans="4:4" x14ac:dyDescent="0.2">
      <c r="D969" s="51"/>
    </row>
    <row r="970" spans="4:4" x14ac:dyDescent="0.2">
      <c r="D970" s="51"/>
    </row>
    <row r="971" spans="4:4" x14ac:dyDescent="0.2">
      <c r="D971" s="51"/>
    </row>
    <row r="972" spans="4:4" x14ac:dyDescent="0.2">
      <c r="D972" s="51"/>
    </row>
    <row r="973" spans="4:4" x14ac:dyDescent="0.2">
      <c r="D973" s="51"/>
    </row>
    <row r="974" spans="4:4" x14ac:dyDescent="0.2">
      <c r="D974" s="51"/>
    </row>
    <row r="975" spans="4:4" x14ac:dyDescent="0.2">
      <c r="D975" s="51"/>
    </row>
    <row r="976" spans="4:4" x14ac:dyDescent="0.2">
      <c r="D976" s="51"/>
    </row>
    <row r="977" spans="4:4" x14ac:dyDescent="0.2">
      <c r="D977" s="51"/>
    </row>
    <row r="978" spans="4:4" x14ac:dyDescent="0.2">
      <c r="D978" s="51"/>
    </row>
    <row r="979" spans="4:4" x14ac:dyDescent="0.2">
      <c r="D979" s="51"/>
    </row>
    <row r="980" spans="4:4" x14ac:dyDescent="0.2">
      <c r="D980" s="51"/>
    </row>
    <row r="981" spans="4:4" x14ac:dyDescent="0.2">
      <c r="D981" s="51"/>
    </row>
    <row r="982" spans="4:4" x14ac:dyDescent="0.2">
      <c r="D982" s="51"/>
    </row>
    <row r="983" spans="4:4" x14ac:dyDescent="0.2">
      <c r="D983" s="51"/>
    </row>
    <row r="984" spans="4:4" x14ac:dyDescent="0.2">
      <c r="D984" s="51"/>
    </row>
    <row r="985" spans="4:4" x14ac:dyDescent="0.2">
      <c r="D985" s="51"/>
    </row>
    <row r="986" spans="4:4" x14ac:dyDescent="0.2">
      <c r="D986" s="51"/>
    </row>
    <row r="987" spans="4:4" x14ac:dyDescent="0.2">
      <c r="D987" s="51"/>
    </row>
    <row r="988" spans="4:4" x14ac:dyDescent="0.2">
      <c r="D988" s="51"/>
    </row>
    <row r="989" spans="4:4" x14ac:dyDescent="0.2">
      <c r="D989" s="51"/>
    </row>
    <row r="990" spans="4:4" x14ac:dyDescent="0.2">
      <c r="D990" s="51"/>
    </row>
    <row r="991" spans="4:4" x14ac:dyDescent="0.2">
      <c r="D991" s="51"/>
    </row>
    <row r="992" spans="4:4" x14ac:dyDescent="0.2">
      <c r="D992" s="51"/>
    </row>
    <row r="993" spans="4:4" x14ac:dyDescent="0.2">
      <c r="D993" s="51"/>
    </row>
    <row r="994" spans="4:4" x14ac:dyDescent="0.2">
      <c r="D994" s="51"/>
    </row>
    <row r="995" spans="4:4" x14ac:dyDescent="0.2">
      <c r="D995" s="51"/>
    </row>
    <row r="996" spans="4:4" x14ac:dyDescent="0.2">
      <c r="D996" s="51"/>
    </row>
    <row r="997" spans="4:4" x14ac:dyDescent="0.2">
      <c r="D997" s="51"/>
    </row>
    <row r="998" spans="4:4" x14ac:dyDescent="0.2">
      <c r="D998" s="51"/>
    </row>
    <row r="999" spans="4:4" x14ac:dyDescent="0.2">
      <c r="D999" s="51"/>
    </row>
    <row r="1000" spans="4:4" x14ac:dyDescent="0.2">
      <c r="D1000" s="51"/>
    </row>
    <row r="1001" spans="4:4" x14ac:dyDescent="0.2">
      <c r="D1001" s="51"/>
    </row>
    <row r="1002" spans="4:4" x14ac:dyDescent="0.2">
      <c r="D1002" s="51"/>
    </row>
    <row r="1003" spans="4:4" x14ac:dyDescent="0.2">
      <c r="D1003" s="51"/>
    </row>
    <row r="1004" spans="4:4" x14ac:dyDescent="0.2">
      <c r="D1004" s="51"/>
    </row>
    <row r="1005" spans="4:4" x14ac:dyDescent="0.2">
      <c r="D1005" s="51"/>
    </row>
    <row r="1006" spans="4:4" x14ac:dyDescent="0.2">
      <c r="D1006" s="51"/>
    </row>
    <row r="1007" spans="4:4" x14ac:dyDescent="0.2">
      <c r="D1007" s="51"/>
    </row>
    <row r="1008" spans="4:4" x14ac:dyDescent="0.2">
      <c r="D1008" s="51"/>
    </row>
    <row r="1009" spans="4:4" x14ac:dyDescent="0.2">
      <c r="D1009" s="51"/>
    </row>
    <row r="1010" spans="4:4" x14ac:dyDescent="0.2">
      <c r="D1010" s="51"/>
    </row>
    <row r="1011" spans="4:4" x14ac:dyDescent="0.2">
      <c r="D1011" s="51"/>
    </row>
    <row r="1012" spans="4:4" x14ac:dyDescent="0.2">
      <c r="D1012" s="51"/>
    </row>
    <row r="1013" spans="4:4" x14ac:dyDescent="0.2">
      <c r="D1013" s="51"/>
    </row>
    <row r="1014" spans="4:4" x14ac:dyDescent="0.2">
      <c r="D1014" s="51"/>
    </row>
    <row r="1015" spans="4:4" x14ac:dyDescent="0.2">
      <c r="D1015" s="51"/>
    </row>
    <row r="1016" spans="4:4" x14ac:dyDescent="0.2">
      <c r="D1016" s="51"/>
    </row>
    <row r="1017" spans="4:4" x14ac:dyDescent="0.2">
      <c r="D1017" s="51"/>
    </row>
    <row r="1018" spans="4:4" x14ac:dyDescent="0.2">
      <c r="D1018" s="51"/>
    </row>
    <row r="1019" spans="4:4" x14ac:dyDescent="0.2">
      <c r="D1019" s="51"/>
    </row>
    <row r="1020" spans="4:4" x14ac:dyDescent="0.2">
      <c r="D1020" s="51"/>
    </row>
    <row r="1021" spans="4:4" x14ac:dyDescent="0.2">
      <c r="D1021" s="51"/>
    </row>
    <row r="1022" spans="4:4" x14ac:dyDescent="0.2">
      <c r="D1022" s="51"/>
    </row>
    <row r="1023" spans="4:4" x14ac:dyDescent="0.2">
      <c r="D1023" s="51"/>
    </row>
    <row r="1024" spans="4:4" x14ac:dyDescent="0.2">
      <c r="D1024" s="51"/>
    </row>
    <row r="1025" spans="4:4" x14ac:dyDescent="0.2">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109375" defaultRowHeight="12.75" x14ac:dyDescent="0.2"/>
  <sheetData>
    <row r="1" spans="1:13" ht="18" customHeight="1" x14ac:dyDescent="0.2">
      <c r="A1" s="182" t="s">
        <v>30</v>
      </c>
      <c r="B1" s="180"/>
      <c r="C1" s="180"/>
      <c r="D1" s="82"/>
      <c r="E1" s="132"/>
      <c r="F1" s="132"/>
      <c r="G1" s="132"/>
      <c r="H1" s="132"/>
      <c r="I1" s="132"/>
      <c r="J1" s="132"/>
      <c r="K1" s="132"/>
      <c r="L1" s="132"/>
      <c r="M1" s="181"/>
    </row>
    <row r="2" spans="1:13" ht="18" customHeight="1" x14ac:dyDescent="0.2">
      <c r="A2" s="132" t="s">
        <v>31</v>
      </c>
      <c r="B2" s="132"/>
      <c r="C2" s="132"/>
      <c r="E2" s="132"/>
      <c r="F2" s="132"/>
      <c r="G2" s="132"/>
      <c r="H2" s="132"/>
      <c r="I2" s="132"/>
      <c r="J2" s="132"/>
      <c r="K2" s="132"/>
      <c r="L2" s="132"/>
      <c r="M2" s="181"/>
    </row>
    <row r="3" spans="1:13" ht="18" customHeight="1" x14ac:dyDescent="0.2">
      <c r="A3" s="183" t="s">
        <v>36</v>
      </c>
      <c r="B3" s="132"/>
      <c r="C3" s="132"/>
      <c r="D3" s="183"/>
      <c r="E3" s="132"/>
      <c r="F3" s="132"/>
      <c r="G3" s="132"/>
      <c r="H3" s="132"/>
      <c r="I3" s="132"/>
      <c r="J3" s="132"/>
      <c r="K3" s="132"/>
      <c r="L3" s="132"/>
      <c r="M3" s="181"/>
    </row>
    <row r="4" spans="1:13" ht="18" customHeight="1" x14ac:dyDescent="0.2">
      <c r="A4" s="183" t="s">
        <v>209</v>
      </c>
      <c r="B4" s="132"/>
      <c r="C4" s="132"/>
      <c r="D4" s="183"/>
      <c r="E4" s="132"/>
      <c r="F4" s="132"/>
      <c r="G4" s="132"/>
      <c r="H4" s="132"/>
      <c r="I4" s="132"/>
      <c r="J4" s="132"/>
      <c r="K4" s="132"/>
      <c r="L4" s="132"/>
      <c r="M4" s="181"/>
    </row>
    <row r="5" spans="1:13" ht="18" customHeight="1" x14ac:dyDescent="0.2">
      <c r="A5" s="183" t="s">
        <v>37</v>
      </c>
      <c r="B5" s="132"/>
      <c r="C5" s="132"/>
      <c r="E5" s="132"/>
      <c r="F5" s="132"/>
      <c r="G5" s="132"/>
      <c r="H5" s="132"/>
      <c r="I5" s="132"/>
      <c r="J5" s="132"/>
      <c r="K5" s="132"/>
      <c r="L5" s="132"/>
      <c r="M5" s="181"/>
    </row>
    <row r="6" spans="1:13" ht="18" customHeight="1" x14ac:dyDescent="0.2">
      <c r="A6" s="183" t="s">
        <v>208</v>
      </c>
      <c r="B6" s="132"/>
      <c r="C6" s="132"/>
      <c r="E6" s="132"/>
      <c r="F6" s="132"/>
      <c r="G6" s="132"/>
      <c r="H6" s="132"/>
      <c r="I6" s="132"/>
      <c r="J6" s="132"/>
      <c r="K6" s="132"/>
      <c r="L6" s="132"/>
      <c r="M6" s="181"/>
    </row>
    <row r="7" spans="1:13" ht="18" customHeight="1" x14ac:dyDescent="0.2">
      <c r="A7" s="183" t="s">
        <v>126</v>
      </c>
      <c r="B7" s="132"/>
      <c r="C7" s="132"/>
      <c r="E7" s="132"/>
      <c r="F7" s="132"/>
      <c r="G7" s="132"/>
      <c r="H7" s="132"/>
      <c r="I7" s="132"/>
      <c r="J7" s="132"/>
      <c r="K7" s="132"/>
      <c r="L7" s="132"/>
      <c r="M7" s="181"/>
    </row>
    <row r="8" spans="1:13" ht="18" customHeight="1" x14ac:dyDescent="0.2">
      <c r="A8" s="132" t="s">
        <v>134</v>
      </c>
      <c r="B8" s="132"/>
      <c r="C8" s="132"/>
      <c r="E8" s="132"/>
      <c r="F8" s="132"/>
      <c r="G8" s="132"/>
      <c r="H8" s="132"/>
      <c r="I8" s="132"/>
      <c r="J8" s="132"/>
      <c r="K8" s="132"/>
      <c r="L8" s="132"/>
      <c r="M8" s="181"/>
    </row>
    <row r="9" spans="1:13" ht="18" customHeight="1" x14ac:dyDescent="0.2">
      <c r="A9" s="183" t="s">
        <v>134</v>
      </c>
    </row>
    <row r="10" spans="1:13" ht="18" customHeight="1" x14ac:dyDescent="0.2">
      <c r="A10" s="132" t="s">
        <v>32</v>
      </c>
      <c r="B10" s="132"/>
      <c r="C10" s="132"/>
      <c r="E10" s="132"/>
      <c r="F10" s="132"/>
      <c r="G10" s="132"/>
      <c r="H10" s="132"/>
      <c r="I10" s="132"/>
      <c r="J10" s="132"/>
      <c r="K10" s="132"/>
      <c r="L10" s="132"/>
      <c r="M10" s="181"/>
    </row>
    <row r="11" spans="1:13" ht="18" customHeight="1" x14ac:dyDescent="0.2">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50"/>
  <sheetViews>
    <sheetView showGridLines="0" zoomScale="94" zoomScaleNormal="94" workbookViewId="0">
      <pane ySplit="10" topLeftCell="A439" activePane="bottomLeft" state="frozen"/>
      <selection pane="bottomLeft"/>
    </sheetView>
  </sheetViews>
  <sheetFormatPr defaultColWidth="15" defaultRowHeight="12.75" x14ac:dyDescent="0.2"/>
  <cols>
    <col min="1" max="14" width="15.5703125" customWidth="1"/>
  </cols>
  <sheetData>
    <row r="1" spans="1:14" ht="18" customHeight="1" x14ac:dyDescent="0.2">
      <c r="A1" s="83" t="s">
        <v>41</v>
      </c>
      <c r="B1" s="83"/>
      <c r="C1" s="83"/>
      <c r="D1" s="83"/>
      <c r="E1" s="83"/>
      <c r="F1" s="83"/>
      <c r="G1" s="83"/>
      <c r="H1" s="83"/>
      <c r="I1" s="83"/>
      <c r="J1" s="131"/>
      <c r="K1" s="3"/>
      <c r="L1" s="3"/>
      <c r="M1" s="3"/>
      <c r="N1" s="3"/>
    </row>
    <row r="2" spans="1:14" ht="18" customHeight="1" x14ac:dyDescent="0.2">
      <c r="A2" s="132" t="s">
        <v>92</v>
      </c>
      <c r="B2" s="83"/>
      <c r="C2" s="83"/>
      <c r="D2" s="83"/>
      <c r="E2" s="83"/>
      <c r="F2" s="83"/>
      <c r="G2" s="83"/>
      <c r="H2" s="83"/>
      <c r="I2" s="83"/>
      <c r="J2" s="131"/>
      <c r="K2" s="3"/>
      <c r="L2" s="3"/>
      <c r="M2" s="3"/>
      <c r="N2" s="3"/>
    </row>
    <row r="3" spans="1:14" ht="18" customHeight="1" x14ac:dyDescent="0.2">
      <c r="A3" s="132" t="s">
        <v>139</v>
      </c>
      <c r="B3" s="83"/>
      <c r="C3" s="83"/>
      <c r="D3" s="83"/>
      <c r="E3" s="83"/>
      <c r="F3" s="83"/>
      <c r="G3" s="83"/>
      <c r="H3" s="83"/>
      <c r="I3" s="83"/>
      <c r="J3" s="131"/>
      <c r="K3" s="3"/>
      <c r="L3" s="3"/>
      <c r="M3" s="3"/>
      <c r="N3" s="3"/>
    </row>
    <row r="4" spans="1:14" ht="18" customHeight="1" x14ac:dyDescent="0.2">
      <c r="A4" s="132" t="s">
        <v>93</v>
      </c>
      <c r="B4" s="83"/>
      <c r="C4" s="83"/>
      <c r="D4" s="83"/>
      <c r="E4" s="83"/>
      <c r="F4" s="83"/>
      <c r="G4" s="83"/>
      <c r="H4" s="83"/>
      <c r="I4" s="83"/>
      <c r="J4" s="131"/>
      <c r="K4" s="3"/>
      <c r="L4" s="3"/>
      <c r="M4" s="3"/>
      <c r="N4" s="3"/>
    </row>
    <row r="5" spans="1:14" ht="18" customHeight="1" x14ac:dyDescent="0.2">
      <c r="A5" s="132" t="s">
        <v>94</v>
      </c>
      <c r="B5" s="83"/>
      <c r="C5" s="83"/>
      <c r="D5" s="83"/>
      <c r="E5" s="83"/>
      <c r="F5" s="83"/>
      <c r="G5" s="83"/>
      <c r="H5" s="83"/>
      <c r="I5" s="83"/>
      <c r="J5" s="131"/>
      <c r="K5" s="3"/>
      <c r="L5" s="3"/>
      <c r="M5" s="3"/>
      <c r="N5" s="3"/>
    </row>
    <row r="6" spans="1:14" ht="18" customHeight="1" x14ac:dyDescent="0.2">
      <c r="A6" s="133" t="s">
        <v>199</v>
      </c>
      <c r="B6" s="83"/>
      <c r="C6" s="83"/>
      <c r="D6" s="83"/>
      <c r="E6" s="83"/>
      <c r="F6" s="83"/>
      <c r="G6" s="83"/>
      <c r="H6" s="83"/>
      <c r="I6" s="83"/>
      <c r="J6" s="131"/>
      <c r="K6" s="3"/>
      <c r="L6" s="3"/>
      <c r="M6" s="3"/>
      <c r="N6" s="3"/>
    </row>
    <row r="7" spans="1:14" ht="18" customHeight="1" x14ac:dyDescent="0.25">
      <c r="A7" s="204" t="s">
        <v>135</v>
      </c>
    </row>
    <row r="8" spans="1:14" ht="18" customHeight="1" x14ac:dyDescent="0.2">
      <c r="A8" s="133" t="s">
        <v>110</v>
      </c>
      <c r="B8" s="83"/>
      <c r="C8" s="83"/>
      <c r="D8" s="83"/>
      <c r="E8" s="83"/>
      <c r="F8" s="83"/>
      <c r="G8" s="83"/>
      <c r="H8" s="83"/>
      <c r="I8" s="83"/>
      <c r="J8" s="131"/>
      <c r="K8" s="3"/>
      <c r="L8" s="3"/>
      <c r="M8" s="3"/>
      <c r="N8" s="3"/>
    </row>
    <row r="9" spans="1:14" ht="18" customHeight="1" x14ac:dyDescent="0.2">
      <c r="A9" s="133" t="s">
        <v>194</v>
      </c>
      <c r="B9" s="83"/>
      <c r="C9" s="83"/>
      <c r="D9" s="83"/>
      <c r="E9" s="83"/>
      <c r="F9" s="83"/>
      <c r="G9" s="83"/>
      <c r="H9" s="83"/>
      <c r="I9" s="83"/>
      <c r="J9" s="131"/>
      <c r="K9" s="3"/>
      <c r="L9" s="3"/>
      <c r="M9" s="3"/>
      <c r="N9" s="3"/>
    </row>
    <row r="10" spans="1:14" ht="92.1" customHeight="1" x14ac:dyDescent="0.2">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
      <c r="A444" s="134">
        <v>2025</v>
      </c>
      <c r="B444" s="135" t="s">
        <v>51</v>
      </c>
      <c r="C444" s="87"/>
      <c r="D444" s="87">
        <v>152.01819523262859</v>
      </c>
      <c r="E444" s="106">
        <v>139.34766107184706</v>
      </c>
      <c r="F444" s="106">
        <v>146.50302800000003</v>
      </c>
      <c r="G444" s="87">
        <v>56.055</v>
      </c>
      <c r="H444" s="87">
        <v>71.500109999999992</v>
      </c>
      <c r="I444" s="87">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
      <c r="A445" s="134">
        <v>2025</v>
      </c>
      <c r="B445" s="135" t="s">
        <v>52</v>
      </c>
      <c r="C445" s="87"/>
      <c r="D445" s="87">
        <v>151.22126367255683</v>
      </c>
      <c r="E445" s="106">
        <v>137.63105106786082</v>
      </c>
      <c r="F445" s="106">
        <v>144.98021700000004</v>
      </c>
      <c r="G445" s="87">
        <v>51.993000000000002</v>
      </c>
      <c r="H445" s="87">
        <v>67.188178000000008</v>
      </c>
      <c r="I445" s="87">
        <v>111.15381143392746</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
      <c r="A446" s="134">
        <v>2025</v>
      </c>
      <c r="B446" s="135" t="s">
        <v>53</v>
      </c>
      <c r="C446" s="87"/>
      <c r="D446" s="87">
        <v>149.73770524088755</v>
      </c>
      <c r="E446" s="106">
        <v>134.81215272993416</v>
      </c>
      <c r="F446" s="106">
        <v>141.72596000000001</v>
      </c>
      <c r="G446" s="87">
        <v>51.094999999999999</v>
      </c>
      <c r="H446" s="87">
        <v>64.213161999999997</v>
      </c>
      <c r="I446" s="219">
        <v>101.53199895647549</v>
      </c>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row r="447" spans="1:14" x14ac:dyDescent="0.2">
      <c r="A447" s="134">
        <v>2025</v>
      </c>
      <c r="B447" s="135" t="s">
        <v>54</v>
      </c>
      <c r="C447" s="87"/>
      <c r="D447" s="87">
        <v>147.44569857355182</v>
      </c>
      <c r="E447" s="106">
        <v>132.31305310539423</v>
      </c>
      <c r="F447" s="106">
        <v>139.07099299999999</v>
      </c>
      <c r="G447" s="87">
        <v>46.393000000000001</v>
      </c>
      <c r="H447" s="87">
        <v>62.636594000000002</v>
      </c>
      <c r="I447" s="87">
        <v>102.36195223432532</v>
      </c>
      <c r="J447" s="136">
        <f>F447-E447</f>
        <v>6.7579398946057552</v>
      </c>
      <c r="K447" s="154"/>
      <c r="L447" s="152"/>
      <c r="M447" s="152"/>
      <c r="N447" s="203">
        <f>(Typical_retail_prices_of_petroleum_products_and_a_crude_oil_price_index_monthly[[#This Row],[Month]]&amp;" "&amp;Typical_retail_prices_of_petroleum_products_and_a_crude_oil_price_index_monthly[[#This Row],[Year]])*1</f>
        <v>45778</v>
      </c>
    </row>
    <row r="448" spans="1:14" x14ac:dyDescent="0.2">
      <c r="A448" s="134">
        <v>2025</v>
      </c>
      <c r="B448" s="135" t="s">
        <v>13</v>
      </c>
      <c r="C448" s="87"/>
      <c r="D448" s="87">
        <v>146.44566788972327</v>
      </c>
      <c r="E448" s="106">
        <v>131.4677731824857</v>
      </c>
      <c r="F448" s="106">
        <v>137.47549400000003</v>
      </c>
      <c r="G448" s="87">
        <v>49.113999999999997</v>
      </c>
      <c r="H448" s="87">
        <v>63.903945999999998</v>
      </c>
      <c r="I448" s="87"/>
      <c r="J448" s="136">
        <f>F448-E448</f>
        <v>6.0077208175143255</v>
      </c>
      <c r="K448" s="154"/>
      <c r="L448" s="152"/>
      <c r="M448" s="152"/>
      <c r="N448" s="203">
        <f>(Typical_retail_prices_of_petroleum_products_and_a_crude_oil_price_index_monthly[[#This Row],[Month]]&amp;" "&amp;Typical_retail_prices_of_petroleum_products_and_a_crude_oil_price_index_monthly[[#This Row],[Year]])*1</f>
        <v>45809</v>
      </c>
    </row>
    <row r="450" spans="5:9" x14ac:dyDescent="0.2">
      <c r="E450" s="113"/>
      <c r="F450" s="113"/>
      <c r="I450" s="226"/>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6"/>
  <sheetViews>
    <sheetView showGridLines="0" zoomScale="94" zoomScaleNormal="94" workbookViewId="0">
      <pane ySplit="10" topLeftCell="A140" activePane="bottomLeft" state="frozen"/>
      <selection pane="bottomLeft"/>
    </sheetView>
  </sheetViews>
  <sheetFormatPr defaultColWidth="14.42578125" defaultRowHeight="12.75" x14ac:dyDescent="0.2"/>
  <cols>
    <col min="1" max="14" width="15.5703125" customWidth="1"/>
  </cols>
  <sheetData>
    <row r="1" spans="1:13" ht="18" customHeight="1" x14ac:dyDescent="0.2">
      <c r="A1" s="83" t="s">
        <v>42</v>
      </c>
      <c r="B1" s="83"/>
      <c r="C1" s="83"/>
      <c r="D1" s="83"/>
      <c r="E1" s="83"/>
      <c r="F1" s="83"/>
      <c r="G1" s="83"/>
      <c r="H1" s="83"/>
      <c r="I1" s="83"/>
      <c r="J1" s="131"/>
      <c r="K1" s="157"/>
      <c r="L1" s="3"/>
      <c r="M1" s="3"/>
    </row>
    <row r="2" spans="1:13" ht="18" customHeight="1" x14ac:dyDescent="0.2">
      <c r="A2" s="132" t="s">
        <v>92</v>
      </c>
      <c r="B2" s="83"/>
      <c r="C2" s="83"/>
      <c r="D2" s="83"/>
      <c r="E2" s="83"/>
      <c r="F2" s="83"/>
      <c r="G2" s="83"/>
      <c r="H2" s="83"/>
      <c r="I2" s="83"/>
      <c r="J2" s="131"/>
      <c r="K2" s="157"/>
      <c r="L2" s="3"/>
      <c r="M2" s="3"/>
    </row>
    <row r="3" spans="1:13" ht="18" customHeight="1" x14ac:dyDescent="0.2">
      <c r="A3" s="132" t="s">
        <v>139</v>
      </c>
      <c r="B3" s="83"/>
      <c r="C3" s="83"/>
      <c r="D3" s="83"/>
      <c r="E3" s="83"/>
      <c r="F3" s="83"/>
      <c r="G3" s="83"/>
      <c r="H3" s="83"/>
      <c r="I3" s="83"/>
      <c r="J3" s="131"/>
      <c r="K3" s="157"/>
      <c r="L3" s="3"/>
      <c r="M3" s="3"/>
    </row>
    <row r="4" spans="1:13" ht="18" customHeight="1" x14ac:dyDescent="0.2">
      <c r="A4" s="132" t="s">
        <v>93</v>
      </c>
      <c r="B4" s="83"/>
      <c r="C4" s="83"/>
      <c r="D4" s="83"/>
      <c r="E4" s="83"/>
      <c r="F4" s="83"/>
      <c r="G4" s="83"/>
      <c r="H4" s="83"/>
      <c r="I4" s="83"/>
      <c r="J4" s="131"/>
      <c r="K4" s="157"/>
      <c r="L4" s="3"/>
      <c r="M4" s="3"/>
    </row>
    <row r="5" spans="1:13" ht="18" customHeight="1" x14ac:dyDescent="0.2">
      <c r="A5" s="132" t="s">
        <v>94</v>
      </c>
      <c r="B5" s="83"/>
      <c r="C5" s="83"/>
      <c r="D5" s="83"/>
      <c r="E5" s="83"/>
      <c r="F5" s="83"/>
      <c r="G5" s="83"/>
      <c r="H5" s="83"/>
      <c r="I5" s="83"/>
      <c r="J5" s="131"/>
      <c r="K5" s="157"/>
      <c r="L5" s="3"/>
      <c r="M5" s="3"/>
    </row>
    <row r="6" spans="1:13" ht="18" customHeight="1" x14ac:dyDescent="0.2">
      <c r="A6" s="133" t="s">
        <v>200</v>
      </c>
      <c r="B6" s="83"/>
      <c r="C6" s="83"/>
      <c r="D6" s="83"/>
      <c r="E6" s="83"/>
      <c r="F6" s="83"/>
      <c r="G6" s="83"/>
      <c r="H6" s="83"/>
      <c r="I6" s="83"/>
      <c r="J6" s="131"/>
      <c r="K6" s="157"/>
      <c r="L6" s="3"/>
      <c r="M6" s="3"/>
    </row>
    <row r="7" spans="1:13" ht="18" customHeight="1" x14ac:dyDescent="0.25">
      <c r="A7" s="204" t="s">
        <v>135</v>
      </c>
    </row>
    <row r="8" spans="1:13" ht="18" customHeight="1" x14ac:dyDescent="0.2">
      <c r="A8" s="133" t="s">
        <v>110</v>
      </c>
      <c r="B8" s="83"/>
      <c r="C8" s="83"/>
      <c r="D8" s="83"/>
      <c r="E8" s="83"/>
      <c r="F8" s="83"/>
      <c r="G8" s="83"/>
      <c r="H8" s="83"/>
      <c r="I8" s="83"/>
      <c r="J8" s="131"/>
      <c r="K8" s="157"/>
      <c r="L8" s="3"/>
      <c r="M8" s="3"/>
    </row>
    <row r="9" spans="1:13" ht="18" customHeight="1" x14ac:dyDescent="0.2">
      <c r="A9" s="133" t="s">
        <v>194</v>
      </c>
      <c r="B9" s="83"/>
      <c r="C9" s="83"/>
      <c r="D9" s="83"/>
      <c r="E9" s="83"/>
      <c r="F9" s="83"/>
      <c r="G9" s="83"/>
      <c r="H9" s="83"/>
      <c r="I9" s="83"/>
      <c r="J9" s="131"/>
      <c r="K9" s="157"/>
      <c r="L9" s="3"/>
      <c r="M9" s="3"/>
    </row>
    <row r="10" spans="1:13" ht="92.1" customHeight="1" x14ac:dyDescent="0.2">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118.01601422814167</v>
      </c>
      <c r="J155" s="136">
        <f>F155-E155</f>
        <v>7.0543905495441663</v>
      </c>
      <c r="K155" s="125"/>
      <c r="L155" s="110"/>
      <c r="M155" s="110"/>
    </row>
    <row r="156" spans="1:13" x14ac:dyDescent="0.2">
      <c r="A156" s="134">
        <v>2025</v>
      </c>
      <c r="B156" s="134" t="s">
        <v>197</v>
      </c>
      <c r="C156" s="158"/>
      <c r="D156" s="125">
        <f>SUM('4.1.1'!D446:D448)/3</f>
        <v>147.87635723472087</v>
      </c>
      <c r="E156" s="125">
        <f>SUM('4.1.1'!E446:E448)/3</f>
        <v>132.86432633927137</v>
      </c>
      <c r="F156" s="125">
        <f>SUM('4.1.1'!F446:F448)/3</f>
        <v>139.42414900000003</v>
      </c>
      <c r="G156" s="125">
        <f>SUM('4.1.1'!G446:G448)/3</f>
        <v>48.867333333333335</v>
      </c>
      <c r="H156" s="125">
        <f>SUM('4.1.1'!H446:H448)/3</f>
        <v>63.584567333333332</v>
      </c>
      <c r="I156" s="125"/>
      <c r="J156" s="136">
        <f>F156-E156</f>
        <v>6.5598226607286563</v>
      </c>
      <c r="K156" s="125"/>
      <c r="L156" s="110"/>
      <c r="M156"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98" zoomScaleNormal="98" workbookViewId="0">
      <pane ySplit="13" topLeftCell="A57" activePane="bottomLeft" state="frozen"/>
      <selection pane="bottomLeft"/>
    </sheetView>
  </sheetViews>
  <sheetFormatPr defaultColWidth="16.5703125" defaultRowHeight="12.75" x14ac:dyDescent="0.2"/>
  <cols>
    <col min="1" max="12" width="15.5703125" customWidth="1"/>
  </cols>
  <sheetData>
    <row r="1" spans="1:12" ht="18" customHeight="1" x14ac:dyDescent="0.2">
      <c r="A1" s="130" t="s">
        <v>45</v>
      </c>
      <c r="B1" s="21"/>
      <c r="C1" s="21"/>
      <c r="D1" s="21"/>
      <c r="E1" s="21"/>
      <c r="F1" s="21"/>
      <c r="G1" s="21"/>
      <c r="H1" s="21"/>
      <c r="J1" s="5"/>
      <c r="K1" s="6"/>
      <c r="L1" s="6"/>
    </row>
    <row r="2" spans="1:12" ht="18" customHeight="1" x14ac:dyDescent="0.2">
      <c r="A2" s="129" t="s">
        <v>96</v>
      </c>
      <c r="B2" s="21"/>
      <c r="C2" s="21"/>
      <c r="D2" s="21"/>
      <c r="E2" s="21"/>
      <c r="F2" s="21"/>
      <c r="G2" s="21"/>
      <c r="H2" s="21"/>
      <c r="J2" s="5"/>
      <c r="K2" s="6"/>
      <c r="L2" s="6"/>
    </row>
    <row r="3" spans="1:12" ht="18" customHeight="1" x14ac:dyDescent="0.2">
      <c r="A3" s="129" t="s">
        <v>97</v>
      </c>
      <c r="B3" s="21"/>
      <c r="C3" s="21"/>
      <c r="D3" s="21"/>
      <c r="E3" s="21"/>
      <c r="F3" s="21"/>
      <c r="G3" s="21"/>
      <c r="H3" s="21"/>
      <c r="J3" s="5"/>
      <c r="K3" s="6"/>
      <c r="L3" s="6"/>
    </row>
    <row r="4" spans="1:12" ht="18" customHeight="1" x14ac:dyDescent="0.2">
      <c r="A4" s="129" t="s">
        <v>98</v>
      </c>
      <c r="B4" s="21"/>
      <c r="C4" s="21"/>
      <c r="D4" s="21"/>
      <c r="E4" s="21"/>
      <c r="F4" s="21"/>
      <c r="G4" s="21"/>
      <c r="H4" s="21"/>
      <c r="J4" s="5"/>
      <c r="K4" s="6"/>
      <c r="L4" s="6"/>
    </row>
    <row r="5" spans="1:12" ht="18" customHeight="1" x14ac:dyDescent="0.2">
      <c r="A5" s="129" t="s">
        <v>99</v>
      </c>
      <c r="B5" s="21"/>
      <c r="C5" s="21"/>
      <c r="D5" s="21"/>
      <c r="E5" s="21"/>
      <c r="F5" s="21"/>
      <c r="G5" s="21"/>
      <c r="H5" s="21"/>
      <c r="J5" s="5"/>
      <c r="K5" s="6"/>
      <c r="L5" s="6"/>
    </row>
    <row r="6" spans="1:12" ht="18" customHeight="1" x14ac:dyDescent="0.2">
      <c r="A6" s="129" t="s">
        <v>100</v>
      </c>
      <c r="B6" s="21"/>
      <c r="C6" s="21"/>
      <c r="D6" s="21"/>
      <c r="E6" s="21"/>
      <c r="F6" s="21"/>
      <c r="G6" s="21"/>
      <c r="H6" s="21"/>
      <c r="J6" s="5"/>
      <c r="K6" s="6"/>
      <c r="L6" s="6"/>
    </row>
    <row r="7" spans="1:12" ht="18" customHeight="1" x14ac:dyDescent="0.2">
      <c r="A7" s="129" t="s">
        <v>101</v>
      </c>
      <c r="B7" s="21"/>
      <c r="C7" s="21"/>
      <c r="D7" s="21"/>
      <c r="E7" s="21"/>
      <c r="F7" s="21"/>
      <c r="G7" s="21"/>
      <c r="H7" s="21"/>
      <c r="J7" s="5"/>
      <c r="K7" s="6"/>
      <c r="L7" s="6"/>
    </row>
    <row r="8" spans="1:12" ht="18" customHeight="1" x14ac:dyDescent="0.2">
      <c r="A8" s="129" t="s">
        <v>102</v>
      </c>
      <c r="B8" s="21"/>
      <c r="C8" s="21"/>
      <c r="D8" s="21"/>
      <c r="E8" s="21"/>
      <c r="F8" s="21"/>
      <c r="G8" s="21"/>
      <c r="H8" s="21"/>
      <c r="J8" s="5"/>
      <c r="K8" s="6"/>
      <c r="L8" s="6"/>
    </row>
    <row r="9" spans="1:12" ht="18" customHeight="1" x14ac:dyDescent="0.2">
      <c r="A9" s="129" t="s">
        <v>103</v>
      </c>
      <c r="B9" s="21"/>
      <c r="C9" s="21"/>
      <c r="D9" s="21"/>
      <c r="E9" s="21"/>
      <c r="F9" s="21"/>
      <c r="G9" s="21"/>
      <c r="H9" s="21"/>
      <c r="J9" s="5"/>
      <c r="K9" s="6"/>
      <c r="L9" s="6"/>
    </row>
    <row r="10" spans="1:12" ht="18" customHeight="1" x14ac:dyDescent="0.2">
      <c r="A10" s="133" t="s">
        <v>95</v>
      </c>
      <c r="B10" s="21"/>
      <c r="C10" s="21"/>
      <c r="D10" s="21"/>
      <c r="E10" s="21"/>
      <c r="F10" s="21"/>
      <c r="G10" s="21"/>
      <c r="H10" s="21"/>
      <c r="J10" s="5"/>
      <c r="K10" s="6"/>
      <c r="L10" s="6"/>
    </row>
    <row r="11" spans="1:12" ht="18" customHeight="1" x14ac:dyDescent="0.2">
      <c r="A11" s="133" t="s">
        <v>110</v>
      </c>
      <c r="B11" s="21"/>
      <c r="C11" s="21"/>
      <c r="D11" s="21"/>
      <c r="E11" s="21"/>
      <c r="F11" s="21"/>
      <c r="G11" s="21"/>
      <c r="H11" s="21"/>
      <c r="J11" s="5"/>
      <c r="K11" s="6"/>
      <c r="L11" s="6"/>
    </row>
    <row r="12" spans="1:12" ht="15.95" customHeight="1" x14ac:dyDescent="0.2">
      <c r="A12" s="133" t="s">
        <v>194</v>
      </c>
      <c r="B12" s="21"/>
      <c r="C12" s="21"/>
      <c r="D12" s="21"/>
      <c r="E12" s="21"/>
      <c r="F12" s="21"/>
      <c r="G12" s="21"/>
      <c r="H12" s="21"/>
      <c r="J12" s="5"/>
      <c r="K12" s="6"/>
      <c r="L12" s="6"/>
    </row>
    <row r="13" spans="1:12" ht="92.1" customHeight="1" x14ac:dyDescent="0.2">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
      <c r="A14" s="55">
        <v>1977</v>
      </c>
      <c r="B14" s="33">
        <v>17.64</v>
      </c>
      <c r="C14" s="33" t="s">
        <v>7</v>
      </c>
      <c r="D14" s="33" t="s">
        <v>7</v>
      </c>
      <c r="E14" s="33">
        <v>18.21</v>
      </c>
      <c r="F14" s="33">
        <v>8.4</v>
      </c>
      <c r="G14" s="33">
        <v>8.3699999999999992</v>
      </c>
      <c r="H14" s="43" t="s">
        <v>7</v>
      </c>
      <c r="I14" s="43"/>
      <c r="J14" s="43"/>
      <c r="K14" s="56"/>
      <c r="L14" s="56"/>
    </row>
    <row r="15" spans="1:12" ht="14.25" customHeight="1" x14ac:dyDescent="0.2">
      <c r="A15" s="55">
        <v>1978</v>
      </c>
      <c r="B15" s="33">
        <v>16.77</v>
      </c>
      <c r="C15" s="33" t="s">
        <v>7</v>
      </c>
      <c r="D15" s="33" t="s">
        <v>7</v>
      </c>
      <c r="E15" s="33">
        <v>18.46</v>
      </c>
      <c r="F15" s="33">
        <v>8.39</v>
      </c>
      <c r="G15" s="33">
        <v>8.42</v>
      </c>
      <c r="H15" s="43" t="s">
        <v>7</v>
      </c>
      <c r="I15" s="43"/>
      <c r="J15" s="43"/>
      <c r="K15" s="56"/>
      <c r="L15" s="56"/>
    </row>
    <row r="16" spans="1:12" ht="14.25" customHeight="1" x14ac:dyDescent="0.2">
      <c r="A16" s="55">
        <v>1979</v>
      </c>
      <c r="B16" s="33">
        <v>22.66</v>
      </c>
      <c r="C16" s="33" t="s">
        <v>7</v>
      </c>
      <c r="D16" s="33" t="s">
        <v>7</v>
      </c>
      <c r="E16" s="33">
        <v>23.65</v>
      </c>
      <c r="F16" s="33">
        <v>10.89</v>
      </c>
      <c r="G16" s="33">
        <v>10.9</v>
      </c>
      <c r="H16" s="43" t="s">
        <v>7</v>
      </c>
      <c r="I16" s="43"/>
      <c r="J16" s="43"/>
      <c r="K16" s="56"/>
      <c r="L16" s="56"/>
    </row>
    <row r="17" spans="1:12" ht="14.25" customHeight="1" x14ac:dyDescent="0.2">
      <c r="A17" s="55">
        <v>1980</v>
      </c>
      <c r="B17" s="33">
        <v>28.32</v>
      </c>
      <c r="C17" s="33" t="s">
        <v>7</v>
      </c>
      <c r="D17" s="33" t="s">
        <v>7</v>
      </c>
      <c r="E17" s="33">
        <v>29.67</v>
      </c>
      <c r="F17" s="33">
        <v>14.78</v>
      </c>
      <c r="G17" s="33">
        <v>14.77</v>
      </c>
      <c r="H17" s="43" t="s">
        <v>7</v>
      </c>
      <c r="I17" s="43"/>
      <c r="J17" s="43"/>
      <c r="K17" s="56"/>
      <c r="L17" s="56"/>
    </row>
    <row r="18" spans="1:12" ht="14.25" customHeight="1" x14ac:dyDescent="0.2">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
      <c r="A19" s="55">
        <v>1982</v>
      </c>
      <c r="B19" s="33">
        <v>36.619999999999997</v>
      </c>
      <c r="C19" s="33" t="s">
        <v>7</v>
      </c>
      <c r="D19" s="33" t="s">
        <v>7</v>
      </c>
      <c r="E19" s="33">
        <v>35.86</v>
      </c>
      <c r="F19" s="33">
        <v>20.75</v>
      </c>
      <c r="G19" s="33">
        <v>20.11</v>
      </c>
      <c r="H19" s="43" t="s">
        <v>7</v>
      </c>
      <c r="I19" s="43"/>
      <c r="J19" s="43"/>
      <c r="K19" s="56"/>
      <c r="L19" s="56"/>
    </row>
    <row r="20" spans="1:12" ht="14.25" customHeight="1" x14ac:dyDescent="0.2">
      <c r="A20" s="55">
        <v>1983</v>
      </c>
      <c r="B20" s="33">
        <v>39.28</v>
      </c>
      <c r="C20" s="33" t="s">
        <v>7</v>
      </c>
      <c r="D20" s="33" t="s">
        <v>7</v>
      </c>
      <c r="E20" s="33">
        <v>37.299999999999997</v>
      </c>
      <c r="F20" s="33">
        <v>21.19</v>
      </c>
      <c r="G20" s="33">
        <v>20.71</v>
      </c>
      <c r="H20" s="43" t="s">
        <v>7</v>
      </c>
      <c r="I20" s="43"/>
      <c r="J20" s="43"/>
      <c r="K20" s="56"/>
      <c r="L20" s="56"/>
    </row>
    <row r="21" spans="1:12" ht="14.25" customHeight="1" x14ac:dyDescent="0.2">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
      <c r="A22" s="55">
        <v>1985</v>
      </c>
      <c r="B22" s="33">
        <v>43.14</v>
      </c>
      <c r="C22" s="33" t="s">
        <v>7</v>
      </c>
      <c r="D22" s="33" t="s">
        <v>7</v>
      </c>
      <c r="E22" s="33">
        <v>41.94</v>
      </c>
      <c r="F22" s="33">
        <v>21.12</v>
      </c>
      <c r="G22" s="33">
        <v>21.58</v>
      </c>
      <c r="H22" s="43" t="s">
        <v>7</v>
      </c>
      <c r="I22" s="43"/>
      <c r="J22" s="43"/>
      <c r="K22" s="56"/>
      <c r="L22" s="56"/>
    </row>
    <row r="23" spans="1:12" ht="14.25" customHeight="1" x14ac:dyDescent="0.2">
      <c r="A23" s="55">
        <v>1986</v>
      </c>
      <c r="B23" s="33">
        <v>37.35</v>
      </c>
      <c r="C23" s="33" t="s">
        <v>7</v>
      </c>
      <c r="D23" s="33" t="s">
        <v>7</v>
      </c>
      <c r="E23" s="33">
        <v>35.6</v>
      </c>
      <c r="F23" s="33">
        <v>13.95</v>
      </c>
      <c r="G23" s="33">
        <v>13.77</v>
      </c>
      <c r="H23" s="43" t="s">
        <v>7</v>
      </c>
      <c r="I23" s="43"/>
      <c r="J23" s="43"/>
      <c r="K23" s="56"/>
      <c r="L23" s="56"/>
    </row>
    <row r="24" spans="1:12" ht="14.25" customHeight="1" x14ac:dyDescent="0.2">
      <c r="A24" s="55">
        <v>1987</v>
      </c>
      <c r="B24" s="33">
        <v>37.9</v>
      </c>
      <c r="C24" s="33" t="s">
        <v>7</v>
      </c>
      <c r="D24" s="33" t="s">
        <v>7</v>
      </c>
      <c r="E24" s="33">
        <v>34.58</v>
      </c>
      <c r="F24" s="33">
        <v>12.55</v>
      </c>
      <c r="G24" s="33">
        <v>13.16</v>
      </c>
      <c r="H24" s="43" t="s">
        <v>7</v>
      </c>
      <c r="I24" s="43"/>
      <c r="J24" s="43"/>
      <c r="K24" s="56"/>
      <c r="L24" s="56"/>
    </row>
    <row r="25" spans="1:12" ht="14.25" customHeight="1" x14ac:dyDescent="0.2">
      <c r="A25" s="55">
        <v>1988</v>
      </c>
      <c r="B25" s="33">
        <v>37.380000000000003</v>
      </c>
      <c r="C25" s="33" t="s">
        <v>7</v>
      </c>
      <c r="D25" s="33" t="s">
        <v>7</v>
      </c>
      <c r="E25" s="33">
        <v>34</v>
      </c>
      <c r="F25" s="33">
        <v>10.65</v>
      </c>
      <c r="G25" s="33">
        <v>10.88</v>
      </c>
      <c r="H25" s="43" t="s">
        <v>7</v>
      </c>
      <c r="I25" s="43"/>
      <c r="J25" s="43"/>
      <c r="K25" s="56"/>
      <c r="L25" s="56"/>
    </row>
    <row r="26" spans="1:12" ht="14.25" customHeight="1" x14ac:dyDescent="0.2">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2"/>
  <sheetViews>
    <sheetView showGridLines="0" zoomScale="99" zoomScaleNormal="99" workbookViewId="0">
      <pane ySplit="6" topLeftCell="A426" activePane="bottomLeft" state="frozen"/>
      <selection pane="bottomLeft"/>
    </sheetView>
  </sheetViews>
  <sheetFormatPr defaultColWidth="12.5703125" defaultRowHeight="12.75" x14ac:dyDescent="0.2"/>
  <cols>
    <col min="1" max="23" width="15.5703125" customWidth="1"/>
  </cols>
  <sheetData>
    <row r="1" spans="1:23" ht="18" customHeight="1" x14ac:dyDescent="0.2">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2">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25">
      <c r="A3" s="204" t="s">
        <v>135</v>
      </c>
    </row>
    <row r="4" spans="1:23" ht="18" customHeight="1" x14ac:dyDescent="0.2">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2">
      <c r="A5" s="133" t="s">
        <v>194</v>
      </c>
      <c r="B5" s="83"/>
      <c r="C5" s="83"/>
      <c r="D5" s="83"/>
      <c r="E5" s="83"/>
      <c r="F5" s="83"/>
      <c r="G5" s="83"/>
      <c r="H5" s="83"/>
      <c r="I5" s="83"/>
      <c r="J5" s="83"/>
      <c r="K5" s="83"/>
      <c r="L5" s="83"/>
      <c r="M5" s="83"/>
      <c r="N5" s="153"/>
      <c r="O5" s="153"/>
      <c r="Q5" s="153"/>
      <c r="R5" s="153"/>
      <c r="S5" s="159"/>
      <c r="T5" s="160"/>
      <c r="U5" s="160"/>
      <c r="V5" s="160"/>
      <c r="W5" s="160"/>
    </row>
    <row r="6" spans="1:23" ht="92.1" customHeight="1" x14ac:dyDescent="0.2">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2">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2">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2">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2">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2">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2">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2">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2">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2">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2">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2">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2">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2">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2">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2">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2">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2">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2">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2">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2">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2">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2">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2">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2">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2">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2">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2">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2">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2">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2">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2">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2">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2">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2">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2" si="197">H399-K399</f>
        <v>12.36910787249613</v>
      </c>
    </row>
    <row r="400" spans="1:23" ht="14.25" customHeight="1" x14ac:dyDescent="0.2">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2">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2">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2">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2">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2">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2">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2">
      <c r="A407" s="160">
        <v>2023</v>
      </c>
      <c r="B407" s="154">
        <v>45047</v>
      </c>
      <c r="C407" s="154"/>
      <c r="D407" s="170"/>
      <c r="E407" s="171"/>
      <c r="F407" s="171"/>
      <c r="G407" s="153">
        <f>'4.1.1'!F423/1.2</f>
        <v>129.40761583333338</v>
      </c>
      <c r="H407" s="153">
        <f t="shared" ref="H407:H432"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2">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2">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2">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2">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2"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2">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2">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2">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2">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2">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2">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2">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2">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x14ac:dyDescent="0.2">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x14ac:dyDescent="0.2">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x14ac:dyDescent="0.2">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x14ac:dyDescent="0.2">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2" si="217">P423-10.18</f>
        <v>50.694007619047611</v>
      </c>
      <c r="R423" s="153">
        <f>SUM(Q421:Q423)/3</f>
        <v>55.483858412698417</v>
      </c>
      <c r="S423" s="159">
        <f t="shared" si="197"/>
        <v>4.2159277199093026</v>
      </c>
    </row>
    <row r="424" spans="1:19" x14ac:dyDescent="0.2">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x14ac:dyDescent="0.2">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x14ac:dyDescent="0.2">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x14ac:dyDescent="0.2">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x14ac:dyDescent="0.2">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2" si="222">M428-0</f>
        <v>53.385714285714286</v>
      </c>
      <c r="O428" s="153"/>
      <c r="P428" s="153">
        <f>'4.1.1'!H444/1.05</f>
        <v>68.095342857142853</v>
      </c>
      <c r="Q428" s="106">
        <f t="shared" si="217"/>
        <v>57.915342857142853</v>
      </c>
      <c r="R428" s="153"/>
      <c r="S428" s="159">
        <f t="shared" si="197"/>
        <v>5.9628057734608149</v>
      </c>
    </row>
    <row r="429" spans="1:19" x14ac:dyDescent="0.2">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x14ac:dyDescent="0.2">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row r="431" spans="1:19" x14ac:dyDescent="0.2">
      <c r="A431" s="160">
        <v>2025</v>
      </c>
      <c r="B431" s="154">
        <v>45778</v>
      </c>
      <c r="C431" s="154"/>
      <c r="D431" s="170"/>
      <c r="E431" s="171"/>
      <c r="F431" s="171"/>
      <c r="G431" s="153">
        <f>'4.1.1'!F447/1.2</f>
        <v>115.89249416666667</v>
      </c>
      <c r="H431" s="153">
        <f t="shared" si="206"/>
        <v>62.942494166666663</v>
      </c>
      <c r="I431" s="153"/>
      <c r="J431" s="153">
        <f>'4.1.1'!E447/1.2</f>
        <v>110.26087758782853</v>
      </c>
      <c r="K431" s="153">
        <f t="shared" si="207"/>
        <v>57.310877587828529</v>
      </c>
      <c r="L431" s="153"/>
      <c r="M431" s="153">
        <f>'4.1.1'!G447/1.05</f>
        <v>44.183809523809522</v>
      </c>
      <c r="N431" s="106">
        <f t="shared" si="222"/>
        <v>44.183809523809522</v>
      </c>
      <c r="O431" s="153"/>
      <c r="P431" s="153">
        <f>'4.1.1'!H447/1.05</f>
        <v>59.653899047619049</v>
      </c>
      <c r="Q431" s="106">
        <f t="shared" si="217"/>
        <v>49.473899047619049</v>
      </c>
      <c r="R431" s="153"/>
      <c r="S431" s="159">
        <f t="shared" si="197"/>
        <v>5.631616578838134</v>
      </c>
    </row>
    <row r="432" spans="1:19" x14ac:dyDescent="0.2">
      <c r="A432" s="160">
        <v>2025</v>
      </c>
      <c r="B432" s="154">
        <v>45809</v>
      </c>
      <c r="C432" s="154"/>
      <c r="D432" s="170"/>
      <c r="E432" s="171"/>
      <c r="F432" s="171"/>
      <c r="G432" s="153">
        <f>'4.1.1'!F448/1.2</f>
        <v>114.56291166666669</v>
      </c>
      <c r="H432" s="153">
        <f t="shared" si="206"/>
        <v>61.61291166666669</v>
      </c>
      <c r="I432" s="153">
        <f>SUM(H430:H432)/3</f>
        <v>63.236790833333345</v>
      </c>
      <c r="J432" s="153">
        <f>'4.1.1'!E448/1.2</f>
        <v>109.55647765207142</v>
      </c>
      <c r="K432" s="153">
        <f t="shared" si="207"/>
        <v>56.606477652071419</v>
      </c>
      <c r="L432" s="153">
        <f>SUM(K430:K432)/3</f>
        <v>57.7702719493928</v>
      </c>
      <c r="M432" s="153">
        <f>'4.1.1'!G448/1.05</f>
        <v>46.775238095238088</v>
      </c>
      <c r="N432" s="106">
        <f t="shared" si="222"/>
        <v>46.775238095238088</v>
      </c>
      <c r="O432" s="153">
        <f>SUM(N430:N432)/3</f>
        <v>46.540317460317453</v>
      </c>
      <c r="P432" s="153">
        <f>'4.1.1'!H448/1.05</f>
        <v>60.860900952380945</v>
      </c>
      <c r="Q432" s="106">
        <f t="shared" si="217"/>
        <v>50.680900952380945</v>
      </c>
      <c r="R432" s="153">
        <f>SUM(Q430:Q432)/3</f>
        <v>50.376730793650786</v>
      </c>
      <c r="S432" s="159">
        <f t="shared" si="197"/>
        <v>5.0064340145952713</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83" activePane="bottomLeft" state="frozen"/>
      <selection pane="bottomLeft"/>
    </sheetView>
  </sheetViews>
  <sheetFormatPr defaultColWidth="15.5703125" defaultRowHeight="12.75" x14ac:dyDescent="0.2"/>
  <cols>
    <col min="1" max="9" width="15.7109375" customWidth="1"/>
  </cols>
  <sheetData>
    <row r="1" spans="1:9" ht="18" customHeight="1" x14ac:dyDescent="0.2">
      <c r="A1" s="187" t="s">
        <v>140</v>
      </c>
      <c r="B1" s="188"/>
      <c r="C1" s="188"/>
      <c r="D1" s="188"/>
      <c r="E1" s="188"/>
      <c r="F1" s="188"/>
      <c r="G1" s="188"/>
      <c r="H1" s="188"/>
      <c r="I1" s="188"/>
    </row>
    <row r="2" spans="1:9" ht="18" customHeight="1" x14ac:dyDescent="0.2">
      <c r="A2" s="186" t="s">
        <v>116</v>
      </c>
      <c r="B2" s="188"/>
      <c r="C2" s="188"/>
      <c r="D2" s="188"/>
      <c r="E2" s="188"/>
      <c r="F2" s="188"/>
      <c r="G2" s="188"/>
      <c r="H2" s="188"/>
      <c r="I2" s="188"/>
    </row>
    <row r="3" spans="1:9" ht="18" customHeight="1" x14ac:dyDescent="0.2">
      <c r="A3" s="186" t="s">
        <v>117</v>
      </c>
      <c r="B3" s="188"/>
      <c r="C3" s="188"/>
      <c r="D3" s="188"/>
      <c r="E3" s="188"/>
      <c r="F3" s="188"/>
      <c r="G3" s="188"/>
      <c r="H3" s="188"/>
      <c r="I3" s="188"/>
    </row>
    <row r="4" spans="1:9" ht="18" customHeight="1" x14ac:dyDescent="0.2">
      <c r="A4" s="186" t="s">
        <v>118</v>
      </c>
      <c r="B4" s="188"/>
      <c r="C4" s="188"/>
      <c r="D4" s="188"/>
      <c r="E4" s="188"/>
      <c r="F4" s="188"/>
      <c r="G4" s="188"/>
      <c r="H4" s="188"/>
      <c r="I4" s="188"/>
    </row>
    <row r="5" spans="1:9" ht="18" customHeight="1" x14ac:dyDescent="0.2">
      <c r="A5" s="186" t="s">
        <v>119</v>
      </c>
      <c r="B5" s="188"/>
      <c r="C5" s="188"/>
      <c r="D5" s="188"/>
      <c r="E5" s="188"/>
      <c r="F5" s="188"/>
      <c r="G5" s="188"/>
      <c r="H5" s="188"/>
      <c r="I5" s="188"/>
    </row>
    <row r="6" spans="1:9" ht="18" customHeight="1" x14ac:dyDescent="0.2">
      <c r="A6" s="189" t="s">
        <v>120</v>
      </c>
      <c r="B6" s="188"/>
      <c r="C6" s="188"/>
      <c r="D6" s="188"/>
      <c r="E6" s="188"/>
      <c r="F6" s="188"/>
      <c r="G6" s="188"/>
      <c r="H6" s="188"/>
      <c r="I6" s="188"/>
    </row>
    <row r="7" spans="1:9" ht="18" customHeight="1" x14ac:dyDescent="0.2">
      <c r="A7" s="186" t="s">
        <v>121</v>
      </c>
      <c r="B7" s="188"/>
      <c r="C7" s="188"/>
      <c r="D7" s="188"/>
      <c r="E7" s="188"/>
      <c r="F7" s="188"/>
      <c r="G7" s="188"/>
      <c r="H7" s="188"/>
      <c r="I7" s="188"/>
    </row>
    <row r="8" spans="1:9" ht="18" customHeight="1" x14ac:dyDescent="0.2">
      <c r="A8" s="186" t="s">
        <v>122</v>
      </c>
      <c r="B8" s="188"/>
      <c r="C8" s="188"/>
      <c r="D8" s="188"/>
      <c r="E8" s="188"/>
      <c r="F8" s="188"/>
      <c r="G8" s="188"/>
      <c r="H8" s="188"/>
      <c r="I8" s="188"/>
    </row>
    <row r="9" spans="1:9" ht="18" customHeight="1" x14ac:dyDescent="0.2">
      <c r="A9" s="186" t="s">
        <v>123</v>
      </c>
      <c r="B9" s="188"/>
      <c r="C9" s="188"/>
      <c r="D9" s="188"/>
      <c r="E9" s="188"/>
      <c r="F9" s="188"/>
      <c r="G9" s="188"/>
      <c r="H9" s="188"/>
      <c r="I9" s="188"/>
    </row>
    <row r="10" spans="1:9" ht="18" customHeight="1" x14ac:dyDescent="0.2">
      <c r="A10" s="186" t="s">
        <v>124</v>
      </c>
      <c r="B10" s="188"/>
      <c r="C10" s="188"/>
      <c r="D10" s="188"/>
      <c r="E10" s="188"/>
      <c r="F10" s="188"/>
      <c r="G10" s="188"/>
      <c r="H10" s="188"/>
      <c r="I10" s="188"/>
    </row>
    <row r="11" spans="1:9" ht="18" customHeight="1" x14ac:dyDescent="0.2">
      <c r="A11" s="190" t="s">
        <v>125</v>
      </c>
      <c r="B11" s="188"/>
      <c r="C11" s="188"/>
      <c r="D11" s="188"/>
      <c r="E11" s="188"/>
      <c r="F11" s="188"/>
      <c r="G11" s="188"/>
      <c r="H11" s="188"/>
      <c r="I11" s="188"/>
    </row>
    <row r="12" spans="1:9" ht="18" customHeight="1" x14ac:dyDescent="0.2">
      <c r="A12" s="190" t="s">
        <v>110</v>
      </c>
      <c r="B12" s="188"/>
      <c r="C12" s="188"/>
      <c r="D12" s="188"/>
      <c r="E12" s="188"/>
      <c r="F12" s="188"/>
      <c r="G12" s="188"/>
      <c r="H12" s="188"/>
      <c r="I12" s="188"/>
    </row>
    <row r="13" spans="1:9" ht="18" customHeight="1" x14ac:dyDescent="0.2">
      <c r="A13" s="133" t="s">
        <v>194</v>
      </c>
      <c r="B13" s="188"/>
      <c r="C13" s="188"/>
      <c r="D13" s="188"/>
      <c r="E13" s="188"/>
      <c r="F13" s="188"/>
      <c r="G13" s="188"/>
      <c r="H13" s="188"/>
      <c r="I13" s="188"/>
    </row>
    <row r="14" spans="1:9" ht="92.1" customHeight="1" x14ac:dyDescent="0.2">
      <c r="A14" s="209" t="s">
        <v>89</v>
      </c>
      <c r="B14" s="209" t="s">
        <v>90</v>
      </c>
      <c r="C14" s="210" t="s">
        <v>160</v>
      </c>
      <c r="D14" s="210" t="s">
        <v>161</v>
      </c>
      <c r="E14" s="210" t="s">
        <v>162</v>
      </c>
      <c r="F14" s="210" t="s">
        <v>163</v>
      </c>
      <c r="G14" s="210" t="s">
        <v>164</v>
      </c>
      <c r="H14" s="210" t="s">
        <v>166</v>
      </c>
      <c r="I14" s="210" t="s">
        <v>165</v>
      </c>
    </row>
    <row r="15" spans="1:9" ht="14.25" customHeight="1" x14ac:dyDescent="0.2">
      <c r="A15" s="184">
        <v>1954</v>
      </c>
      <c r="B15" s="184" t="s">
        <v>50</v>
      </c>
      <c r="C15" s="185">
        <v>4.47</v>
      </c>
      <c r="D15" s="185">
        <v>4.9000000000000004</v>
      </c>
      <c r="E15" s="185" t="s">
        <v>19</v>
      </c>
      <c r="F15" s="185" t="s">
        <v>19</v>
      </c>
      <c r="G15" s="185" t="s">
        <v>19</v>
      </c>
      <c r="H15" s="185" t="s">
        <v>19</v>
      </c>
      <c r="I15" s="185" t="s">
        <v>19</v>
      </c>
    </row>
    <row r="16" spans="1:9" ht="14.25" customHeight="1" x14ac:dyDescent="0.2">
      <c r="A16" s="184">
        <v>1955</v>
      </c>
      <c r="B16" s="184" t="s">
        <v>50</v>
      </c>
      <c r="C16" s="185">
        <v>4.49</v>
      </c>
      <c r="D16" s="185">
        <v>4.9000000000000004</v>
      </c>
      <c r="E16" s="185" t="s">
        <v>19</v>
      </c>
      <c r="F16" s="185" t="s">
        <v>19</v>
      </c>
      <c r="G16" s="191">
        <v>4.38</v>
      </c>
      <c r="H16" s="185" t="s">
        <v>19</v>
      </c>
      <c r="I16" s="185" t="s">
        <v>19</v>
      </c>
    </row>
    <row r="17" spans="1:9" ht="14.25" customHeight="1" x14ac:dyDescent="0.2">
      <c r="A17" s="184">
        <v>1956</v>
      </c>
      <c r="B17" s="184" t="s">
        <v>50</v>
      </c>
      <c r="C17" s="185">
        <v>4.49</v>
      </c>
      <c r="D17" s="185">
        <v>5.04</v>
      </c>
      <c r="E17" s="185" t="s">
        <v>19</v>
      </c>
      <c r="F17" s="185" t="s">
        <v>19</v>
      </c>
      <c r="G17" s="191">
        <v>4.47</v>
      </c>
      <c r="H17" s="185" t="s">
        <v>19</v>
      </c>
      <c r="I17" s="185" t="s">
        <v>19</v>
      </c>
    </row>
    <row r="18" spans="1:9" ht="14.25" customHeight="1" x14ac:dyDescent="0.2">
      <c r="A18" s="184">
        <v>1957</v>
      </c>
      <c r="B18" s="184" t="s">
        <v>50</v>
      </c>
      <c r="C18" s="185">
        <v>6.09</v>
      </c>
      <c r="D18" s="185">
        <v>6.64</v>
      </c>
      <c r="E18" s="185" t="s">
        <v>19</v>
      </c>
      <c r="F18" s="185" t="s">
        <v>19</v>
      </c>
      <c r="G18" s="191">
        <v>6.07</v>
      </c>
      <c r="H18" s="185" t="s">
        <v>19</v>
      </c>
      <c r="I18" s="185" t="s">
        <v>19</v>
      </c>
    </row>
    <row r="19" spans="1:9" ht="14.25" customHeight="1" x14ac:dyDescent="0.2">
      <c r="A19" s="184">
        <v>1958</v>
      </c>
      <c r="B19" s="184" t="s">
        <v>50</v>
      </c>
      <c r="C19" s="185">
        <v>4.6500000000000004</v>
      </c>
      <c r="D19" s="185">
        <v>5.13</v>
      </c>
      <c r="E19" s="185" t="s">
        <v>19</v>
      </c>
      <c r="F19" s="185" t="s">
        <v>19</v>
      </c>
      <c r="G19" s="191">
        <v>4.6900000000000004</v>
      </c>
      <c r="H19" s="185" t="s">
        <v>19</v>
      </c>
      <c r="I19" s="185" t="s">
        <v>19</v>
      </c>
    </row>
    <row r="20" spans="1:9" ht="14.25" customHeight="1" x14ac:dyDescent="0.2">
      <c r="A20" s="184">
        <v>1959</v>
      </c>
      <c r="B20" s="184" t="s">
        <v>50</v>
      </c>
      <c r="C20" s="185">
        <v>4.67</v>
      </c>
      <c r="D20" s="185">
        <v>5.13</v>
      </c>
      <c r="E20" s="185" t="s">
        <v>19</v>
      </c>
      <c r="F20" s="185" t="s">
        <v>19</v>
      </c>
      <c r="G20" s="191">
        <v>4.7</v>
      </c>
      <c r="H20" s="185" t="s">
        <v>19</v>
      </c>
      <c r="I20" s="185" t="s">
        <v>19</v>
      </c>
    </row>
    <row r="21" spans="1:9" ht="14.25" customHeight="1" x14ac:dyDescent="0.2">
      <c r="A21" s="184">
        <v>1960</v>
      </c>
      <c r="B21" s="184" t="s">
        <v>50</v>
      </c>
      <c r="C21" s="185">
        <v>4.67</v>
      </c>
      <c r="D21" s="185">
        <v>5.18</v>
      </c>
      <c r="E21" s="185" t="s">
        <v>19</v>
      </c>
      <c r="F21" s="185" t="s">
        <v>19</v>
      </c>
      <c r="G21" s="191">
        <v>4.79</v>
      </c>
      <c r="H21" s="191">
        <v>1.55</v>
      </c>
      <c r="I21" s="191">
        <v>1.55</v>
      </c>
    </row>
    <row r="22" spans="1:9" ht="14.25" customHeight="1" x14ac:dyDescent="0.2">
      <c r="A22" s="184">
        <v>1961</v>
      </c>
      <c r="B22" s="184" t="s">
        <v>50</v>
      </c>
      <c r="C22" s="185">
        <v>4.58</v>
      </c>
      <c r="D22" s="185">
        <v>5.09</v>
      </c>
      <c r="E22" s="185" t="s">
        <v>19</v>
      </c>
      <c r="F22" s="185" t="s">
        <v>19</v>
      </c>
      <c r="G22" s="191">
        <v>4.6500000000000004</v>
      </c>
      <c r="H22" s="191">
        <v>1.65</v>
      </c>
      <c r="I22" s="191">
        <v>1.52</v>
      </c>
    </row>
    <row r="23" spans="1:9" ht="14.25" customHeight="1" x14ac:dyDescent="0.2">
      <c r="A23" s="184">
        <v>1962</v>
      </c>
      <c r="B23" s="184" t="s">
        <v>50</v>
      </c>
      <c r="C23" s="185">
        <v>4.8600000000000003</v>
      </c>
      <c r="D23" s="185">
        <v>5.36</v>
      </c>
      <c r="E23" s="185" t="s">
        <v>19</v>
      </c>
      <c r="F23" s="185" t="s">
        <v>19</v>
      </c>
      <c r="G23" s="191">
        <v>4.93</v>
      </c>
      <c r="H23" s="191">
        <v>1.89</v>
      </c>
      <c r="I23" s="191">
        <v>1.73</v>
      </c>
    </row>
    <row r="24" spans="1:9" ht="14.25" customHeight="1" x14ac:dyDescent="0.2">
      <c r="A24" s="184">
        <v>1963</v>
      </c>
      <c r="B24" s="184" t="s">
        <v>50</v>
      </c>
      <c r="C24" s="185">
        <v>4.7699999999999996</v>
      </c>
      <c r="D24" s="185">
        <v>5.36</v>
      </c>
      <c r="E24" s="185" t="s">
        <v>19</v>
      </c>
      <c r="F24" s="185" t="s">
        <v>19</v>
      </c>
      <c r="G24" s="191">
        <v>4.93</v>
      </c>
      <c r="H24" s="191">
        <v>1.86</v>
      </c>
      <c r="I24" s="191">
        <v>1.73</v>
      </c>
    </row>
    <row r="25" spans="1:9" ht="14.25" customHeight="1" x14ac:dyDescent="0.2">
      <c r="A25" s="184">
        <v>1964</v>
      </c>
      <c r="B25" s="184" t="s">
        <v>50</v>
      </c>
      <c r="C25" s="185">
        <v>4.7699999999999996</v>
      </c>
      <c r="D25" s="185">
        <v>5.22</v>
      </c>
      <c r="E25" s="185" t="s">
        <v>19</v>
      </c>
      <c r="F25" s="185" t="s">
        <v>19</v>
      </c>
      <c r="G25" s="191">
        <v>4.97</v>
      </c>
      <c r="H25" s="191">
        <v>1.86</v>
      </c>
      <c r="I25" s="191">
        <v>1.73</v>
      </c>
    </row>
    <row r="26" spans="1:9" ht="14.25" customHeight="1" x14ac:dyDescent="0.2">
      <c r="A26" s="184">
        <v>1965</v>
      </c>
      <c r="B26" s="184" t="s">
        <v>50</v>
      </c>
      <c r="C26" s="185">
        <v>5.36</v>
      </c>
      <c r="D26" s="185">
        <v>5.82</v>
      </c>
      <c r="E26" s="185" t="s">
        <v>19</v>
      </c>
      <c r="F26" s="185" t="s">
        <v>19</v>
      </c>
      <c r="G26" s="191">
        <v>5.52</v>
      </c>
      <c r="H26" s="191">
        <v>1.86</v>
      </c>
      <c r="I26" s="191">
        <v>1.73</v>
      </c>
    </row>
    <row r="27" spans="1:9" ht="14.25" customHeight="1" x14ac:dyDescent="0.2">
      <c r="A27" s="184">
        <v>1966</v>
      </c>
      <c r="B27" s="184" t="s">
        <v>50</v>
      </c>
      <c r="C27" s="185">
        <v>5.36</v>
      </c>
      <c r="D27" s="185">
        <v>5.68</v>
      </c>
      <c r="E27" s="185" t="s">
        <v>19</v>
      </c>
      <c r="F27" s="185" t="s">
        <v>19</v>
      </c>
      <c r="G27" s="191">
        <v>5.52</v>
      </c>
      <c r="H27" s="191">
        <v>1.86</v>
      </c>
      <c r="I27" s="191">
        <v>1.73</v>
      </c>
    </row>
    <row r="28" spans="1:9" ht="14.25" customHeight="1" x14ac:dyDescent="0.2">
      <c r="A28" s="184">
        <v>1967</v>
      </c>
      <c r="B28" s="184" t="s">
        <v>50</v>
      </c>
      <c r="C28" s="185">
        <v>5.73</v>
      </c>
      <c r="D28" s="185">
        <v>6.05</v>
      </c>
      <c r="E28" s="185" t="s">
        <v>19</v>
      </c>
      <c r="F28" s="185" t="s">
        <v>19</v>
      </c>
      <c r="G28" s="191">
        <v>5.89</v>
      </c>
      <c r="H28" s="191">
        <v>1.86</v>
      </c>
      <c r="I28" s="191">
        <v>1.73</v>
      </c>
    </row>
    <row r="29" spans="1:9" ht="14.25" customHeight="1" x14ac:dyDescent="0.2">
      <c r="A29" s="184">
        <v>1968</v>
      </c>
      <c r="B29" s="184" t="s">
        <v>50</v>
      </c>
      <c r="C29" s="185">
        <v>5.77</v>
      </c>
      <c r="D29" s="185">
        <v>6.14</v>
      </c>
      <c r="E29" s="185" t="s">
        <v>19</v>
      </c>
      <c r="F29" s="185" t="s">
        <v>19</v>
      </c>
      <c r="G29" s="191">
        <v>6.07</v>
      </c>
      <c r="H29" s="191">
        <v>2.06</v>
      </c>
      <c r="I29" s="191">
        <v>1.95</v>
      </c>
    </row>
    <row r="30" spans="1:9" ht="14.25" customHeight="1" x14ac:dyDescent="0.2">
      <c r="A30" s="184">
        <v>1969</v>
      </c>
      <c r="B30" s="184" t="s">
        <v>50</v>
      </c>
      <c r="C30" s="185">
        <v>6.57</v>
      </c>
      <c r="D30" s="185">
        <v>6.94</v>
      </c>
      <c r="E30" s="185" t="s">
        <v>19</v>
      </c>
      <c r="F30" s="185" t="s">
        <v>19</v>
      </c>
      <c r="G30" s="191">
        <v>6.92</v>
      </c>
      <c r="H30" s="191">
        <v>2.09</v>
      </c>
      <c r="I30" s="191">
        <v>1.95</v>
      </c>
    </row>
    <row r="31" spans="1:9" ht="14.25" customHeight="1" x14ac:dyDescent="0.2">
      <c r="A31" s="184">
        <v>1970</v>
      </c>
      <c r="B31" s="184" t="s">
        <v>50</v>
      </c>
      <c r="C31" s="185">
        <v>6.78</v>
      </c>
      <c r="D31" s="185">
        <v>7.15</v>
      </c>
      <c r="E31" s="185" t="s">
        <v>19</v>
      </c>
      <c r="F31" s="185" t="s">
        <v>19</v>
      </c>
      <c r="G31" s="191">
        <v>6.99</v>
      </c>
      <c r="H31" s="191">
        <v>2.17</v>
      </c>
      <c r="I31" s="191">
        <v>2.02</v>
      </c>
    </row>
    <row r="32" spans="1:9" ht="14.25" customHeight="1" x14ac:dyDescent="0.2">
      <c r="A32" s="184">
        <v>1971</v>
      </c>
      <c r="B32" s="184" t="s">
        <v>50</v>
      </c>
      <c r="C32" s="185">
        <v>7.06</v>
      </c>
      <c r="D32" s="185">
        <v>7.42</v>
      </c>
      <c r="E32" s="185" t="s">
        <v>19</v>
      </c>
      <c r="F32" s="185" t="s">
        <v>19</v>
      </c>
      <c r="G32" s="191">
        <v>7.22</v>
      </c>
      <c r="H32" s="191">
        <v>2.34</v>
      </c>
      <c r="I32" s="191">
        <v>2.14</v>
      </c>
    </row>
    <row r="33" spans="1:9" ht="14.25" customHeight="1" x14ac:dyDescent="0.2">
      <c r="A33" s="184">
        <v>1972</v>
      </c>
      <c r="B33" s="184" t="s">
        <v>50</v>
      </c>
      <c r="C33" s="185">
        <v>7.26</v>
      </c>
      <c r="D33" s="185">
        <v>7.7</v>
      </c>
      <c r="E33" s="185" t="s">
        <v>19</v>
      </c>
      <c r="F33" s="185" t="s">
        <v>19</v>
      </c>
      <c r="G33" s="191">
        <v>7.48</v>
      </c>
      <c r="H33" s="191">
        <v>2.4500000000000002</v>
      </c>
      <c r="I33" s="191">
        <v>2.21</v>
      </c>
    </row>
    <row r="34" spans="1:9" ht="14.25" customHeight="1" x14ac:dyDescent="0.2">
      <c r="A34" s="184">
        <v>1973</v>
      </c>
      <c r="B34" s="184" t="s">
        <v>50</v>
      </c>
      <c r="C34" s="185">
        <v>7.48</v>
      </c>
      <c r="D34" s="185">
        <v>7.7</v>
      </c>
      <c r="E34" s="185" t="s">
        <v>19</v>
      </c>
      <c r="F34" s="185" t="s">
        <v>19</v>
      </c>
      <c r="G34" s="191">
        <v>7.48</v>
      </c>
      <c r="H34" s="191">
        <v>2.5099999999999998</v>
      </c>
      <c r="I34" s="191">
        <v>2.27</v>
      </c>
    </row>
    <row r="35" spans="1:9" ht="14.25" customHeight="1" x14ac:dyDescent="0.2">
      <c r="A35" s="184">
        <v>1974</v>
      </c>
      <c r="B35" s="184" t="s">
        <v>50</v>
      </c>
      <c r="C35" s="185">
        <v>8.91</v>
      </c>
      <c r="D35" s="185">
        <v>9.24</v>
      </c>
      <c r="E35" s="185" t="s">
        <v>19</v>
      </c>
      <c r="F35" s="185" t="s">
        <v>19</v>
      </c>
      <c r="G35" s="191">
        <v>9.1300000000000008</v>
      </c>
      <c r="H35" s="191">
        <v>3.39</v>
      </c>
      <c r="I35" s="191">
        <v>3.39</v>
      </c>
    </row>
    <row r="36" spans="1:9" ht="14.25" customHeight="1" x14ac:dyDescent="0.2">
      <c r="A36" s="184">
        <v>1975</v>
      </c>
      <c r="B36" s="184" t="s">
        <v>50</v>
      </c>
      <c r="C36" s="185">
        <v>15.62</v>
      </c>
      <c r="D36" s="185">
        <v>15.95</v>
      </c>
      <c r="E36" s="185" t="s">
        <v>19</v>
      </c>
      <c r="F36" s="185" t="s">
        <v>19</v>
      </c>
      <c r="G36" s="191">
        <v>12.21</v>
      </c>
      <c r="H36" s="191">
        <v>5.0599999999999996</v>
      </c>
      <c r="I36" s="191">
        <v>5.26</v>
      </c>
    </row>
    <row r="37" spans="1:9" ht="14.25" customHeight="1" x14ac:dyDescent="0.2">
      <c r="A37" s="184">
        <v>1976</v>
      </c>
      <c r="B37" s="184" t="s">
        <v>50</v>
      </c>
      <c r="C37" s="185">
        <v>16.5</v>
      </c>
      <c r="D37" s="185">
        <v>16.829999999999998</v>
      </c>
      <c r="E37" s="185" t="s">
        <v>19</v>
      </c>
      <c r="F37" s="185" t="s">
        <v>19</v>
      </c>
      <c r="G37" s="191">
        <v>13.53</v>
      </c>
      <c r="H37" s="191">
        <v>6.49</v>
      </c>
      <c r="I37" s="191">
        <v>6.47</v>
      </c>
    </row>
    <row r="38" spans="1:9" ht="14.25" customHeight="1" x14ac:dyDescent="0.2">
      <c r="A38" s="184">
        <v>1977</v>
      </c>
      <c r="B38" s="184" t="s">
        <v>50</v>
      </c>
      <c r="C38" s="185">
        <v>17.05</v>
      </c>
      <c r="D38" s="185">
        <v>17.489999999999998</v>
      </c>
      <c r="E38" s="185" t="s">
        <v>19</v>
      </c>
      <c r="F38" s="185" t="s">
        <v>19</v>
      </c>
      <c r="G38" s="191">
        <v>17.16</v>
      </c>
      <c r="H38" s="191">
        <v>8.15</v>
      </c>
      <c r="I38" s="191">
        <v>7.93</v>
      </c>
    </row>
    <row r="39" spans="1:9" ht="14.25" customHeight="1" x14ac:dyDescent="0.2">
      <c r="A39" s="184">
        <v>1978</v>
      </c>
      <c r="B39" s="184" t="s">
        <v>50</v>
      </c>
      <c r="C39" s="185">
        <v>16.37</v>
      </c>
      <c r="D39" s="185">
        <v>16.760000000000002</v>
      </c>
      <c r="E39" s="185" t="s">
        <v>19</v>
      </c>
      <c r="F39" s="185" t="s">
        <v>19</v>
      </c>
      <c r="G39" s="191">
        <v>18.57</v>
      </c>
      <c r="H39" s="191">
        <v>8.43</v>
      </c>
      <c r="I39" s="191">
        <v>8.48</v>
      </c>
    </row>
    <row r="40" spans="1:9" ht="14.25" customHeight="1" x14ac:dyDescent="0.2">
      <c r="A40" s="184">
        <v>1979</v>
      </c>
      <c r="B40" s="184" t="s">
        <v>50</v>
      </c>
      <c r="C40" s="185">
        <v>17.09</v>
      </c>
      <c r="D40" s="185">
        <v>17.5</v>
      </c>
      <c r="E40" s="185" t="s">
        <v>19</v>
      </c>
      <c r="F40" s="185" t="s">
        <v>19</v>
      </c>
      <c r="G40" s="191">
        <v>18.420000000000002</v>
      </c>
      <c r="H40" s="191">
        <v>8.3699999999999992</v>
      </c>
      <c r="I40" s="191">
        <v>8.36</v>
      </c>
    </row>
    <row r="41" spans="1:9" ht="14.25" customHeight="1" x14ac:dyDescent="0.2">
      <c r="A41" s="184">
        <v>1980</v>
      </c>
      <c r="B41" s="184" t="s">
        <v>50</v>
      </c>
      <c r="C41" s="185">
        <v>25.98</v>
      </c>
      <c r="D41" s="185">
        <v>26.39</v>
      </c>
      <c r="E41" s="185" t="s">
        <v>19</v>
      </c>
      <c r="F41" s="185" t="s">
        <v>19</v>
      </c>
      <c r="G41" s="191">
        <v>27.8</v>
      </c>
      <c r="H41" s="191">
        <v>13.07</v>
      </c>
      <c r="I41" s="191">
        <v>13.03</v>
      </c>
    </row>
    <row r="42" spans="1:9" ht="14.25" customHeight="1" x14ac:dyDescent="0.2">
      <c r="A42" s="184">
        <v>1981</v>
      </c>
      <c r="B42" s="184" t="s">
        <v>50</v>
      </c>
      <c r="C42" s="185">
        <v>28.64</v>
      </c>
      <c r="D42" s="185">
        <v>29.05</v>
      </c>
      <c r="E42" s="185" t="s">
        <v>19</v>
      </c>
      <c r="F42" s="185" t="s">
        <v>19</v>
      </c>
      <c r="G42" s="191">
        <v>30.7</v>
      </c>
      <c r="H42" s="191">
        <v>15.9</v>
      </c>
      <c r="I42" s="191">
        <v>15.8</v>
      </c>
    </row>
    <row r="43" spans="1:9" ht="14.25" customHeight="1" x14ac:dyDescent="0.2">
      <c r="A43" s="184">
        <v>1982</v>
      </c>
      <c r="B43" s="184" t="s">
        <v>50</v>
      </c>
      <c r="C43" s="185">
        <v>34.28</v>
      </c>
      <c r="D43" s="185">
        <v>35.020000000000003</v>
      </c>
      <c r="E43" s="185" t="s">
        <v>19</v>
      </c>
      <c r="F43" s="185" t="s">
        <v>19</v>
      </c>
      <c r="G43" s="191">
        <v>34.89</v>
      </c>
      <c r="H43" s="191">
        <v>20.329999999999998</v>
      </c>
      <c r="I43" s="191">
        <v>19.68</v>
      </c>
    </row>
    <row r="44" spans="1:9" ht="14.25" customHeight="1" x14ac:dyDescent="0.2">
      <c r="A44" s="184">
        <v>1983</v>
      </c>
      <c r="B44" s="184" t="s">
        <v>50</v>
      </c>
      <c r="C44" s="185">
        <v>35.85</v>
      </c>
      <c r="D44" s="185">
        <v>36.700000000000003</v>
      </c>
      <c r="E44" s="185" t="s">
        <v>19</v>
      </c>
      <c r="F44" s="185" t="s">
        <v>19</v>
      </c>
      <c r="G44" s="191">
        <v>37.64</v>
      </c>
      <c r="H44" s="191">
        <v>22.71</v>
      </c>
      <c r="I44" s="191">
        <v>22.52</v>
      </c>
    </row>
    <row r="45" spans="1:9" ht="14.25" customHeight="1" x14ac:dyDescent="0.2">
      <c r="A45" s="184">
        <v>1984</v>
      </c>
      <c r="B45" s="184" t="s">
        <v>50</v>
      </c>
      <c r="C45" s="185">
        <v>39.44</v>
      </c>
      <c r="D45" s="185">
        <v>40.35</v>
      </c>
      <c r="E45" s="185" t="s">
        <v>19</v>
      </c>
      <c r="F45" s="185" t="s">
        <v>19</v>
      </c>
      <c r="G45" s="191">
        <v>36.78</v>
      </c>
      <c r="H45" s="191">
        <v>19.84</v>
      </c>
      <c r="I45" s="191">
        <v>20.309999999999999</v>
      </c>
    </row>
    <row r="46" spans="1:9" ht="14.25" customHeight="1" x14ac:dyDescent="0.2">
      <c r="A46" s="184">
        <v>1985</v>
      </c>
      <c r="B46" s="184" t="s">
        <v>50</v>
      </c>
      <c r="C46" s="185">
        <v>40.71</v>
      </c>
      <c r="D46" s="185">
        <v>41.54</v>
      </c>
      <c r="E46" s="185" t="s">
        <v>19</v>
      </c>
      <c r="F46" s="185" t="s">
        <v>19</v>
      </c>
      <c r="G46" s="191">
        <v>40.590000000000003</v>
      </c>
      <c r="H46" s="191">
        <v>21.6</v>
      </c>
      <c r="I46" s="191">
        <v>22.62</v>
      </c>
    </row>
    <row r="47" spans="1:9" ht="14.25" customHeight="1" x14ac:dyDescent="0.2">
      <c r="A47" s="184">
        <v>1986</v>
      </c>
      <c r="B47" s="184" t="s">
        <v>50</v>
      </c>
      <c r="C47" s="185">
        <v>40.81</v>
      </c>
      <c r="D47" s="185">
        <v>41.63</v>
      </c>
      <c r="E47" s="185" t="s">
        <v>19</v>
      </c>
      <c r="F47" s="185" t="s">
        <v>19</v>
      </c>
      <c r="G47" s="191">
        <v>41.13</v>
      </c>
      <c r="H47" s="191">
        <v>19.48</v>
      </c>
      <c r="I47" s="191">
        <v>19.47</v>
      </c>
    </row>
    <row r="48" spans="1:9" ht="14.25" customHeight="1" x14ac:dyDescent="0.2">
      <c r="A48" s="184">
        <v>1987</v>
      </c>
      <c r="B48" s="184" t="s">
        <v>50</v>
      </c>
      <c r="C48" s="185">
        <v>37.57</v>
      </c>
      <c r="D48" s="185">
        <v>38.42</v>
      </c>
      <c r="E48" s="185" t="s">
        <v>19</v>
      </c>
      <c r="F48" s="185" t="s">
        <v>19</v>
      </c>
      <c r="G48" s="191">
        <v>35</v>
      </c>
      <c r="H48" s="191">
        <v>13.52</v>
      </c>
      <c r="I48" s="191">
        <v>14.7</v>
      </c>
    </row>
    <row r="49" spans="1:9" ht="14.25" customHeight="1" x14ac:dyDescent="0.2">
      <c r="A49" s="184">
        <v>1988</v>
      </c>
      <c r="B49" s="184" t="s">
        <v>50</v>
      </c>
      <c r="C49" s="185">
        <v>35.979999999999997</v>
      </c>
      <c r="D49" s="185">
        <v>36.79</v>
      </c>
      <c r="E49" s="185" t="s">
        <v>19</v>
      </c>
      <c r="F49" s="185" t="s">
        <v>19</v>
      </c>
      <c r="G49" s="191">
        <v>33.94</v>
      </c>
      <c r="H49" s="191">
        <v>11.97</v>
      </c>
      <c r="I49" s="191">
        <v>12.29</v>
      </c>
    </row>
    <row r="50" spans="1:9" ht="14.25" customHeight="1" x14ac:dyDescent="0.2">
      <c r="A50" s="184">
        <v>1989</v>
      </c>
      <c r="B50" s="184" t="s">
        <v>50</v>
      </c>
      <c r="C50" s="185">
        <v>36.36</v>
      </c>
      <c r="D50" s="185">
        <v>37.14</v>
      </c>
      <c r="E50" s="185" t="s">
        <v>19</v>
      </c>
      <c r="F50" s="191">
        <v>36.020000000000003</v>
      </c>
      <c r="G50" s="191">
        <v>34.17</v>
      </c>
      <c r="H50" s="191">
        <v>11.41</v>
      </c>
      <c r="I50" s="191">
        <v>11.15</v>
      </c>
    </row>
    <row r="51" spans="1:9" ht="14.25" customHeight="1" x14ac:dyDescent="0.2">
      <c r="A51" s="184">
        <v>1990</v>
      </c>
      <c r="B51" s="184" t="s">
        <v>50</v>
      </c>
      <c r="C51" s="185" t="s">
        <v>19</v>
      </c>
      <c r="D51" s="185">
        <v>40.92</v>
      </c>
      <c r="E51" s="185" t="s">
        <v>19</v>
      </c>
      <c r="F51" s="191">
        <v>38.369999999999997</v>
      </c>
      <c r="G51" s="191">
        <v>39.21</v>
      </c>
      <c r="H51" s="191">
        <v>15.45</v>
      </c>
      <c r="I51" s="191">
        <v>15.46</v>
      </c>
    </row>
    <row r="52" spans="1:9" ht="14.25" customHeight="1" x14ac:dyDescent="0.2">
      <c r="A52" s="184">
        <v>1991</v>
      </c>
      <c r="B52" s="184" t="s">
        <v>50</v>
      </c>
      <c r="C52" s="185" t="s">
        <v>19</v>
      </c>
      <c r="D52" s="185">
        <v>45.13</v>
      </c>
      <c r="E52" s="191">
        <v>44.38</v>
      </c>
      <c r="F52" s="191">
        <v>42.14</v>
      </c>
      <c r="G52" s="191">
        <v>43.31</v>
      </c>
      <c r="H52" s="191">
        <v>17.52</v>
      </c>
      <c r="I52" s="191">
        <v>17.13</v>
      </c>
    </row>
    <row r="53" spans="1:9" ht="14.25" customHeight="1" x14ac:dyDescent="0.2">
      <c r="A53" s="184">
        <v>1992</v>
      </c>
      <c r="B53" s="184" t="s">
        <v>50</v>
      </c>
      <c r="C53" s="185" t="s">
        <v>19</v>
      </c>
      <c r="D53" s="185">
        <v>46.93</v>
      </c>
      <c r="E53" s="191">
        <v>45.57</v>
      </c>
      <c r="F53" s="191">
        <v>43.43</v>
      </c>
      <c r="G53" s="191">
        <v>43.19</v>
      </c>
      <c r="H53" s="191">
        <v>12.47</v>
      </c>
      <c r="I53" s="191">
        <v>12.02</v>
      </c>
    </row>
    <row r="54" spans="1:9" ht="14.25" customHeight="1" x14ac:dyDescent="0.2">
      <c r="A54" s="184">
        <v>1993</v>
      </c>
      <c r="B54" s="184" t="s">
        <v>50</v>
      </c>
      <c r="C54" s="185" t="s">
        <v>19</v>
      </c>
      <c r="D54" s="185">
        <v>51.27</v>
      </c>
      <c r="E54" s="191">
        <v>49.76</v>
      </c>
      <c r="F54" s="191">
        <v>47.13</v>
      </c>
      <c r="G54" s="191">
        <v>47.05</v>
      </c>
      <c r="H54" s="191">
        <v>14.1</v>
      </c>
      <c r="I54" s="191">
        <v>13.52</v>
      </c>
    </row>
    <row r="55" spans="1:9" ht="14.25" customHeight="1" x14ac:dyDescent="0.2">
      <c r="A55" s="184">
        <v>1994</v>
      </c>
      <c r="B55" s="184" t="s">
        <v>50</v>
      </c>
      <c r="C55" s="185" t="s">
        <v>19</v>
      </c>
      <c r="D55" s="185">
        <v>55.5</v>
      </c>
      <c r="E55" s="191">
        <v>54.48</v>
      </c>
      <c r="F55" s="191">
        <v>50.83</v>
      </c>
      <c r="G55" s="191">
        <v>51.72</v>
      </c>
      <c r="H55" s="191">
        <v>12.94</v>
      </c>
      <c r="I55" s="191">
        <v>12.72</v>
      </c>
    </row>
    <row r="56" spans="1:9" ht="14.25" customHeight="1" x14ac:dyDescent="0.2">
      <c r="A56" s="184">
        <v>1995</v>
      </c>
      <c r="B56" s="184" t="s">
        <v>50</v>
      </c>
      <c r="C56" s="185" t="s">
        <v>19</v>
      </c>
      <c r="D56" s="185">
        <v>59.11</v>
      </c>
      <c r="E56" s="191">
        <v>58</v>
      </c>
      <c r="F56" s="191">
        <v>53.44</v>
      </c>
      <c r="G56" s="191">
        <v>54.13</v>
      </c>
      <c r="H56" s="191">
        <v>13.32</v>
      </c>
      <c r="I56" s="191">
        <v>13.93</v>
      </c>
    </row>
    <row r="57" spans="1:9" ht="14.25" customHeight="1" x14ac:dyDescent="0.2">
      <c r="A57" s="184">
        <v>1996</v>
      </c>
      <c r="B57" s="184" t="s">
        <v>50</v>
      </c>
      <c r="C57" s="185" t="s">
        <v>19</v>
      </c>
      <c r="D57" s="185">
        <v>61.97</v>
      </c>
      <c r="E57" s="191">
        <v>61.26</v>
      </c>
      <c r="F57" s="191">
        <v>55.93</v>
      </c>
      <c r="G57" s="191">
        <v>57.43</v>
      </c>
      <c r="H57" s="191">
        <v>15.38</v>
      </c>
      <c r="I57" s="191">
        <v>15.86</v>
      </c>
    </row>
    <row r="58" spans="1:9" ht="14.25" customHeight="1" x14ac:dyDescent="0.2">
      <c r="A58" s="184">
        <v>1997</v>
      </c>
      <c r="B58" s="184" t="s">
        <v>50</v>
      </c>
      <c r="C58" s="185" t="s">
        <v>19</v>
      </c>
      <c r="D58" s="185">
        <v>65.459999999999994</v>
      </c>
      <c r="E58" s="191">
        <v>69.239999999999995</v>
      </c>
      <c r="F58" s="191">
        <v>61.09</v>
      </c>
      <c r="G58" s="191">
        <v>62.02</v>
      </c>
      <c r="H58" s="191">
        <v>17.13</v>
      </c>
      <c r="I58" s="191">
        <v>18.14</v>
      </c>
    </row>
    <row r="59" spans="1:9" ht="14.25" customHeight="1" x14ac:dyDescent="0.2">
      <c r="A59" s="184">
        <v>1998</v>
      </c>
      <c r="B59" s="184" t="s">
        <v>50</v>
      </c>
      <c r="C59" s="185" t="s">
        <v>19</v>
      </c>
      <c r="D59" s="185">
        <v>69.03</v>
      </c>
      <c r="E59" s="191">
        <v>73.959999999999994</v>
      </c>
      <c r="F59" s="191">
        <v>63.13</v>
      </c>
      <c r="G59" s="191">
        <v>63.34</v>
      </c>
      <c r="H59" s="191">
        <v>12.92</v>
      </c>
      <c r="I59" s="191">
        <v>13.67</v>
      </c>
    </row>
    <row r="60" spans="1:9" ht="14.25" customHeight="1" x14ac:dyDescent="0.2">
      <c r="A60" s="184">
        <v>1999</v>
      </c>
      <c r="B60" s="184" t="s">
        <v>50</v>
      </c>
      <c r="C60" s="185" t="s">
        <v>19</v>
      </c>
      <c r="D60" s="185">
        <v>69.61</v>
      </c>
      <c r="E60" s="191">
        <v>79.23</v>
      </c>
      <c r="F60" s="191">
        <v>62.87</v>
      </c>
      <c r="G60" s="191">
        <v>63.95</v>
      </c>
      <c r="H60" s="191">
        <v>9.89</v>
      </c>
      <c r="I60" s="191">
        <v>11.36</v>
      </c>
    </row>
    <row r="61" spans="1:9" ht="14.25" customHeight="1" x14ac:dyDescent="0.2">
      <c r="A61" s="184">
        <v>2000</v>
      </c>
      <c r="B61" s="184" t="s">
        <v>50</v>
      </c>
      <c r="C61" s="185" t="s">
        <v>19</v>
      </c>
      <c r="D61" s="185">
        <v>80.84</v>
      </c>
      <c r="E61" s="191">
        <v>84.15</v>
      </c>
      <c r="F61" s="191">
        <v>75.38</v>
      </c>
      <c r="G61" s="191">
        <v>77.75</v>
      </c>
      <c r="H61" s="191">
        <v>17.84</v>
      </c>
      <c r="I61" s="191">
        <v>18.149999999999999</v>
      </c>
    </row>
    <row r="62" spans="1:9" ht="14.25" customHeight="1" x14ac:dyDescent="0.2">
      <c r="A62" s="184">
        <v>2001</v>
      </c>
      <c r="B62" s="184" t="s">
        <v>50</v>
      </c>
      <c r="C62" s="185" t="s">
        <v>19</v>
      </c>
      <c r="D62" s="185">
        <v>82.19</v>
      </c>
      <c r="E62" s="191">
        <v>85.06</v>
      </c>
      <c r="F62" s="191">
        <v>76.849999999999994</v>
      </c>
      <c r="G62" s="191">
        <v>81.63</v>
      </c>
      <c r="H62" s="191">
        <v>19.86</v>
      </c>
      <c r="I62" s="191">
        <v>20.46</v>
      </c>
    </row>
    <row r="63" spans="1:9" ht="14.25" customHeight="1" x14ac:dyDescent="0.2">
      <c r="A63" s="184">
        <v>2002</v>
      </c>
      <c r="B63" s="184" t="s">
        <v>50</v>
      </c>
      <c r="C63" s="185" t="s">
        <v>19</v>
      </c>
      <c r="D63" s="192">
        <v>75.94</v>
      </c>
      <c r="E63" s="191">
        <v>78.48</v>
      </c>
      <c r="F63" s="191">
        <v>69.900000000000006</v>
      </c>
      <c r="G63" s="191">
        <v>74.650000000000006</v>
      </c>
      <c r="H63" s="191">
        <v>14.61</v>
      </c>
      <c r="I63" s="191">
        <v>14.71</v>
      </c>
    </row>
    <row r="64" spans="1:9" ht="14.25" customHeight="1" x14ac:dyDescent="0.2">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
      <c r="A66" s="184">
        <v>2005</v>
      </c>
      <c r="B66" s="184" t="str">
        <f>B65</f>
        <v>January</v>
      </c>
      <c r="C66" s="185" t="s">
        <v>19</v>
      </c>
      <c r="D66" s="192">
        <v>87.16</v>
      </c>
      <c r="E66" s="191">
        <v>87.43</v>
      </c>
      <c r="F66" s="191">
        <v>78.989999999999995</v>
      </c>
      <c r="G66" s="191">
        <v>84.15</v>
      </c>
      <c r="H66" s="191">
        <v>22.16</v>
      </c>
      <c r="I66" s="191">
        <v>23.99</v>
      </c>
    </row>
    <row r="67" spans="1:9" ht="14.25" customHeight="1" x14ac:dyDescent="0.2">
      <c r="A67" s="184">
        <v>2006</v>
      </c>
      <c r="B67" s="184" t="str">
        <f>B66</f>
        <v>January</v>
      </c>
      <c r="C67" s="185" t="s">
        <v>19</v>
      </c>
      <c r="D67" s="185" t="s">
        <v>19</v>
      </c>
      <c r="E67" s="191">
        <v>94.73</v>
      </c>
      <c r="F67" s="191">
        <v>88.84</v>
      </c>
      <c r="G67" s="191">
        <v>93.07</v>
      </c>
      <c r="H67" s="191">
        <v>31.58</v>
      </c>
      <c r="I67" s="191">
        <v>33.6</v>
      </c>
    </row>
    <row r="68" spans="1:9" ht="14.25" customHeight="1" x14ac:dyDescent="0.2">
      <c r="A68" s="184">
        <v>2007</v>
      </c>
      <c r="B68" s="184" t="str">
        <f>B67</f>
        <v>January</v>
      </c>
      <c r="C68" s="185" t="s">
        <v>19</v>
      </c>
      <c r="D68" s="185" t="s">
        <v>19</v>
      </c>
      <c r="E68" s="191">
        <v>94.8</v>
      </c>
      <c r="F68" s="191">
        <v>86.91</v>
      </c>
      <c r="G68" s="191">
        <v>91.44</v>
      </c>
      <c r="H68" s="191">
        <v>30.88</v>
      </c>
      <c r="I68" s="191">
        <v>34.03</v>
      </c>
    </row>
    <row r="69" spans="1:9" ht="14.25" customHeight="1" x14ac:dyDescent="0.2">
      <c r="A69" s="184">
        <v>2008</v>
      </c>
      <c r="B69" s="184" t="str">
        <f>B67</f>
        <v>January</v>
      </c>
      <c r="C69" s="185" t="s">
        <v>19</v>
      </c>
      <c r="D69" s="193" t="s">
        <v>19</v>
      </c>
      <c r="E69" s="191">
        <v>110.59</v>
      </c>
      <c r="F69" s="191">
        <v>103.71</v>
      </c>
      <c r="G69" s="191">
        <v>108.7</v>
      </c>
      <c r="H69" s="191">
        <v>43.9</v>
      </c>
      <c r="I69" s="191">
        <v>51.01</v>
      </c>
    </row>
    <row r="70" spans="1:9" ht="14.25" customHeight="1" x14ac:dyDescent="0.2">
      <c r="A70" s="184">
        <v>2009</v>
      </c>
      <c r="B70" s="184" t="str">
        <f>B68</f>
        <v>January</v>
      </c>
      <c r="C70" s="185" t="s">
        <v>19</v>
      </c>
      <c r="D70" s="193" t="s">
        <v>19</v>
      </c>
      <c r="E70" s="191">
        <v>93.3</v>
      </c>
      <c r="F70" s="191">
        <v>86.33</v>
      </c>
      <c r="G70" s="191">
        <v>98.74</v>
      </c>
      <c r="H70" s="191">
        <v>36.01</v>
      </c>
      <c r="I70" s="191">
        <v>43.83</v>
      </c>
    </row>
    <row r="71" spans="1:9" ht="14.25" customHeight="1" x14ac:dyDescent="0.2">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112" zoomScaleNormal="112" workbookViewId="0"/>
  </sheetViews>
  <sheetFormatPr defaultColWidth="8.7109375" defaultRowHeight="12.75" x14ac:dyDescent="0.2"/>
  <sheetData>
    <row r="1" spans="1:30" ht="18" customHeight="1" x14ac:dyDescent="0.2">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x14ac:dyDescent="0.2">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x14ac:dyDescent="0.2">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5" x14ac:dyDescent="0.25">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8515625" defaultRowHeight="12.75" x14ac:dyDescent="0.2"/>
  <sheetData>
    <row r="1" spans="1:22" ht="18" customHeight="1" x14ac:dyDescent="0.2">
      <c r="A1" s="22" t="s">
        <v>127</v>
      </c>
      <c r="B1" s="1"/>
      <c r="C1" s="1"/>
      <c r="D1" s="1"/>
      <c r="E1" s="1"/>
      <c r="F1" s="1"/>
      <c r="G1" s="1"/>
      <c r="H1" s="1"/>
      <c r="I1" s="1"/>
      <c r="J1" s="1"/>
      <c r="K1" s="1"/>
      <c r="L1" s="1"/>
      <c r="M1" s="1"/>
      <c r="N1" s="1"/>
      <c r="O1" s="1"/>
      <c r="P1" s="1"/>
      <c r="Q1" s="1"/>
      <c r="R1" s="1"/>
      <c r="S1" s="1"/>
      <c r="T1" s="1"/>
      <c r="U1" s="1"/>
      <c r="V1" s="1"/>
    </row>
    <row r="2" spans="1:22" ht="18" customHeight="1" x14ac:dyDescent="0.2">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5.95" customHeight="1" x14ac:dyDescent="0.2">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5.95" customHeight="1" x14ac:dyDescent="0.2">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5.95" customHeight="1" x14ac:dyDescent="0.2">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5.95" customHeight="1" x14ac:dyDescent="0.2">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5.95" customHeight="1" x14ac:dyDescent="0.2">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5.95" customHeight="1" x14ac:dyDescent="0.2">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5.95" customHeight="1" x14ac:dyDescent="0.2">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5.95" customHeight="1" x14ac:dyDescent="0.2">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5.95" customHeight="1" x14ac:dyDescent="0.2">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5.95" customHeight="1" x14ac:dyDescent="0.2">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5.95" customHeight="1" x14ac:dyDescent="0.2">
      <c r="A15" s="223" t="s">
        <v>29</v>
      </c>
    </row>
    <row r="16" spans="1:22" x14ac:dyDescent="0.2">
      <c r="A16" s="1"/>
      <c r="B16" s="1"/>
      <c r="C16" s="1"/>
      <c r="D16" s="1"/>
      <c r="E16" s="1"/>
      <c r="F16" s="1"/>
      <c r="G16" s="1"/>
      <c r="H16" s="1"/>
      <c r="I16" s="1"/>
      <c r="J16" s="1"/>
      <c r="K16" s="1"/>
      <c r="L16" s="1"/>
      <c r="M16" s="1"/>
      <c r="N16" s="1"/>
      <c r="O16" s="1"/>
      <c r="P16" s="1"/>
      <c r="Q16" s="1"/>
      <c r="R16" s="1"/>
      <c r="S16" s="1"/>
      <c r="T16" s="1"/>
      <c r="U16" s="1"/>
      <c r="V16" s="1"/>
    </row>
    <row r="17" spans="1:22" x14ac:dyDescent="0.2">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231a19ba652f58ab4af251466fc28ff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16580af11157f7c4be2a6e2c966dcc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2025-06-24T09:36:40+00:00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QMA56DUQWX45-861680180-391889</_dlc_DocId>
    <_dlc_DocIdUrl xmlns="c278e07c-0436-44ae-bf20-0fa31c54bf35">
      <Url>https://beisgov.sharepoint.com/sites/EnergyStatistics/_layouts/15/DocIdRedir.aspx?ID=QMA56DUQWX45-861680180-391889</Url>
      <Description>QMA56DUQWX45-861680180-391889</Description>
    </_dlc_DocIdUrl>
  </documentManagement>
</p:properties>
</file>

<file path=customXml/itemProps1.xml><?xml version="1.0" encoding="utf-8"?>
<ds:datastoreItem xmlns:ds="http://schemas.openxmlformats.org/officeDocument/2006/customXml" ds:itemID="{A7739FC8-A332-4EE7-B1D1-5D42391C4E45}"/>
</file>

<file path=customXml/itemProps2.xml><?xml version="1.0" encoding="utf-8"?>
<ds:datastoreItem xmlns:ds="http://schemas.openxmlformats.org/officeDocument/2006/customXml" ds:itemID="{5864BF6B-7E9E-45CF-A978-EF0FE537EC91}"/>
</file>

<file path=customXml/itemProps3.xml><?xml version="1.0" encoding="utf-8"?>
<ds:datastoreItem xmlns:ds="http://schemas.openxmlformats.org/officeDocument/2006/customXml" ds:itemID="{82485463-F82D-443F-A7E7-6166517D3E22}"/>
</file>

<file path=customXml/itemProps4.xml><?xml version="1.0" encoding="utf-8"?>
<ds:datastoreItem xmlns:ds="http://schemas.openxmlformats.org/officeDocument/2006/customXml" ds:itemID="{57D93250-8732-4F48-B797-5D95ED9135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2025-06-24T09:36:33Z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i4>1</vt:i4>
  </property>
  <property fmtid="{D5CDD505-2E9C-101B-9397-08002B2CF9AE}" pid="11" name="_dlc_DocIdItemGuid">
    <vt:lpwstr>29ab82dc-078b-4037-8591-5efba4bf8599</vt:lpwstr>
  </property>
</Properties>
</file>