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MckenzieSt\Downloads\"/>
    </mc:Choice>
  </mc:AlternateContent>
  <xr:revisionPtr revIDLastSave="0" documentId="8_{AF2B54BB-E26E-4D5A-A280-ACDE19BC5528}" xr6:coauthVersionLast="47" xr6:coauthVersionMax="47" xr10:uidLastSave="{00000000-0000-0000-0000-000000000000}"/>
  <bookViews>
    <workbookView xWindow="-160" yWindow="0" windowWidth="19160" windowHeight="10200" tabRatio="500" xr2:uid="{00000000-000D-0000-FFFF-FFFF00000000}"/>
  </bookViews>
  <sheets>
    <sheet name="2025" sheetId="12" r:id="rId1"/>
    <sheet name="Sheet1" sheetId="15" r:id="rId2"/>
    <sheet name="2026" sheetId="14" r:id="rId3"/>
  </sheets>
  <definedNames>
    <definedName name="_xlnm._FilterDatabase" localSheetId="0" hidden="1">'2025'!$A$4:$U$31</definedName>
    <definedName name="_xlnm._FilterDatabase" localSheetId="2"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7" i="12" l="1"/>
  <c r="U27" i="12" s="1"/>
  <c r="U28" i="12"/>
  <c r="U25" i="12"/>
  <c r="U19" i="12"/>
  <c r="U20" i="12"/>
  <c r="U18" i="12"/>
  <c r="U21" i="12"/>
  <c r="T22" i="12"/>
  <c r="U22" i="12" s="1"/>
  <c r="U23" i="12"/>
  <c r="T24" i="12"/>
  <c r="U24"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T7" i="12" l="1"/>
  <c r="U7" i="12" s="1"/>
  <c r="T8" i="12"/>
  <c r="U8" i="12" s="1"/>
  <c r="T9" i="12"/>
  <c r="U9" i="12" s="1"/>
  <c r="T11" i="12"/>
  <c r="U11" i="12" s="1"/>
  <c r="T12" i="12"/>
  <c r="U12" i="12" s="1"/>
  <c r="T13" i="12"/>
  <c r="U13" i="12" s="1"/>
  <c r="T14" i="12"/>
  <c r="U14" i="12" s="1"/>
  <c r="T15" i="12"/>
  <c r="U15" i="12" s="1"/>
  <c r="T16" i="12"/>
  <c r="U16" i="12" s="1"/>
  <c r="T26" i="12"/>
  <c r="U26" i="12" s="1"/>
  <c r="T17" i="12"/>
  <c r="U17"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tc={5F911B38-0F8C-4CFC-83A8-75BE9211E3C8}</author>
    <author>tc={80A22E69-7D84-43E3-8F36-2314E17AF09C}</author>
    <author>tc={3B48C1A2-C1F7-4BB5-8D2A-8F6BDE961CDB}</author>
    <author>tc={5F20C843-554F-46C0-8DB8-5DF5D5A9F866}</author>
  </authors>
  <commentList>
    <comment ref="I5" authorId="0" shapeId="0" xr:uid="{5F911B38-0F8C-4CFC-83A8-75BE9211E3C8}">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 ref="T6" authorId="1" shapeId="0" xr:uid="{80A22E69-7D84-43E3-8F36-2314E17AF09C}">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6" authorId="2" shapeId="0" xr:uid="{3B48C1A2-C1F7-4BB5-8D2A-8F6BDE961CDB}">
      <text>
        <t>[Threaded comment]
Your version of Excel allows you to read this threaded comment; however, any edits to it will get removed if the file is opened in a newer version of Excel. Learn more: https://go.microsoft.com/fwlink/?linkid=870924
Comment:
    This would be 0.08</t>
      </text>
    </comment>
    <comment ref="T10" authorId="3" shapeId="0" xr:uid="{5F20C843-554F-46C0-8DB8-5DF5D5A9F866}">
      <text>
        <t xml:space="preserve">[Threaded comment]
Your version of Excel allows you to read this threaded comment; however, any edits to it will get removed if the file is opened in a newer version of Excel. Learn more: https://go.microsoft.com/fwlink/?linkid=870924
Comment:
    Works completed - no HO was needed so either this row can be removed or threshold contributions need to be adjusted.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<sst xmlns="http://schemas.openxmlformats.org/spreadsheetml/2006/main" count="286" uniqueCount="139">
  <si>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</si>
  <si>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</si>
  <si>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</si>
  <si>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</si>
  <si>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</si>
  <si>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</si>
  <si>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</si>
  <si>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</si>
  <si>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</si>
  <si>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</si>
  <si>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</si>
  <si>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</si>
  <si>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</si>
  <si>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</si>
  <si>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</si>
  <si>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</si>
  <si>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</si>
  <si>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</si>
  <si>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</si>
  <si>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</si>
  <si>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</si>
  <si>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</si>
  <si>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</si>
  <si>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</si>
  <si>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</si>
  <si>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</si>
  <si>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</si>
  <si>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</si>
  <si>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</si>
  <si>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</si>
  <si>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</si>
  <si>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</si>
  <si>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</si>
  <si>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</si>
  <si>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</si>
  <si>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</si>
  <si>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</si>
  <si>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Submitted</t>
  </si>
  <si>
    <r>
      <rPr>
        <b/>
        <sz val="10"/>
        <color theme="1"/>
        <rFont val="Century Gothic"/>
        <family val="2"/>
      </rPr>
      <t>POSTPONED</t>
    </r>
    <r>
      <rPr>
        <sz val="10"/>
        <color theme="1"/>
        <rFont val="Century Gothic"/>
        <family val="1"/>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</si>
  <si>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</si>
  <si>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</si>
  <si>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</si>
  <si>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</si>
  <si>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</si>
  <si>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</si>
  <si>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</si>
  <si>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</si>
  <si>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</si>
  <si>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OWF UXO Sidescan sonar, multibeam echo sounder and magnetometer equipment</t>
  </si>
  <si>
    <t>RWE Ltd</t>
  </si>
  <si>
    <t>Geophysical Surveys</t>
  </si>
  <si>
    <t>Summer</t>
  </si>
  <si>
    <t>DCO/2013/00011</t>
  </si>
  <si>
    <t>Sofia OWF Piling - Monopile Installation</t>
  </si>
  <si>
    <t>Sofia Offshore Wind Farm Limited</t>
  </si>
  <si>
    <t>Piling abated</t>
  </si>
  <si>
    <t>Piling</t>
  </si>
  <si>
    <t>MLA/2024/00088/1</t>
  </si>
  <si>
    <t>Completed</t>
  </si>
  <si>
    <t>Hornsea 3 UXO removal - High Order (with bubble curtain)</t>
  </si>
  <si>
    <t>1 High Order detonation per day</t>
  </si>
  <si>
    <t>Hornsea 3 UXO removal - Low order</t>
  </si>
  <si>
    <t>Orsted</t>
  </si>
  <si>
    <t>1 Low Order detonation per day</t>
  </si>
  <si>
    <t>DCO/2018/00001</t>
  </si>
  <si>
    <t xml:space="preserve">East Anglia 3 Monopile Installation </t>
  </si>
  <si>
    <t>Scottish Power Renewables</t>
  </si>
  <si>
    <t>Piling (not abated)</t>
  </si>
  <si>
    <t>Both</t>
  </si>
  <si>
    <t>East Anglia 3 Monopile Installation - abated</t>
  </si>
  <si>
    <t>Piling (abated). Total monopiles = 100, these will be a mixture of abated and unabated</t>
  </si>
  <si>
    <t>East Anglia 3 Pin Piling</t>
  </si>
  <si>
    <t>Pin Piling</t>
  </si>
  <si>
    <t>DCO/2023/00001</t>
  </si>
  <si>
    <t>Dogger Bank D</t>
  </si>
  <si>
    <t>SSE Renewables</t>
  </si>
  <si>
    <t>Geophysical survey, still confirming.This is a provisional application that Dogger Bank D made licensing aware of, hiowever, the application has not been submitted yet.</t>
  </si>
  <si>
    <t>DCO/2016/00018</t>
  </si>
  <si>
    <t>Dogger Bank C Monopiling</t>
  </si>
  <si>
    <t>Monopiling. 4 piles will overlap with SNS SAC</t>
  </si>
  <si>
    <t>Proposed</t>
  </si>
  <si>
    <t>Anglia P&amp;A 2 X wells</t>
  </si>
  <si>
    <t>Ithaca</t>
  </si>
  <si>
    <t>Downhole wellbore perforation for well abandonment. Need more information but if an EDR is required it will be 5km</t>
  </si>
  <si>
    <t>GS/1853</t>
  </si>
  <si>
    <t xml:space="preserve">Phase 1 NEP Survey </t>
  </si>
  <si>
    <t>BP</t>
  </si>
  <si>
    <t>42/25, 42/30, 43/21, 43/26</t>
  </si>
  <si>
    <t>2DHR seismic survey - SAC work may be completed outside of summer</t>
  </si>
  <si>
    <t>GS/1852</t>
  </si>
  <si>
    <t xml:space="preserve">Expansion Seismic:
Part 1 (CS07)
(NEP Expansion stores)
</t>
  </si>
  <si>
    <t xml:space="preserve"> </t>
  </si>
  <si>
    <t xml:space="preserve">3D Seismic survey, 
MBES, ADCP
</t>
  </si>
  <si>
    <t>400 cu in</t>
  </si>
  <si>
    <t>GS/1866</t>
  </si>
  <si>
    <t>Expansion Seismic:
Part 2 (CS25)
(NEP Expansion stores)</t>
  </si>
  <si>
    <t>GS/1872</t>
  </si>
  <si>
    <t xml:space="preserve">EPCI 3 Geophysical/
Geotechnical
(NEP Cable Nearshore)
</t>
  </si>
  <si>
    <t>Sub-bottom profiler, Multibeam, Side scan sonar, Magnetometer</t>
  </si>
  <si>
    <t>GS/1871</t>
  </si>
  <si>
    <t>EPCI 3 Geophysical/Geotechnical survey (NEP cable Offshore)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</si>
  <si>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</si>
  <si>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</si>
  <si>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</si>
  <si>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TBC</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</si>
  <si>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</si>
  <si>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</si>
  <si>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Pegasus West:Pipeline and site Geophysical Survey (SBP)</t>
  </si>
  <si>
    <t>Ineos</t>
  </si>
  <si>
    <t xml:space="preserve">Sub Bottom profiler </t>
  </si>
  <si>
    <t>DCO/2016/00020</t>
  </si>
  <si>
    <t>Dogger Bank C Pin Piling</t>
  </si>
  <si>
    <t>DCO/2016/00024</t>
  </si>
  <si>
    <t>Dogger Bank B - Piling</t>
  </si>
  <si>
    <t>Contingency piling of 2 piles - provision in case delays in programme</t>
  </si>
  <si>
    <t>DR/2500/2</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</si>
  <si>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</si>
  <si>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</si>
  <si>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</si>
  <si>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</si>
  <si>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</si>
  <si>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</si>
  <si>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</si>
  <si>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</si>
  <si>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</si>
  <si>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</si>
  <si>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</si>
  <si>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</si>
  <si>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</si>
  <si>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</si>
  <si>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</si>
  <si>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GS/1913</t>
  </si>
  <si>
    <t>NEP EPCI 1 Pipeline UXO Survey Offshore</t>
  </si>
  <si>
    <t>Various</t>
  </si>
  <si>
    <t>Geophysical  UXO survey utilising SBP, SSS, MBES and magnetometer.</t>
  </si>
  <si>
    <t>GS/1912</t>
  </si>
  <si>
    <t>NEP EPCI 1 Pipeline UXO Survey Nearshore</t>
  </si>
  <si>
    <t>40/15</t>
  </si>
  <si>
    <t>Hornsea Three Monopiling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</si>
</sst>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0"/>
      <color rgb="FFFF0000"/>
      <name val="Century Gothic"/>
      <family val="1"/>
    </font>
    <font>
      <b/>
      <sz val="10"/>
      <color theme="1"/>
      <name val="Century Gothic"/>
      <family val="2"/>
    </font>
    <font>
      <sz val="10"/>
      <color theme="1"/>
      <name val="Century Gothic"/>
      <family val="2"/>
    </font>
    <font>
      <sz val="11"/>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3">
    <xf numFmtId="0" fontId="0" fillId="0" borderId="0"/>
    <xf numFmtId="0" fontId="7" fillId="0" borderId="0"/>
    <xf numFmtId="0" fontId="1" fillId="0" borderId="0"/>
  </cellStyleXfs>
  <cellXfs count="114">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15" fillId="3" borderId="2"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0" fontId="17" fillId="5" borderId="4" xfId="0" applyFont="1" applyFill="1" applyBorder="1" applyAlignment="1">
      <alignment horizontal="left" vertical="center" wrapText="1"/>
    </xf>
    <xf numFmtId="14" fontId="18" fillId="11" borderId="4" xfId="0" applyNumberFormat="1" applyFont="1" applyFill="1" applyBorder="1"/>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0" fontId="0" fillId="0" borderId="2" xfId="0" applyBorder="1"/>
    <xf numFmtId="49" fontId="3" fillId="3" borderId="2" xfId="0" applyNumberFormat="1" applyFont="1" applyFill="1" applyBorder="1" applyAlignment="1">
      <alignment horizontal="left"/>
    </xf>
    <xf numFmtId="0" fontId="13" fillId="0" borderId="2" xfId="0" applyFont="1" applyBorder="1"/>
    <xf numFmtId="2" fontId="3" fillId="6" borderId="6" xfId="0" applyNumberFormat="1" applyFont="1" applyFill="1" applyBorder="1" applyAlignment="1">
      <alignment horizontal="center"/>
    </xf>
    <xf numFmtId="2" fontId="3" fillId="4" borderId="8" xfId="0" applyNumberFormat="1" applyFont="1" applyFill="1" applyBorder="1" applyAlignment="1">
      <alignment horizontal="center"/>
    </xf>
    <xf numFmtId="0" fontId="0" fillId="6" borderId="2" xfId="0" applyFill="1" applyBorder="1" applyAlignment="1">
      <alignment horizontal="left" wrapText="1"/>
    </xf>
    <xf numFmtId="14" fontId="0" fillId="7" borderId="2" xfId="0" applyNumberFormat="1" applyFill="1" applyBorder="1"/>
    <xf numFmtId="14" fontId="0" fillId="6" borderId="2" xfId="0" applyNumberFormat="1" applyFill="1" applyBorder="1"/>
    <xf numFmtId="14" fontId="0" fillId="4" borderId="2" xfId="0" applyNumberFormat="1" applyFill="1" applyBorder="1"/>
    <xf numFmtId="2" fontId="0" fillId="4" borderId="2" xfId="0" applyNumberFormat="1" applyFill="1" applyBorder="1"/>
    <xf numFmtId="0" fontId="0" fillId="4" borderId="2" xfId="0" applyFill="1" applyBorder="1"/>
    <xf numFmtId="0" fontId="0" fillId="6" borderId="2" xfId="0" applyFill="1" applyBorder="1"/>
    <xf numFmtId="49" fontId="3" fillId="10" borderId="4" xfId="0" applyNumberFormat="1"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10" borderId="4" xfId="0" applyFont="1" applyFill="1" applyBorder="1" applyAlignment="1">
      <alignment horizontal="center" vertical="center" wrapText="1"/>
    </xf>
    <xf numFmtId="0" fontId="12" fillId="10" borderId="4" xfId="0" applyFont="1" applyFill="1" applyBorder="1" applyAlignment="1">
      <alignment horizontal="left" vertical="center" wrapText="1"/>
    </xf>
    <xf numFmtId="2" fontId="3" fillId="10" borderId="4" xfId="0" applyNumberFormat="1" applyFont="1" applyFill="1" applyBorder="1" applyAlignment="1">
      <alignment horizontal="center" vertical="center" wrapText="1"/>
    </xf>
    <xf numFmtId="164" fontId="3" fillId="10" borderId="4" xfId="0" applyNumberFormat="1" applyFont="1" applyFill="1" applyBorder="1" applyAlignment="1">
      <alignment horizontal="left" vertical="center" wrapText="1"/>
    </xf>
    <xf numFmtId="164" fontId="3" fillId="10" borderId="4" xfId="0" applyNumberFormat="1" applyFont="1" applyFill="1" applyBorder="1" applyAlignment="1">
      <alignment horizontal="center" vertical="center" wrapText="1"/>
    </xf>
    <xf numFmtId="2" fontId="3" fillId="10" borderId="7" xfId="0" applyNumberFormat="1" applyFont="1" applyFill="1" applyBorder="1" applyAlignment="1">
      <alignment horizontal="center" vertical="center" wrapText="1"/>
    </xf>
    <xf numFmtId="0" fontId="0" fillId="10" borderId="0" xfId="0" applyFill="1"/>
  </cellXfs>
  <cellStyles count="3">
    <cellStyle name="Normal" xfId="0" builtinId="0"/>
    <cellStyle name="Normal 2" xfId="1" xr:uid="{00000000-0005-0000-0000-000001000000}"/>
    <cellStyle name="Normal 2 2" xfId="2" xr:uid="{408DC22B-30CB-4D42-A56A-5FA92A3921BD}"/>
  </cellStyles>
  <dxfs count="43">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FFCCCC"/>
      <color rgb="FFFF9999"/>
      <color rgb="FF01BD32"/>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ophia.yakoob@marinemanagement.org.uk" id="{5EDBDBF3-7582-4606-A120-749958B46C96}" userId="S::urn:spo:guest#sophia.yakoob@marinemanagement.org.uk::" providerId="AD"/>
  <person displayName="Kendall, Sophie" id="{627B7764-9B99-4E77-A07E-4906F3A2E4EE}" userId="S::Sophie.Kendall@marinemanagement.org.uk::0d2821d5-6074-45f8-a4dc-978dbc0e6cb7" providerId="AD"/>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5F911B38-0F8C-4CFC-83A8-75BE9211E3C8}">
    <text>Should this be 2025 or 2024?</text>
  </threadedComment>
  <threadedComment ref="T6" dT="2024-12-04T08:47:01.36" personId="{627B7764-9B99-4E77-A07E-4906F3A2E4EE}" id="{80A22E69-7D84-43E3-8F36-2314E17AF09C}">
    <text>This would be 4.62 - it’s measuring against the summer area here</text>
  </threadedComment>
  <threadedComment ref="U6" dT="2024-12-04T08:47:18.24" personId="{627B7764-9B99-4E77-A07E-4906F3A2E4EE}" id="{3B48C1A2-C1F7-4BB5-8D2A-8F6BDE961CDB}">
    <text>This would be 0.08</text>
  </threadedComment>
  <threadedComment ref="T10" dT="2025-05-16T09:42:49.19" personId="{5EDBDBF3-7582-4606-A120-749958B46C96}" id="{5F20C843-554F-46C0-8DB8-5DF5D5A9F866}">
    <text xml:space="preserve">Works completed - no HO was needed so either this row can be removed or threshold contributions need to be adjusted. </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U34"/>
  <sheetViews>
    <sheetView tabSelected="1" topLeftCell="N23" zoomScale="80" zoomScaleNormal="80" workbookViewId="0">
      <selection activeCell="U34" sqref="U34"/>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7" si="0">100*Q5/$T$2</f>
        <v>1.7611365990824329E-2</v>
      </c>
      <c r="U5" s="81" t="e">
        <f>T5*O5/$U$2</f>
        <v>#VALUE!</v>
      </c>
    </row>
    <row r="6" spans="1:21" ht="58" customHeight="1" x14ac:dyDescent="0.35">
      <c r="A6" s="27" t="s">
        <v>36</v>
      </c>
      <c r="B6" s="27" t="s">
        <v>37</v>
      </c>
      <c r="C6" s="84"/>
      <c r="D6" s="27" t="s">
        <v>29</v>
      </c>
      <c r="E6" s="88" t="s">
        <v>38</v>
      </c>
      <c r="F6" s="28" t="s">
        <v>39</v>
      </c>
      <c r="G6" s="38" t="s">
        <v>40</v>
      </c>
      <c r="H6" s="39" t="s">
        <v>41</v>
      </c>
      <c r="I6" s="87" t="s">
        <v>42</v>
      </c>
      <c r="J6" s="87" t="s">
        <v>42</v>
      </c>
      <c r="K6" s="33"/>
      <c r="L6" s="33"/>
      <c r="M6" s="33"/>
      <c r="N6" s="34">
        <v>11</v>
      </c>
      <c r="O6" s="34">
        <v>3</v>
      </c>
      <c r="P6" s="35" t="s">
        <v>43</v>
      </c>
      <c r="Q6" s="34">
        <v>586</v>
      </c>
      <c r="R6" s="36" t="s">
        <v>44</v>
      </c>
      <c r="S6" s="37" t="s">
        <v>5</v>
      </c>
      <c r="T6" s="51">
        <f t="shared" si="0"/>
        <v>2.1681219476098859</v>
      </c>
      <c r="U6" s="57">
        <f t="shared" ref="U6:U17" si="1">T6*O6/$U$2</f>
        <v>3.5542982747703046E-2</v>
      </c>
    </row>
    <row r="7" spans="1:21" s="113" customFormat="1" ht="52.5" customHeight="1" x14ac:dyDescent="0.35">
      <c r="A7" s="105" t="s">
        <v>45</v>
      </c>
      <c r="B7" s="105" t="s">
        <v>46</v>
      </c>
      <c r="C7" s="105"/>
      <c r="D7" s="105" t="s">
        <v>47</v>
      </c>
      <c r="E7" s="106" t="s">
        <v>48</v>
      </c>
      <c r="F7" s="106" t="s">
        <v>49</v>
      </c>
      <c r="G7" s="107"/>
      <c r="H7" s="108"/>
      <c r="I7" s="87">
        <v>45079</v>
      </c>
      <c r="J7" s="87">
        <v>46904</v>
      </c>
      <c r="K7" s="87">
        <v>45566</v>
      </c>
      <c r="L7" s="87">
        <v>46904</v>
      </c>
      <c r="M7" s="87"/>
      <c r="N7" s="109"/>
      <c r="O7" s="109">
        <v>0</v>
      </c>
      <c r="P7" s="110" t="s">
        <v>50</v>
      </c>
      <c r="Q7" s="109">
        <v>133.37</v>
      </c>
      <c r="R7" s="111"/>
      <c r="S7" s="111" t="s">
        <v>51</v>
      </c>
      <c r="T7" s="109">
        <f t="shared" si="0"/>
        <v>0.49345123575551281</v>
      </c>
      <c r="U7" s="112">
        <f t="shared" si="1"/>
        <v>0</v>
      </c>
    </row>
    <row r="8" spans="1:21" ht="26.5" customHeight="1" x14ac:dyDescent="0.35">
      <c r="A8" s="27" t="s">
        <v>52</v>
      </c>
      <c r="B8" s="27" t="s">
        <v>46</v>
      </c>
      <c r="C8" s="27"/>
      <c r="D8" s="27" t="s">
        <v>47</v>
      </c>
      <c r="E8" s="28" t="s">
        <v>53</v>
      </c>
      <c r="F8" s="28" t="s">
        <v>54</v>
      </c>
      <c r="G8" s="38"/>
      <c r="H8" s="39"/>
      <c r="I8" s="31">
        <v>45292</v>
      </c>
      <c r="J8" s="32">
        <v>45960</v>
      </c>
      <c r="K8" s="33">
        <v>45429</v>
      </c>
      <c r="L8" s="33">
        <v>45808</v>
      </c>
      <c r="M8" s="33"/>
      <c r="N8" s="34"/>
      <c r="O8" s="34">
        <v>56</v>
      </c>
      <c r="P8" s="35" t="s">
        <v>55</v>
      </c>
      <c r="Q8" s="34">
        <v>871.58</v>
      </c>
      <c r="R8" s="36"/>
      <c r="S8" s="37" t="s">
        <v>51</v>
      </c>
      <c r="T8" s="51">
        <f t="shared" si="0"/>
        <v>3.22472990972325</v>
      </c>
      <c r="U8" s="57">
        <f t="shared" si="1"/>
        <v>0.98680259532514747</v>
      </c>
    </row>
    <row r="9" spans="1:21" ht="23.5" customHeight="1" x14ac:dyDescent="0.35">
      <c r="A9" s="27" t="s">
        <v>52</v>
      </c>
      <c r="B9" s="27" t="s">
        <v>46</v>
      </c>
      <c r="C9" s="27"/>
      <c r="D9" s="27" t="s">
        <v>47</v>
      </c>
      <c r="E9" s="28" t="s">
        <v>53</v>
      </c>
      <c r="F9" s="28" t="s">
        <v>54</v>
      </c>
      <c r="G9" s="38"/>
      <c r="H9" s="39"/>
      <c r="I9" s="31">
        <v>45292</v>
      </c>
      <c r="J9" s="32">
        <v>45960</v>
      </c>
      <c r="K9" s="92">
        <v>45429</v>
      </c>
      <c r="L9" s="92">
        <v>45808</v>
      </c>
      <c r="M9" s="33"/>
      <c r="N9" s="34"/>
      <c r="O9" s="34">
        <v>56</v>
      </c>
      <c r="P9" s="56" t="s">
        <v>56</v>
      </c>
      <c r="Q9" s="34">
        <v>1928.38</v>
      </c>
      <c r="R9" s="36"/>
      <c r="S9" s="37" t="s">
        <v>51</v>
      </c>
      <c r="T9" s="51">
        <f t="shared" si="0"/>
        <v>7.1347491490306352</v>
      </c>
      <c r="U9" s="57">
        <f t="shared" si="1"/>
        <v>2.1833112150039105</v>
      </c>
    </row>
    <row r="10" spans="1:21" ht="25" customHeight="1" x14ac:dyDescent="0.35">
      <c r="A10" s="27" t="s">
        <v>57</v>
      </c>
      <c r="B10" s="27" t="s">
        <v>58</v>
      </c>
      <c r="C10" s="27"/>
      <c r="D10" s="27" t="s">
        <v>47</v>
      </c>
      <c r="E10" s="28" t="s">
        <v>59</v>
      </c>
      <c r="F10" s="28"/>
      <c r="G10" s="38"/>
      <c r="H10" s="39"/>
      <c r="I10" s="31">
        <v>45748</v>
      </c>
      <c r="J10" s="90">
        <v>46022</v>
      </c>
      <c r="K10" s="89">
        <v>45748</v>
      </c>
      <c r="L10" s="89">
        <v>45755</v>
      </c>
      <c r="M10" s="91">
        <v>45755</v>
      </c>
      <c r="N10" s="34">
        <v>0</v>
      </c>
      <c r="O10" s="34">
        <v>0</v>
      </c>
      <c r="P10" s="56" t="s">
        <v>60</v>
      </c>
      <c r="Q10" s="34">
        <v>707</v>
      </c>
      <c r="R10" s="36"/>
      <c r="S10" s="37" t="s">
        <v>51</v>
      </c>
      <c r="T10" s="51">
        <v>2.62</v>
      </c>
      <c r="U10" s="57">
        <v>0.04</v>
      </c>
    </row>
    <row r="11" spans="1:21" ht="40.5" customHeight="1" x14ac:dyDescent="0.35">
      <c r="A11" s="27" t="s">
        <v>57</v>
      </c>
      <c r="B11" s="27" t="s">
        <v>58</v>
      </c>
      <c r="C11" s="27"/>
      <c r="D11" s="27" t="s">
        <v>47</v>
      </c>
      <c r="E11" s="28" t="s">
        <v>61</v>
      </c>
      <c r="F11" s="28" t="s">
        <v>62</v>
      </c>
      <c r="G11" s="28"/>
      <c r="H11" s="39"/>
      <c r="I11" s="31">
        <v>45748</v>
      </c>
      <c r="J11" s="90">
        <v>46022</v>
      </c>
      <c r="K11" s="89">
        <v>45748</v>
      </c>
      <c r="L11" s="89">
        <v>45755</v>
      </c>
      <c r="M11" s="91">
        <v>45755</v>
      </c>
      <c r="N11" s="34">
        <v>8</v>
      </c>
      <c r="O11" s="34">
        <v>8</v>
      </c>
      <c r="P11" s="56" t="s">
        <v>63</v>
      </c>
      <c r="Q11" s="34">
        <v>79</v>
      </c>
      <c r="R11" s="36"/>
      <c r="S11" s="37" t="s">
        <v>51</v>
      </c>
      <c r="T11" s="51">
        <f t="shared" si="0"/>
        <v>0.29228947757880719</v>
      </c>
      <c r="U11" s="57">
        <f t="shared" si="1"/>
        <v>1.2777682079947856E-2</v>
      </c>
    </row>
    <row r="12" spans="1:21" ht="40.5" customHeight="1" x14ac:dyDescent="0.35">
      <c r="A12" s="27" t="s">
        <v>64</v>
      </c>
      <c r="B12" s="27" t="s">
        <v>46</v>
      </c>
      <c r="C12" s="27"/>
      <c r="D12" s="27" t="s">
        <v>47</v>
      </c>
      <c r="E12" s="28" t="s">
        <v>65</v>
      </c>
      <c r="F12" s="28" t="s">
        <v>66</v>
      </c>
      <c r="G12" s="38"/>
      <c r="H12" s="39"/>
      <c r="I12" s="31">
        <v>45748</v>
      </c>
      <c r="J12" s="32">
        <v>46023</v>
      </c>
      <c r="K12" s="33">
        <v>45764</v>
      </c>
      <c r="L12" s="33">
        <v>46023</v>
      </c>
      <c r="M12" s="33"/>
      <c r="N12" s="34">
        <v>70</v>
      </c>
      <c r="O12" s="34">
        <v>70</v>
      </c>
      <c r="P12" s="35" t="s">
        <v>67</v>
      </c>
      <c r="Q12" s="34">
        <v>1927</v>
      </c>
      <c r="R12" s="36"/>
      <c r="S12" s="37" t="s">
        <v>68</v>
      </c>
      <c r="T12" s="51">
        <f t="shared" si="0"/>
        <v>7.1296433328400175</v>
      </c>
      <c r="U12" s="57">
        <f t="shared" si="1"/>
        <v>2.7271859743103892</v>
      </c>
    </row>
    <row r="13" spans="1:21" ht="38.25" customHeight="1" x14ac:dyDescent="0.35">
      <c r="A13" s="27" t="s">
        <v>64</v>
      </c>
      <c r="B13" s="27" t="s">
        <v>46</v>
      </c>
      <c r="C13" s="27"/>
      <c r="D13" s="27" t="s">
        <v>47</v>
      </c>
      <c r="E13" s="28" t="s">
        <v>69</v>
      </c>
      <c r="F13" s="28" t="s">
        <v>66</v>
      </c>
      <c r="G13" s="38"/>
      <c r="H13" s="39"/>
      <c r="I13" s="31">
        <v>45748</v>
      </c>
      <c r="J13" s="32">
        <v>46023</v>
      </c>
      <c r="K13" s="33">
        <v>45764</v>
      </c>
      <c r="L13" s="33">
        <v>46023</v>
      </c>
      <c r="M13" s="33"/>
      <c r="N13" s="34">
        <v>100</v>
      </c>
      <c r="O13" s="34">
        <v>100</v>
      </c>
      <c r="P13" s="35" t="s">
        <v>70</v>
      </c>
      <c r="Q13" s="34">
        <v>1520</v>
      </c>
      <c r="R13" s="36"/>
      <c r="S13" s="37" t="s">
        <v>68</v>
      </c>
      <c r="T13" s="51">
        <f t="shared" si="0"/>
        <v>5.6237975432884415</v>
      </c>
      <c r="U13" s="57">
        <f t="shared" si="1"/>
        <v>3.0731134116330279</v>
      </c>
    </row>
    <row r="14" spans="1:21" ht="20.25" customHeight="1" x14ac:dyDescent="0.35">
      <c r="A14" s="27" t="s">
        <v>64</v>
      </c>
      <c r="B14" s="27" t="s">
        <v>46</v>
      </c>
      <c r="C14" s="27"/>
      <c r="D14" s="27" t="s">
        <v>47</v>
      </c>
      <c r="E14" s="28" t="s">
        <v>71</v>
      </c>
      <c r="F14" s="28" t="s">
        <v>66</v>
      </c>
      <c r="G14" s="38"/>
      <c r="H14" s="39"/>
      <c r="I14" s="31">
        <v>45748</v>
      </c>
      <c r="J14" s="32">
        <v>46023</v>
      </c>
      <c r="K14" s="33">
        <v>45841</v>
      </c>
      <c r="L14" s="33">
        <v>45861</v>
      </c>
      <c r="M14" s="33"/>
      <c r="N14" s="34">
        <v>5</v>
      </c>
      <c r="O14" s="34">
        <v>5</v>
      </c>
      <c r="P14" s="35" t="s">
        <v>72</v>
      </c>
      <c r="Q14" s="34">
        <v>706</v>
      </c>
      <c r="R14" s="36"/>
      <c r="S14" s="37" t="s">
        <v>68</v>
      </c>
      <c r="T14" s="51">
        <f t="shared" si="0"/>
        <v>2.6121059641852895</v>
      </c>
      <c r="U14" s="57">
        <f t="shared" si="1"/>
        <v>7.1369015414898623E-2</v>
      </c>
    </row>
    <row r="15" spans="1:21" ht="45.75" customHeight="1" x14ac:dyDescent="0.35">
      <c r="A15" s="27" t="s">
        <v>73</v>
      </c>
      <c r="B15" s="27" t="s">
        <v>58</v>
      </c>
      <c r="C15" s="27"/>
      <c r="D15" s="27" t="s">
        <v>47</v>
      </c>
      <c r="E15" s="28" t="s">
        <v>74</v>
      </c>
      <c r="F15" s="28" t="s">
        <v>75</v>
      </c>
      <c r="G15" s="38"/>
      <c r="H15" s="39"/>
      <c r="I15" s="31">
        <v>45778</v>
      </c>
      <c r="J15" s="32">
        <v>45808</v>
      </c>
      <c r="K15" s="33">
        <v>45787</v>
      </c>
      <c r="L15" s="33">
        <v>45789</v>
      </c>
      <c r="M15" s="33">
        <v>45789</v>
      </c>
      <c r="N15" s="34">
        <v>3</v>
      </c>
      <c r="O15" s="34">
        <v>3</v>
      </c>
      <c r="P15" s="35" t="s">
        <v>76</v>
      </c>
      <c r="Q15" s="34">
        <v>0.2</v>
      </c>
      <c r="R15" s="36"/>
      <c r="S15" s="37"/>
      <c r="T15" s="51">
        <f t="shared" si="0"/>
        <v>7.3997336095900552E-4</v>
      </c>
      <c r="U15" s="57">
        <f t="shared" si="1"/>
        <v>1.2130710835393533E-5</v>
      </c>
    </row>
    <row r="16" spans="1:21" ht="43.5" customHeight="1" x14ac:dyDescent="0.35">
      <c r="A16" s="27" t="s">
        <v>77</v>
      </c>
      <c r="B16" s="27" t="s">
        <v>46</v>
      </c>
      <c r="C16" s="27"/>
      <c r="D16" s="27" t="s">
        <v>47</v>
      </c>
      <c r="E16" s="28" t="s">
        <v>78</v>
      </c>
      <c r="F16" s="28" t="s">
        <v>75</v>
      </c>
      <c r="G16" s="38"/>
      <c r="H16" s="39"/>
      <c r="I16" s="31">
        <v>45770</v>
      </c>
      <c r="J16" s="32">
        <v>45930</v>
      </c>
      <c r="K16" s="33">
        <v>45770</v>
      </c>
      <c r="L16" s="33">
        <v>45904</v>
      </c>
      <c r="M16" s="33"/>
      <c r="N16" s="34">
        <v>4</v>
      </c>
      <c r="O16" s="34">
        <v>4</v>
      </c>
      <c r="P16" s="35" t="s">
        <v>79</v>
      </c>
      <c r="Q16" s="34">
        <v>150.69999999999999</v>
      </c>
      <c r="R16" s="36"/>
      <c r="S16" s="37"/>
      <c r="T16" s="51">
        <f t="shared" si="0"/>
        <v>0.55756992748261058</v>
      </c>
      <c r="U16" s="57">
        <f t="shared" si="1"/>
        <v>1.2187320819292035E-2</v>
      </c>
    </row>
    <row r="17" spans="1:21" ht="47.25" customHeight="1" x14ac:dyDescent="0.35">
      <c r="A17" s="27"/>
      <c r="B17" s="27" t="s">
        <v>80</v>
      </c>
      <c r="C17" s="27"/>
      <c r="D17" s="27" t="s">
        <v>29</v>
      </c>
      <c r="E17" s="28" t="s">
        <v>81</v>
      </c>
      <c r="F17" s="28" t="s">
        <v>82</v>
      </c>
      <c r="G17" s="38"/>
      <c r="H17" s="39"/>
      <c r="I17" s="31">
        <v>45748</v>
      </c>
      <c r="J17" s="32">
        <v>45961</v>
      </c>
      <c r="K17" s="33"/>
      <c r="L17" s="33"/>
      <c r="M17" s="33"/>
      <c r="N17" s="34"/>
      <c r="O17" s="34"/>
      <c r="P17" s="35" t="s">
        <v>83</v>
      </c>
      <c r="Q17" s="34"/>
      <c r="R17" s="36"/>
      <c r="S17" s="37"/>
      <c r="T17" s="51">
        <f t="shared" si="0"/>
        <v>0</v>
      </c>
      <c r="U17" s="57">
        <f t="shared" si="1"/>
        <v>0</v>
      </c>
    </row>
    <row r="18" spans="1:21" ht="26" x14ac:dyDescent="0.35">
      <c r="A18" s="61" t="s">
        <v>84</v>
      </c>
      <c r="B18" s="61" t="s">
        <v>58</v>
      </c>
      <c r="C18" s="61"/>
      <c r="D18" s="61" t="s">
        <v>29</v>
      </c>
      <c r="E18" s="62" t="s">
        <v>85</v>
      </c>
      <c r="F18" s="62" t="s">
        <v>86</v>
      </c>
      <c r="G18" s="63" t="s">
        <v>87</v>
      </c>
      <c r="H18" s="54"/>
      <c r="I18" s="64">
        <v>45703</v>
      </c>
      <c r="J18" s="65">
        <v>45767</v>
      </c>
      <c r="K18" s="66"/>
      <c r="L18" s="66"/>
      <c r="M18" s="66"/>
      <c r="N18" s="67">
        <v>30</v>
      </c>
      <c r="O18" s="67">
        <v>20</v>
      </c>
      <c r="P18" s="68" t="s">
        <v>88</v>
      </c>
      <c r="Q18" s="67">
        <v>798</v>
      </c>
      <c r="R18" s="71" t="s">
        <v>44</v>
      </c>
      <c r="S18" s="72"/>
      <c r="T18" s="69">
        <v>1.946</v>
      </c>
      <c r="U18" s="70">
        <f t="shared" ref="U18:U28" si="2">T18*O18/$U$2</f>
        <v>0.21267759562841532</v>
      </c>
    </row>
    <row r="19" spans="1:21" ht="50" x14ac:dyDescent="0.35">
      <c r="A19" s="61" t="s">
        <v>89</v>
      </c>
      <c r="B19" s="61" t="s">
        <v>46</v>
      </c>
      <c r="C19" s="61"/>
      <c r="D19" s="61" t="s">
        <v>29</v>
      </c>
      <c r="E19" s="62" t="s">
        <v>90</v>
      </c>
      <c r="F19" s="62" t="s">
        <v>86</v>
      </c>
      <c r="G19" s="63"/>
      <c r="H19" s="54"/>
      <c r="I19" s="64">
        <v>45778</v>
      </c>
      <c r="J19" s="65">
        <v>45807</v>
      </c>
      <c r="K19" s="66" t="s">
        <v>91</v>
      </c>
      <c r="L19" s="66"/>
      <c r="M19" s="66"/>
      <c r="N19" s="67">
        <v>33</v>
      </c>
      <c r="O19" s="67">
        <v>31</v>
      </c>
      <c r="P19" s="68" t="s">
        <v>92</v>
      </c>
      <c r="Q19" s="67">
        <v>858</v>
      </c>
      <c r="R19" s="71" t="s">
        <v>93</v>
      </c>
      <c r="S19" s="72" t="s">
        <v>51</v>
      </c>
      <c r="T19" s="86">
        <v>2.7530000000000001</v>
      </c>
      <c r="U19" s="67">
        <f>T19*O19/$U$2</f>
        <v>0.46635519125683061</v>
      </c>
    </row>
    <row r="20" spans="1:21" ht="37.5" x14ac:dyDescent="0.35">
      <c r="A20" s="61" t="s">
        <v>94</v>
      </c>
      <c r="B20" s="61" t="s">
        <v>58</v>
      </c>
      <c r="C20" s="61"/>
      <c r="D20" s="61" t="s">
        <v>29</v>
      </c>
      <c r="E20" s="62" t="s">
        <v>95</v>
      </c>
      <c r="F20" s="62" t="s">
        <v>86</v>
      </c>
      <c r="G20" s="63"/>
      <c r="H20" s="54"/>
      <c r="I20" s="64">
        <v>45809</v>
      </c>
      <c r="J20" s="65">
        <v>45838</v>
      </c>
      <c r="K20" s="66"/>
      <c r="L20" s="66"/>
      <c r="M20" s="66"/>
      <c r="N20" s="67">
        <v>18</v>
      </c>
      <c r="O20" s="67">
        <v>18</v>
      </c>
      <c r="P20" s="68" t="s">
        <v>92</v>
      </c>
      <c r="Q20" s="67">
        <v>1842</v>
      </c>
      <c r="R20" s="71" t="s">
        <v>93</v>
      </c>
      <c r="S20" s="72" t="s">
        <v>51</v>
      </c>
      <c r="T20" s="86">
        <v>5.45</v>
      </c>
      <c r="U20" s="67">
        <f>T20*O20/$U$2</f>
        <v>0.5360655737704918</v>
      </c>
    </row>
    <row r="21" spans="1:21" ht="50" x14ac:dyDescent="0.35">
      <c r="A21" s="61" t="s">
        <v>96</v>
      </c>
      <c r="B21" s="61" t="s">
        <v>46</v>
      </c>
      <c r="C21" s="61"/>
      <c r="D21" s="61" t="s">
        <v>29</v>
      </c>
      <c r="E21" s="62" t="s">
        <v>97</v>
      </c>
      <c r="F21" s="62" t="s">
        <v>86</v>
      </c>
      <c r="G21" s="63"/>
      <c r="H21" s="54"/>
      <c r="I21" s="64">
        <v>45771</v>
      </c>
      <c r="J21" s="65">
        <v>45778</v>
      </c>
      <c r="K21" s="66"/>
      <c r="L21" s="66"/>
      <c r="M21" s="66"/>
      <c r="N21" s="67">
        <v>40</v>
      </c>
      <c r="O21" s="67">
        <v>121</v>
      </c>
      <c r="P21" s="68" t="s">
        <v>98</v>
      </c>
      <c r="Q21" s="67"/>
      <c r="R21" s="71"/>
      <c r="S21" s="72"/>
      <c r="T21" s="69">
        <v>0.45</v>
      </c>
      <c r="U21" s="70">
        <f t="shared" si="2"/>
        <v>0.2975409836065574</v>
      </c>
    </row>
    <row r="22" spans="1:21" ht="37.5" x14ac:dyDescent="0.35">
      <c r="A22" s="61" t="s">
        <v>99</v>
      </c>
      <c r="B22" s="61" t="s">
        <v>46</v>
      </c>
      <c r="C22" s="61"/>
      <c r="D22" s="61" t="s">
        <v>29</v>
      </c>
      <c r="E22" s="62" t="s">
        <v>100</v>
      </c>
      <c r="F22" s="62" t="s">
        <v>86</v>
      </c>
      <c r="G22" s="63"/>
      <c r="H22" s="54"/>
      <c r="I22" s="64">
        <v>45778</v>
      </c>
      <c r="J22" s="65">
        <v>45838</v>
      </c>
      <c r="K22" s="66"/>
      <c r="L22" s="66"/>
      <c r="M22" s="66"/>
      <c r="N22" s="67">
        <v>40</v>
      </c>
      <c r="O22" s="67">
        <v>121</v>
      </c>
      <c r="P22" s="68" t="s">
        <v>101</v>
      </c>
      <c r="Q22" s="67">
        <v>121</v>
      </c>
      <c r="R22" s="71"/>
      <c r="S22" s="72" t="s">
        <v>4</v>
      </c>
      <c r="T22" s="69">
        <f t="shared" si="0"/>
        <v>0.44768388338019832</v>
      </c>
      <c r="U22" s="70">
        <f t="shared" si="2"/>
        <v>0.29600956223499453</v>
      </c>
    </row>
    <row r="23" spans="1:21" ht="87.5" x14ac:dyDescent="0.35">
      <c r="A23" s="83"/>
      <c r="B23" s="61" t="s">
        <v>80</v>
      </c>
      <c r="C23" s="61"/>
      <c r="D23" s="61" t="s">
        <v>29</v>
      </c>
      <c r="E23" s="62" t="s">
        <v>102</v>
      </c>
      <c r="F23" s="62" t="s">
        <v>86</v>
      </c>
      <c r="G23" s="63"/>
      <c r="H23" s="54"/>
      <c r="I23" s="64">
        <v>45931</v>
      </c>
      <c r="J23" s="65">
        <v>46113</v>
      </c>
      <c r="K23" s="66"/>
      <c r="L23" s="66"/>
      <c r="M23" s="66"/>
      <c r="N23" s="67"/>
      <c r="O23" s="67"/>
      <c r="P23" s="68" t="s">
        <v>103</v>
      </c>
      <c r="Q23" s="67" t="s">
        <v>104</v>
      </c>
      <c r="R23" s="71"/>
      <c r="S23" s="72"/>
      <c r="T23" s="69">
        <v>0</v>
      </c>
      <c r="U23" s="70">
        <f t="shared" si="2"/>
        <v>0</v>
      </c>
    </row>
    <row r="24" spans="1:21" ht="112.5" x14ac:dyDescent="0.35">
      <c r="A24" s="61"/>
      <c r="B24" s="61" t="s">
        <v>80</v>
      </c>
      <c r="C24" s="85"/>
      <c r="D24" s="61" t="s">
        <v>29</v>
      </c>
      <c r="E24" s="62" t="s">
        <v>105</v>
      </c>
      <c r="F24" s="62" t="s">
        <v>86</v>
      </c>
      <c r="G24" s="63"/>
      <c r="H24" s="54"/>
      <c r="I24" s="64" t="s">
        <v>104</v>
      </c>
      <c r="J24" s="65" t="s">
        <v>104</v>
      </c>
      <c r="K24" s="66"/>
      <c r="L24" s="66"/>
      <c r="M24" s="66"/>
      <c r="N24" s="67"/>
      <c r="O24" s="67"/>
      <c r="P24" s="68" t="s">
        <v>106</v>
      </c>
      <c r="Q24" s="67"/>
      <c r="R24" s="71"/>
      <c r="S24" s="72"/>
      <c r="T24" s="69">
        <f t="shared" si="0"/>
        <v>0</v>
      </c>
      <c r="U24" s="70">
        <f t="shared" si="2"/>
        <v>0</v>
      </c>
    </row>
    <row r="25" spans="1:21" ht="37.5" x14ac:dyDescent="0.35">
      <c r="A25" s="61"/>
      <c r="B25" s="61" t="s">
        <v>46</v>
      </c>
      <c r="C25" s="85"/>
      <c r="D25" s="61" t="s">
        <v>29</v>
      </c>
      <c r="E25" s="62" t="s">
        <v>107</v>
      </c>
      <c r="F25" s="62" t="s">
        <v>108</v>
      </c>
      <c r="G25" s="63"/>
      <c r="H25" s="54"/>
      <c r="I25" s="64">
        <v>45763</v>
      </c>
      <c r="J25" s="65">
        <v>45782</v>
      </c>
      <c r="K25" s="66"/>
      <c r="L25" s="66"/>
      <c r="M25" s="66"/>
      <c r="N25" s="67">
        <v>12</v>
      </c>
      <c r="O25" s="67">
        <v>12</v>
      </c>
      <c r="P25" s="68" t="s">
        <v>109</v>
      </c>
      <c r="Q25" s="67">
        <v>471</v>
      </c>
      <c r="R25" s="71"/>
      <c r="S25" s="72"/>
      <c r="T25" s="69">
        <v>1.75</v>
      </c>
      <c r="U25" s="70">
        <f t="shared" si="2"/>
        <v>0.11475409836065574</v>
      </c>
    </row>
    <row r="26" spans="1:21" ht="20.25" customHeight="1" x14ac:dyDescent="0.35">
      <c r="A26" s="27" t="s">
        <v>110</v>
      </c>
      <c r="B26" s="27" t="s">
        <v>46</v>
      </c>
      <c r="C26" s="27"/>
      <c r="D26" s="27" t="s">
        <v>47</v>
      </c>
      <c r="E26" s="28" t="s">
        <v>111</v>
      </c>
      <c r="F26" s="28" t="s">
        <v>75</v>
      </c>
      <c r="G26" s="38"/>
      <c r="H26" s="39"/>
      <c r="I26" s="31">
        <v>45748</v>
      </c>
      <c r="J26" s="32">
        <v>45777</v>
      </c>
      <c r="K26" s="33">
        <v>45748</v>
      </c>
      <c r="L26" s="33">
        <v>45777</v>
      </c>
      <c r="M26" s="33"/>
      <c r="N26" s="34">
        <v>30</v>
      </c>
      <c r="O26" s="34">
        <v>30</v>
      </c>
      <c r="P26" s="35" t="s">
        <v>72</v>
      </c>
      <c r="Q26" s="34"/>
      <c r="R26" s="36"/>
      <c r="S26" s="37"/>
      <c r="T26" s="51">
        <f>100*Q26/$T$2</f>
        <v>0</v>
      </c>
      <c r="U26" s="57">
        <f>T26*O26/$U$2</f>
        <v>0</v>
      </c>
    </row>
    <row r="27" spans="1:21" ht="43.5" customHeight="1" x14ac:dyDescent="0.35">
      <c r="A27" s="93" t="s">
        <v>112</v>
      </c>
      <c r="B27" s="94" t="s">
        <v>58</v>
      </c>
      <c r="C27" s="93"/>
      <c r="D27" s="94" t="s">
        <v>47</v>
      </c>
      <c r="E27" s="93" t="s">
        <v>113</v>
      </c>
      <c r="F27" s="93" t="s">
        <v>75</v>
      </c>
      <c r="G27" s="93"/>
      <c r="H27" s="95"/>
      <c r="I27" s="101">
        <v>45763</v>
      </c>
      <c r="J27" s="100">
        <v>45808</v>
      </c>
      <c r="K27" s="99">
        <v>45763</v>
      </c>
      <c r="L27" s="99">
        <v>45764</v>
      </c>
      <c r="M27" s="99">
        <v>45764</v>
      </c>
      <c r="N27" s="102">
        <v>2</v>
      </c>
      <c r="O27" s="102">
        <v>2</v>
      </c>
      <c r="P27" s="98" t="s">
        <v>114</v>
      </c>
      <c r="Q27" s="103">
        <v>2873</v>
      </c>
      <c r="R27" s="104"/>
      <c r="S27" s="103" t="s">
        <v>68</v>
      </c>
      <c r="T27" s="96">
        <f t="shared" si="0"/>
        <v>10.629717330176113</v>
      </c>
      <c r="U27" s="97">
        <f t="shared" si="2"/>
        <v>0.1161717741002854</v>
      </c>
    </row>
    <row r="28" spans="1:21" ht="25" x14ac:dyDescent="0.35">
      <c r="A28" s="61" t="s">
        <v>115</v>
      </c>
      <c r="B28" s="61" t="s">
        <v>46</v>
      </c>
      <c r="C28" s="61" t="s">
        <v>116</v>
      </c>
      <c r="D28" s="61" t="s">
        <v>29</v>
      </c>
      <c r="E28" s="62" t="s">
        <v>117</v>
      </c>
      <c r="F28" s="62" t="s">
        <v>118</v>
      </c>
      <c r="G28" s="63" t="s">
        <v>119</v>
      </c>
      <c r="H28" s="54"/>
      <c r="I28" s="64">
        <v>45712</v>
      </c>
      <c r="J28" s="65">
        <v>45747</v>
      </c>
      <c r="K28" s="66"/>
      <c r="L28" s="66"/>
      <c r="M28" s="66"/>
      <c r="N28" s="67">
        <v>1</v>
      </c>
      <c r="O28" s="67">
        <v>1</v>
      </c>
      <c r="P28" s="68" t="s">
        <v>120</v>
      </c>
      <c r="Q28" s="67">
        <v>706</v>
      </c>
      <c r="R28" s="71" t="s">
        <v>121</v>
      </c>
      <c r="S28" s="72" t="s">
        <v>122</v>
      </c>
      <c r="T28" s="86">
        <v>2.62</v>
      </c>
      <c r="U28" s="70">
        <f t="shared" si="2"/>
        <v>1.4316939890710383E-2</v>
      </c>
    </row>
    <row r="29" spans="1:21" ht="25" x14ac:dyDescent="0.35">
      <c r="A29" s="61" t="s">
        <v>123</v>
      </c>
      <c r="B29" s="61" t="s">
        <v>46</v>
      </c>
      <c r="C29" s="61" t="s">
        <v>124</v>
      </c>
      <c r="D29" s="61" t="s">
        <v>29</v>
      </c>
      <c r="E29" s="62" t="s">
        <v>125</v>
      </c>
      <c r="F29" s="62" t="s">
        <v>118</v>
      </c>
      <c r="G29" s="63" t="s">
        <v>119</v>
      </c>
      <c r="H29" s="54"/>
      <c r="I29" s="64">
        <v>45712</v>
      </c>
      <c r="J29" s="65">
        <v>45747</v>
      </c>
      <c r="K29" s="66"/>
      <c r="L29" s="66"/>
      <c r="M29" s="66"/>
      <c r="N29" s="67">
        <v>1</v>
      </c>
      <c r="O29" s="67">
        <v>1</v>
      </c>
      <c r="P29" s="68" t="s">
        <v>120</v>
      </c>
      <c r="Q29" s="67">
        <v>706</v>
      </c>
      <c r="R29" s="71" t="s">
        <v>121</v>
      </c>
      <c r="S29" s="72" t="s">
        <v>122</v>
      </c>
      <c r="T29" s="86" t="s">
        <v>126</v>
      </c>
      <c r="U29" s="67" t="s">
        <v>126</v>
      </c>
    </row>
    <row r="30" spans="1:21" ht="25" x14ac:dyDescent="0.35">
      <c r="A30" s="61" t="s">
        <v>127</v>
      </c>
      <c r="B30" s="61" t="s">
        <v>46</v>
      </c>
      <c r="C30" s="61" t="s">
        <v>124</v>
      </c>
      <c r="D30" s="61" t="s">
        <v>29</v>
      </c>
      <c r="E30" s="62" t="s">
        <v>128</v>
      </c>
      <c r="F30" s="62" t="s">
        <v>118</v>
      </c>
      <c r="G30" s="63" t="s">
        <v>119</v>
      </c>
      <c r="H30" s="54"/>
      <c r="I30" s="64">
        <v>45712</v>
      </c>
      <c r="J30" s="65">
        <v>45747</v>
      </c>
      <c r="K30" s="66"/>
      <c r="L30" s="66"/>
      <c r="M30" s="66"/>
      <c r="N30" s="67">
        <v>1</v>
      </c>
      <c r="O30" s="67">
        <v>1</v>
      </c>
      <c r="P30" s="68" t="s">
        <v>120</v>
      </c>
      <c r="Q30" s="67">
        <v>706</v>
      </c>
      <c r="R30" s="71" t="s">
        <v>121</v>
      </c>
      <c r="S30" s="72" t="s">
        <v>122</v>
      </c>
      <c r="T30" s="86" t="s">
        <v>126</v>
      </c>
      <c r="U30" s="67" t="s">
        <v>126</v>
      </c>
    </row>
    <row r="31" spans="1:21" ht="25" x14ac:dyDescent="0.35">
      <c r="A31" s="61" t="s">
        <v>129</v>
      </c>
      <c r="B31" s="61" t="s">
        <v>46</v>
      </c>
      <c r="C31" s="61" t="s">
        <v>124</v>
      </c>
      <c r="D31" s="61" t="s">
        <v>29</v>
      </c>
      <c r="E31" s="62" t="s">
        <v>130</v>
      </c>
      <c r="F31" s="62" t="s">
        <v>118</v>
      </c>
      <c r="G31" s="63" t="s">
        <v>119</v>
      </c>
      <c r="H31" s="54"/>
      <c r="I31" s="64">
        <v>45712</v>
      </c>
      <c r="J31" s="65">
        <v>45747</v>
      </c>
      <c r="K31" s="66"/>
      <c r="L31" s="66"/>
      <c r="M31" s="66"/>
      <c r="N31" s="67">
        <v>1</v>
      </c>
      <c r="O31" s="67">
        <v>1</v>
      </c>
      <c r="P31" s="68" t="s">
        <v>120</v>
      </c>
      <c r="Q31" s="67">
        <v>706</v>
      </c>
      <c r="R31" s="71" t="s">
        <v>121</v>
      </c>
      <c r="S31" s="72" t="s">
        <v>122</v>
      </c>
      <c r="T31" s="86" t="s">
        <v>126</v>
      </c>
      <c r="U31" s="67" t="s">
        <v>126</v>
      </c>
    </row>
    <row r="32" spans="1:21" ht="25" x14ac:dyDescent="0.35">
      <c r="A32" s="61" t="s">
        <v>131</v>
      </c>
      <c r="B32" s="61" t="s">
        <v>37</v>
      </c>
      <c r="C32" s="61"/>
      <c r="D32" s="61" t="s">
        <v>29</v>
      </c>
      <c r="E32" s="62" t="s">
        <v>132</v>
      </c>
      <c r="F32" s="62" t="s">
        <v>86</v>
      </c>
      <c r="G32" s="63" t="s">
        <v>133</v>
      </c>
      <c r="H32" s="54"/>
      <c r="I32" s="64">
        <v>45839</v>
      </c>
      <c r="J32" s="65">
        <v>45931</v>
      </c>
      <c r="K32" s="66"/>
      <c r="L32" s="66"/>
      <c r="M32" s="66"/>
      <c r="N32" s="67">
        <v>47</v>
      </c>
      <c r="O32" s="67">
        <v>18</v>
      </c>
      <c r="P32" s="68" t="s">
        <v>134</v>
      </c>
      <c r="Q32" s="67">
        <v>99</v>
      </c>
      <c r="R32" s="71"/>
      <c r="S32" s="72" t="s">
        <v>68</v>
      </c>
      <c r="T32" s="86"/>
      <c r="U32" s="67"/>
    </row>
    <row r="33" spans="1:21" ht="25" x14ac:dyDescent="0.35">
      <c r="A33" s="61" t="s">
        <v>135</v>
      </c>
      <c r="B33" s="61" t="s">
        <v>37</v>
      </c>
      <c r="C33" s="61"/>
      <c r="D33" s="61" t="s">
        <v>29</v>
      </c>
      <c r="E33" s="62" t="s">
        <v>136</v>
      </c>
      <c r="F33" s="62" t="s">
        <v>86</v>
      </c>
      <c r="G33" s="63" t="s">
        <v>137</v>
      </c>
      <c r="H33" s="54"/>
      <c r="I33" s="64">
        <v>45839</v>
      </c>
      <c r="J33" s="65">
        <v>45931</v>
      </c>
      <c r="K33" s="66"/>
      <c r="L33" s="66"/>
      <c r="M33" s="66"/>
      <c r="N33" s="67">
        <v>26</v>
      </c>
      <c r="O33" s="67">
        <v>0</v>
      </c>
      <c r="P33" s="68" t="s">
        <v>134</v>
      </c>
      <c r="Q33" s="67">
        <v>0</v>
      </c>
      <c r="R33" s="71"/>
      <c r="S33" s="72" t="s">
        <v>68</v>
      </c>
      <c r="T33" s="86">
        <v>0.36599999999999999</v>
      </c>
      <c r="U33" s="67">
        <v>3.5999999999999997E-2</v>
      </c>
    </row>
    <row r="34" spans="1:21" x14ac:dyDescent="0.35">
      <c r="A34" s="61"/>
      <c r="B34" s="61" t="s">
        <v>37</v>
      </c>
      <c r="C34" s="61"/>
      <c r="D34" s="61" t="s">
        <v>29</v>
      </c>
      <c r="E34" s="62"/>
      <c r="F34" s="62"/>
      <c r="G34" s="63"/>
      <c r="H34" s="54"/>
      <c r="I34" s="64"/>
      <c r="J34" s="65"/>
      <c r="K34" s="66"/>
      <c r="L34" s="66"/>
      <c r="M34" s="66"/>
      <c r="N34" s="67"/>
      <c r="O34" s="67"/>
      <c r="P34" s="68"/>
      <c r="Q34" s="67"/>
      <c r="R34" s="71"/>
      <c r="S34" s="72"/>
      <c r="T34" s="86"/>
      <c r="U34" s="67"/>
    </row>
  </sheetData>
  <autoFilter ref="A4:U31" xr:uid="{6C6BB3BF-562B-451E-9720-ACA9C2EE9004}"/>
  <phoneticPr fontId="14" type="noConversion"/>
  <conditionalFormatting sqref="A5:U9 A10:J11 M10:U11">
    <cfRule type="expression" dxfId="42" priority="21">
      <formula>$M5&lt;&gt;""</formula>
    </cfRule>
  </conditionalFormatting>
  <conditionalFormatting sqref="A6:U9 A10:J11 M10:U11">
    <cfRule type="expression" dxfId="41" priority="23">
      <formula>$B6="Cancelled"</formula>
    </cfRule>
    <cfRule type="expression" dxfId="40" priority="22">
      <formula>$B6="Completed"</formula>
    </cfRule>
  </conditionalFormatting>
  <conditionalFormatting sqref="A12:U39">
    <cfRule type="expression" dxfId="39" priority="1">
      <formula>$M12&lt;&gt;""</formula>
    </cfRule>
    <cfRule type="expression" dxfId="38" priority="2">
      <formula>$B12="Completed"</formula>
    </cfRule>
    <cfRule type="expression" dxfId="37" priority="3">
      <formula>$B12="Cancelled"</formula>
    </cfRule>
  </conditionalFormatting>
  <conditionalFormatting sqref="A5:XFD5">
    <cfRule type="expression" dxfId="36" priority="30">
      <formula>$B5="Completed"</formula>
    </cfRule>
    <cfRule type="expression" dxfId="35" priority="31">
      <formula>$B5="Cancelled"</formula>
    </cfRule>
  </conditionalFormatting>
  <conditionalFormatting sqref="B5 B7:B39">
    <cfRule type="containsText" dxfId="34" priority="278" operator="containsText" text="Submitted">
      <formula>NOT(ISERROR(SEARCH("Submitted",B5)))</formula>
    </cfRule>
    <cfRule type="cellIs" dxfId="33" priority="275" operator="equal">
      <formula>"Approved"</formula>
    </cfRule>
    <cfRule type="containsText" dxfId="32" priority="276" operator="containsText" text="Completed">
      <formula>NOT(ISERROR(SEARCH("Completed",B5)))</formula>
    </cfRule>
    <cfRule type="containsText" dxfId="31" priority="277" operator="containsText" text="Proposed">
      <formula>NOT(ISERROR(SEARCH("Proposed",B5)))</formula>
    </cfRule>
  </conditionalFormatting>
  <conditionalFormatting sqref="B6">
    <cfRule type="cellIs" dxfId="30" priority="20" operator="equal">
      <formula>"Approved"</formula>
    </cfRule>
    <cfRule type="containsText" dxfId="29" priority="24" operator="containsText" text="Completed">
      <formula>NOT(ISERROR(SEARCH("Completed",B6)))</formula>
    </cfRule>
    <cfRule type="containsText" dxfId="28" priority="25" operator="containsText" text="Proposed">
      <formula>NOT(ISERROR(SEARCH("Proposed",B6)))</formula>
    </cfRule>
    <cfRule type="containsText" dxfId="27" priority="26" operator="containsText" text="Submitted">
      <formula>NOT(ISERROR(SEARCH("Submitted",B6)))</formula>
    </cfRule>
    <cfRule type="colorScale" priority="27">
      <colorScale>
        <cfvo type="min"/>
        <cfvo type="percentile" val="50"/>
        <cfvo type="max"/>
        <color rgb="FFF8696B"/>
        <color rgb="FFFFEB84"/>
        <color rgb="FF63BE7B"/>
      </colorScale>
    </cfRule>
  </conditionalFormatting>
  <conditionalFormatting sqref="B7:B18 B21:B27 B5 B29:B39">
    <cfRule type="colorScale" priority="279">
      <colorScale>
        <cfvo type="min"/>
        <cfvo type="percentile" val="50"/>
        <cfvo type="max"/>
        <color rgb="FFF8696B"/>
        <color rgb="FFFFEB84"/>
        <color rgb="FF63BE7B"/>
      </colorScale>
    </cfRule>
  </conditionalFormatting>
  <conditionalFormatting sqref="B19:B20">
    <cfRule type="colorScale" priority="19">
      <colorScale>
        <cfvo type="min"/>
        <cfvo type="percentile" val="50"/>
        <cfvo type="max"/>
        <color rgb="FFF8696B"/>
        <color rgb="FFFFEB84"/>
        <color rgb="FF63BE7B"/>
      </colorScale>
    </cfRule>
  </conditionalFormatting>
  <conditionalFormatting sqref="B28:B34">
    <cfRule type="colorScale" priority="11">
      <colorScale>
        <cfvo type="min"/>
        <cfvo type="percentile" val="50"/>
        <cfvo type="max"/>
        <color rgb="FFF8696B"/>
        <color rgb="FFFFEB84"/>
        <color rgb="FF63BE7B"/>
      </colorScale>
    </cfRule>
  </conditionalFormatting>
  <conditionalFormatting sqref="V6:XFD8 V12:XFD14 V27:XFD38">
    <cfRule type="expression" dxfId="26" priority="273">
      <formula>$B7="Completed"</formula>
    </cfRule>
    <cfRule type="expression" dxfId="25" priority="274">
      <formula>$B7="Cancelled"</formula>
    </cfRule>
  </conditionalFormatting>
  <conditionalFormatting sqref="V9:XFD9">
    <cfRule type="expression" dxfId="24" priority="318">
      <formula>$B11="Completed"</formula>
    </cfRule>
    <cfRule type="expression" dxfId="23" priority="319">
      <formula>$B11="Cancelled"</formula>
    </cfRule>
  </conditionalFormatting>
  <conditionalFormatting sqref="V10:XFD11">
    <cfRule type="expression" dxfId="22" priority="359">
      <formula>#REF!="Completed"</formula>
    </cfRule>
    <cfRule type="expression" dxfId="21" priority="360">
      <formula>#REF!="Cancelled"</formula>
    </cfRule>
  </conditionalFormatting>
  <conditionalFormatting sqref="V15:XFD15">
    <cfRule type="expression" dxfId="20" priority="339">
      <formula>#REF!="Completed"</formula>
    </cfRule>
    <cfRule type="expression" dxfId="19" priority="340">
      <formula>#REF!="Cancelled"</formula>
    </cfRule>
  </conditionalFormatting>
  <conditionalFormatting sqref="V16:XFD16">
    <cfRule type="expression" dxfId="18" priority="383">
      <formula>$B26="Completed"</formula>
    </cfRule>
    <cfRule type="expression" dxfId="17" priority="384">
      <formula>$B26="Cancelled"</formula>
    </cfRule>
  </conditionalFormatting>
  <conditionalFormatting sqref="V17:XFD17">
    <cfRule type="expression" dxfId="16" priority="313">
      <formula>#REF!="Completed"</formula>
    </cfRule>
    <cfRule type="expression" dxfId="15" priority="314">
      <formula>#REF!="Cancelled"</formula>
    </cfRule>
  </conditionalFormatting>
  <conditionalFormatting sqref="V18:XFD21">
    <cfRule type="expression" dxfId="14" priority="291">
      <formula>$B28="Completed"</formula>
    </cfRule>
    <cfRule type="expression" dxfId="13" priority="292">
      <formula>$B28="Cancelled"</formula>
    </cfRule>
  </conditionalFormatting>
  <conditionalFormatting sqref="V22:XFD23">
    <cfRule type="expression" dxfId="12" priority="288">
      <formula>$B28="Completed"</formula>
    </cfRule>
    <cfRule type="expression" dxfId="11" priority="289">
      <formula>$B28="Cancelled"</formula>
    </cfRule>
  </conditionalFormatting>
  <conditionalFormatting sqref="V24:XFD26">
    <cfRule type="expression" dxfId="10" priority="285">
      <formula>$B28="Completed"</formula>
    </cfRule>
    <cfRule type="expression" dxfId="9" priority="286">
      <formula>$B28="Cancelled"</formula>
    </cfRule>
  </conditionalFormatting>
  <conditionalFormatting sqref="V26:XFD26">
    <cfRule type="expression" dxfId="8" priority="385">
      <formula>$B17="Completed"</formula>
    </cfRule>
    <cfRule type="expression" dxfId="7" priority="386">
      <formula>$B17="Cancelled"</formula>
    </cfRule>
  </conditionalFormatting>
  <dataValidations count="1">
    <dataValidation type="list" allowBlank="1" showInputMessage="1" showErrorMessage="1" sqref="B5:B34" xr:uid="{A5023A47-F62C-49FD-8B8D-92672E0BB865}">
      <formula1>"Proposed, Submitted,  Approved, Cancelled, Completed"</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C8535-39AC-4E86-878F-D97531D50BB3}">
  <dimension ref="A1"/>
  <sheetViews>
    <sheetView workbookViewId="0"/>
  </sheetViews>
  <sheetFormatPr defaultRowHeight="15.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80</v>
      </c>
      <c r="C5" s="27"/>
      <c r="D5" s="27" t="s">
        <v>47</v>
      </c>
      <c r="E5" s="28" t="s">
        <v>138</v>
      </c>
      <c r="F5" s="28" t="s">
        <v>62</v>
      </c>
      <c r="G5" s="30"/>
      <c r="H5" s="39"/>
      <c r="I5" s="31">
        <v>46023</v>
      </c>
      <c r="J5" s="32">
        <v>46388</v>
      </c>
      <c r="K5" s="33"/>
      <c r="L5" s="33"/>
      <c r="M5" s="33"/>
      <c r="N5" s="34"/>
      <c r="O5" s="34"/>
      <c r="P5" s="35" t="s">
        <v>56</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PFE5XNEKQQZ4-853025249-73054</_dlc_DocId>
    <_dlc_DocIdUrl xmlns="d9dd733d-5918-4031-8251-d30265015c80">
      <Url>https://beisgov.sharepoint.com/sites/OPREDPG-EXT-OS-SACNoiseManagementRegulatorsWorkingGroup/_layouts/15/DocIdRedir.aspx?ID=PFE5XNEKQQZ4-853025249-73054</Url>
      <Description>PFE5XNEKQQZ4-853025249-73054</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Props1.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3.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4.xml><?xml version="1.0" encoding="utf-8"?>
<ds:datastoreItem xmlns:ds="http://schemas.openxmlformats.org/officeDocument/2006/customXml" ds:itemID="{6BD059C2-3E52-40FD-B49F-28682E3B4E8D}">
  <ds:schemaRefs>
    <ds:schemaRef ds:uri="9ff49155-5265-46e4-810b-5c4cca24d74b"/>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purl.org/dc/dcmitype/"/>
    <ds:schemaRef ds:uri="aaacb922-5235-4a66-b188-303b9b46fbd7"/>
    <ds:schemaRef ds:uri="d9dd733d-5918-4031-8251-d30265015c80"/>
    <ds:schemaRef ds:uri="0f9fa326-da26-4ea8-b6a9-645e8136fe1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Sheet1</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Mckenzie, Stuart (Energy Security)</cp:lastModifiedBy>
  <cp:revision/>
  <dcterms:created xsi:type="dcterms:W3CDTF">2016-03-21T16:06:55Z</dcterms:created>
  <dcterms:modified xsi:type="dcterms:W3CDTF">2025-06-02T13:21:50Z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47e812e9-e899-41d1-a4fc-3f830c42e0bb</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