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rachel_gibson2_beis_gov_uk/Documents/Documents/Publishing/Heat Networks/"/>
    </mc:Choice>
  </mc:AlternateContent>
  <xr:revisionPtr revIDLastSave="0" documentId="8_{B023F845-8669-4849-9CA8-DE31A84578DD}" xr6:coauthVersionLast="47" xr6:coauthVersionMax="47" xr10:uidLastSave="{00000000-0000-0000-0000-000000000000}"/>
  <bookViews>
    <workbookView xWindow="-103" yWindow="-103" windowWidth="27634" windowHeight="15034" xr2:uid="{631B831A-5CE3-42E2-B5DE-69B1A121446D}"/>
  </bookViews>
  <sheets>
    <sheet name="Cover" sheetId="3" r:id="rId1"/>
    <sheet name="Summary" sheetId="1" r:id="rId2"/>
    <sheet name="Graph" sheetId="4" r:id="rId3"/>
  </sheets>
  <definedNames>
    <definedName name="_xlnm._FilterDatabase" localSheetId="1" hidden="1">Summary!$A$50:$R$89</definedName>
    <definedName name="_xlnm.Print_Area" localSheetId="2">Graph!$A$1:$M$20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4" l="1"/>
  <c r="D14" i="4"/>
  <c r="D13" i="4"/>
  <c r="D12" i="4"/>
  <c r="D7" i="4" l="1"/>
  <c r="D6" i="4"/>
  <c r="D5" i="4"/>
  <c r="D16" i="4" l="1"/>
  <c r="D9" i="4"/>
  <c r="D18" i="4" l="1"/>
</calcChain>
</file>

<file path=xl/sharedStrings.xml><?xml version="1.0" encoding="utf-8"?>
<sst xmlns="http://schemas.openxmlformats.org/spreadsheetml/2006/main" count="625" uniqueCount="278">
  <si>
    <t>Opportunity Name</t>
  </si>
  <si>
    <t>Organisation Name</t>
  </si>
  <si>
    <t>Total EC Cost (£)</t>
  </si>
  <si>
    <t>Total Distribution Capex Cost (£)</t>
  </si>
  <si>
    <t>Total Other Capex £</t>
  </si>
  <si>
    <t>Total Capex Cost (£)</t>
  </si>
  <si>
    <t>Project IRR</t>
  </si>
  <si>
    <t>Heat on Date (Initial)</t>
  </si>
  <si>
    <t>Heat on Date (Full)</t>
  </si>
  <si>
    <t>Stage</t>
  </si>
  <si>
    <t>First Name</t>
  </si>
  <si>
    <t>Email</t>
  </si>
  <si>
    <t>Technology</t>
  </si>
  <si>
    <t>Status</t>
  </si>
  <si>
    <t>Current Completion Date</t>
  </si>
  <si>
    <t>Cost of private wire (£)</t>
  </si>
  <si>
    <t>FID (initial)</t>
  </si>
  <si>
    <t>Construction start (initial)</t>
  </si>
  <si>
    <t>Rookery South - Scenario 3_FES</t>
  </si>
  <si>
    <t xml:space="preserve">Bedford Council </t>
  </si>
  <si>
    <t>Feasibility</t>
  </si>
  <si>
    <t>Boiler - EfW</t>
  </si>
  <si>
    <t>Not Stated</t>
  </si>
  <si>
    <t>Rookery South - Scenario 2_FES</t>
  </si>
  <si>
    <t>Rookery South - Scenario 1_FES</t>
  </si>
  <si>
    <t>Ebbw Vale (Rassau)_FES</t>
  </si>
  <si>
    <t>Blaenau Gwent County Borough Council</t>
  </si>
  <si>
    <t>CHP – Gas</t>
  </si>
  <si>
    <t>The Works_FES</t>
  </si>
  <si>
    <t>Boiler - Biomass</t>
  </si>
  <si>
    <t>Castle Lane East Network_FES</t>
  </si>
  <si>
    <t>Bournemouth Borough Council</t>
  </si>
  <si>
    <t>City Centre Phase 2_FES</t>
  </si>
  <si>
    <t>Bristol City Council</t>
  </si>
  <si>
    <t xml:space="preserve">Water source heat pumps </t>
  </si>
  <si>
    <t>Yes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</si>
  <si>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</si>
  <si>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</si>
  <si>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</si>
  <si>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</si>
  <si>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</si>
  <si>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</si>
  <si>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Church Street_COM</t>
  </si>
  <si>
    <t>City of Westminster</t>
  </si>
  <si>
    <t>Whitehaven Minewater Heat Kells Lane_FES</t>
  </si>
  <si>
    <t>Copeland Borough Council</t>
  </si>
  <si>
    <t>Mine Water Heat Recovery</t>
  </si>
  <si>
    <t>Whitehaven Westlakes Science Park_FES</t>
  </si>
  <si>
    <t>Manor Royal _ Industrial and business area_MAP</t>
  </si>
  <si>
    <t>Crawley Borough Council</t>
  </si>
  <si>
    <t>No</t>
  </si>
  <si>
    <t>Manor Royal_Fleming Way and Manor Royal Road_MAP</t>
  </si>
  <si>
    <t>Town Centre Heat Network_DPD</t>
  </si>
  <si>
    <t>Clay Cross_MAP</t>
  </si>
  <si>
    <t>Derbyshire county</t>
  </si>
  <si>
    <t>Denise Ludlam</t>
  </si>
  <si>
    <t>Denise.Ludlam@derbyshire.gov.uk</t>
  </si>
  <si>
    <t>CHP – EfW</t>
  </si>
  <si>
    <t>Durham University_FES</t>
  </si>
  <si>
    <t>Durham County Council</t>
  </si>
  <si>
    <t>Durham Town Centre_FES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</si>
  <si>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</si>
  <si>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</si>
  <si>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</si>
  <si>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</si>
  <si>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</si>
  <si>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</si>
  <si>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</si>
  <si>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London Borough of Haringey</t>
  </si>
  <si>
    <t>Wood Green_FES</t>
  </si>
  <si>
    <t>North Lewisham Heat Network_FES</t>
  </si>
  <si>
    <t>London Borough of Lewisham</t>
  </si>
  <si>
    <t>Civic Quarter District Energy Scheme_FES</t>
  </si>
  <si>
    <t>Newcastle-upon-Tyne City Council</t>
  </si>
  <si>
    <t>GIFHE(peak)_FES</t>
  </si>
  <si>
    <t>North East Lincolnshire Council</t>
  </si>
  <si>
    <t>Borgstrom Carolina</t>
  </si>
  <si>
    <t>Carolina.Borgstrom@nelincs.gov.uk</t>
  </si>
  <si>
    <t>Corby Town Centre_MAP</t>
  </si>
  <si>
    <t>North Northamptonshire Council</t>
  </si>
  <si>
    <t>Sara Earl</t>
  </si>
  <si>
    <t>sara.earl@northnorthants.gov.uk</t>
  </si>
  <si>
    <t>Oldham_MWSHP Town Centre_Scenariro 1A_FES</t>
  </si>
  <si>
    <t>Oldham Metropolitan Borough Council</t>
  </si>
  <si>
    <t>Andrew Hunt</t>
  </si>
  <si>
    <t>andrew.hunt@oldham.gov.uk</t>
  </si>
  <si>
    <t>Oldham_Ambient Loop_MWSHP_ASHP_Scenario 5A_FES</t>
  </si>
  <si>
    <t>Smethwick_DPD</t>
  </si>
  <si>
    <t>Sandwell Metropolitan Borough Council</t>
  </si>
  <si>
    <t>Mark Taylor</t>
  </si>
  <si>
    <t>mark_taylor@sandwell.gov.uk</t>
  </si>
  <si>
    <t>UNKNOWN</t>
  </si>
  <si>
    <t>West Bromwich_FES</t>
  </si>
  <si>
    <t>Waste heat – Other (without heat pump)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</si>
  <si>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</si>
  <si>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</si>
  <si>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</si>
  <si>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</si>
  <si>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</si>
  <si>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</si>
  <si>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</si>
  <si>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</si>
  <si>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</si>
  <si>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</si>
  <si>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</si>
  <si>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</si>
  <si>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</si>
  <si>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</si>
  <si>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</si>
  <si>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</si>
  <si>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Wigan Town Centre_FES</t>
  </si>
  <si>
    <t>Wigan Metropolitan Borough Council</t>
  </si>
  <si>
    <t>Ground source heat pump</t>
  </si>
  <si>
    <t>Alternative heat sources_DPD</t>
  </si>
  <si>
    <t>Adur District Council</t>
  </si>
  <si>
    <t>Chris Jones</t>
  </si>
  <si>
    <t>chris.jones@adur-worthing.gov.uk</t>
  </si>
  <si>
    <t>Airsource heat pump</t>
  </si>
  <si>
    <t>Lillyhall Hub_FES</t>
  </si>
  <si>
    <t>Allerdale Borough Council</t>
  </si>
  <si>
    <t>Town Centre Hub_DPD</t>
  </si>
  <si>
    <t>Barnsley Civic Quarter_FES</t>
  </si>
  <si>
    <t>Barnsley Metropolitan Borough Council</t>
  </si>
  <si>
    <t>Barnsley Town Centre Civic Quarter</t>
  </si>
  <si>
    <t>Basingstoke_FES</t>
  </si>
  <si>
    <t>Basingstoke and Deane Borough Council</t>
  </si>
  <si>
    <t>Langley &amp; Peddimore_FES</t>
  </si>
  <si>
    <t>Birmingham City Council</t>
  </si>
  <si>
    <t>IcknieldSohoLoop&amp;SmethwickGas CHP/WSHP_MAP</t>
  </si>
  <si>
    <t>Shadsworth Industrial Estate_MAP</t>
  </si>
  <si>
    <t>Blackburn with Darwen Borough Council</t>
  </si>
  <si>
    <t>Blackburn Town Centre_MAP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</si>
  <si>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</si>
  <si>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</si>
  <si>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</si>
  <si>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</si>
  <si>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</si>
  <si>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</si>
  <si>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</si>
  <si>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</si>
  <si>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</si>
  <si>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</si>
  <si>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Macclesfield Town Centre Heat Network_FES</t>
  </si>
  <si>
    <t>Cheshire East Council</t>
  </si>
  <si>
    <t>Chesterfield_MAP</t>
  </si>
  <si>
    <t>Matlock_MAP</t>
  </si>
  <si>
    <t>Waste heat – Industrial (without heat pump)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</si>
  <si>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</si>
  <si>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</si>
  <si>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</si>
  <si>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</si>
  <si>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</si>
  <si>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</si>
  <si>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</si>
  <si>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</si>
  <si>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</si>
  <si>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</si>
  <si>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</si>
  <si>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</si>
  <si>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</si>
  <si>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</si>
  <si>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</si>
  <si>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</si>
  <si>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</si>
  <si>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</si>
  <si>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</si>
  <si>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</si>
  <si>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</si>
  <si>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</si>
  <si>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</si>
  <si>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</si>
  <si>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</si>
  <si>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</si>
  <si>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</si>
  <si>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</si>
  <si>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</si>
  <si>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</si>
  <si>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South Bank_FES</t>
  </si>
  <si>
    <t>CHP – Biogas</t>
  </si>
  <si>
    <t>Central Redcar_FES</t>
  </si>
  <si>
    <t>Castleford C6 Development_MAP</t>
  </si>
  <si>
    <t>Wakefield Metropolitan District Council</t>
  </si>
  <si>
    <t>Bridgend Town Heat Network</t>
  </si>
  <si>
    <t>Bridgend County Borough Council</t>
  </si>
  <si>
    <t>Commercialisation + Construction</t>
  </si>
  <si>
    <t>Old Market Network</t>
  </si>
  <si>
    <t>Temple</t>
  </si>
  <si>
    <t>Redcliffe Heat Network</t>
  </si>
  <si>
    <t>Bedminster</t>
  </si>
  <si>
    <t>Swaffham Prior Community Heat Network</t>
  </si>
  <si>
    <t>Cambridgeshire County Council</t>
  </si>
  <si>
    <t>Cardiff Heat Network</t>
  </si>
  <si>
    <t>County Council of the City and County of Cardiff</t>
  </si>
  <si>
    <t>Construction</t>
  </si>
  <si>
    <t>Bloomsbury Heat and Power Consortium II Upgrade</t>
  </si>
  <si>
    <t>Bloomsbury Heat and Power Consortium II</t>
  </si>
  <si>
    <t>South West Exeter</t>
  </si>
  <si>
    <t>Leep Holdings (Utilities) Limited</t>
  </si>
  <si>
    <t>South Seaham Garden Village Heat Network</t>
  </si>
  <si>
    <t>Cranbrook Expansion</t>
  </si>
  <si>
    <t>East Devon District Council</t>
  </si>
  <si>
    <t>Goole</t>
  </si>
  <si>
    <t>East Riding of Yorkshire</t>
  </si>
  <si>
    <t>Beverley Heat Network</t>
  </si>
  <si>
    <t>Birtley and Kibblesworth Minewater District Energy Scheme</t>
  </si>
  <si>
    <t>Gateshead Metropolitan Borough Council</t>
  </si>
  <si>
    <t>Chopwell Village DHN</t>
  </si>
  <si>
    <t>Gateshead District Energy Scheme - East Extension</t>
  </si>
  <si>
    <t>Gateshead Council</t>
  </si>
  <si>
    <t>Hull Town Centre</t>
  </si>
  <si>
    <t>Hull City Council</t>
  </si>
  <si>
    <t>Royal Hospital School</t>
  </si>
  <si>
    <t>Centrica Business Solutions UK Ltd</t>
  </si>
  <si>
    <t>Amey Heat IOW</t>
  </si>
  <si>
    <t>Amey Ventures Management Services Limited</t>
  </si>
  <si>
    <t>Maidstone Heat Energy Networks</t>
  </si>
  <si>
    <t>Kent County Council</t>
  </si>
  <si>
    <t>Leeds PIPES - City Centre (Phase 2)</t>
  </si>
  <si>
    <t>Leeds City Council</t>
  </si>
  <si>
    <t>Leeds PIPES Phase 3 Extension</t>
  </si>
  <si>
    <t>Low Carbon Waterfront Heat Network Project</t>
  </si>
  <si>
    <t xml:space="preserve">
Liverpool City Council</t>
  </si>
  <si>
    <t>Liverpool Waters District Heat Network - Phase 1B Road Crossings</t>
  </si>
  <si>
    <t>Peel NRE Developments Ltd</t>
  </si>
  <si>
    <t>Boiler - Gas</t>
  </si>
  <si>
    <t>Central Cluster extension and heat pump</t>
  </si>
  <si>
    <t>Peel Energy Limited</t>
  </si>
  <si>
    <t>Barking Town Centre District Energy Scheme</t>
  </si>
  <si>
    <t>London Borough of Barking and Dagenham</t>
  </si>
  <si>
    <t>Riverside Heat Network</t>
  </si>
  <si>
    <t>Riverside Resource Recovery Limited / Vattenfall Heat UK Limited or an entitiy over which those party(ies) have control</t>
  </si>
  <si>
    <t>North and west strategic extensions to Meridian Water Heat Network</t>
  </si>
  <si>
    <t>London Borough of Enfield (C/O Energetik)</t>
  </si>
  <si>
    <t>Meridian Water Heat Network</t>
  </si>
  <si>
    <t>London Borough of Enfield</t>
  </si>
  <si>
    <t>Wood Green District Heating Network</t>
  </si>
  <si>
    <t>Tottenham Hale and Broadwater Farm District Heating Network</t>
  </si>
  <si>
    <t>Islington Northampton Square 5th generation heat network</t>
  </si>
  <si>
    <t>London Borough of Islington</t>
  </si>
  <si>
    <t>Islington York Road 5th Generation Heat Network</t>
  </si>
  <si>
    <t>SELCHP Phase 2</t>
  </si>
  <si>
    <t>Veolia ES (UK) Limited</t>
  </si>
  <si>
    <t xml:space="preserve">Manchester OPEN </t>
  </si>
  <si>
    <t>MEPL</t>
  </si>
  <si>
    <t>Newcastle University Merz Court Energy Centre</t>
  </si>
  <si>
    <t>Newcastle University</t>
  </si>
  <si>
    <t>Boots District Heating Scheme</t>
  </si>
  <si>
    <t>Uniper Technologies Limited</t>
  </si>
  <si>
    <t>Waste heat – Industrial (with heat pump)</t>
  </si>
  <si>
    <t>Rotherham Heat Project</t>
  </si>
  <si>
    <t>Rotherham Heat Limited</t>
  </si>
  <si>
    <t>Sunderland City Centre</t>
  </si>
  <si>
    <t>Sunderland City Council</t>
  </si>
  <si>
    <t>Porton Down</t>
  </si>
  <si>
    <t>Wiltshire County Council</t>
  </si>
  <si>
    <t>Mersey Heat at Wirral Waters</t>
  </si>
  <si>
    <t xml:space="preserve">Peel NRE Developments Ltd </t>
  </si>
  <si>
    <t>Worthing Town Centre</t>
  </si>
  <si>
    <t>Worthing City Council</t>
  </si>
  <si>
    <t>NOT ACTIVELY PURSUED</t>
  </si>
  <si>
    <t>HNDU</t>
  </si>
  <si>
    <t>UNDER CONSTRUCTION</t>
  </si>
  <si>
    <t>HNIP</t>
  </si>
  <si>
    <t>HEAT NETWORKS PIPELINE: 2020 Q2</t>
  </si>
  <si>
    <t>£m</t>
  </si>
  <si>
    <t>HNIP + HNDU under construction</t>
  </si>
  <si>
    <t>Commercialisation&amp;Construction</t>
  </si>
  <si>
    <t>HNIP forecast capex where commercialisation &amp; construction funding applied for</t>
  </si>
  <si>
    <t>Commercialisation / DPD</t>
  </si>
  <si>
    <t>HNDU Commercialisation (in progress) / DPD (complete)</t>
  </si>
  <si>
    <t>HNDU Feasibility (complete)</t>
  </si>
  <si>
    <t>HNDU Heat mapping and masterplanning (complete)</t>
  </si>
  <si>
    <t>Total Capex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</si>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</sst>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/>
    <xf numFmtId="0" fontId="1" fillId="3" borderId="0" xfId="0" applyFont="1" applyFill="1"/>
    <xf numFmtId="10" fontId="1" fillId="2" borderId="0" xfId="1" applyNumberFormat="1" applyFont="1" applyFill="1"/>
    <xf numFmtId="10" fontId="0" fillId="0" borderId="0" xfId="1" applyNumberFormat="1" applyFont="1"/>
    <xf numFmtId="0" fontId="0" fillId="0" borderId="0" xfId="0" applyAlignment="1">
      <alignment vertical="center"/>
    </xf>
    <xf numFmtId="2" fontId="0" fillId="0" borderId="0" xfId="0" applyNumberFormat="1"/>
    <xf numFmtId="2" fontId="0" fillId="4" borderId="1" xfId="0" applyNumberFormat="1" applyFill="1" applyBorder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2021 Q1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5640-4FCA-96CA-2D3E4F1186E4}"/>
              </c:ext>
            </c:extLst>
          </c:dPt>
          <c:dPt>
            <c:idx val="1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AFF6-4FDA-B901-18D9BBF723CC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40-4FCA-96CA-2D3E4F1186E4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640-4FCA-96CA-2D3E4F1186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640-4FCA-96CA-2D3E4F1186E4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640-4FCA-96CA-2D3E4F1186E4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640-4FCA-96CA-2D3E4F1186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Graph!$C$3:$C$7</c:f>
              <c:strCache>
                <c:ptCount val="5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HNDU Commercialisation (in progress) / DPD (complete)</c:v>
                </c:pt>
                <c:pt idx="3">
                  <c:v>HNDU Feasibility (complete)</c:v>
                </c:pt>
                <c:pt idx="4">
                  <c:v>HNDU Heat mapping and masterplanning (complete)</c:v>
                </c:pt>
              </c:strCache>
            </c:strRef>
          </c:cat>
          <c:val>
            <c:numRef>
              <c:f>Graph!$D$3:$D$7</c:f>
              <c:numCache>
                <c:formatCode>0.00</c:formatCode>
                <c:ptCount val="5"/>
                <c:pt idx="0">
                  <c:v>217.97</c:v>
                </c:pt>
                <c:pt idx="1">
                  <c:v>760.80885499999999</c:v>
                </c:pt>
                <c:pt idx="2" formatCode="General">
                  <c:v>91.67</c:v>
                </c:pt>
                <c:pt idx="3" formatCode="General">
                  <c:v>434.70999999999992</c:v>
                </c:pt>
                <c:pt idx="4" formatCode="General">
                  <c:v>62.099999999999994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40-4FCA-96CA-2D3E4F1186E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CBE0744-E78D-4289-81C9-1C0F8FB9D57E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11DC5A8C-8967-423B-9C3D-305F38B17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E4F45E-C57F-487F-BA76-2AFDA4C00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EE110-FC2A-4180-8504-CAC29CD8BCD6}">
  <dimension ref="A1"/>
  <sheetViews>
    <sheetView showGridLines="0" tabSelected="1" workbookViewId="0"/>
  </sheetViews>
  <sheetFormatPr defaultRowHeight="14.6" x14ac:dyDescent="0.4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77D7B-B806-4CE0-8347-E778761366F5}">
  <dimension ref="A1:R12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16" sqref="A16"/>
    </sheetView>
  </sheetViews>
  <sheetFormatPr defaultRowHeight="14.6" x14ac:dyDescent="0.4"/>
  <cols>
    <col min="1" max="1" width="39.4609375" customWidth="1"/>
    <col min="2" max="2" width="34.921875" customWidth="1"/>
    <col min="8" max="8" width="8.69140625" style="5"/>
  </cols>
  <sheetData>
    <row r="1" spans="1:18" s="2" customFormat="1" x14ac:dyDescent="0.4">
      <c r="A1" s="2" t="s">
        <v>0</v>
      </c>
      <c r="B1" s="2" t="s">
        <v>1</v>
      </c>
      <c r="C1" s="2" t="s">
        <v>2</v>
      </c>
      <c r="D1" s="2" t="s">
        <v>15</v>
      </c>
      <c r="E1" s="2" t="s">
        <v>3</v>
      </c>
      <c r="F1" s="2" t="s">
        <v>4</v>
      </c>
      <c r="G1" s="2" t="s">
        <v>5</v>
      </c>
      <c r="H1" s="4" t="s">
        <v>6</v>
      </c>
      <c r="I1" s="2" t="s">
        <v>16</v>
      </c>
      <c r="J1" s="2" t="s">
        <v>17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</row>
    <row r="2" spans="1:18" x14ac:dyDescent="0.4">
      <c r="A2" s="3" t="s">
        <v>261</v>
      </c>
      <c r="B2" s="3"/>
    </row>
    <row r="3" spans="1:18" x14ac:dyDescent="0.4">
      <c r="A3" t="s">
        <v>182</v>
      </c>
      <c r="B3" t="s">
        <v>183</v>
      </c>
      <c r="G3">
        <v>4.2</v>
      </c>
      <c r="H3" s="5">
        <v>2.5999999999999999E-2</v>
      </c>
      <c r="I3">
        <v>2020</v>
      </c>
      <c r="J3">
        <v>2020</v>
      </c>
      <c r="K3">
        <v>2020</v>
      </c>
      <c r="M3" t="s">
        <v>184</v>
      </c>
      <c r="P3" t="s">
        <v>27</v>
      </c>
    </row>
    <row r="4" spans="1:18" x14ac:dyDescent="0.4">
      <c r="A4" t="s">
        <v>185</v>
      </c>
      <c r="B4" t="s">
        <v>33</v>
      </c>
      <c r="G4">
        <v>18.149999999999999</v>
      </c>
      <c r="H4" s="5">
        <v>1.2999999999999999E-2</v>
      </c>
      <c r="I4">
        <v>2020</v>
      </c>
      <c r="J4">
        <v>2020</v>
      </c>
      <c r="K4">
        <v>2020</v>
      </c>
      <c r="M4" t="s">
        <v>184</v>
      </c>
      <c r="P4" t="s">
        <v>34</v>
      </c>
    </row>
    <row r="5" spans="1:18" x14ac:dyDescent="0.4">
      <c r="A5" t="s">
        <v>187</v>
      </c>
      <c r="B5" t="s">
        <v>33</v>
      </c>
      <c r="G5">
        <v>8.06</v>
      </c>
      <c r="H5" s="5">
        <v>4.8000000000000001E-2</v>
      </c>
      <c r="I5">
        <v>2020</v>
      </c>
      <c r="J5">
        <v>2020</v>
      </c>
      <c r="K5">
        <v>2020</v>
      </c>
      <c r="M5" t="s">
        <v>184</v>
      </c>
      <c r="P5" t="s">
        <v>27</v>
      </c>
    </row>
    <row r="6" spans="1:18" x14ac:dyDescent="0.4">
      <c r="A6" t="s">
        <v>189</v>
      </c>
      <c r="B6" t="s">
        <v>190</v>
      </c>
      <c r="G6">
        <v>12.17</v>
      </c>
      <c r="H6" s="5">
        <v>1.1999999999999999E-3</v>
      </c>
      <c r="I6">
        <v>2020</v>
      </c>
      <c r="J6">
        <v>2021</v>
      </c>
      <c r="K6">
        <v>2022</v>
      </c>
      <c r="L6">
        <v>2022</v>
      </c>
      <c r="M6" t="s">
        <v>184</v>
      </c>
      <c r="P6" t="s">
        <v>112</v>
      </c>
    </row>
    <row r="7" spans="1:18" x14ac:dyDescent="0.4">
      <c r="A7" t="s">
        <v>191</v>
      </c>
      <c r="B7" t="s">
        <v>192</v>
      </c>
      <c r="G7">
        <v>15.63</v>
      </c>
      <c r="H7" s="5">
        <v>2.0000000000000001E-4</v>
      </c>
      <c r="I7">
        <v>2022</v>
      </c>
      <c r="J7">
        <v>2024</v>
      </c>
      <c r="K7">
        <v>2024</v>
      </c>
      <c r="M7" t="s">
        <v>193</v>
      </c>
      <c r="P7" t="s">
        <v>57</v>
      </c>
    </row>
    <row r="8" spans="1:18" x14ac:dyDescent="0.4">
      <c r="A8" t="s">
        <v>207</v>
      </c>
      <c r="B8" t="s">
        <v>208</v>
      </c>
      <c r="G8">
        <v>15.6</v>
      </c>
      <c r="H8" s="5">
        <v>8.9999999999999998E-4</v>
      </c>
      <c r="I8">
        <v>2020</v>
      </c>
      <c r="J8">
        <v>2021</v>
      </c>
      <c r="K8">
        <v>2022</v>
      </c>
      <c r="M8" t="s">
        <v>193</v>
      </c>
      <c r="P8" t="s">
        <v>46</v>
      </c>
    </row>
    <row r="9" spans="1:18" x14ac:dyDescent="0.4">
      <c r="A9" t="s">
        <v>217</v>
      </c>
      <c r="B9" t="s">
        <v>218</v>
      </c>
      <c r="G9">
        <v>5.3</v>
      </c>
      <c r="H9" s="5">
        <v>1.2E-2</v>
      </c>
      <c r="I9">
        <v>2019</v>
      </c>
      <c r="J9">
        <v>2019</v>
      </c>
      <c r="K9">
        <v>2021</v>
      </c>
      <c r="M9" t="s">
        <v>193</v>
      </c>
      <c r="P9" t="s">
        <v>57</v>
      </c>
    </row>
    <row r="10" spans="1:18" x14ac:dyDescent="0.4">
      <c r="A10" t="s">
        <v>233</v>
      </c>
      <c r="B10" t="s">
        <v>234</v>
      </c>
      <c r="G10">
        <v>34.4</v>
      </c>
      <c r="H10" s="5">
        <v>4.99E-2</v>
      </c>
      <c r="I10">
        <v>2020</v>
      </c>
      <c r="J10">
        <v>2020</v>
      </c>
      <c r="K10">
        <v>2022</v>
      </c>
      <c r="M10" t="s">
        <v>193</v>
      </c>
      <c r="P10" t="s">
        <v>57</v>
      </c>
    </row>
    <row r="11" spans="1:18" x14ac:dyDescent="0.4">
      <c r="A11" t="s">
        <v>222</v>
      </c>
      <c r="B11" t="s">
        <v>223</v>
      </c>
      <c r="G11">
        <v>19.16</v>
      </c>
      <c r="H11" s="5">
        <v>4.7899999999999998E-2</v>
      </c>
      <c r="I11">
        <v>2020</v>
      </c>
      <c r="J11">
        <v>2019</v>
      </c>
      <c r="K11">
        <v>2020</v>
      </c>
      <c r="M11" t="s">
        <v>193</v>
      </c>
      <c r="P11" t="s">
        <v>224</v>
      </c>
    </row>
    <row r="12" spans="1:18" x14ac:dyDescent="0.4">
      <c r="A12" t="s">
        <v>227</v>
      </c>
      <c r="B12" t="s">
        <v>228</v>
      </c>
      <c r="I12">
        <v>2020</v>
      </c>
      <c r="J12">
        <v>2020</v>
      </c>
      <c r="K12">
        <v>2020</v>
      </c>
      <c r="M12" t="s">
        <v>193</v>
      </c>
      <c r="P12" t="s">
        <v>27</v>
      </c>
    </row>
    <row r="13" spans="1:18" x14ac:dyDescent="0.4">
      <c r="A13" t="s">
        <v>242</v>
      </c>
      <c r="B13" t="s">
        <v>243</v>
      </c>
      <c r="G13">
        <v>28.37</v>
      </c>
      <c r="H13" s="5">
        <v>5.1999999999999998E-2</v>
      </c>
      <c r="I13">
        <v>2022</v>
      </c>
      <c r="J13">
        <v>2020</v>
      </c>
      <c r="K13">
        <v>2021</v>
      </c>
      <c r="M13" t="s">
        <v>184</v>
      </c>
      <c r="P13" t="s">
        <v>27</v>
      </c>
    </row>
    <row r="14" spans="1:18" x14ac:dyDescent="0.4">
      <c r="A14" t="s">
        <v>244</v>
      </c>
      <c r="B14" t="s">
        <v>245</v>
      </c>
      <c r="G14">
        <v>6</v>
      </c>
      <c r="I14">
        <v>2020</v>
      </c>
      <c r="J14">
        <v>2021</v>
      </c>
      <c r="K14">
        <v>2021</v>
      </c>
      <c r="M14" t="s">
        <v>193</v>
      </c>
      <c r="P14" t="s">
        <v>27</v>
      </c>
    </row>
    <row r="15" spans="1:18" x14ac:dyDescent="0.4">
      <c r="A15" t="s">
        <v>100</v>
      </c>
      <c r="B15" t="s">
        <v>101</v>
      </c>
      <c r="C15">
        <v>32.450000000000003</v>
      </c>
      <c r="D15">
        <v>0</v>
      </c>
      <c r="E15">
        <v>17.41</v>
      </c>
      <c r="F15">
        <v>1.07</v>
      </c>
      <c r="G15">
        <v>50.93</v>
      </c>
      <c r="H15" s="5">
        <v>6.8250000000000005E-2</v>
      </c>
      <c r="K15">
        <v>2018</v>
      </c>
      <c r="L15">
        <v>2020</v>
      </c>
      <c r="M15" t="s">
        <v>102</v>
      </c>
      <c r="P15" t="s">
        <v>103</v>
      </c>
      <c r="Q15" t="s">
        <v>22</v>
      </c>
    </row>
    <row r="16" spans="1:18" x14ac:dyDescent="0.4">
      <c r="A16" t="s">
        <v>240</v>
      </c>
      <c r="B16" t="s">
        <v>241</v>
      </c>
      <c r="H16" s="5">
        <v>6.7000000000000002E-3</v>
      </c>
      <c r="I16">
        <v>2020</v>
      </c>
      <c r="J16">
        <v>2021</v>
      </c>
      <c r="K16">
        <v>2022</v>
      </c>
      <c r="M16" t="s">
        <v>184</v>
      </c>
      <c r="P16" t="s">
        <v>57</v>
      </c>
    </row>
    <row r="18" spans="1:16" x14ac:dyDescent="0.4">
      <c r="A18" s="3" t="s">
        <v>262</v>
      </c>
      <c r="B18" s="3"/>
    </row>
    <row r="19" spans="1:16" x14ac:dyDescent="0.4">
      <c r="A19" t="s">
        <v>186</v>
      </c>
      <c r="B19" t="s">
        <v>33</v>
      </c>
      <c r="G19">
        <v>18.71</v>
      </c>
      <c r="H19" s="5">
        <v>5.0675701860450902E-2</v>
      </c>
      <c r="I19">
        <v>2022</v>
      </c>
      <c r="M19" t="s">
        <v>184</v>
      </c>
      <c r="P19" t="s">
        <v>34</v>
      </c>
    </row>
    <row r="20" spans="1:16" x14ac:dyDescent="0.4">
      <c r="A20" t="s">
        <v>188</v>
      </c>
      <c r="B20" t="s">
        <v>33</v>
      </c>
      <c r="G20">
        <v>10.34</v>
      </c>
      <c r="H20" s="5">
        <v>4.6324381604803302E-2</v>
      </c>
      <c r="I20">
        <v>2022</v>
      </c>
      <c r="J20">
        <v>2021</v>
      </c>
      <c r="K20">
        <v>2021</v>
      </c>
      <c r="M20" t="s">
        <v>184</v>
      </c>
      <c r="P20" t="s">
        <v>34</v>
      </c>
    </row>
    <row r="21" spans="1:16" x14ac:dyDescent="0.4">
      <c r="A21" t="s">
        <v>191</v>
      </c>
      <c r="B21" t="s">
        <v>192</v>
      </c>
      <c r="G21">
        <v>15.63</v>
      </c>
      <c r="H21" s="5">
        <v>2.0000000000000001E-4</v>
      </c>
      <c r="I21">
        <v>2022</v>
      </c>
      <c r="J21">
        <v>2024</v>
      </c>
      <c r="K21">
        <v>2024</v>
      </c>
      <c r="M21" t="s">
        <v>193</v>
      </c>
      <c r="P21" t="s">
        <v>57</v>
      </c>
    </row>
    <row r="22" spans="1:16" x14ac:dyDescent="0.4">
      <c r="A22" t="s">
        <v>194</v>
      </c>
      <c r="B22" t="s">
        <v>195</v>
      </c>
      <c r="G22">
        <v>28.86</v>
      </c>
      <c r="I22">
        <v>2021</v>
      </c>
      <c r="J22">
        <v>2021</v>
      </c>
      <c r="K22">
        <v>2022</v>
      </c>
      <c r="M22" t="s">
        <v>184</v>
      </c>
      <c r="P22" t="s">
        <v>34</v>
      </c>
    </row>
    <row r="23" spans="1:16" x14ac:dyDescent="0.4">
      <c r="A23" t="s">
        <v>196</v>
      </c>
      <c r="B23" t="s">
        <v>197</v>
      </c>
      <c r="H23" s="5">
        <v>3.4299999999999997E-2</v>
      </c>
      <c r="I23">
        <v>2020</v>
      </c>
      <c r="J23">
        <v>2021</v>
      </c>
      <c r="K23">
        <v>2023</v>
      </c>
      <c r="M23" t="s">
        <v>184</v>
      </c>
      <c r="P23" t="s">
        <v>57</v>
      </c>
    </row>
    <row r="24" spans="1:16" x14ac:dyDescent="0.4">
      <c r="A24" t="s">
        <v>198</v>
      </c>
      <c r="B24" t="s">
        <v>59</v>
      </c>
      <c r="G24">
        <v>9.48</v>
      </c>
      <c r="H24" s="5">
        <v>1E-3</v>
      </c>
      <c r="I24">
        <v>2020</v>
      </c>
      <c r="J24">
        <v>2020</v>
      </c>
      <c r="K24">
        <v>2021</v>
      </c>
      <c r="M24" t="s">
        <v>184</v>
      </c>
      <c r="P24" t="s">
        <v>34</v>
      </c>
    </row>
    <row r="25" spans="1:16" x14ac:dyDescent="0.4">
      <c r="A25" t="s">
        <v>199</v>
      </c>
      <c r="B25" t="s">
        <v>200</v>
      </c>
      <c r="G25">
        <v>20.79</v>
      </c>
      <c r="H25" s="5">
        <v>8.5000000000000006E-3</v>
      </c>
      <c r="K25">
        <v>2021</v>
      </c>
      <c r="M25" t="s">
        <v>184</v>
      </c>
      <c r="P25" t="s">
        <v>57</v>
      </c>
    </row>
    <row r="26" spans="1:16" x14ac:dyDescent="0.4">
      <c r="A26" t="s">
        <v>201</v>
      </c>
      <c r="B26" t="s">
        <v>202</v>
      </c>
      <c r="G26">
        <v>27</v>
      </c>
      <c r="I26">
        <v>2022</v>
      </c>
      <c r="J26">
        <v>2022</v>
      </c>
      <c r="K26">
        <v>2023</v>
      </c>
      <c r="M26" t="s">
        <v>184</v>
      </c>
      <c r="P26" t="s">
        <v>112</v>
      </c>
    </row>
    <row r="27" spans="1:16" x14ac:dyDescent="0.4">
      <c r="A27" t="s">
        <v>203</v>
      </c>
      <c r="B27" t="s">
        <v>202</v>
      </c>
      <c r="G27">
        <v>11.95</v>
      </c>
      <c r="I27">
        <v>2022</v>
      </c>
      <c r="J27">
        <v>2022</v>
      </c>
      <c r="K27">
        <v>2024</v>
      </c>
      <c r="M27" t="s">
        <v>184</v>
      </c>
      <c r="P27" t="s">
        <v>112</v>
      </c>
    </row>
    <row r="28" spans="1:16" x14ac:dyDescent="0.4">
      <c r="A28" t="s">
        <v>204</v>
      </c>
      <c r="B28" t="s">
        <v>205</v>
      </c>
      <c r="G28">
        <v>28.5</v>
      </c>
      <c r="I28">
        <v>2023</v>
      </c>
      <c r="J28">
        <v>2022</v>
      </c>
      <c r="K28">
        <v>2023</v>
      </c>
      <c r="M28" t="s">
        <v>184</v>
      </c>
      <c r="P28" t="s">
        <v>46</v>
      </c>
    </row>
    <row r="29" spans="1:16" x14ac:dyDescent="0.4">
      <c r="A29" t="s">
        <v>206</v>
      </c>
      <c r="B29" t="s">
        <v>205</v>
      </c>
      <c r="G29">
        <v>27.89</v>
      </c>
      <c r="I29">
        <v>2022</v>
      </c>
      <c r="J29">
        <v>2022</v>
      </c>
      <c r="M29" t="s">
        <v>184</v>
      </c>
      <c r="P29" t="s">
        <v>112</v>
      </c>
    </row>
    <row r="30" spans="1:16" x14ac:dyDescent="0.4">
      <c r="A30" t="s">
        <v>209</v>
      </c>
      <c r="B30" t="s">
        <v>210</v>
      </c>
      <c r="G30">
        <v>18</v>
      </c>
      <c r="I30">
        <v>2020</v>
      </c>
      <c r="J30">
        <v>2020</v>
      </c>
      <c r="K30">
        <v>2021</v>
      </c>
      <c r="M30" t="s">
        <v>184</v>
      </c>
      <c r="P30" t="s">
        <v>57</v>
      </c>
    </row>
    <row r="31" spans="1:16" x14ac:dyDescent="0.4">
      <c r="A31" t="s">
        <v>211</v>
      </c>
      <c r="B31" t="s">
        <v>212</v>
      </c>
      <c r="G31">
        <v>0</v>
      </c>
      <c r="J31">
        <v>2021</v>
      </c>
      <c r="K31">
        <v>2022</v>
      </c>
      <c r="L31">
        <v>2022</v>
      </c>
      <c r="M31" t="s">
        <v>193</v>
      </c>
      <c r="P31" t="s">
        <v>34</v>
      </c>
    </row>
    <row r="32" spans="1:16" x14ac:dyDescent="0.4">
      <c r="A32" t="s">
        <v>213</v>
      </c>
      <c r="B32" t="s">
        <v>214</v>
      </c>
      <c r="G32">
        <v>8</v>
      </c>
      <c r="M32" t="s">
        <v>184</v>
      </c>
      <c r="P32" t="s">
        <v>57</v>
      </c>
    </row>
    <row r="33" spans="1:16" x14ac:dyDescent="0.4">
      <c r="A33" t="s">
        <v>215</v>
      </c>
      <c r="B33" t="s">
        <v>216</v>
      </c>
      <c r="G33">
        <v>5.07</v>
      </c>
      <c r="H33" s="5">
        <v>4.3E-3</v>
      </c>
      <c r="I33">
        <v>2022</v>
      </c>
      <c r="J33">
        <v>2022</v>
      </c>
      <c r="K33">
        <v>2023</v>
      </c>
      <c r="M33" t="s">
        <v>184</v>
      </c>
      <c r="P33" t="s">
        <v>34</v>
      </c>
    </row>
    <row r="34" spans="1:16" x14ac:dyDescent="0.4">
      <c r="A34" t="s">
        <v>219</v>
      </c>
      <c r="B34" t="s">
        <v>218</v>
      </c>
      <c r="G34">
        <v>6.1</v>
      </c>
      <c r="H34" s="5">
        <v>2.3E-2</v>
      </c>
      <c r="I34">
        <v>2021</v>
      </c>
      <c r="J34">
        <v>2021</v>
      </c>
      <c r="K34">
        <v>2022</v>
      </c>
      <c r="M34" t="s">
        <v>193</v>
      </c>
      <c r="P34" t="s">
        <v>57</v>
      </c>
    </row>
    <row r="35" spans="1:16" ht="16.5" customHeight="1" x14ac:dyDescent="0.4">
      <c r="A35" t="s">
        <v>220</v>
      </c>
      <c r="B35" s="1" t="s">
        <v>221</v>
      </c>
      <c r="G35">
        <v>39.950000000000003</v>
      </c>
      <c r="I35">
        <v>2021</v>
      </c>
      <c r="J35">
        <v>2021</v>
      </c>
      <c r="K35">
        <v>2021</v>
      </c>
      <c r="M35" t="s">
        <v>193</v>
      </c>
      <c r="P35" t="s">
        <v>34</v>
      </c>
    </row>
    <row r="36" spans="1:16" x14ac:dyDescent="0.4">
      <c r="A36" t="s">
        <v>225</v>
      </c>
      <c r="B36" t="s">
        <v>226</v>
      </c>
      <c r="G36">
        <v>11.7</v>
      </c>
      <c r="H36" s="5">
        <v>1.7899999999999999E-2</v>
      </c>
      <c r="I36">
        <v>2022</v>
      </c>
      <c r="J36">
        <v>2022</v>
      </c>
      <c r="K36">
        <v>2023</v>
      </c>
      <c r="M36" t="s">
        <v>184</v>
      </c>
      <c r="P36" t="s">
        <v>34</v>
      </c>
    </row>
    <row r="37" spans="1:16" x14ac:dyDescent="0.4">
      <c r="A37" t="s">
        <v>229</v>
      </c>
      <c r="B37" t="s">
        <v>230</v>
      </c>
      <c r="G37">
        <v>35.49</v>
      </c>
      <c r="I37">
        <v>2020</v>
      </c>
      <c r="J37">
        <v>2022</v>
      </c>
      <c r="K37">
        <v>2024</v>
      </c>
      <c r="M37" t="s">
        <v>184</v>
      </c>
      <c r="P37" t="s">
        <v>57</v>
      </c>
    </row>
    <row r="38" spans="1:16" x14ac:dyDescent="0.4">
      <c r="A38" t="s">
        <v>231</v>
      </c>
      <c r="B38" t="s">
        <v>232</v>
      </c>
      <c r="G38">
        <v>48.65</v>
      </c>
      <c r="H38" s="5">
        <v>2.7000000000000001E-3</v>
      </c>
      <c r="J38">
        <v>2023</v>
      </c>
      <c r="K38">
        <v>2024</v>
      </c>
      <c r="M38" t="s">
        <v>193</v>
      </c>
      <c r="P38" t="s">
        <v>57</v>
      </c>
    </row>
    <row r="39" spans="1:16" x14ac:dyDescent="0.4">
      <c r="A39" t="s">
        <v>235</v>
      </c>
      <c r="B39" t="s">
        <v>68</v>
      </c>
      <c r="G39">
        <v>30.69</v>
      </c>
      <c r="I39">
        <v>2022</v>
      </c>
      <c r="J39">
        <v>2023</v>
      </c>
      <c r="K39">
        <v>2025</v>
      </c>
      <c r="M39" t="s">
        <v>184</v>
      </c>
      <c r="P39" t="s">
        <v>57</v>
      </c>
    </row>
    <row r="40" spans="1:16" x14ac:dyDescent="0.4">
      <c r="A40" t="s">
        <v>236</v>
      </c>
      <c r="B40" t="s">
        <v>68</v>
      </c>
      <c r="G40">
        <v>32.47</v>
      </c>
      <c r="H40" s="5">
        <v>3.3399999999999999E-2</v>
      </c>
      <c r="M40" t="s">
        <v>184</v>
      </c>
      <c r="P40" t="s">
        <v>57</v>
      </c>
    </row>
    <row r="41" spans="1:16" x14ac:dyDescent="0.4">
      <c r="A41" t="s">
        <v>237</v>
      </c>
      <c r="B41" t="s">
        <v>238</v>
      </c>
      <c r="J41">
        <v>2022</v>
      </c>
      <c r="K41">
        <v>2024</v>
      </c>
      <c r="M41" t="s">
        <v>193</v>
      </c>
      <c r="P41" t="s">
        <v>112</v>
      </c>
    </row>
    <row r="42" spans="1:16" x14ac:dyDescent="0.4">
      <c r="A42" t="s">
        <v>239</v>
      </c>
      <c r="B42" t="s">
        <v>238</v>
      </c>
      <c r="J42">
        <v>2022</v>
      </c>
      <c r="K42">
        <v>2024</v>
      </c>
      <c r="M42" t="s">
        <v>184</v>
      </c>
      <c r="P42" t="s">
        <v>112</v>
      </c>
    </row>
    <row r="43" spans="1:16" x14ac:dyDescent="0.4">
      <c r="A43" t="s">
        <v>246</v>
      </c>
      <c r="B43" t="s">
        <v>247</v>
      </c>
      <c r="G43">
        <v>5.05</v>
      </c>
      <c r="I43">
        <v>2022</v>
      </c>
      <c r="J43">
        <v>2022</v>
      </c>
      <c r="K43">
        <v>2023</v>
      </c>
      <c r="M43" t="s">
        <v>184</v>
      </c>
      <c r="P43" t="s">
        <v>248</v>
      </c>
    </row>
    <row r="44" spans="1:16" x14ac:dyDescent="0.4">
      <c r="A44" t="s">
        <v>249</v>
      </c>
      <c r="B44" t="s">
        <v>250</v>
      </c>
      <c r="G44">
        <v>16.14</v>
      </c>
      <c r="H44" s="5">
        <v>1.5800000000000002E-2</v>
      </c>
      <c r="I44">
        <v>2020</v>
      </c>
      <c r="J44">
        <v>2022</v>
      </c>
      <c r="K44">
        <v>2022</v>
      </c>
      <c r="M44" t="s">
        <v>184</v>
      </c>
      <c r="P44" t="s">
        <v>29</v>
      </c>
    </row>
    <row r="45" spans="1:16" x14ac:dyDescent="0.4">
      <c r="A45" t="s">
        <v>251</v>
      </c>
      <c r="B45" t="s">
        <v>252</v>
      </c>
      <c r="G45">
        <v>40.6</v>
      </c>
      <c r="I45">
        <v>2022</v>
      </c>
      <c r="J45">
        <v>2023</v>
      </c>
      <c r="K45">
        <v>2024</v>
      </c>
      <c r="M45" t="s">
        <v>184</v>
      </c>
      <c r="P45" t="s">
        <v>46</v>
      </c>
    </row>
    <row r="46" spans="1:16" x14ac:dyDescent="0.4">
      <c r="A46" t="s">
        <v>253</v>
      </c>
      <c r="B46" t="s">
        <v>254</v>
      </c>
      <c r="G46">
        <v>12</v>
      </c>
      <c r="J46">
        <v>2021</v>
      </c>
      <c r="K46">
        <v>2021</v>
      </c>
      <c r="M46" t="s">
        <v>184</v>
      </c>
      <c r="P46" t="s">
        <v>27</v>
      </c>
    </row>
    <row r="47" spans="1:16" x14ac:dyDescent="0.4">
      <c r="A47" t="s">
        <v>255</v>
      </c>
      <c r="B47" t="s">
        <v>256</v>
      </c>
      <c r="G47">
        <v>21.06</v>
      </c>
      <c r="I47">
        <v>2022</v>
      </c>
      <c r="J47">
        <v>2022</v>
      </c>
      <c r="M47" t="s">
        <v>184</v>
      </c>
      <c r="P47" t="s">
        <v>34</v>
      </c>
    </row>
    <row r="48" spans="1:16" x14ac:dyDescent="0.4">
      <c r="A48" t="s">
        <v>257</v>
      </c>
      <c r="B48" t="s">
        <v>258</v>
      </c>
      <c r="G48">
        <v>11.38</v>
      </c>
      <c r="I48">
        <v>2022</v>
      </c>
      <c r="J48">
        <v>2022</v>
      </c>
      <c r="K48">
        <v>2023</v>
      </c>
      <c r="L48">
        <v>2025</v>
      </c>
      <c r="M48" t="s">
        <v>184</v>
      </c>
      <c r="P48" t="s">
        <v>93</v>
      </c>
    </row>
    <row r="50" spans="1:18" x14ac:dyDescent="0.4">
      <c r="A50" s="3" t="s">
        <v>260</v>
      </c>
      <c r="B50" s="3"/>
    </row>
    <row r="51" spans="1:18" x14ac:dyDescent="0.4">
      <c r="A51" t="s">
        <v>18</v>
      </c>
      <c r="B51" t="s">
        <v>19</v>
      </c>
      <c r="C51">
        <v>10</v>
      </c>
      <c r="D51">
        <v>0</v>
      </c>
      <c r="E51">
        <v>36.340000000000003</v>
      </c>
      <c r="F51">
        <v>20.079999999999998</v>
      </c>
      <c r="G51">
        <v>66.42</v>
      </c>
      <c r="H51" s="5">
        <v>5.3233141989657499E-2</v>
      </c>
      <c r="J51">
        <v>2021</v>
      </c>
      <c r="K51">
        <v>2022</v>
      </c>
      <c r="L51">
        <v>2022</v>
      </c>
      <c r="M51" t="s">
        <v>20</v>
      </c>
      <c r="P51" t="s">
        <v>21</v>
      </c>
      <c r="Q51" t="s">
        <v>22</v>
      </c>
    </row>
    <row r="52" spans="1:18" x14ac:dyDescent="0.4">
      <c r="A52" t="s">
        <v>23</v>
      </c>
      <c r="B52" t="s">
        <v>19</v>
      </c>
      <c r="C52">
        <v>8.09</v>
      </c>
      <c r="D52">
        <v>0</v>
      </c>
      <c r="E52">
        <v>24.25</v>
      </c>
      <c r="F52">
        <v>14.24</v>
      </c>
      <c r="G52">
        <v>46.58</v>
      </c>
      <c r="H52" s="5">
        <v>5.3017060737450099E-2</v>
      </c>
      <c r="J52">
        <v>2021</v>
      </c>
      <c r="K52">
        <v>2022</v>
      </c>
      <c r="L52">
        <v>2022</v>
      </c>
      <c r="M52" t="s">
        <v>20</v>
      </c>
      <c r="P52" t="s">
        <v>21</v>
      </c>
      <c r="Q52" t="s">
        <v>22</v>
      </c>
    </row>
    <row r="53" spans="1:18" x14ac:dyDescent="0.4">
      <c r="A53" t="s">
        <v>24</v>
      </c>
      <c r="B53" t="s">
        <v>19</v>
      </c>
      <c r="C53">
        <v>6.57</v>
      </c>
      <c r="D53">
        <v>0</v>
      </c>
      <c r="E53">
        <v>14.77</v>
      </c>
      <c r="F53">
        <v>9.66</v>
      </c>
      <c r="G53">
        <v>31</v>
      </c>
      <c r="H53" s="5">
        <v>5.7689596561813397E-2</v>
      </c>
      <c r="J53">
        <v>2021</v>
      </c>
      <c r="K53">
        <v>2022</v>
      </c>
      <c r="L53">
        <v>2022</v>
      </c>
      <c r="M53" t="s">
        <v>20</v>
      </c>
      <c r="P53" t="s">
        <v>21</v>
      </c>
      <c r="Q53" t="s">
        <v>22</v>
      </c>
    </row>
    <row r="54" spans="1:18" x14ac:dyDescent="0.4">
      <c r="A54" t="s">
        <v>25</v>
      </c>
      <c r="B54" t="s">
        <v>26</v>
      </c>
      <c r="C54">
        <v>2.41</v>
      </c>
      <c r="D54">
        <v>0</v>
      </c>
      <c r="E54">
        <v>2.83</v>
      </c>
      <c r="F54">
        <v>1.83</v>
      </c>
      <c r="G54">
        <v>7.07</v>
      </c>
      <c r="H54" s="5">
        <v>9.5322519540786705E-3</v>
      </c>
      <c r="L54">
        <v>2019</v>
      </c>
      <c r="M54" t="s">
        <v>20</v>
      </c>
      <c r="P54" t="s">
        <v>27</v>
      </c>
      <c r="Q54" t="s">
        <v>22</v>
      </c>
      <c r="R54">
        <v>2018</v>
      </c>
    </row>
    <row r="55" spans="1:18" x14ac:dyDescent="0.4">
      <c r="A55" t="s">
        <v>28</v>
      </c>
      <c r="B55" t="s">
        <v>26</v>
      </c>
      <c r="C55">
        <v>0</v>
      </c>
      <c r="D55">
        <v>0</v>
      </c>
      <c r="E55">
        <v>0.92</v>
      </c>
      <c r="F55">
        <v>0</v>
      </c>
      <c r="G55">
        <v>0.92</v>
      </c>
      <c r="H55" s="5">
        <v>-4.2789600789547001E-2</v>
      </c>
      <c r="L55">
        <v>2019</v>
      </c>
      <c r="M55" t="s">
        <v>20</v>
      </c>
      <c r="P55" t="s">
        <v>29</v>
      </c>
      <c r="Q55" t="s">
        <v>22</v>
      </c>
      <c r="R55">
        <v>2018</v>
      </c>
    </row>
    <row r="56" spans="1:18" x14ac:dyDescent="0.4">
      <c r="A56" t="s">
        <v>30</v>
      </c>
      <c r="B56" t="s">
        <v>31</v>
      </c>
      <c r="C56">
        <v>0</v>
      </c>
      <c r="D56">
        <v>0</v>
      </c>
      <c r="E56">
        <v>0</v>
      </c>
      <c r="F56">
        <v>9.1</v>
      </c>
      <c r="G56">
        <v>9.1</v>
      </c>
      <c r="H56" s="5">
        <v>0.111</v>
      </c>
      <c r="K56">
        <v>2020</v>
      </c>
      <c r="L56">
        <v>2023</v>
      </c>
      <c r="M56" t="s">
        <v>20</v>
      </c>
      <c r="P56" t="s">
        <v>21</v>
      </c>
      <c r="Q56" t="s">
        <v>22</v>
      </c>
      <c r="R56">
        <v>2016</v>
      </c>
    </row>
    <row r="57" spans="1:18" x14ac:dyDescent="0.4">
      <c r="A57" t="s">
        <v>32</v>
      </c>
      <c r="B57" t="s">
        <v>33</v>
      </c>
      <c r="C57">
        <v>2.39</v>
      </c>
      <c r="D57">
        <v>0</v>
      </c>
      <c r="E57">
        <v>10.86</v>
      </c>
      <c r="F57">
        <v>1.1200000000000001</v>
      </c>
      <c r="G57">
        <v>14.37</v>
      </c>
      <c r="H57" s="5">
        <v>6.5000000000000002E-2</v>
      </c>
      <c r="J57">
        <v>2020</v>
      </c>
      <c r="K57">
        <v>2021</v>
      </c>
      <c r="L57">
        <v>2028</v>
      </c>
      <c r="M57" t="s">
        <v>20</v>
      </c>
      <c r="P57" t="s">
        <v>34</v>
      </c>
      <c r="Q57" t="s">
        <v>35</v>
      </c>
      <c r="R57">
        <v>2018</v>
      </c>
    </row>
    <row r="58" spans="1:18" x14ac:dyDescent="0.4">
      <c r="A58" t="s">
        <v>36</v>
      </c>
      <c r="B58" t="s">
        <v>37</v>
      </c>
      <c r="C58">
        <v>3.65</v>
      </c>
      <c r="D58">
        <v>0.41</v>
      </c>
      <c r="E58">
        <v>5.26</v>
      </c>
      <c r="F58">
        <v>0.23</v>
      </c>
      <c r="G58">
        <v>9.5500000000000007</v>
      </c>
      <c r="H58" s="5">
        <v>5.8999999999999997E-2</v>
      </c>
      <c r="I58">
        <v>2019</v>
      </c>
      <c r="J58">
        <v>2020</v>
      </c>
      <c r="K58">
        <v>2021</v>
      </c>
      <c r="M58" t="s">
        <v>20</v>
      </c>
      <c r="P58" t="s">
        <v>27</v>
      </c>
      <c r="Q58" t="s">
        <v>35</v>
      </c>
      <c r="R58">
        <v>2017</v>
      </c>
    </row>
    <row r="59" spans="1:18" x14ac:dyDescent="0.4">
      <c r="A59" t="s">
        <v>38</v>
      </c>
      <c r="B59" t="s">
        <v>39</v>
      </c>
      <c r="C59">
        <v>1.77</v>
      </c>
      <c r="D59">
        <v>0.28999999999999998</v>
      </c>
      <c r="E59">
        <v>1.89</v>
      </c>
      <c r="F59">
        <v>0</v>
      </c>
      <c r="G59">
        <v>3.94</v>
      </c>
      <c r="H59" s="5">
        <v>0.11799999999999999</v>
      </c>
      <c r="M59" t="s">
        <v>40</v>
      </c>
      <c r="P59" t="s">
        <v>29</v>
      </c>
      <c r="Q59" t="s">
        <v>22</v>
      </c>
      <c r="R59">
        <v>2018</v>
      </c>
    </row>
    <row r="60" spans="1:18" x14ac:dyDescent="0.4">
      <c r="A60" t="s">
        <v>41</v>
      </c>
      <c r="B60" t="s">
        <v>39</v>
      </c>
      <c r="C60">
        <v>0.23</v>
      </c>
      <c r="D60">
        <v>0</v>
      </c>
      <c r="E60">
        <v>0.16</v>
      </c>
      <c r="F60">
        <v>0</v>
      </c>
      <c r="G60">
        <v>0.4</v>
      </c>
      <c r="H60" s="5">
        <v>6.6000000000000003E-2</v>
      </c>
      <c r="M60" t="s">
        <v>40</v>
      </c>
      <c r="P60" t="s">
        <v>29</v>
      </c>
      <c r="Q60" t="s">
        <v>22</v>
      </c>
      <c r="R60">
        <v>2018</v>
      </c>
    </row>
    <row r="61" spans="1:18" x14ac:dyDescent="0.4">
      <c r="A61" t="s">
        <v>42</v>
      </c>
      <c r="B61" t="s">
        <v>43</v>
      </c>
      <c r="C61">
        <v>8.4700000000000006</v>
      </c>
      <c r="D61">
        <v>0</v>
      </c>
      <c r="E61">
        <v>6.27</v>
      </c>
      <c r="F61">
        <v>1.17</v>
      </c>
      <c r="G61">
        <v>15.91</v>
      </c>
      <c r="H61" s="5">
        <v>0.08</v>
      </c>
      <c r="I61">
        <v>2018</v>
      </c>
      <c r="J61">
        <v>2018</v>
      </c>
      <c r="K61">
        <v>2019</v>
      </c>
      <c r="L61">
        <v>2026</v>
      </c>
      <c r="M61" t="s">
        <v>268</v>
      </c>
      <c r="P61" t="s">
        <v>27</v>
      </c>
      <c r="Q61" t="s">
        <v>22</v>
      </c>
    </row>
    <row r="62" spans="1:18" x14ac:dyDescent="0.4">
      <c r="A62" t="s">
        <v>44</v>
      </c>
      <c r="B62" t="s">
        <v>45</v>
      </c>
      <c r="C62">
        <v>3.8</v>
      </c>
      <c r="D62">
        <v>0</v>
      </c>
      <c r="E62">
        <v>2.1800000000000002</v>
      </c>
      <c r="F62">
        <v>2.17</v>
      </c>
      <c r="G62">
        <v>8.15</v>
      </c>
      <c r="H62" s="5">
        <v>0.04</v>
      </c>
      <c r="J62">
        <v>2021</v>
      </c>
      <c r="K62">
        <v>2021</v>
      </c>
      <c r="M62" t="s">
        <v>20</v>
      </c>
      <c r="P62" t="s">
        <v>46</v>
      </c>
      <c r="Q62" t="s">
        <v>22</v>
      </c>
      <c r="R62">
        <v>2016</v>
      </c>
    </row>
    <row r="63" spans="1:18" x14ac:dyDescent="0.4">
      <c r="A63" t="s">
        <v>47</v>
      </c>
      <c r="B63" t="s">
        <v>45</v>
      </c>
      <c r="C63">
        <v>3.67</v>
      </c>
      <c r="D63">
        <v>1.43</v>
      </c>
      <c r="E63">
        <v>2.6</v>
      </c>
      <c r="F63">
        <v>2.72</v>
      </c>
      <c r="G63">
        <v>10.43</v>
      </c>
      <c r="H63" s="5">
        <v>3.8800000000000001E-2</v>
      </c>
      <c r="K63">
        <v>2020</v>
      </c>
      <c r="L63">
        <v>2025</v>
      </c>
      <c r="M63" t="s">
        <v>20</v>
      </c>
      <c r="P63" t="s">
        <v>27</v>
      </c>
      <c r="Q63" t="s">
        <v>22</v>
      </c>
      <c r="R63">
        <v>2016</v>
      </c>
    </row>
    <row r="64" spans="1:18" x14ac:dyDescent="0.4">
      <c r="A64" t="s">
        <v>48</v>
      </c>
      <c r="B64" t="s">
        <v>49</v>
      </c>
      <c r="C64">
        <v>3</v>
      </c>
      <c r="D64">
        <v>0.09</v>
      </c>
      <c r="E64">
        <v>2.29</v>
      </c>
      <c r="F64">
        <v>0.97</v>
      </c>
      <c r="G64">
        <v>6.35</v>
      </c>
      <c r="H64" s="5">
        <v>3.9E-2</v>
      </c>
      <c r="J64">
        <v>2020</v>
      </c>
      <c r="K64">
        <v>2021</v>
      </c>
      <c r="L64">
        <v>2021</v>
      </c>
      <c r="M64" t="s">
        <v>40</v>
      </c>
      <c r="P64" t="s">
        <v>27</v>
      </c>
      <c r="Q64" t="s">
        <v>50</v>
      </c>
    </row>
    <row r="65" spans="1:18" x14ac:dyDescent="0.4">
      <c r="A65" t="s">
        <v>51</v>
      </c>
      <c r="B65" t="s">
        <v>49</v>
      </c>
      <c r="C65">
        <v>3.58</v>
      </c>
      <c r="D65">
        <v>0.08</v>
      </c>
      <c r="E65">
        <v>2.44</v>
      </c>
      <c r="F65">
        <v>1.03</v>
      </c>
      <c r="G65">
        <v>7.14</v>
      </c>
      <c r="H65" s="5">
        <v>8.1000000000000003E-2</v>
      </c>
      <c r="J65">
        <v>2020</v>
      </c>
      <c r="K65">
        <v>2021</v>
      </c>
      <c r="L65">
        <v>2021</v>
      </c>
      <c r="M65" t="s">
        <v>40</v>
      </c>
      <c r="P65" t="s">
        <v>27</v>
      </c>
      <c r="Q65" t="s">
        <v>50</v>
      </c>
    </row>
    <row r="66" spans="1:18" x14ac:dyDescent="0.4">
      <c r="A66" t="s">
        <v>52</v>
      </c>
      <c r="B66" t="s">
        <v>49</v>
      </c>
      <c r="C66">
        <v>2.76</v>
      </c>
      <c r="D66">
        <v>0</v>
      </c>
      <c r="E66">
        <v>3.17</v>
      </c>
      <c r="F66">
        <v>1.55</v>
      </c>
      <c r="G66">
        <v>7.48</v>
      </c>
      <c r="H66" s="5">
        <v>6.1100000000000002E-2</v>
      </c>
      <c r="I66">
        <v>2018</v>
      </c>
      <c r="J66">
        <v>2018</v>
      </c>
      <c r="K66">
        <v>2019</v>
      </c>
      <c r="L66">
        <v>2020</v>
      </c>
      <c r="M66" t="s">
        <v>268</v>
      </c>
      <c r="P66" t="s">
        <v>27</v>
      </c>
      <c r="Q66" t="s">
        <v>50</v>
      </c>
    </row>
    <row r="67" spans="1:18" x14ac:dyDescent="0.4">
      <c r="A67" t="s">
        <v>53</v>
      </c>
      <c r="B67" t="s">
        <v>54</v>
      </c>
      <c r="C67">
        <v>2.68</v>
      </c>
      <c r="D67">
        <v>0</v>
      </c>
      <c r="E67">
        <v>5.55</v>
      </c>
      <c r="F67">
        <v>0.41</v>
      </c>
      <c r="G67">
        <v>8.65</v>
      </c>
      <c r="H67" s="5">
        <v>7.5399999999999995E-2</v>
      </c>
      <c r="L67">
        <v>2020</v>
      </c>
      <c r="M67" t="s">
        <v>40</v>
      </c>
      <c r="N67" t="s">
        <v>55</v>
      </c>
      <c r="O67" t="s">
        <v>56</v>
      </c>
      <c r="P67" t="s">
        <v>57</v>
      </c>
      <c r="Q67" t="s">
        <v>35</v>
      </c>
      <c r="R67">
        <v>2018</v>
      </c>
    </row>
    <row r="68" spans="1:18" x14ac:dyDescent="0.4">
      <c r="A68" t="s">
        <v>58</v>
      </c>
      <c r="B68" t="s">
        <v>59</v>
      </c>
      <c r="C68">
        <v>8.32</v>
      </c>
      <c r="D68">
        <v>2.37</v>
      </c>
      <c r="E68">
        <v>10.18</v>
      </c>
      <c r="F68">
        <v>1.23</v>
      </c>
      <c r="G68">
        <v>22.11</v>
      </c>
      <c r="H68" s="5">
        <v>7.3999999999999996E-2</v>
      </c>
      <c r="J68">
        <v>2019</v>
      </c>
      <c r="K68">
        <v>2020</v>
      </c>
      <c r="L68">
        <v>2023</v>
      </c>
      <c r="M68" t="s">
        <v>20</v>
      </c>
      <c r="P68" t="s">
        <v>27</v>
      </c>
      <c r="Q68" t="s">
        <v>22</v>
      </c>
    </row>
    <row r="69" spans="1:18" x14ac:dyDescent="0.4">
      <c r="A69" t="s">
        <v>60</v>
      </c>
      <c r="B69" t="s">
        <v>59</v>
      </c>
      <c r="C69">
        <v>4.93</v>
      </c>
      <c r="D69">
        <v>0.63</v>
      </c>
      <c r="E69">
        <v>3.75</v>
      </c>
      <c r="F69">
        <v>1.84</v>
      </c>
      <c r="G69">
        <v>11.15</v>
      </c>
      <c r="H69" s="5">
        <v>0.03</v>
      </c>
      <c r="K69">
        <v>2019</v>
      </c>
      <c r="L69">
        <v>2022</v>
      </c>
      <c r="M69" t="s">
        <v>20</v>
      </c>
      <c r="P69" t="s">
        <v>34</v>
      </c>
      <c r="Q69" t="s">
        <v>35</v>
      </c>
      <c r="R69">
        <v>2018</v>
      </c>
    </row>
    <row r="70" spans="1:18" x14ac:dyDescent="0.4">
      <c r="A70" t="s">
        <v>61</v>
      </c>
      <c r="B70" t="s">
        <v>62</v>
      </c>
      <c r="C70">
        <v>3.45</v>
      </c>
      <c r="D70">
        <v>0</v>
      </c>
      <c r="E70">
        <v>4.7699999999999996</v>
      </c>
      <c r="F70">
        <v>1.9</v>
      </c>
      <c r="G70">
        <v>10.119999999999999</v>
      </c>
      <c r="K70">
        <v>2018</v>
      </c>
      <c r="L70">
        <v>2034</v>
      </c>
      <c r="M70" t="s">
        <v>20</v>
      </c>
      <c r="P70" t="s">
        <v>27</v>
      </c>
      <c r="Q70" t="s">
        <v>22</v>
      </c>
      <c r="R70">
        <v>2016</v>
      </c>
    </row>
    <row r="71" spans="1:18" x14ac:dyDescent="0.4">
      <c r="A71" t="s">
        <v>63</v>
      </c>
      <c r="B71" t="s">
        <v>64</v>
      </c>
      <c r="C71">
        <v>4.26</v>
      </c>
      <c r="D71">
        <v>2.59</v>
      </c>
      <c r="E71">
        <v>6.31</v>
      </c>
      <c r="F71">
        <v>3.29</v>
      </c>
      <c r="G71">
        <v>16.45</v>
      </c>
      <c r="H71" s="5">
        <v>0.11799999999999999</v>
      </c>
      <c r="I71">
        <v>2022</v>
      </c>
      <c r="J71">
        <v>2024</v>
      </c>
      <c r="K71">
        <v>2025</v>
      </c>
      <c r="L71">
        <v>2039</v>
      </c>
      <c r="M71" t="s">
        <v>268</v>
      </c>
      <c r="P71" t="s">
        <v>57</v>
      </c>
      <c r="Q71" t="s">
        <v>35</v>
      </c>
    </row>
    <row r="72" spans="1:18" x14ac:dyDescent="0.4">
      <c r="A72" t="s">
        <v>65</v>
      </c>
      <c r="B72" t="s">
        <v>66</v>
      </c>
      <c r="C72">
        <v>5.48</v>
      </c>
      <c r="D72">
        <v>0</v>
      </c>
      <c r="E72">
        <v>3.67</v>
      </c>
      <c r="F72">
        <v>0</v>
      </c>
      <c r="G72">
        <v>9.15</v>
      </c>
      <c r="H72" s="5">
        <v>0.124</v>
      </c>
      <c r="K72">
        <v>2019</v>
      </c>
      <c r="L72">
        <v>2043</v>
      </c>
      <c r="M72" t="s">
        <v>20</v>
      </c>
      <c r="P72" t="s">
        <v>27</v>
      </c>
      <c r="Q72" t="s">
        <v>22</v>
      </c>
      <c r="R72">
        <v>2015</v>
      </c>
    </row>
    <row r="73" spans="1:18" x14ac:dyDescent="0.4">
      <c r="A73" t="s">
        <v>67</v>
      </c>
      <c r="B73" t="s">
        <v>68</v>
      </c>
      <c r="C73">
        <v>4.6500000000000004</v>
      </c>
      <c r="D73">
        <v>0</v>
      </c>
      <c r="E73">
        <v>3.89</v>
      </c>
      <c r="F73">
        <v>2.13</v>
      </c>
      <c r="G73">
        <v>10.66</v>
      </c>
      <c r="I73">
        <v>2020</v>
      </c>
      <c r="J73">
        <v>2022</v>
      </c>
      <c r="K73">
        <v>2024</v>
      </c>
      <c r="L73">
        <v>2035</v>
      </c>
      <c r="M73" t="s">
        <v>268</v>
      </c>
      <c r="P73" t="s">
        <v>27</v>
      </c>
      <c r="Q73" t="s">
        <v>50</v>
      </c>
      <c r="R73">
        <v>2016</v>
      </c>
    </row>
    <row r="74" spans="1:18" x14ac:dyDescent="0.4">
      <c r="A74" t="s">
        <v>69</v>
      </c>
      <c r="B74" t="s">
        <v>68</v>
      </c>
      <c r="C74">
        <v>22.1</v>
      </c>
      <c r="D74">
        <v>0</v>
      </c>
      <c r="E74">
        <v>6.8</v>
      </c>
      <c r="F74">
        <v>2</v>
      </c>
      <c r="G74">
        <v>30.9</v>
      </c>
      <c r="H74" s="5">
        <v>2.5999999999999999E-2</v>
      </c>
      <c r="K74">
        <v>2023</v>
      </c>
      <c r="L74">
        <v>2038</v>
      </c>
      <c r="M74" t="s">
        <v>20</v>
      </c>
      <c r="P74" t="s">
        <v>27</v>
      </c>
      <c r="Q74" t="s">
        <v>50</v>
      </c>
      <c r="R74">
        <v>2016</v>
      </c>
    </row>
    <row r="75" spans="1:18" x14ac:dyDescent="0.4">
      <c r="A75" t="s">
        <v>70</v>
      </c>
      <c r="B75" t="s">
        <v>71</v>
      </c>
      <c r="C75">
        <v>0</v>
      </c>
      <c r="D75">
        <v>0</v>
      </c>
      <c r="E75">
        <v>7.68</v>
      </c>
      <c r="F75">
        <v>0</v>
      </c>
      <c r="G75">
        <v>7.68</v>
      </c>
      <c r="H75" s="5">
        <v>0.15302723003278401</v>
      </c>
      <c r="L75">
        <v>2025</v>
      </c>
      <c r="M75" t="s">
        <v>20</v>
      </c>
      <c r="P75" t="s">
        <v>21</v>
      </c>
      <c r="Q75" t="s">
        <v>35</v>
      </c>
    </row>
    <row r="76" spans="1:18" x14ac:dyDescent="0.4">
      <c r="A76" t="s">
        <v>72</v>
      </c>
      <c r="B76" t="s">
        <v>73</v>
      </c>
      <c r="C76">
        <v>6.09</v>
      </c>
      <c r="D76">
        <v>0</v>
      </c>
      <c r="E76">
        <v>0</v>
      </c>
      <c r="F76">
        <v>0</v>
      </c>
      <c r="G76">
        <v>6.09</v>
      </c>
      <c r="H76" s="5">
        <v>0.107</v>
      </c>
      <c r="K76">
        <v>2018</v>
      </c>
      <c r="M76" t="s">
        <v>20</v>
      </c>
      <c r="P76" t="s">
        <v>27</v>
      </c>
      <c r="Q76" t="s">
        <v>22</v>
      </c>
      <c r="R76">
        <v>2015</v>
      </c>
    </row>
    <row r="77" spans="1:18" x14ac:dyDescent="0.4">
      <c r="A77" t="s">
        <v>74</v>
      </c>
      <c r="B77" t="s">
        <v>75</v>
      </c>
      <c r="C77">
        <v>5.64</v>
      </c>
      <c r="D77">
        <v>1.21</v>
      </c>
      <c r="E77">
        <v>9.33</v>
      </c>
      <c r="F77">
        <v>3.25</v>
      </c>
      <c r="G77">
        <v>19.43</v>
      </c>
      <c r="H77" s="5">
        <v>2.5000000000000001E-2</v>
      </c>
      <c r="K77">
        <v>2022</v>
      </c>
      <c r="M77" t="s">
        <v>20</v>
      </c>
      <c r="N77" t="s">
        <v>76</v>
      </c>
      <c r="O77" t="s">
        <v>77</v>
      </c>
      <c r="P77" t="s">
        <v>27</v>
      </c>
      <c r="Q77" t="s">
        <v>35</v>
      </c>
      <c r="R77">
        <v>2020</v>
      </c>
    </row>
    <row r="78" spans="1:18" x14ac:dyDescent="0.4">
      <c r="A78" t="s">
        <v>78</v>
      </c>
      <c r="B78" t="s">
        <v>79</v>
      </c>
      <c r="C78">
        <v>0.81</v>
      </c>
      <c r="D78">
        <v>0.12</v>
      </c>
      <c r="E78">
        <v>0.45</v>
      </c>
      <c r="F78">
        <v>0.33</v>
      </c>
      <c r="G78">
        <v>1.71</v>
      </c>
      <c r="H78" s="5">
        <v>0.06</v>
      </c>
      <c r="M78" t="s">
        <v>40</v>
      </c>
      <c r="N78" t="s">
        <v>80</v>
      </c>
      <c r="O78" t="s">
        <v>81</v>
      </c>
      <c r="P78" t="s">
        <v>27</v>
      </c>
      <c r="Q78" t="s">
        <v>35</v>
      </c>
      <c r="R78">
        <v>2018</v>
      </c>
    </row>
    <row r="79" spans="1:18" x14ac:dyDescent="0.4">
      <c r="A79" t="s">
        <v>82</v>
      </c>
      <c r="B79" t="s">
        <v>83</v>
      </c>
      <c r="C79">
        <v>6.68</v>
      </c>
      <c r="D79">
        <v>0</v>
      </c>
      <c r="E79">
        <v>4.92</v>
      </c>
      <c r="F79">
        <v>4.26</v>
      </c>
      <c r="G79">
        <v>15.86</v>
      </c>
      <c r="I79">
        <v>2022</v>
      </c>
      <c r="J79">
        <v>2023</v>
      </c>
      <c r="K79">
        <v>2024</v>
      </c>
      <c r="L79">
        <v>2028</v>
      </c>
      <c r="M79" t="s">
        <v>20</v>
      </c>
      <c r="N79" t="s">
        <v>84</v>
      </c>
      <c r="O79" t="s">
        <v>85</v>
      </c>
      <c r="P79" t="s">
        <v>46</v>
      </c>
      <c r="Q79" t="s">
        <v>35</v>
      </c>
    </row>
    <row r="80" spans="1:18" x14ac:dyDescent="0.4">
      <c r="A80" t="s">
        <v>86</v>
      </c>
      <c r="B80" t="s">
        <v>83</v>
      </c>
      <c r="C80">
        <v>10.71</v>
      </c>
      <c r="D80">
        <v>0</v>
      </c>
      <c r="E80">
        <v>5.1100000000000003</v>
      </c>
      <c r="F80">
        <v>6.18</v>
      </c>
      <c r="G80">
        <v>22</v>
      </c>
      <c r="I80">
        <v>2022</v>
      </c>
      <c r="J80">
        <v>2023</v>
      </c>
      <c r="K80">
        <v>2024</v>
      </c>
      <c r="L80">
        <v>2027</v>
      </c>
      <c r="M80" t="s">
        <v>20</v>
      </c>
      <c r="N80" t="s">
        <v>84</v>
      </c>
      <c r="O80" t="s">
        <v>85</v>
      </c>
      <c r="P80" t="s">
        <v>46</v>
      </c>
      <c r="Q80" t="s">
        <v>35</v>
      </c>
    </row>
    <row r="81" spans="1:18" x14ac:dyDescent="0.4">
      <c r="A81" t="s">
        <v>87</v>
      </c>
      <c r="B81" t="s">
        <v>88</v>
      </c>
      <c r="C81">
        <v>4.8099999999999996</v>
      </c>
      <c r="D81">
        <v>0</v>
      </c>
      <c r="E81">
        <v>4.22</v>
      </c>
      <c r="F81">
        <v>2.15</v>
      </c>
      <c r="G81">
        <v>11.17</v>
      </c>
      <c r="H81" s="5">
        <v>1.5908506589326101E-2</v>
      </c>
      <c r="L81">
        <v>2022</v>
      </c>
      <c r="M81" t="s">
        <v>268</v>
      </c>
      <c r="N81" t="s">
        <v>89</v>
      </c>
      <c r="O81" t="s">
        <v>90</v>
      </c>
      <c r="P81" t="s">
        <v>91</v>
      </c>
      <c r="Q81" t="s">
        <v>35</v>
      </c>
    </row>
    <row r="82" spans="1:18" x14ac:dyDescent="0.4">
      <c r="A82" t="s">
        <v>92</v>
      </c>
      <c r="B82" t="s">
        <v>88</v>
      </c>
      <c r="C82">
        <v>4.8099999999999996</v>
      </c>
      <c r="D82">
        <v>0</v>
      </c>
      <c r="E82">
        <v>14.58</v>
      </c>
      <c r="F82">
        <v>0.83</v>
      </c>
      <c r="G82">
        <v>20.22</v>
      </c>
      <c r="H82" s="5">
        <v>6.08949877748464E-2</v>
      </c>
      <c r="I82">
        <v>2019</v>
      </c>
      <c r="J82">
        <v>2020</v>
      </c>
      <c r="K82">
        <v>2021</v>
      </c>
      <c r="L82">
        <v>2026</v>
      </c>
      <c r="M82" t="s">
        <v>20</v>
      </c>
      <c r="N82" t="s">
        <v>89</v>
      </c>
      <c r="O82" t="s">
        <v>90</v>
      </c>
      <c r="P82" t="s">
        <v>93</v>
      </c>
      <c r="Q82" t="s">
        <v>35</v>
      </c>
      <c r="R82">
        <v>2018</v>
      </c>
    </row>
    <row r="83" spans="1:18" x14ac:dyDescent="0.4">
      <c r="A83" t="s">
        <v>94</v>
      </c>
      <c r="B83" t="s">
        <v>95</v>
      </c>
      <c r="C83">
        <v>4.5999999999999996</v>
      </c>
      <c r="D83">
        <v>0.39</v>
      </c>
      <c r="E83">
        <v>14.88</v>
      </c>
      <c r="F83">
        <v>0</v>
      </c>
      <c r="G83">
        <v>19.48</v>
      </c>
      <c r="H83" s="5">
        <v>3.7181028723716703E-2</v>
      </c>
      <c r="K83">
        <v>2021</v>
      </c>
      <c r="L83">
        <v>2027</v>
      </c>
      <c r="M83" t="s">
        <v>20</v>
      </c>
      <c r="P83" t="s">
        <v>27</v>
      </c>
      <c r="Q83" t="s">
        <v>22</v>
      </c>
      <c r="R83">
        <v>2018</v>
      </c>
    </row>
    <row r="84" spans="1:18" x14ac:dyDescent="0.4">
      <c r="A84" t="s">
        <v>96</v>
      </c>
      <c r="B84" t="s">
        <v>97</v>
      </c>
      <c r="C84">
        <v>3.05</v>
      </c>
      <c r="D84">
        <v>0</v>
      </c>
      <c r="E84">
        <v>27.83</v>
      </c>
      <c r="F84">
        <v>3.03</v>
      </c>
      <c r="G84">
        <v>33.909999999999997</v>
      </c>
      <c r="M84" t="s">
        <v>40</v>
      </c>
      <c r="P84" t="s">
        <v>57</v>
      </c>
      <c r="Q84" t="s">
        <v>22</v>
      </c>
      <c r="R84">
        <v>2015</v>
      </c>
    </row>
    <row r="85" spans="1:18" x14ac:dyDescent="0.4">
      <c r="A85" t="s">
        <v>98</v>
      </c>
      <c r="B85" t="s">
        <v>99</v>
      </c>
      <c r="C85">
        <v>0</v>
      </c>
      <c r="D85">
        <v>0</v>
      </c>
      <c r="E85">
        <v>0</v>
      </c>
      <c r="F85">
        <v>0</v>
      </c>
      <c r="G85">
        <v>4.7699999999999996</v>
      </c>
      <c r="M85" t="s">
        <v>20</v>
      </c>
      <c r="P85" t="s">
        <v>57</v>
      </c>
      <c r="Q85" t="s">
        <v>22</v>
      </c>
      <c r="R85">
        <v>2015</v>
      </c>
    </row>
    <row r="86" spans="1:18" x14ac:dyDescent="0.4">
      <c r="A86" t="s">
        <v>104</v>
      </c>
      <c r="B86" t="s">
        <v>105</v>
      </c>
      <c r="C86">
        <v>8.4600000000000009</v>
      </c>
      <c r="D86">
        <v>0</v>
      </c>
      <c r="E86">
        <v>7.14</v>
      </c>
      <c r="F86">
        <v>4.68</v>
      </c>
      <c r="G86">
        <v>20.28</v>
      </c>
      <c r="H86" s="5">
        <v>0.08</v>
      </c>
      <c r="J86">
        <v>2019</v>
      </c>
      <c r="L86">
        <v>2027</v>
      </c>
      <c r="M86" t="s">
        <v>20</v>
      </c>
      <c r="P86" t="s">
        <v>27</v>
      </c>
      <c r="Q86" t="s">
        <v>22</v>
      </c>
      <c r="R86">
        <v>2016</v>
      </c>
    </row>
    <row r="87" spans="1:18" x14ac:dyDescent="0.4">
      <c r="A87" t="s">
        <v>106</v>
      </c>
      <c r="B87" t="s">
        <v>107</v>
      </c>
      <c r="C87">
        <v>0</v>
      </c>
      <c r="D87">
        <v>0</v>
      </c>
      <c r="E87">
        <v>0</v>
      </c>
      <c r="F87">
        <v>0</v>
      </c>
      <c r="G87">
        <v>30</v>
      </c>
      <c r="M87" t="s">
        <v>268</v>
      </c>
      <c r="P87" t="s">
        <v>27</v>
      </c>
      <c r="Q87" t="s">
        <v>35</v>
      </c>
      <c r="R87">
        <v>2017</v>
      </c>
    </row>
    <row r="88" spans="1:18" x14ac:dyDescent="0.4">
      <c r="A88" t="s">
        <v>108</v>
      </c>
      <c r="B88" t="s">
        <v>109</v>
      </c>
      <c r="C88">
        <v>3.29</v>
      </c>
      <c r="D88">
        <v>0.38</v>
      </c>
      <c r="E88">
        <v>1.28</v>
      </c>
      <c r="F88">
        <v>1.24</v>
      </c>
      <c r="G88">
        <v>6.19</v>
      </c>
      <c r="H88" s="5">
        <v>3.2000000000000001E-2</v>
      </c>
      <c r="I88">
        <v>2021</v>
      </c>
      <c r="J88">
        <v>2022</v>
      </c>
      <c r="K88">
        <v>2024</v>
      </c>
      <c r="L88">
        <v>2024</v>
      </c>
      <c r="M88" t="s">
        <v>20</v>
      </c>
      <c r="P88" t="s">
        <v>27</v>
      </c>
      <c r="Q88" t="s">
        <v>50</v>
      </c>
      <c r="R88">
        <v>2020</v>
      </c>
    </row>
    <row r="89" spans="1:18" x14ac:dyDescent="0.4">
      <c r="A89" t="s">
        <v>110</v>
      </c>
      <c r="B89" t="s">
        <v>111</v>
      </c>
      <c r="C89">
        <v>3.35</v>
      </c>
      <c r="D89">
        <v>0</v>
      </c>
      <c r="E89">
        <v>2.34</v>
      </c>
      <c r="F89">
        <v>0</v>
      </c>
      <c r="G89">
        <v>5.69</v>
      </c>
      <c r="H89" s="5">
        <v>5.2</v>
      </c>
      <c r="M89" t="s">
        <v>20</v>
      </c>
      <c r="P89" t="s">
        <v>112</v>
      </c>
      <c r="Q89" t="s">
        <v>22</v>
      </c>
      <c r="R89">
        <v>2020</v>
      </c>
    </row>
    <row r="91" spans="1:18" x14ac:dyDescent="0.4">
      <c r="A91" s="3" t="s">
        <v>259</v>
      </c>
      <c r="B91" s="3"/>
    </row>
    <row r="92" spans="1:18" x14ac:dyDescent="0.4">
      <c r="A92" t="s">
        <v>113</v>
      </c>
      <c r="B92" t="s">
        <v>114</v>
      </c>
      <c r="C92">
        <v>5.98</v>
      </c>
      <c r="D92">
        <v>0</v>
      </c>
      <c r="E92">
        <v>3.41</v>
      </c>
      <c r="F92">
        <v>2.4500000000000002</v>
      </c>
      <c r="G92">
        <v>11.84</v>
      </c>
      <c r="H92" s="5">
        <v>7.6999999999999999E-2</v>
      </c>
      <c r="M92" t="s">
        <v>268</v>
      </c>
      <c r="N92" t="s">
        <v>115</v>
      </c>
      <c r="O92" t="s">
        <v>116</v>
      </c>
      <c r="P92" t="s">
        <v>117</v>
      </c>
      <c r="Q92" t="s">
        <v>22</v>
      </c>
      <c r="R92">
        <v>2021</v>
      </c>
    </row>
    <row r="93" spans="1:18" x14ac:dyDescent="0.4">
      <c r="A93" t="s">
        <v>118</v>
      </c>
      <c r="B93" t="s">
        <v>119</v>
      </c>
      <c r="C93">
        <v>0</v>
      </c>
      <c r="D93">
        <v>0</v>
      </c>
      <c r="E93">
        <v>0</v>
      </c>
      <c r="F93">
        <v>2.44</v>
      </c>
      <c r="G93">
        <v>2.44</v>
      </c>
      <c r="H93" s="5">
        <v>8.0000000000000002E-3</v>
      </c>
      <c r="J93">
        <v>2018</v>
      </c>
      <c r="M93" t="s">
        <v>20</v>
      </c>
      <c r="P93" t="s">
        <v>29</v>
      </c>
      <c r="Q93" t="s">
        <v>22</v>
      </c>
    </row>
    <row r="94" spans="1:18" x14ac:dyDescent="0.4">
      <c r="A94" t="s">
        <v>120</v>
      </c>
      <c r="B94" t="s">
        <v>119</v>
      </c>
      <c r="C94">
        <v>1.08</v>
      </c>
      <c r="D94">
        <v>0.11</v>
      </c>
      <c r="E94">
        <v>2.39</v>
      </c>
      <c r="F94">
        <v>1.1599999999999999</v>
      </c>
      <c r="G94">
        <v>4.75</v>
      </c>
      <c r="H94" s="5">
        <v>5.4199999999999998E-2</v>
      </c>
      <c r="I94">
        <v>2019</v>
      </c>
      <c r="J94">
        <v>2020</v>
      </c>
      <c r="K94">
        <v>2021</v>
      </c>
      <c r="M94" t="s">
        <v>268</v>
      </c>
      <c r="P94" t="s">
        <v>27</v>
      </c>
      <c r="Q94" t="s">
        <v>22</v>
      </c>
    </row>
    <row r="95" spans="1:18" x14ac:dyDescent="0.4">
      <c r="A95" t="s">
        <v>121</v>
      </c>
      <c r="B95" t="s">
        <v>122</v>
      </c>
      <c r="C95">
        <v>2.37</v>
      </c>
      <c r="D95">
        <v>0.28999999999999998</v>
      </c>
      <c r="E95">
        <v>2.75</v>
      </c>
      <c r="F95">
        <v>6</v>
      </c>
      <c r="G95">
        <v>11.41</v>
      </c>
      <c r="H95" s="5">
        <v>4.3999999999999997E-2</v>
      </c>
      <c r="J95">
        <v>2018</v>
      </c>
      <c r="K95">
        <v>2019</v>
      </c>
      <c r="L95">
        <v>2022</v>
      </c>
      <c r="M95" t="s">
        <v>20</v>
      </c>
      <c r="P95" t="s">
        <v>27</v>
      </c>
      <c r="Q95" t="s">
        <v>35</v>
      </c>
      <c r="R95">
        <v>2018</v>
      </c>
    </row>
    <row r="96" spans="1:18" x14ac:dyDescent="0.4">
      <c r="A96" t="s">
        <v>123</v>
      </c>
      <c r="B96" t="s">
        <v>122</v>
      </c>
      <c r="C96">
        <v>4.9400000000000004</v>
      </c>
      <c r="D96">
        <v>0</v>
      </c>
      <c r="E96">
        <v>2.85</v>
      </c>
      <c r="F96">
        <v>3.15</v>
      </c>
      <c r="G96">
        <v>10.95</v>
      </c>
      <c r="H96" s="5">
        <v>1.4E-2</v>
      </c>
      <c r="I96">
        <v>2021</v>
      </c>
      <c r="J96">
        <v>2021</v>
      </c>
      <c r="K96">
        <v>2022</v>
      </c>
      <c r="L96">
        <v>2022</v>
      </c>
      <c r="M96" t="s">
        <v>268</v>
      </c>
      <c r="P96" t="s">
        <v>112</v>
      </c>
      <c r="Q96" t="s">
        <v>35</v>
      </c>
      <c r="R96">
        <v>2020</v>
      </c>
    </row>
    <row r="97" spans="1:18" x14ac:dyDescent="0.4">
      <c r="A97" t="s">
        <v>124</v>
      </c>
      <c r="B97" t="s">
        <v>125</v>
      </c>
      <c r="C97">
        <v>2.1</v>
      </c>
      <c r="D97">
        <v>0</v>
      </c>
      <c r="E97">
        <v>3.07</v>
      </c>
      <c r="F97">
        <v>3.06</v>
      </c>
      <c r="G97">
        <v>8.36</v>
      </c>
      <c r="H97" s="5">
        <v>6.8000000000000005E-2</v>
      </c>
      <c r="I97">
        <v>2020</v>
      </c>
      <c r="J97">
        <v>2021</v>
      </c>
      <c r="K97">
        <v>2021</v>
      </c>
      <c r="L97">
        <v>2025</v>
      </c>
      <c r="M97" t="s">
        <v>20</v>
      </c>
      <c r="P97" t="s">
        <v>27</v>
      </c>
      <c r="Q97" t="s">
        <v>35</v>
      </c>
      <c r="R97">
        <v>2019</v>
      </c>
    </row>
    <row r="98" spans="1:18" x14ac:dyDescent="0.4">
      <c r="A98" t="s">
        <v>126</v>
      </c>
      <c r="B98" t="s">
        <v>127</v>
      </c>
      <c r="C98">
        <v>11.69</v>
      </c>
      <c r="D98">
        <v>0.22</v>
      </c>
      <c r="E98">
        <v>5.07</v>
      </c>
      <c r="F98">
        <v>0</v>
      </c>
      <c r="G98">
        <v>16.98</v>
      </c>
      <c r="H98" s="5">
        <v>6.6000000000000003E-2</v>
      </c>
      <c r="M98" t="s">
        <v>20</v>
      </c>
      <c r="P98" t="s">
        <v>27</v>
      </c>
      <c r="Q98" t="s">
        <v>50</v>
      </c>
      <c r="R98">
        <v>2018</v>
      </c>
    </row>
    <row r="99" spans="1:18" x14ac:dyDescent="0.4">
      <c r="A99" t="s">
        <v>128</v>
      </c>
      <c r="B99" t="s">
        <v>127</v>
      </c>
      <c r="C99">
        <v>10.06</v>
      </c>
      <c r="D99">
        <v>0.48</v>
      </c>
      <c r="E99">
        <v>13.29</v>
      </c>
      <c r="F99">
        <v>5.0599999999999996</v>
      </c>
      <c r="G99">
        <v>28.89</v>
      </c>
      <c r="H99" s="5">
        <v>3.52551915505026E-2</v>
      </c>
      <c r="L99">
        <v>2021</v>
      </c>
      <c r="M99" t="s">
        <v>40</v>
      </c>
      <c r="P99" t="s">
        <v>27</v>
      </c>
      <c r="Q99" t="s">
        <v>22</v>
      </c>
    </row>
    <row r="100" spans="1:18" x14ac:dyDescent="0.4">
      <c r="A100" t="s">
        <v>129</v>
      </c>
      <c r="B100" t="s">
        <v>130</v>
      </c>
      <c r="C100">
        <v>8.89</v>
      </c>
      <c r="D100">
        <v>0.25</v>
      </c>
      <c r="E100">
        <v>4.04</v>
      </c>
      <c r="F100">
        <v>2.88</v>
      </c>
      <c r="G100">
        <v>16.05</v>
      </c>
      <c r="H100" s="5">
        <v>3.54945325077205E-2</v>
      </c>
      <c r="L100">
        <v>2021</v>
      </c>
      <c r="M100" t="s">
        <v>40</v>
      </c>
      <c r="P100" t="s">
        <v>27</v>
      </c>
      <c r="Q100" t="s">
        <v>50</v>
      </c>
    </row>
    <row r="101" spans="1:18" x14ac:dyDescent="0.4">
      <c r="A101" t="s">
        <v>131</v>
      </c>
      <c r="B101" t="s">
        <v>130</v>
      </c>
      <c r="C101">
        <v>3.14</v>
      </c>
      <c r="D101">
        <v>0.36</v>
      </c>
      <c r="E101">
        <v>6.26</v>
      </c>
      <c r="F101">
        <v>2.6</v>
      </c>
      <c r="G101">
        <v>12.36</v>
      </c>
      <c r="H101" s="5">
        <v>3.9998253068301001E-2</v>
      </c>
      <c r="L101">
        <v>2021</v>
      </c>
      <c r="M101" t="s">
        <v>40</v>
      </c>
      <c r="P101" t="s">
        <v>27</v>
      </c>
      <c r="Q101" t="s">
        <v>50</v>
      </c>
    </row>
    <row r="102" spans="1:18" x14ac:dyDescent="0.4">
      <c r="A102" t="s">
        <v>132</v>
      </c>
      <c r="B102" t="s">
        <v>130</v>
      </c>
      <c r="C102">
        <v>0.72</v>
      </c>
      <c r="D102">
        <v>0</v>
      </c>
      <c r="E102">
        <v>1.02</v>
      </c>
      <c r="F102">
        <v>0.67</v>
      </c>
      <c r="G102">
        <v>2.41</v>
      </c>
      <c r="H102" s="5">
        <v>1.8024845742743701E-2</v>
      </c>
      <c r="L102">
        <v>2021</v>
      </c>
      <c r="M102" t="s">
        <v>40</v>
      </c>
      <c r="P102" t="s">
        <v>112</v>
      </c>
      <c r="Q102" t="s">
        <v>50</v>
      </c>
    </row>
    <row r="103" spans="1:18" x14ac:dyDescent="0.4">
      <c r="A103" t="s">
        <v>133</v>
      </c>
      <c r="B103" t="s">
        <v>134</v>
      </c>
      <c r="C103">
        <v>3.02</v>
      </c>
      <c r="D103">
        <v>0.31</v>
      </c>
      <c r="E103">
        <v>3.53</v>
      </c>
      <c r="F103">
        <v>1.24</v>
      </c>
      <c r="G103">
        <v>8.09</v>
      </c>
      <c r="M103" t="s">
        <v>20</v>
      </c>
      <c r="P103" t="s">
        <v>27</v>
      </c>
      <c r="Q103" t="s">
        <v>35</v>
      </c>
      <c r="R103">
        <v>2015</v>
      </c>
    </row>
    <row r="104" spans="1:18" x14ac:dyDescent="0.4">
      <c r="A104" t="s">
        <v>135</v>
      </c>
      <c r="B104" t="s">
        <v>136</v>
      </c>
      <c r="C104">
        <v>2.15</v>
      </c>
      <c r="D104">
        <v>1.07</v>
      </c>
      <c r="E104">
        <v>4.0999999999999996</v>
      </c>
      <c r="F104">
        <v>0</v>
      </c>
      <c r="G104">
        <v>7.32</v>
      </c>
      <c r="H104" s="5">
        <v>5.3999999999999999E-2</v>
      </c>
      <c r="J104">
        <v>2018</v>
      </c>
      <c r="M104" t="s">
        <v>20</v>
      </c>
      <c r="N104" t="s">
        <v>137</v>
      </c>
      <c r="O104" t="s">
        <v>138</v>
      </c>
      <c r="P104" t="s">
        <v>27</v>
      </c>
      <c r="Q104" t="s">
        <v>50</v>
      </c>
      <c r="R104">
        <v>2017</v>
      </c>
    </row>
    <row r="105" spans="1:18" x14ac:dyDescent="0.4">
      <c r="A105" t="s">
        <v>139</v>
      </c>
      <c r="B105" t="s">
        <v>37</v>
      </c>
      <c r="C105">
        <v>1.65</v>
      </c>
      <c r="D105">
        <v>7.0000000000000007E-2</v>
      </c>
      <c r="E105">
        <v>2.85</v>
      </c>
      <c r="F105">
        <v>0.27</v>
      </c>
      <c r="G105">
        <v>4.8499999999999996</v>
      </c>
      <c r="H105" s="5">
        <v>0.16900000000000001</v>
      </c>
      <c r="M105" t="s">
        <v>40</v>
      </c>
      <c r="P105" t="s">
        <v>27</v>
      </c>
      <c r="Q105" t="s">
        <v>22</v>
      </c>
    </row>
    <row r="106" spans="1:18" x14ac:dyDescent="0.4">
      <c r="A106" t="s">
        <v>140</v>
      </c>
      <c r="B106" t="s">
        <v>141</v>
      </c>
      <c r="C106">
        <v>0</v>
      </c>
      <c r="D106">
        <v>0</v>
      </c>
      <c r="E106">
        <v>9.74</v>
      </c>
      <c r="F106">
        <v>0</v>
      </c>
      <c r="G106">
        <v>9.74</v>
      </c>
      <c r="H106" s="5">
        <v>5.2699999999999997E-2</v>
      </c>
      <c r="K106">
        <v>2023</v>
      </c>
      <c r="M106" t="s">
        <v>20</v>
      </c>
      <c r="P106" t="s">
        <v>57</v>
      </c>
      <c r="Q106" t="s">
        <v>35</v>
      </c>
      <c r="R106">
        <v>2018</v>
      </c>
    </row>
    <row r="107" spans="1:18" x14ac:dyDescent="0.4">
      <c r="A107" t="s">
        <v>142</v>
      </c>
      <c r="B107" t="s">
        <v>143</v>
      </c>
      <c r="C107">
        <v>0.48</v>
      </c>
      <c r="D107">
        <v>0.05</v>
      </c>
      <c r="E107">
        <v>0.46</v>
      </c>
      <c r="F107">
        <v>0.02</v>
      </c>
      <c r="G107">
        <v>1.02</v>
      </c>
      <c r="H107" s="5">
        <v>4.8000000000000001E-2</v>
      </c>
      <c r="I107">
        <v>2018</v>
      </c>
      <c r="J107">
        <v>2019</v>
      </c>
      <c r="K107">
        <v>2020</v>
      </c>
      <c r="L107">
        <v>2020</v>
      </c>
      <c r="M107" t="s">
        <v>20</v>
      </c>
      <c r="P107" t="s">
        <v>27</v>
      </c>
      <c r="Q107" t="s">
        <v>22</v>
      </c>
      <c r="R107">
        <v>2017</v>
      </c>
    </row>
    <row r="108" spans="1:18" x14ac:dyDescent="0.4">
      <c r="A108" t="s">
        <v>144</v>
      </c>
      <c r="B108" t="s">
        <v>54</v>
      </c>
      <c r="C108">
        <v>14.09</v>
      </c>
      <c r="D108">
        <v>0.22</v>
      </c>
      <c r="E108">
        <v>15.7</v>
      </c>
      <c r="F108">
        <v>1.85</v>
      </c>
      <c r="G108">
        <v>31.86</v>
      </c>
      <c r="H108" s="5">
        <v>0.1028</v>
      </c>
      <c r="L108">
        <v>2020</v>
      </c>
      <c r="M108" t="s">
        <v>40</v>
      </c>
      <c r="P108" t="s">
        <v>27</v>
      </c>
      <c r="Q108" t="s">
        <v>50</v>
      </c>
      <c r="R108">
        <v>2018</v>
      </c>
    </row>
    <row r="109" spans="1:18" x14ac:dyDescent="0.4">
      <c r="A109" t="s">
        <v>145</v>
      </c>
      <c r="B109" t="s">
        <v>54</v>
      </c>
      <c r="C109">
        <v>4.01</v>
      </c>
      <c r="D109">
        <v>0</v>
      </c>
      <c r="E109">
        <v>14.73</v>
      </c>
      <c r="F109">
        <v>1.34</v>
      </c>
      <c r="G109">
        <v>20.079999999999998</v>
      </c>
      <c r="H109" s="5">
        <v>1.7000000000000001E-2</v>
      </c>
      <c r="L109">
        <v>2020</v>
      </c>
      <c r="M109" t="s">
        <v>40</v>
      </c>
      <c r="P109" t="s">
        <v>146</v>
      </c>
      <c r="Q109" t="s">
        <v>22</v>
      </c>
      <c r="R109">
        <v>2018</v>
      </c>
    </row>
    <row r="110" spans="1:18" x14ac:dyDescent="0.4">
      <c r="A110" t="s">
        <v>147</v>
      </c>
      <c r="B110" t="s">
        <v>148</v>
      </c>
      <c r="C110">
        <v>10.4</v>
      </c>
      <c r="D110">
        <v>0</v>
      </c>
      <c r="E110">
        <v>8.1999999999999993</v>
      </c>
      <c r="F110">
        <v>0</v>
      </c>
      <c r="G110">
        <v>18.600000000000001</v>
      </c>
      <c r="M110" t="s">
        <v>268</v>
      </c>
      <c r="P110" t="s">
        <v>27</v>
      </c>
      <c r="Q110" t="s">
        <v>22</v>
      </c>
      <c r="R110">
        <v>2018</v>
      </c>
    </row>
    <row r="111" spans="1:18" x14ac:dyDescent="0.4">
      <c r="A111" t="s">
        <v>149</v>
      </c>
      <c r="B111" t="s">
        <v>150</v>
      </c>
      <c r="C111">
        <v>0</v>
      </c>
      <c r="D111">
        <v>0</v>
      </c>
      <c r="E111">
        <v>0</v>
      </c>
      <c r="F111">
        <v>0</v>
      </c>
      <c r="G111">
        <v>0.95</v>
      </c>
      <c r="H111" s="5">
        <v>7.5999999999999998E-2</v>
      </c>
      <c r="M111" t="s">
        <v>40</v>
      </c>
      <c r="P111" t="s">
        <v>29</v>
      </c>
      <c r="Q111" t="s">
        <v>22</v>
      </c>
    </row>
    <row r="112" spans="1:18" x14ac:dyDescent="0.4">
      <c r="A112" t="s">
        <v>151</v>
      </c>
      <c r="B112" t="s">
        <v>150</v>
      </c>
      <c r="C112">
        <v>0</v>
      </c>
      <c r="D112">
        <v>0</v>
      </c>
      <c r="E112">
        <v>0</v>
      </c>
      <c r="F112">
        <v>0</v>
      </c>
      <c r="G112">
        <v>2.0699999999999998</v>
      </c>
      <c r="H112" s="5">
        <v>8.5000000000000006E-2</v>
      </c>
      <c r="M112" t="s">
        <v>40</v>
      </c>
      <c r="P112" t="s">
        <v>29</v>
      </c>
      <c r="Q112" t="s">
        <v>22</v>
      </c>
    </row>
    <row r="113" spans="1:18" x14ac:dyDescent="0.4">
      <c r="A113" t="s">
        <v>152</v>
      </c>
      <c r="B113" t="s">
        <v>153</v>
      </c>
      <c r="C113">
        <v>0</v>
      </c>
      <c r="D113">
        <v>0</v>
      </c>
      <c r="E113">
        <v>0</v>
      </c>
      <c r="F113">
        <v>0</v>
      </c>
      <c r="G113">
        <v>0</v>
      </c>
      <c r="L113">
        <v>2022</v>
      </c>
      <c r="M113" t="s">
        <v>40</v>
      </c>
      <c r="P113" t="s">
        <v>29</v>
      </c>
      <c r="Q113" t="s">
        <v>22</v>
      </c>
      <c r="R113">
        <v>2019</v>
      </c>
    </row>
    <row r="114" spans="1:18" x14ac:dyDescent="0.4">
      <c r="A114" t="s">
        <v>154</v>
      </c>
      <c r="B114" t="s">
        <v>155</v>
      </c>
      <c r="C114">
        <v>0</v>
      </c>
      <c r="D114">
        <v>0</v>
      </c>
      <c r="E114">
        <v>3.89</v>
      </c>
      <c r="F114">
        <v>0</v>
      </c>
      <c r="G114">
        <v>3.89</v>
      </c>
      <c r="H114" s="5">
        <v>-4.8000000000000001E-2</v>
      </c>
      <c r="J114">
        <v>2019</v>
      </c>
      <c r="K114">
        <v>2020</v>
      </c>
      <c r="L114">
        <v>2023</v>
      </c>
      <c r="M114" t="s">
        <v>20</v>
      </c>
      <c r="P114" t="s">
        <v>27</v>
      </c>
      <c r="Q114" t="s">
        <v>22</v>
      </c>
      <c r="R114">
        <v>2018</v>
      </c>
    </row>
    <row r="115" spans="1:18" x14ac:dyDescent="0.4">
      <c r="A115" t="s">
        <v>156</v>
      </c>
      <c r="B115" t="s">
        <v>155</v>
      </c>
      <c r="C115">
        <v>6.12</v>
      </c>
      <c r="D115">
        <v>0</v>
      </c>
      <c r="E115">
        <v>5.17</v>
      </c>
      <c r="F115">
        <v>0</v>
      </c>
      <c r="G115">
        <v>11.29</v>
      </c>
      <c r="H115" s="5">
        <v>6.4000000000000001E-2</v>
      </c>
      <c r="L115">
        <v>2020</v>
      </c>
      <c r="M115" t="s">
        <v>20</v>
      </c>
      <c r="P115" t="s">
        <v>27</v>
      </c>
      <c r="Q115" t="s">
        <v>22</v>
      </c>
    </row>
    <row r="116" spans="1:18" x14ac:dyDescent="0.4">
      <c r="A116" t="s">
        <v>157</v>
      </c>
      <c r="B116" t="s">
        <v>158</v>
      </c>
      <c r="C116">
        <v>5.17</v>
      </c>
      <c r="D116">
        <v>0.21</v>
      </c>
      <c r="E116">
        <v>3.4</v>
      </c>
      <c r="F116">
        <v>0.1</v>
      </c>
      <c r="G116">
        <v>8.94</v>
      </c>
      <c r="H116" s="5">
        <v>4.8300000000000003E-2</v>
      </c>
      <c r="K116">
        <v>2021</v>
      </c>
      <c r="L116">
        <v>2030</v>
      </c>
      <c r="M116" t="s">
        <v>20</v>
      </c>
      <c r="P116" t="s">
        <v>27</v>
      </c>
      <c r="Q116" t="s">
        <v>22</v>
      </c>
      <c r="R116">
        <v>2017</v>
      </c>
    </row>
    <row r="117" spans="1:18" x14ac:dyDescent="0.4">
      <c r="A117" t="s">
        <v>159</v>
      </c>
      <c r="B117" t="s">
        <v>71</v>
      </c>
      <c r="C117">
        <v>0</v>
      </c>
      <c r="D117">
        <v>0</v>
      </c>
      <c r="E117">
        <v>4.68</v>
      </c>
      <c r="F117">
        <v>0</v>
      </c>
      <c r="G117">
        <v>4.68</v>
      </c>
      <c r="M117" t="s">
        <v>20</v>
      </c>
      <c r="P117" t="s">
        <v>57</v>
      </c>
      <c r="Q117" t="s">
        <v>22</v>
      </c>
      <c r="R117">
        <v>2015</v>
      </c>
    </row>
    <row r="118" spans="1:18" x14ac:dyDescent="0.4">
      <c r="A118" t="s">
        <v>160</v>
      </c>
      <c r="B118" t="s">
        <v>161</v>
      </c>
      <c r="C118">
        <v>1.68</v>
      </c>
      <c r="D118">
        <v>0</v>
      </c>
      <c r="E118">
        <v>0</v>
      </c>
      <c r="F118">
        <v>0.41</v>
      </c>
      <c r="G118">
        <v>2.09</v>
      </c>
      <c r="H118" s="5">
        <v>7.0065599491285505E-2</v>
      </c>
      <c r="I118">
        <v>2018</v>
      </c>
      <c r="J118">
        <v>2019</v>
      </c>
      <c r="K118">
        <v>2020</v>
      </c>
      <c r="L118">
        <v>2020</v>
      </c>
      <c r="M118" t="s">
        <v>40</v>
      </c>
      <c r="P118" t="s">
        <v>27</v>
      </c>
      <c r="Q118" t="s">
        <v>50</v>
      </c>
    </row>
    <row r="119" spans="1:18" x14ac:dyDescent="0.4">
      <c r="A119" t="s">
        <v>162</v>
      </c>
      <c r="B119" t="s">
        <v>163</v>
      </c>
      <c r="C119">
        <v>1.75</v>
      </c>
      <c r="D119">
        <v>0</v>
      </c>
      <c r="E119">
        <v>3.4</v>
      </c>
      <c r="F119">
        <v>9.75</v>
      </c>
      <c r="G119">
        <v>14.9</v>
      </c>
      <c r="H119" s="5">
        <v>3.5999999999999997E-2</v>
      </c>
      <c r="M119" t="s">
        <v>20</v>
      </c>
      <c r="P119" t="s">
        <v>117</v>
      </c>
      <c r="Q119" t="s">
        <v>22</v>
      </c>
    </row>
    <row r="120" spans="1:18" x14ac:dyDescent="0.4">
      <c r="A120" t="s">
        <v>164</v>
      </c>
      <c r="B120" t="s">
        <v>165</v>
      </c>
      <c r="C120">
        <v>0.77</v>
      </c>
      <c r="D120">
        <v>0</v>
      </c>
      <c r="E120">
        <v>0.66</v>
      </c>
      <c r="F120">
        <v>0</v>
      </c>
      <c r="G120">
        <v>1.43</v>
      </c>
      <c r="H120" s="5">
        <v>0.13300000000000001</v>
      </c>
      <c r="M120" t="s">
        <v>40</v>
      </c>
      <c r="P120" t="s">
        <v>27</v>
      </c>
      <c r="Q120" t="s">
        <v>22</v>
      </c>
    </row>
    <row r="121" spans="1:18" x14ac:dyDescent="0.4">
      <c r="A121" t="s">
        <v>166</v>
      </c>
      <c r="B121" t="s">
        <v>167</v>
      </c>
      <c r="C121">
        <v>8.01</v>
      </c>
      <c r="D121">
        <v>2.09</v>
      </c>
      <c r="E121">
        <v>5.13</v>
      </c>
      <c r="F121">
        <v>4.57</v>
      </c>
      <c r="G121">
        <v>19.809999999999999</v>
      </c>
      <c r="H121" s="5">
        <v>2.6599999999999999E-2</v>
      </c>
      <c r="I121">
        <v>2020</v>
      </c>
      <c r="J121">
        <v>2021</v>
      </c>
      <c r="K121">
        <v>2023</v>
      </c>
      <c r="M121" t="s">
        <v>40</v>
      </c>
      <c r="P121" t="s">
        <v>27</v>
      </c>
      <c r="Q121" t="s">
        <v>50</v>
      </c>
      <c r="R121">
        <v>2019</v>
      </c>
    </row>
    <row r="122" spans="1:18" x14ac:dyDescent="0.4">
      <c r="A122" t="s">
        <v>168</v>
      </c>
      <c r="B122" t="s">
        <v>169</v>
      </c>
      <c r="C122">
        <v>25.79</v>
      </c>
      <c r="D122">
        <v>0</v>
      </c>
      <c r="E122">
        <v>13.16</v>
      </c>
      <c r="F122">
        <v>0</v>
      </c>
      <c r="G122">
        <v>38.950000000000003</v>
      </c>
      <c r="H122" s="5">
        <v>0.14000000000000001</v>
      </c>
      <c r="J122">
        <v>2018</v>
      </c>
      <c r="K122">
        <v>2019</v>
      </c>
      <c r="M122" t="s">
        <v>20</v>
      </c>
      <c r="P122" t="s">
        <v>27</v>
      </c>
      <c r="Q122" t="s">
        <v>50</v>
      </c>
      <c r="R122">
        <v>2016</v>
      </c>
    </row>
    <row r="123" spans="1:18" x14ac:dyDescent="0.4">
      <c r="A123" t="s">
        <v>170</v>
      </c>
      <c r="B123" t="s">
        <v>169</v>
      </c>
      <c r="C123">
        <v>7.11</v>
      </c>
      <c r="D123">
        <v>0</v>
      </c>
      <c r="E123">
        <v>2.63</v>
      </c>
      <c r="F123">
        <v>0</v>
      </c>
      <c r="G123">
        <v>9.74</v>
      </c>
      <c r="H123" s="5">
        <v>0.05</v>
      </c>
      <c r="M123" t="s">
        <v>20</v>
      </c>
      <c r="P123" t="s">
        <v>27</v>
      </c>
      <c r="Q123" t="s">
        <v>22</v>
      </c>
      <c r="R123">
        <v>2016</v>
      </c>
    </row>
    <row r="124" spans="1:18" x14ac:dyDescent="0.4">
      <c r="A124" t="s">
        <v>171</v>
      </c>
      <c r="B124" t="s">
        <v>172</v>
      </c>
      <c r="C124">
        <v>4.92</v>
      </c>
      <c r="D124">
        <v>0</v>
      </c>
      <c r="E124">
        <v>6.84</v>
      </c>
      <c r="F124">
        <v>11.75</v>
      </c>
      <c r="G124">
        <v>23.51</v>
      </c>
      <c r="H124" s="5">
        <v>4.2000000000000003E-2</v>
      </c>
      <c r="K124">
        <v>2019</v>
      </c>
      <c r="L124">
        <v>2026</v>
      </c>
      <c r="M124" t="s">
        <v>20</v>
      </c>
      <c r="P124" t="s">
        <v>27</v>
      </c>
      <c r="Q124" t="s">
        <v>22</v>
      </c>
      <c r="R124">
        <v>2018</v>
      </c>
    </row>
    <row r="125" spans="1:18" x14ac:dyDescent="0.4">
      <c r="A125" t="s">
        <v>173</v>
      </c>
      <c r="B125" t="s">
        <v>174</v>
      </c>
      <c r="C125">
        <v>0.98</v>
      </c>
      <c r="D125">
        <v>0</v>
      </c>
      <c r="E125">
        <v>5.48</v>
      </c>
      <c r="F125">
        <v>0.2</v>
      </c>
      <c r="G125">
        <v>6.66</v>
      </c>
      <c r="H125" s="5">
        <v>0.114</v>
      </c>
      <c r="M125" t="s">
        <v>20</v>
      </c>
      <c r="P125" t="s">
        <v>27</v>
      </c>
      <c r="Q125" t="s">
        <v>22</v>
      </c>
      <c r="R125">
        <v>2016</v>
      </c>
    </row>
    <row r="126" spans="1:18" x14ac:dyDescent="0.4">
      <c r="A126" t="s">
        <v>175</v>
      </c>
      <c r="B126" t="s">
        <v>176</v>
      </c>
      <c r="C126">
        <v>1.95</v>
      </c>
      <c r="D126">
        <v>0</v>
      </c>
      <c r="E126">
        <v>4.0999999999999996</v>
      </c>
      <c r="F126">
        <v>0</v>
      </c>
      <c r="G126">
        <v>6.04</v>
      </c>
      <c r="H126" s="5">
        <v>6.7000000000000004E-2</v>
      </c>
      <c r="M126" t="s">
        <v>20</v>
      </c>
      <c r="P126" t="s">
        <v>27</v>
      </c>
      <c r="Q126" t="s">
        <v>22</v>
      </c>
      <c r="R126">
        <v>2018</v>
      </c>
    </row>
    <row r="127" spans="1:18" x14ac:dyDescent="0.4">
      <c r="A127" t="s">
        <v>177</v>
      </c>
      <c r="B127" t="s">
        <v>107</v>
      </c>
      <c r="C127">
        <v>0.11</v>
      </c>
      <c r="D127">
        <v>0.47</v>
      </c>
      <c r="E127">
        <v>0</v>
      </c>
      <c r="F127">
        <v>10.27</v>
      </c>
      <c r="G127">
        <v>10.85</v>
      </c>
      <c r="H127" s="5">
        <v>7.1999999999999995E-2</v>
      </c>
      <c r="M127" t="s">
        <v>20</v>
      </c>
      <c r="P127" t="s">
        <v>178</v>
      </c>
      <c r="Q127" t="s">
        <v>22</v>
      </c>
    </row>
    <row r="128" spans="1:18" x14ac:dyDescent="0.4">
      <c r="A128" t="s">
        <v>179</v>
      </c>
      <c r="B128" t="s">
        <v>107</v>
      </c>
      <c r="C128">
        <v>0</v>
      </c>
      <c r="D128">
        <v>0</v>
      </c>
      <c r="E128">
        <v>0</v>
      </c>
      <c r="F128">
        <v>1.08</v>
      </c>
      <c r="G128">
        <v>1.08</v>
      </c>
      <c r="M128" t="s">
        <v>20</v>
      </c>
      <c r="P128" t="s">
        <v>27</v>
      </c>
      <c r="Q128" t="s">
        <v>22</v>
      </c>
    </row>
    <row r="129" spans="1:18" x14ac:dyDescent="0.4">
      <c r="A129" t="s">
        <v>180</v>
      </c>
      <c r="B129" t="s">
        <v>181</v>
      </c>
      <c r="C129">
        <v>1.28</v>
      </c>
      <c r="D129">
        <v>0</v>
      </c>
      <c r="E129">
        <v>4.53</v>
      </c>
      <c r="F129">
        <v>0.3</v>
      </c>
      <c r="G129">
        <v>6.11</v>
      </c>
      <c r="H129" s="5">
        <v>0.1</v>
      </c>
      <c r="K129">
        <v>2018</v>
      </c>
      <c r="L129">
        <v>2020</v>
      </c>
      <c r="M129" t="s">
        <v>40</v>
      </c>
      <c r="P129" t="s">
        <v>34</v>
      </c>
      <c r="Q129" t="s">
        <v>22</v>
      </c>
      <c r="R129">
        <v>2016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FC80-6100-4671-837D-2B7BDED940AD}">
  <dimension ref="B2:D27"/>
  <sheetViews>
    <sheetView showGridLines="0" workbookViewId="0">
      <selection activeCell="C4" sqref="C4"/>
    </sheetView>
  </sheetViews>
  <sheetFormatPr defaultRowHeight="14.6" x14ac:dyDescent="0.4"/>
  <cols>
    <col min="1" max="1" width="3" customWidth="1"/>
    <col min="2" max="2" width="28.07421875" bestFit="1" customWidth="1"/>
    <col min="3" max="3" width="68.765625" customWidth="1"/>
    <col min="4" max="4" width="8.765625" customWidth="1"/>
  </cols>
  <sheetData>
    <row r="2" spans="2:4" x14ac:dyDescent="0.4">
      <c r="B2" s="2" t="s">
        <v>263</v>
      </c>
      <c r="C2" s="2"/>
      <c r="D2" s="2" t="s">
        <v>264</v>
      </c>
    </row>
    <row r="3" spans="2:4" x14ac:dyDescent="0.4">
      <c r="B3" t="s">
        <v>102</v>
      </c>
      <c r="C3" s="6" t="s">
        <v>265</v>
      </c>
      <c r="D3" s="7">
        <f>SUM(Summary!G3:G17)</f>
        <v>217.97</v>
      </c>
    </row>
    <row r="4" spans="2:4" x14ac:dyDescent="0.4">
      <c r="B4" t="s">
        <v>266</v>
      </c>
      <c r="C4" s="6" t="s">
        <v>267</v>
      </c>
      <c r="D4" s="8">
        <v>760.80885499999999</v>
      </c>
    </row>
    <row r="5" spans="2:4" x14ac:dyDescent="0.4">
      <c r="B5" t="s">
        <v>268</v>
      </c>
      <c r="C5" s="6" t="s">
        <v>269</v>
      </c>
      <c r="D5">
        <f>SUMIF(Summary!$M$51:$M$89,$B5,Summary!$G$51:$G$89)</f>
        <v>91.67</v>
      </c>
    </row>
    <row r="6" spans="2:4" x14ac:dyDescent="0.4">
      <c r="B6" t="s">
        <v>20</v>
      </c>
      <c r="C6" s="6" t="s">
        <v>270</v>
      </c>
      <c r="D6">
        <f>SUMIF(Summary!$M$51:$M$89,$B6,Summary!$G$51:$G$89)</f>
        <v>434.70999999999992</v>
      </c>
    </row>
    <row r="7" spans="2:4" x14ac:dyDescent="0.4">
      <c r="B7" t="s">
        <v>40</v>
      </c>
      <c r="C7" s="6" t="s">
        <v>271</v>
      </c>
      <c r="D7">
        <f>SUMIF(Summary!$M$51:$M$89,$B7,Summary!$G$51:$G$89)</f>
        <v>62.099999999999994</v>
      </c>
    </row>
    <row r="9" spans="2:4" x14ac:dyDescent="0.4">
      <c r="B9" s="9" t="s">
        <v>272</v>
      </c>
      <c r="C9" s="10"/>
      <c r="D9" s="11">
        <f>SUM(D3:D8)</f>
        <v>1567.258855</v>
      </c>
    </row>
    <row r="11" spans="2:4" x14ac:dyDescent="0.4">
      <c r="B11" s="12" t="s">
        <v>259</v>
      </c>
      <c r="C11" s="2"/>
      <c r="D11" s="2" t="s">
        <v>264</v>
      </c>
    </row>
    <row r="12" spans="2:4" x14ac:dyDescent="0.4">
      <c r="B12" t="s">
        <v>268</v>
      </c>
      <c r="C12" s="6" t="s">
        <v>273</v>
      </c>
      <c r="D12">
        <f>SUMIF(Summary!$M$91:$M$129,$B12,Summary!$G$51:$G$89)</f>
        <v>72.87</v>
      </c>
    </row>
    <row r="13" spans="2:4" x14ac:dyDescent="0.4">
      <c r="B13" t="s">
        <v>20</v>
      </c>
      <c r="C13" s="6" t="s">
        <v>274</v>
      </c>
      <c r="D13">
        <f>SUMIF(Summary!$M$91:$M$129,$B13,Summary!$G$51:$G$89)</f>
        <v>303.56</v>
      </c>
    </row>
    <row r="14" spans="2:4" x14ac:dyDescent="0.4">
      <c r="B14" t="s">
        <v>40</v>
      </c>
      <c r="C14" s="6" t="s">
        <v>275</v>
      </c>
      <c r="D14">
        <f>SUMIF(Summary!$M$91:$M$129,$B14,Summary!$G$51:$G$89)</f>
        <v>145.62999999999997</v>
      </c>
    </row>
    <row r="16" spans="2:4" x14ac:dyDescent="0.4">
      <c r="B16" s="10" t="s">
        <v>276</v>
      </c>
      <c r="C16" s="10"/>
      <c r="D16" s="10">
        <f>SUM(D12:D15)</f>
        <v>522.05999999999995</v>
      </c>
    </row>
    <row r="18" spans="2:4" x14ac:dyDescent="0.4">
      <c r="B18" s="10" t="s">
        <v>277</v>
      </c>
      <c r="C18" s="10"/>
      <c r="D18" s="11">
        <f>D9+D16</f>
        <v>2089.318855</v>
      </c>
    </row>
    <row r="27" spans="2:4" x14ac:dyDescent="0.4">
      <c r="D27" s="13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2021-05-21T09:58:42+00:00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CQ7C7EK6CYH2-379359607-51484</_dlc_DocId>
    <_dlc_DocIdUrl xmlns="f5306899-96aa-46e9-8b25-112cc89a50d9">
      <Url>https://beisgov.sharepoint.com/sites/beis2/224/_layouts/15/DocIdRedir.aspx?ID=CQ7C7EK6CYH2-379359607-51484</Url>
      <Description>CQ7C7EK6CYH2-379359607-51484</Description>
    </_dlc_DocIdUrl>
  </documentManagement>
</p:properties>
</file>

<file path=customXml/itemProps1.xml><?xml version="1.0" encoding="utf-8"?>
<ds:datastoreItem xmlns:ds="http://schemas.openxmlformats.org/officeDocument/2006/customXml" ds:itemID="{16227C9A-AC67-43D9-89BB-486653BE7B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D49602-9910-440B-9AC2-1F76647DA1D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41A498-63AE-44EA-B042-43EE571AC599}"/>
</file>

<file path=customXml/itemProps4.xml><?xml version="1.0" encoding="utf-8"?>
<ds:datastoreItem xmlns:ds="http://schemas.openxmlformats.org/officeDocument/2006/customXml" ds:itemID="{AE73341D-AC11-4CCA-8B11-5127EF570275}">
  <ds:schemaRefs>
    <ds:schemaRef ds:uri="012c7636-236e-42cf-b41f-ea81ebff1fb2"/>
    <ds:schemaRef ds:uri="f5306899-96aa-46e9-8b25-112cc89a50d9"/>
    <ds:schemaRef ds:uri="c0e5669f-1bcb-499c-94e0-3ccb733d3d13"/>
    <ds:schemaRef ds:uri="a8f60570-4bd3-4f2b-950b-a996de8ab151"/>
    <ds:schemaRef ds:uri="f97ee40d-0dc3-4599-855d-9121172e719f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b413c3fd-5a3b-4239-b985-69032e371c04"/>
    <ds:schemaRef ds:uri="c963a4c1-1bb4-49f2-a011-9c776a7eed2a"/>
    <ds:schemaRef ds:uri="b67a7830-db79-4a49-bf27-2aff92a2201a"/>
    <ds:schemaRef ds:uri="http://www.w3.org/XML/1998/namespace"/>
    <ds:schemaRef ds:uri="http://schemas.microsoft.com/office/2006/documentManagement/types"/>
    <ds:schemaRef ds:uri="a172083e-e40c-4314-b43a-827352a1ed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Sunner, Charanjit (BEIS)</dc:creator>
  <cp:lastModifiedBy>Gibson, Rachel (Communications)</cp:lastModifiedBy>
  <dcterms:created xsi:type="dcterms:W3CDTF">2021-05-18T10:43:31Z</dcterms:created>
  <dcterms:modified xsi:type="dcterms:W3CDTF">2021-07-14T09:33:38Z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2021-05-18T10:43:34Z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eee9bc2d-1e22-4b4b-908c-411e7aec325e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aa617ecd-98c8-462a-aa24-652d43333fbb</vt:lpwstr>
  </property>
  <property fmtid="{D5CDD505-2E9C-101B-9397-08002B2CF9AE}" pid="11" name="Business Unit">
    <vt:lpwstr>264;#Heat Strategy and Heat Networks|1ada5423-5267-48bb-b003-7e8164f8f428</vt:lpwstr>
  </property>
</Properties>
</file>