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fishstat\Callum\NQS\Publication\Final\2025\3 - March\"/>
    </mc:Choice>
  </mc:AlternateContent>
  <xr:revisionPtr revIDLastSave="0" documentId="8_{21988272-AF9C-43D3-BD2C-40FE94012A94}" xr6:coauthVersionLast="47" xr6:coauthVersionMax="47" xr10:uidLastSave="{00000000-0000-0000-0000-000000000000}"/>
  <bookViews>
    <workbookView xWindow="-28920" yWindow="-60" windowWidth="29040" windowHeight="15720" xr2:uid="{53A9A7C6-D456-40A8-9180-40A3FECBAE64}"/>
  </bookViews>
  <sheets>
    <sheet name="Intro" sheetId="44" r:id="rId1"/>
    <sheet name="Time Series - Cumulative Up" sheetId="34" r:id="rId2"/>
    <sheet name="Time Series - Data" sheetId="32" r:id="rId3"/>
    <sheet name="Table 1" sheetId="35" r:id="rId4"/>
    <sheet name="Table 2" sheetId="39" r:id="rId5"/>
    <sheet name="Table 3" sheetId="41" r:id="rId6"/>
    <sheet name="Table 4" sheetId="4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43" l="1"/>
  <c r="I33" i="41"/>
  <c r="F35" i="43" l="1"/>
  <c r="G27" i="41"/>
  <c r="G28" i="41"/>
  <c r="G29" i="41"/>
  <c r="G30" i="41"/>
  <c r="G31" i="41"/>
  <c r="G32" i="41"/>
  <c r="G26" i="41"/>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H36" i="43" l="1"/>
  <c r="F34" i="43"/>
  <c r="F33" i="43"/>
  <c r="F32" i="43"/>
  <c r="F31" i="43"/>
  <c r="F30" i="43"/>
  <c r="F29" i="43"/>
  <c r="J33" i="41"/>
  <c r="E61" i="35"/>
  <c r="E8" i="35"/>
  <c r="E7" i="35"/>
</calcChain>
</file>

<file path=xl/sharedStrings.xml><?xml version="1.0" encoding="utf-8"?>
<sst xmlns="http://schemas.openxmlformats.org/spreadsheetml/2006/main" count="191" uniqueCount="130">
  <si>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</si>
  <si>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</si>
  <si>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</si>
  <si>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</si>
  <si>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</si>
  <si>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</si>
  <si>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</si>
  <si>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</si>
  <si>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</si>
  <si>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</si>
  <si>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</si>
  <si>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</si>
  <si>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</si>
  <si>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</si>
  <si>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</si>
  <si>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</si>
  <si>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</si>
  <si>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</si>
  <si>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</si>
  <si>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</si>
  <si>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</si>
  <si>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</si>
  <si>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</si>
  <si>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</si>
  <si>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</si>
  <si>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</si>
  <si>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</si>
  <si>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</si>
  <si>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</si>
  <si>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</si>
  <si>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</si>
  <si>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</si>
  <si>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</si>
  <si>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</si>
  <si>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</si>
  <si>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</si>
  <si>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</si>
  <si>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</si>
  <si>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</si>
  <si>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Catfish</t>
  </si>
  <si>
    <t>Conger Eels</t>
  </si>
  <si>
    <t>Cuttlefish</t>
  </si>
  <si>
    <t>Dabs</t>
  </si>
  <si>
    <t>Flounder or Flukes</t>
  </si>
  <si>
    <t>Tope</t>
  </si>
  <si>
    <t>Gurnards - Red</t>
  </si>
  <si>
    <t>Tub Gurnard</t>
  </si>
  <si>
    <t>Gurnard and Latchet</t>
  </si>
  <si>
    <t>Halibut</t>
  </si>
  <si>
    <t>John Dory</t>
  </si>
  <si>
    <t>Gurnards - Grey</t>
  </si>
  <si>
    <t>Lobsters</t>
  </si>
  <si>
    <t>Crabs - Velvet (Swim)</t>
  </si>
  <si>
    <t>Octopus</t>
  </si>
  <si>
    <t>Sea Breams</t>
  </si>
  <si>
    <t>Sand Sole</t>
  </si>
  <si>
    <t>Squid</t>
  </si>
  <si>
    <t>Mixed Squid and Octopi</t>
  </si>
  <si>
    <t>Lesser Spotted Dog</t>
  </si>
  <si>
    <t>European Flying Squid</t>
  </si>
  <si>
    <t>Turbot</t>
  </si>
  <si>
    <t>Whelks</t>
  </si>
  <si>
    <t>Greater Weever</t>
  </si>
  <si>
    <t>Shortfin squids</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</si>
  <si>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</si>
  <si>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</si>
  <si>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</si>
  <si>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</si>
  <si>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</si>
  <si>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</si>
  <si>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</si>
  <si>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West of Scotland</t>
  </si>
  <si>
    <t>Central North Sea</t>
  </si>
  <si>
    <t>Irish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</si>
  <si>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</si>
  <si>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</si>
  <si>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</si>
  <si>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</si>
  <si>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</si>
  <si>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</si>
  <si>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</si>
  <si>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</si>
  <si>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</si>
  <si>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</si>
  <si>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</si>
  <si>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</si>
  <si>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</si>
  <si>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</si>
  <si>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</si>
  <si>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</si>
  <si>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</si>
  <si>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</si>
  <si>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</si>
  <si>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</si>
  <si>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</si>
  <si>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</si>
  <si>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</si>
  <si>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</si>
  <si>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</si>
  <si>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</si>
  <si>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</si>
  <si>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</si>
  <si>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</si>
  <si>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</si>
  <si>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</si>
  <si>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Lanternfishes nei</t>
  </si>
  <si>
    <t>Unidentified Dogfish</t>
  </si>
  <si>
    <t>Conger eel</t>
  </si>
  <si>
    <t>Unid DS Squal Sharks &amp; Dogfish</t>
  </si>
  <si>
    <t>Wrasses</t>
  </si>
  <si>
    <t>`</t>
  </si>
  <si>
    <t>Breakdown of data used for time series graphs by each month in 2024 &amp; 2025</t>
  </si>
  <si>
    <t>Monks or Anglers</t>
  </si>
  <si>
    <t>Haddock</t>
  </si>
  <si>
    <t>Common spider crab</t>
  </si>
  <si>
    <t>Megrim</t>
  </si>
  <si>
    <t>Ling</t>
  </si>
  <si>
    <t>Dogfish (Scyliorhinidae)</t>
  </si>
  <si>
    <t>Thornback Ray</t>
  </si>
  <si>
    <t>Provisional Non-Quota uptake by UK vessels in EU waters March 2025</t>
  </si>
  <si>
    <t>This workbook was updated 17th April 2025</t>
  </si>
  <si>
    <t>Live weight landings (t) of NQS for March 2025 by species</t>
  </si>
  <si>
    <t>Live weight landings (t) of NQS 6 Main species for March 2025 by area.</t>
  </si>
  <si>
    <t>Live weight landings (t) of NQS for March 2025 by vessel length group.</t>
  </si>
  <si>
    <t>Live weight landings (t) for March 2025 by vessel nationality.</t>
  </si>
  <si>
    <t>UK fleet landings in EU waters based on reported zone of capture by area in March 2025</t>
  </si>
  <si>
    <t>UK fleet landings in EU waters - based on reported zone of capture by species in March 2025</t>
  </si>
  <si>
    <t>March 2025 (Live weight tonnes)</t>
  </si>
  <si>
    <t>Landings of NQS in March 2025 by Main Species and Vessel Length Group</t>
  </si>
  <si>
    <t>Landings of NQS in March 2025 by species and vessel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</si>
</sst>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6" formatCode="0.000"/>
    <numFmt numFmtId="167" formatCode="#,##0.0000"/>
  </numFmts>
  <fonts count="21"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82">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1" fontId="12" fillId="0" borderId="0" xfId="0" applyNumberFormat="1" applyFont="1" applyAlignment="1">
      <alignment horizontal="righ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8" fillId="0" borderId="0" xfId="0" applyFont="1"/>
    <xf numFmtId="0" fontId="0" fillId="0" borderId="4" xfId="0" applyBorder="1"/>
    <xf numFmtId="0" fontId="12" fillId="0" borderId="0" xfId="0" applyFont="1" applyAlignment="1">
      <alignment horizontal="center"/>
    </xf>
    <xf numFmtId="0" fontId="1" fillId="0" borderId="2" xfId="0" applyFont="1" applyBorder="1"/>
    <xf numFmtId="0" fontId="19" fillId="0" borderId="0" xfId="0" applyFont="1"/>
    <xf numFmtId="9" fontId="1" fillId="0" borderId="0" xfId="0" applyNumberFormat="1" applyFont="1"/>
    <xf numFmtId="17" fontId="1" fillId="0" borderId="2" xfId="0" applyNumberFormat="1" applyFont="1" applyBorder="1" applyAlignment="1">
      <alignment horizontal="right"/>
    </xf>
    <xf numFmtId="2" fontId="12" fillId="0" borderId="0" xfId="0" applyNumberFormat="1" applyFont="1" applyAlignment="1">
      <alignment horizontal="right"/>
    </xf>
    <xf numFmtId="2" fontId="5" fillId="0" borderId="0" xfId="0" applyNumberFormat="1" applyFont="1" applyAlignment="1">
      <alignment horizontal="right"/>
    </xf>
    <xf numFmtId="4" fontId="0" fillId="0" borderId="0" xfId="0" applyNumberFormat="1"/>
    <xf numFmtId="9" fontId="0" fillId="0" borderId="0" xfId="0" applyNumberFormat="1"/>
    <xf numFmtId="9" fontId="1" fillId="0" borderId="1" xfId="0" applyNumberFormat="1" applyFont="1" applyBorder="1"/>
    <xf numFmtId="0" fontId="1" fillId="0" borderId="1" xfId="0" applyFont="1" applyBorder="1" applyAlignment="1">
      <alignment horizontal="left"/>
    </xf>
    <xf numFmtId="164" fontId="2" fillId="0" borderId="0" xfId="0" applyNumberFormat="1" applyFont="1"/>
    <xf numFmtId="3" fontId="16" fillId="0" borderId="0" xfId="0" applyNumberFormat="1" applyFont="1" applyAlignment="1">
      <alignment horizontal="left"/>
    </xf>
    <xf numFmtId="0" fontId="20" fillId="0" borderId="0" xfId="0" applyFont="1" applyAlignment="1">
      <alignment horizontal="left"/>
    </xf>
    <xf numFmtId="3" fontId="1" fillId="0" borderId="1" xfId="0" applyNumberFormat="1" applyFont="1" applyBorder="1"/>
    <xf numFmtId="3" fontId="12" fillId="0" borderId="0" xfId="0" applyNumberFormat="1" applyFont="1"/>
    <xf numFmtId="3" fontId="12" fillId="0" borderId="0" xfId="0" applyNumberFormat="1" applyFont="1" applyAlignment="1">
      <alignment horizontal="left"/>
    </xf>
    <xf numFmtId="3" fontId="12" fillId="0" borderId="0" xfId="0" applyNumberFormat="1" applyFont="1" applyAlignment="1">
      <alignment horizontal="right"/>
    </xf>
    <xf numFmtId="3" fontId="13" fillId="0" borderId="0" xfId="0" applyNumberFormat="1" applyFont="1"/>
    <xf numFmtId="1" fontId="1" fillId="0" borderId="1" xfId="0" applyNumberFormat="1" applyFont="1" applyBorder="1"/>
    <xf numFmtId="1" fontId="0" fillId="0" borderId="0" xfId="0" applyNumberFormat="1" applyAlignment="1">
      <alignment horizontal="right"/>
    </xf>
    <xf numFmtId="166" fontId="0" fillId="0" borderId="0" xfId="0" applyNumberFormat="1"/>
    <xf numFmtId="164" fontId="0" fillId="0" borderId="0" xfId="0" applyNumberFormat="1"/>
    <xf numFmtId="4" fontId="5" fillId="0" borderId="0" xfId="1" applyNumberFormat="1" applyFont="1"/>
    <xf numFmtId="164" fontId="5" fillId="0" borderId="0" xfId="1" applyNumberFormat="1" applyFont="1"/>
    <xf numFmtId="167" fontId="5" fillId="0" borderId="0" xfId="1" applyNumberFormat="1" applyFont="1"/>
    <xf numFmtId="1" fontId="1" fillId="0" borderId="1" xfId="0" applyNumberFormat="1" applyFont="1" applyBorder="1" applyAlignment="1">
      <alignment horizontal="right"/>
    </xf>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102.29389999999999</c:v>
                </c:pt>
                <c:pt idx="1">
                  <c:v>165.65629999999999</c:v>
                </c:pt>
                <c:pt idx="2">
                  <c:v>213.45509999999999</c:v>
                </c:pt>
                <c:pt idx="3">
                  <c:v>289.68199999999996</c:v>
                </c:pt>
                <c:pt idx="4">
                  <c:v>387.2444999999999</c:v>
                </c:pt>
                <c:pt idx="5">
                  <c:v>579.52449999999999</c:v>
                </c:pt>
                <c:pt idx="6">
                  <c:v>884.96780000000001</c:v>
                </c:pt>
                <c:pt idx="7">
                  <c:v>1175.3508000000002</c:v>
                </c:pt>
                <c:pt idx="8">
                  <c:v>1441.9858000000002</c:v>
                </c:pt>
                <c:pt idx="9">
                  <c:v>1908.4859000000001</c:v>
                </c:pt>
                <c:pt idx="10">
                  <c:v>2332.2357999999999</c:v>
                </c:pt>
                <c:pt idx="11">
                  <c:v>2568</c:v>
                </c:pt>
              </c:numCache>
            </c:numRef>
          </c:val>
          <c:smooth val="0"/>
          <c:extLst>
            <c:ext xmlns:c16="http://schemas.microsoft.com/office/drawing/2014/chart" uri="{C3380CC4-5D6E-409C-BE32-E72D297353CC}">
              <c16:uniqueId val="{00000000-C7BB-4BEA-89C2-FC65A6AFEB25}"/>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C7BB-4BEA-89C2-FC65A6AFEB25}"/>
              </c:ext>
            </c:extLst>
          </c:dPt>
          <c:val>
            <c:numRef>
              <c:f>'Time Series - Data'!$C$7:$N$7</c:f>
              <c:numCache>
                <c:formatCode>#,##0</c:formatCode>
                <c:ptCount val="12"/>
                <c:pt idx="0">
                  <c:v>109.70500000000001</c:v>
                </c:pt>
                <c:pt idx="1">
                  <c:v>155.30980000000002</c:v>
                </c:pt>
                <c:pt idx="2">
                  <c:v>178.23250000000002</c:v>
                </c:pt>
              </c:numCache>
            </c:numRef>
          </c:val>
          <c:smooth val="0"/>
          <c:extLst>
            <c:ext xmlns:c16="http://schemas.microsoft.com/office/drawing/2014/chart" uri="{C3380CC4-5D6E-409C-BE32-E72D297353CC}">
              <c16:uniqueId val="{00000002-C7BB-4BEA-89C2-FC65A6AFEB2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1.1792000000000002</c:v>
                </c:pt>
                <c:pt idx="1">
                  <c:v>2.3039000000000005</c:v>
                </c:pt>
                <c:pt idx="2">
                  <c:v>3.5821000000000005</c:v>
                </c:pt>
                <c:pt idx="3">
                  <c:v>6.4234000000000009</c:v>
                </c:pt>
                <c:pt idx="4">
                  <c:v>12.255600000000001</c:v>
                </c:pt>
                <c:pt idx="5">
                  <c:v>18.151</c:v>
                </c:pt>
                <c:pt idx="6">
                  <c:v>23.970700000000001</c:v>
                </c:pt>
                <c:pt idx="7">
                  <c:v>28.8386</c:v>
                </c:pt>
                <c:pt idx="8">
                  <c:v>32.082900000000002</c:v>
                </c:pt>
                <c:pt idx="9">
                  <c:v>34.914500000000004</c:v>
                </c:pt>
                <c:pt idx="10">
                  <c:v>37.499400000000001</c:v>
                </c:pt>
                <c:pt idx="11">
                  <c:v>39.844000000000001</c:v>
                </c:pt>
              </c:numCache>
            </c:numRef>
          </c:val>
          <c:smooth val="0"/>
          <c:extLst>
            <c:ext xmlns:c16="http://schemas.microsoft.com/office/drawing/2014/chart" uri="{C3380CC4-5D6E-409C-BE32-E72D297353CC}">
              <c16:uniqueId val="{00000000-31EB-4440-9242-7C258B55510F}"/>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1.4533</c:v>
                </c:pt>
                <c:pt idx="1">
                  <c:v>3.4289000000000001</c:v>
                </c:pt>
                <c:pt idx="2">
                  <c:v>5.4802</c:v>
                </c:pt>
              </c:numCache>
            </c:numRef>
          </c:val>
          <c:smooth val="0"/>
          <c:extLst>
            <c:ext xmlns:c16="http://schemas.microsoft.com/office/drawing/2014/chart" uri="{C3380CC4-5D6E-409C-BE32-E72D297353CC}">
              <c16:uniqueId val="{00000001-31EB-4440-9242-7C258B55510F}"/>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189.92950000000002</c:v>
                </c:pt>
                <c:pt idx="1">
                  <c:v>517.09490000000005</c:v>
                </c:pt>
                <c:pt idx="2">
                  <c:v>805.89690000000007</c:v>
                </c:pt>
                <c:pt idx="3">
                  <c:v>1269.7455</c:v>
                </c:pt>
                <c:pt idx="4">
                  <c:v>1709.8285000000001</c:v>
                </c:pt>
                <c:pt idx="5">
                  <c:v>2027.346</c:v>
                </c:pt>
                <c:pt idx="6">
                  <c:v>2506.2058000000002</c:v>
                </c:pt>
                <c:pt idx="7">
                  <c:v>2932.3401000000003</c:v>
                </c:pt>
                <c:pt idx="8">
                  <c:v>3093.1100000000006</c:v>
                </c:pt>
                <c:pt idx="9">
                  <c:v>4179.5184000000008</c:v>
                </c:pt>
                <c:pt idx="10">
                  <c:v>4390.0580000000009</c:v>
                </c:pt>
                <c:pt idx="11">
                  <c:v>4646.0476000000008</c:v>
                </c:pt>
              </c:numCache>
            </c:numRef>
          </c:val>
          <c:smooth val="0"/>
          <c:extLst>
            <c:ext xmlns:c16="http://schemas.microsoft.com/office/drawing/2014/chart" uri="{C3380CC4-5D6E-409C-BE32-E72D297353CC}">
              <c16:uniqueId val="{00000000-802A-4FAB-9445-F415568117D8}"/>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802A-4FAB-9445-F415568117D8}"/>
              </c:ext>
            </c:extLst>
          </c:dPt>
          <c:val>
            <c:numRef>
              <c:f>'Time Series - Data'!$C$9:$N$9</c:f>
              <c:numCache>
                <c:formatCode>#,##0</c:formatCode>
                <c:ptCount val="12"/>
                <c:pt idx="0">
                  <c:v>424.47240000000005</c:v>
                </c:pt>
                <c:pt idx="1">
                  <c:v>958.86910000000012</c:v>
                </c:pt>
                <c:pt idx="2">
                  <c:v>1836.4547000000002</c:v>
                </c:pt>
              </c:numCache>
            </c:numRef>
          </c:val>
          <c:smooth val="0"/>
          <c:extLst>
            <c:ext xmlns:c16="http://schemas.microsoft.com/office/drawing/2014/chart" uri="{C3380CC4-5D6E-409C-BE32-E72D297353CC}">
              <c16:uniqueId val="{00000003-802A-4FAB-9445-F415568117D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60EE-4F68-9345-A302C950D675}"/>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0</c:v>
                </c:pt>
                <c:pt idx="1">
                  <c:v>0.57399999999999995</c:v>
                </c:pt>
                <c:pt idx="2">
                  <c:v>1.8008000000000002</c:v>
                </c:pt>
              </c:numCache>
            </c:numRef>
          </c:val>
          <c:smooth val="0"/>
          <c:extLst>
            <c:ext xmlns:c16="http://schemas.microsoft.com/office/drawing/2014/chart" uri="{C3380CC4-5D6E-409C-BE32-E72D297353CC}">
              <c16:uniqueId val="{00000001-60EE-4F68-9345-A302C950D67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8.5839999999999996</c:v>
                </c:pt>
                <c:pt idx="4">
                  <c:v>137.1771</c:v>
                </c:pt>
                <c:pt idx="5">
                  <c:v>372.67269999999996</c:v>
                </c:pt>
                <c:pt idx="6">
                  <c:v>584.57420000000002</c:v>
                </c:pt>
                <c:pt idx="7">
                  <c:v>663.54920000000004</c:v>
                </c:pt>
                <c:pt idx="8">
                  <c:v>674.54200000000003</c:v>
                </c:pt>
                <c:pt idx="9">
                  <c:v>674.54200000000003</c:v>
                </c:pt>
                <c:pt idx="10">
                  <c:v>674.54200000000003</c:v>
                </c:pt>
                <c:pt idx="11">
                  <c:v>674.54200000000003</c:v>
                </c:pt>
              </c:numCache>
            </c:numRef>
          </c:val>
          <c:smooth val="0"/>
          <c:extLst>
            <c:ext xmlns:c16="http://schemas.microsoft.com/office/drawing/2014/chart" uri="{C3380CC4-5D6E-409C-BE32-E72D297353CC}">
              <c16:uniqueId val="{00000000-1C0D-4503-9234-F2795D7EA6F4}"/>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1E-3</c:v>
                </c:pt>
                <c:pt idx="1">
                  <c:v>0.437</c:v>
                </c:pt>
                <c:pt idx="2">
                  <c:v>0.57899999999999996</c:v>
                </c:pt>
              </c:numCache>
            </c:numRef>
          </c:val>
          <c:smooth val="0"/>
          <c:extLst>
            <c:ext xmlns:c16="http://schemas.microsoft.com/office/drawing/2014/chart" uri="{C3380CC4-5D6E-409C-BE32-E72D297353CC}">
              <c16:uniqueId val="{00000001-1C0D-4503-9234-F2795D7EA6F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446.14039999999994</c:v>
                </c:pt>
                <c:pt idx="1">
                  <c:v>1538.8598000000002</c:v>
                </c:pt>
                <c:pt idx="2">
                  <c:v>2422.5624000000003</c:v>
                </c:pt>
                <c:pt idx="3">
                  <c:v>3051.3218000000002</c:v>
                </c:pt>
                <c:pt idx="4">
                  <c:v>3824.4371999999994</c:v>
                </c:pt>
                <c:pt idx="5">
                  <c:v>4702.3114999999998</c:v>
                </c:pt>
                <c:pt idx="6">
                  <c:v>5865.3459999999995</c:v>
                </c:pt>
                <c:pt idx="7">
                  <c:v>6765.7080999999998</c:v>
                </c:pt>
                <c:pt idx="8">
                  <c:v>7264.4214000000002</c:v>
                </c:pt>
                <c:pt idx="9">
                  <c:v>8966.0977000000003</c:v>
                </c:pt>
                <c:pt idx="10">
                  <c:v>9863.2659000000003</c:v>
                </c:pt>
                <c:pt idx="11">
                  <c:v>10583.355799999999</c:v>
                </c:pt>
              </c:numCache>
            </c:numRef>
          </c:val>
          <c:smooth val="0"/>
          <c:extLst>
            <c:ext xmlns:c16="http://schemas.microsoft.com/office/drawing/2014/chart" uri="{C3380CC4-5D6E-409C-BE32-E72D297353CC}">
              <c16:uniqueId val="{00000000-8C3D-4D08-8726-46A635D1731F}"/>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#,##0</c:formatCode>
                <c:ptCount val="12"/>
                <c:pt idx="0">
                  <c:v>705.25330000000008</c:v>
                </c:pt>
                <c:pt idx="1">
                  <c:v>1381.9315000000001</c:v>
                </c:pt>
                <c:pt idx="2">
                  <c:v>2391.7980000000002</c:v>
                </c:pt>
              </c:numCache>
            </c:numRef>
          </c:val>
          <c:smooth val="0"/>
          <c:extLst>
            <c:ext xmlns:c16="http://schemas.microsoft.com/office/drawing/2014/chart" uri="{C3380CC4-5D6E-409C-BE32-E72D297353CC}">
              <c16:uniqueId val="{00000001-8C3D-4D08-8726-46A635D1731F}"/>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5A-4020-9E7C-6E942F483F7C}"/>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numCache>
            </c:numRef>
          </c:val>
          <c:smooth val="0"/>
          <c:extLst>
            <c:ext xmlns:c16="http://schemas.microsoft.com/office/drawing/2014/chart" uri="{C3380CC4-5D6E-409C-BE32-E72D297353CC}">
              <c16:uniqueId val="{00000001-9C5A-4020-9E7C-6E942F483F7C}"/>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152.65880000000013</c:v>
                </c:pt>
                <c:pt idx="1">
                  <c:v>314.59730000000002</c:v>
                </c:pt>
                <c:pt idx="2">
                  <c:v>423.99050000000005</c:v>
                </c:pt>
                <c:pt idx="3">
                  <c:v>501.34810000000004</c:v>
                </c:pt>
                <c:pt idx="4">
                  <c:v>600.51370000000009</c:v>
                </c:pt>
                <c:pt idx="5">
                  <c:v>726.12200000000007</c:v>
                </c:pt>
                <c:pt idx="6">
                  <c:v>886.41740000000016</c:v>
                </c:pt>
                <c:pt idx="7">
                  <c:v>985.66310000000021</c:v>
                </c:pt>
                <c:pt idx="8">
                  <c:v>1042.3094000000003</c:v>
                </c:pt>
                <c:pt idx="9">
                  <c:v>1187.9846000000002</c:v>
                </c:pt>
                <c:pt idx="10">
                  <c:v>1448.1434000000002</c:v>
                </c:pt>
                <c:pt idx="11">
                  <c:v>1674.1349</c:v>
                </c:pt>
              </c:numCache>
            </c:numRef>
          </c:val>
          <c:smooth val="0"/>
          <c:extLst>
            <c:ext xmlns:c16="http://schemas.microsoft.com/office/drawing/2014/chart" uri="{C3380CC4-5D6E-409C-BE32-E72D297353CC}">
              <c16:uniqueId val="{00000000-4D6E-4095-A880-44D7EF5F77A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#,##0</c:formatCode>
                <c:ptCount val="12"/>
                <c:pt idx="0">
                  <c:v>169.62259999999995</c:v>
                </c:pt>
                <c:pt idx="1">
                  <c:v>263.31269999999989</c:v>
                </c:pt>
                <c:pt idx="2">
                  <c:v>369.25079999999991</c:v>
                </c:pt>
              </c:numCache>
            </c:numRef>
          </c:val>
          <c:smooth val="0"/>
          <c:extLst>
            <c:ext xmlns:c16="http://schemas.microsoft.com/office/drawing/2014/chart" uri="{C3380CC4-5D6E-409C-BE32-E72D297353CC}">
              <c16:uniqueId val="{00000001-4D6E-4095-A880-44D7EF5F77A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5.0000000000000001E-4</c:v>
                </c:pt>
                <c:pt idx="7">
                  <c:v>5.0000000000000001E-4</c:v>
                </c:pt>
              </c:numCache>
            </c:numRef>
          </c:val>
          <c:extLst>
            <c:ext xmlns:c16="http://schemas.microsoft.com/office/drawing/2014/chart" uri="{C3380CC4-5D6E-409C-BE32-E72D297353CC}">
              <c16:uniqueId val="{00000000-B46D-4062-A3EE-0DA0B532FD22}"/>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3'!$C$26:$C$33</c:f>
              <c:numCache>
                <c:formatCode>0</c:formatCode>
                <c:ptCount val="8"/>
                <c:pt idx="0">
                  <c:v>1.7490000000000001</c:v>
                </c:pt>
                <c:pt idx="1">
                  <c:v>0.75890000000000002</c:v>
                </c:pt>
                <c:pt idx="2">
                  <c:v>0.1009</c:v>
                </c:pt>
                <c:pt idx="3">
                  <c:v>0</c:v>
                </c:pt>
                <c:pt idx="4">
                  <c:v>7.4999999999999997E-2</c:v>
                </c:pt>
                <c:pt idx="5" formatCode="#,##0">
                  <c:v>0</c:v>
                </c:pt>
                <c:pt idx="6">
                  <c:v>1.5699999999999999E-2</c:v>
                </c:pt>
                <c:pt idx="7">
                  <c:v>2.6995</c:v>
                </c:pt>
              </c:numCache>
            </c:numRef>
          </c:val>
          <c:extLst>
            <c:ext xmlns:c16="http://schemas.microsoft.com/office/drawing/2014/chart" uri="{C3380CC4-5D6E-409C-BE32-E72D297353CC}">
              <c16:uniqueId val="{00000001-B46D-4062-A3EE-0DA0B532FD22}"/>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3'!$D$26:$D$33</c:f>
              <c:numCache>
                <c:formatCode>0</c:formatCode>
                <c:ptCount val="8"/>
                <c:pt idx="0">
                  <c:v>0.50320000000000009</c:v>
                </c:pt>
                <c:pt idx="1">
                  <c:v>1.1200000000000001</c:v>
                </c:pt>
                <c:pt idx="2">
                  <c:v>4.6699999999999998E-2</c:v>
                </c:pt>
                <c:pt idx="3">
                  <c:v>0</c:v>
                </c:pt>
                <c:pt idx="4">
                  <c:v>0</c:v>
                </c:pt>
                <c:pt idx="5" formatCode="#,##0">
                  <c:v>0</c:v>
                </c:pt>
                <c:pt idx="6">
                  <c:v>4.2200000000000001E-2</c:v>
                </c:pt>
                <c:pt idx="7">
                  <c:v>1.7121000000000002</c:v>
                </c:pt>
              </c:numCache>
            </c:numRef>
          </c:val>
          <c:extLst>
            <c:ext xmlns:c16="http://schemas.microsoft.com/office/drawing/2014/chart" uri="{C3380CC4-5D6E-409C-BE32-E72D297353CC}">
              <c16:uniqueId val="{00000002-B46D-4062-A3EE-0DA0B532FD22}"/>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3'!$E$26:$E$33</c:f>
              <c:numCache>
                <c:formatCode>0</c:formatCode>
                <c:ptCount val="8"/>
                <c:pt idx="0">
                  <c:v>19.7179</c:v>
                </c:pt>
                <c:pt idx="1">
                  <c:v>261.49619999999999</c:v>
                </c:pt>
                <c:pt idx="2">
                  <c:v>1.9017999999999999</c:v>
                </c:pt>
                <c:pt idx="3">
                  <c:v>0</c:v>
                </c:pt>
                <c:pt idx="4">
                  <c:v>0</c:v>
                </c:pt>
                <c:pt idx="5" formatCode="#,##0">
                  <c:v>0</c:v>
                </c:pt>
                <c:pt idx="6">
                  <c:v>3.8538999999999999</c:v>
                </c:pt>
                <c:pt idx="7">
                  <c:v>286.96980000000002</c:v>
                </c:pt>
              </c:numCache>
            </c:numRef>
          </c:val>
          <c:extLst>
            <c:ext xmlns:c16="http://schemas.microsoft.com/office/drawing/2014/chart" uri="{C3380CC4-5D6E-409C-BE32-E72D297353CC}">
              <c16:uniqueId val="{00000003-B46D-4062-A3EE-0DA0B532FD22}"/>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3'!$F$26:$F$33</c:f>
              <c:numCache>
                <c:formatCode>0</c:formatCode>
                <c:ptCount val="8"/>
                <c:pt idx="0">
                  <c:v>0.95259999999999989</c:v>
                </c:pt>
                <c:pt idx="1">
                  <c:v>614.21050000000002</c:v>
                </c:pt>
                <c:pt idx="2">
                  <c:v>1.9E-3</c:v>
                </c:pt>
                <c:pt idx="3">
                  <c:v>1.2268000000000001</c:v>
                </c:pt>
                <c:pt idx="4">
                  <c:v>6.7000000000000004E-2</c:v>
                </c:pt>
                <c:pt idx="5" formatCode="#,##0">
                  <c:v>0</c:v>
                </c:pt>
                <c:pt idx="6">
                  <c:v>102.0258</c:v>
                </c:pt>
                <c:pt idx="7">
                  <c:v>718.4846</c:v>
                </c:pt>
              </c:numCache>
            </c:numRef>
          </c:val>
          <c:extLst>
            <c:ext xmlns:c16="http://schemas.microsoft.com/office/drawing/2014/chart" uri="{C3380CC4-5D6E-409C-BE32-E72D297353CC}">
              <c16:uniqueId val="{00000004-B46D-4062-A3EE-0DA0B532FD22}"/>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4'!$B$29:$B$36</c:f>
              <c:numCache>
                <c:formatCode>0</c:formatCode>
                <c:ptCount val="8"/>
                <c:pt idx="0">
                  <c:v>11.127800000000001</c:v>
                </c:pt>
                <c:pt idx="1">
                  <c:v>287.97680000000003</c:v>
                </c:pt>
                <c:pt idx="2">
                  <c:v>1.9414</c:v>
                </c:pt>
                <c:pt idx="3">
                  <c:v>0.93680000000000008</c:v>
                </c:pt>
                <c:pt idx="4">
                  <c:v>6.7000000000000004E-2</c:v>
                </c:pt>
                <c:pt idx="5" formatCode="#,##0">
                  <c:v>0</c:v>
                </c:pt>
                <c:pt idx="6">
                  <c:v>74.603400000000008</c:v>
                </c:pt>
                <c:pt idx="7">
                  <c:v>376.65319999999991</c:v>
                </c:pt>
              </c:numCache>
            </c:numRef>
          </c:val>
          <c:extLst>
            <c:ext xmlns:c16="http://schemas.microsoft.com/office/drawing/2014/chart" uri="{C3380CC4-5D6E-409C-BE32-E72D297353CC}">
              <c16:uniqueId val="{00000000-567D-4BEB-90B4-B654595957AD}"/>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4'!$C$29:$C$36</c:f>
              <c:numCache>
                <c:formatCode>0</c:formatCode>
                <c:ptCount val="8"/>
                <c:pt idx="0">
                  <c:v>1.9490000000000001</c:v>
                </c:pt>
                <c:pt idx="1">
                  <c:v>0.75890000000000002</c:v>
                </c:pt>
                <c:pt idx="2">
                  <c:v>0.1009</c:v>
                </c:pt>
                <c:pt idx="3">
                  <c:v>0</c:v>
                </c:pt>
                <c:pt idx="4">
                  <c:v>7.4999999999999997E-2</c:v>
                </c:pt>
                <c:pt idx="5" formatCode="#,##0">
                  <c:v>0</c:v>
                </c:pt>
                <c:pt idx="6">
                  <c:v>2.24E-2</c:v>
                </c:pt>
                <c:pt idx="7">
                  <c:v>2.9062000000000006</c:v>
                </c:pt>
              </c:numCache>
            </c:numRef>
          </c:val>
          <c:extLst>
            <c:ext xmlns:c16="http://schemas.microsoft.com/office/drawing/2014/chart" uri="{C3380CC4-5D6E-409C-BE32-E72D297353CC}">
              <c16:uniqueId val="{00000001-567D-4BEB-90B4-B654595957AD}"/>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4'!$D$29:$D$36</c:f>
              <c:numCache>
                <c:formatCode>0</c:formatCode>
                <c:ptCount val="8"/>
                <c:pt idx="0">
                  <c:v>9.8459000000000003</c:v>
                </c:pt>
                <c:pt idx="1">
                  <c:v>588.84990000000005</c:v>
                </c:pt>
                <c:pt idx="2">
                  <c:v>8.9999999999999993E-3</c:v>
                </c:pt>
                <c:pt idx="3">
                  <c:v>0.29000000000000004</c:v>
                </c:pt>
                <c:pt idx="4">
                  <c:v>0</c:v>
                </c:pt>
                <c:pt idx="5" formatCode="#,##0">
                  <c:v>0</c:v>
                </c:pt>
                <c:pt idx="6">
                  <c:v>31.118500000000004</c:v>
                </c:pt>
                <c:pt idx="7">
                  <c:v>630.11330000000044</c:v>
                </c:pt>
              </c:numCache>
            </c:numRef>
          </c:val>
          <c:extLst>
            <c:ext xmlns:c16="http://schemas.microsoft.com/office/drawing/2014/chart" uri="{C3380CC4-5D6E-409C-BE32-E72D297353CC}">
              <c16:uniqueId val="{00000002-567D-4BEB-90B4-B654595957AD}"/>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formatCode="0">
                  <c:v>0.1938</c:v>
                </c:pt>
                <c:pt idx="7" formatCode="0">
                  <c:v>0.1938</c:v>
                </c:pt>
              </c:numCache>
            </c:numRef>
          </c:val>
          <c:extLst>
            <c:ext xmlns:c16="http://schemas.microsoft.com/office/drawing/2014/chart" uri="{C3380CC4-5D6E-409C-BE32-E72D297353CC}">
              <c16:uniqueId val="{00000003-567D-4BEB-90B4-B654595957AD}"/>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2" name="Picture 1" descr="Marine Management Organisation - Wikipedia">
          <a:extLst>
            <a:ext uri="{FF2B5EF4-FFF2-40B4-BE49-F238E27FC236}">
              <a16:creationId xmlns:a16="http://schemas.microsoft.com/office/drawing/2014/main" id="{096A0534-910B-4769-82EA-4BCDFF8F4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3500"/>
          <a:ext cx="1828800" cy="1495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BE30A872-166D-4B4B-9320-5ED89A18EEFB}"/>
            </a:ext>
          </a:extLst>
        </xdr:cNvPr>
        <xdr:cNvSpPr txBox="1"/>
      </xdr:nvSpPr>
      <xdr:spPr>
        <a:xfrm>
          <a:off x="2583156" y="7107061"/>
          <a:ext cx="12301831" cy="136231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i="0" u="none">
              <a:solidFill>
                <a:schemeClr val="dk1"/>
              </a:solidFill>
              <a:effectLst/>
              <a:latin typeface="Arial" panose="020B0604020202020204" pitchFamily="34" charset="0"/>
              <a:ea typeface="+mn-ea"/>
              <a:cs typeface="Arial" panose="020B0604020202020204" pitchFamily="34" charset="0"/>
            </a:rPr>
            <a:t>Landings in March 2025 consisted mostly of Shellfish species (92%). This is driven by high uptake of Great Atlantic Scallop, which is an important economic species for the UK fleet. Landings of Great Atlantic Scallops by UK vessels in EU waters made up 87% of total NQS landings from EU waters in March 2025. </a:t>
          </a:r>
        </a:p>
        <a:p>
          <a:pPr marL="0" indent="0"/>
          <a:r>
            <a:rPr lang="en-GB" sz="1100" i="0" u="none">
              <a:solidFill>
                <a:schemeClr val="dk1"/>
              </a:solidFill>
              <a:effectLst/>
              <a:latin typeface="Arial" panose="020B0604020202020204" pitchFamily="34" charset="0"/>
              <a:ea typeface="+mn-ea"/>
              <a:cs typeface="Arial" panose="020B0604020202020204" pitchFamily="34" charset="0"/>
            </a:rPr>
            <a:t>Over 24m vessels accounted for the highest proportion (71%) of NQS landed while 15-24m vessels contributed second highest proportion of landings at 28% of total UK NQS landings in EU waters (T3). Scottish vessels landed the highest quantity of NQS in February 2025 (62%) and English vessels landed the second highest quantity (37%). Both Scottish and English landings consisted mostly of Great Atlantic Scallops (T4). </a:t>
          </a:r>
        </a:p>
        <a:p>
          <a:endParaRPr lang="en-GB" b="1">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FBACAA49-A5F7-4C44-B8ED-A19E33936811}"/>
            </a:ext>
          </a:extLst>
        </xdr:cNvPr>
        <xdr:cNvSpPr txBox="1"/>
      </xdr:nvSpPr>
      <xdr:spPr>
        <a:xfrm>
          <a:off x="2581982" y="3249201"/>
          <a:ext cx="13794552" cy="3076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From 2024 data relating to fishing activity for English, Welsh and Isle of Man flagged under 10m vessels is obtained from our new '</a:t>
          </a:r>
          <a:r>
            <a:rPr lang="en-GB" sz="1100" i="0" u="none">
              <a:solidFill>
                <a:schemeClr val="accent1"/>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 recorded data source. Therefore, observed differences from comparisons with historic uptake (prior to 2023) may relate to this new source of data, as opposed to actual changes in behaviour by this group alone, caution is advised when making these comparisons. </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9203EC76-FBBF-49CD-8AB4-4879CFBE64BE}"/>
            </a:ext>
          </a:extLst>
        </xdr:cNvPr>
        <xdr:cNvSpPr txBox="1"/>
      </xdr:nvSpPr>
      <xdr:spPr>
        <a:xfrm>
          <a:off x="2583157" y="2953457"/>
          <a:ext cx="13788202" cy="315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799BE7A0-AF34-4601-BAA9-1F8DE397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9338659C-EA88-4660-B6F7-F222A62C7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1755B52-AB3C-47A8-B62C-1E6B5645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0BEE3AB-9791-4EDC-807C-EC414015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EA196A58-2DA8-4080-A859-517AB5DF6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57343BE7-01B5-4D2F-9EC3-F37892D4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D265694E-9C8F-4AD1-93E0-BE3AA8E0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1C4DC583-AF0F-431D-9468-71133E5C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FFA5CE4C-7353-49DD-ADDB-206F5A5B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BDBA7BFA-4A7C-4B4E-8C2F-A0E9FBEB0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9FDE-9F1A-4668-B42A-D4CBB0C7E2E6}">
  <dimension ref="E1:F37"/>
  <sheetViews>
    <sheetView showGridLines="0" tabSelected="1" zoomScale="80" zoomScaleNormal="80" workbookViewId="0">
      <selection activeCell="W36" sqref="W36"/>
    </sheetView>
  </sheetViews>
  <sheetFormatPr defaultRowHeight="14.25" x14ac:dyDescent="0.2"/>
  <cols>
    <col min="5" max="5" width="30.875" customWidth="1"/>
    <col min="6" max="6" width="10.125" customWidth="1"/>
  </cols>
  <sheetData>
    <row r="1" spans="5:6" ht="20.25" x14ac:dyDescent="0.3">
      <c r="E1" s="20" t="s">
        <v>119</v>
      </c>
    </row>
    <row r="3" spans="5:6" x14ac:dyDescent="0.2">
      <c r="E3" s="16" t="s">
        <v>120</v>
      </c>
    </row>
    <row r="5" spans="5:6" ht="18" x14ac:dyDescent="0.25">
      <c r="E5" s="21" t="s">
        <v>23</v>
      </c>
    </row>
    <row r="7" spans="5:6" x14ac:dyDescent="0.2">
      <c r="E7" s="33" t="s">
        <v>24</v>
      </c>
      <c r="F7" s="16" t="s">
        <v>67</v>
      </c>
    </row>
    <row r="8" spans="5:6" x14ac:dyDescent="0.2">
      <c r="E8" s="33" t="s">
        <v>25</v>
      </c>
      <c r="F8" s="16" t="s">
        <v>111</v>
      </c>
    </row>
    <row r="9" spans="5:6" x14ac:dyDescent="0.2">
      <c r="E9" s="33" t="s">
        <v>65</v>
      </c>
      <c r="F9" t="s">
        <v>121</v>
      </c>
    </row>
    <row r="10" spans="5:6" x14ac:dyDescent="0.2">
      <c r="E10" s="33" t="s">
        <v>77</v>
      </c>
      <c r="F10" t="s">
        <v>122</v>
      </c>
    </row>
    <row r="11" spans="5:6" x14ac:dyDescent="0.2">
      <c r="E11" s="33" t="s">
        <v>66</v>
      </c>
      <c r="F11" t="s">
        <v>123</v>
      </c>
    </row>
    <row r="12" spans="5:6" x14ac:dyDescent="0.2">
      <c r="E12" s="33" t="s">
        <v>76</v>
      </c>
      <c r="F12" t="s">
        <v>124</v>
      </c>
    </row>
    <row r="15" spans="5:6" ht="18" x14ac:dyDescent="0.25">
      <c r="E15" s="21" t="s">
        <v>26</v>
      </c>
    </row>
    <row r="32" spans="5:5" ht="18" x14ac:dyDescent="0.25">
      <c r="E32" s="21"/>
    </row>
    <row r="34" spans="5:5" x14ac:dyDescent="0.2">
      <c r="E34" s="62"/>
    </row>
    <row r="35" spans="5:5" x14ac:dyDescent="0.2">
      <c r="E35" s="62"/>
    </row>
    <row r="37" spans="5:5" ht="18" x14ac:dyDescent="0.25">
      <c r="E37" s="21" t="s">
        <v>101</v>
      </c>
    </row>
  </sheetData>
  <hyperlinks>
    <hyperlink ref="E7" location="'Time Series - Cumulative Uptake'!A1" display="Time Series - Cumulative Uptake" xr:uid="{71209F68-A1BF-42B4-BE7D-C592C0C216DB}"/>
    <hyperlink ref="E8" location="'Time Series - Data'!A1" display="Time Series - Data" xr:uid="{37EB0521-84C8-4E6B-A90E-D7250B7DDBA2}"/>
    <hyperlink ref="E11" location="'Table 3'!A1" display="Table 3" xr:uid="{2756DB9E-9DB2-47CF-8300-713DABEFB0A1}"/>
    <hyperlink ref="E12" location="'Table 4'!A1" display="Table 4" xr:uid="{DFDABB8E-EACF-4957-9C3E-763D573C2B21}"/>
    <hyperlink ref="E10" location="'Table 2'!A1" display="Table 2" xr:uid="{90F866FF-A2A3-48FD-B3C6-D9215F26A5BC}"/>
    <hyperlink ref="E9" location="'Table 1'!A1" display="Table 1" xr:uid="{EB8933E2-695D-43DA-92C3-7BC57D63F871}"/>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47C-5695-40EF-8B3F-61ED5C5E7C29}">
  <sheetPr>
    <tabColor theme="8" tint="-0.249977111117893"/>
  </sheetPr>
  <dimension ref="A2:U99"/>
  <sheetViews>
    <sheetView showGridLines="0" topLeftCell="A33" zoomScale="70" zoomScaleNormal="70" workbookViewId="0">
      <selection activeCell="C54" sqref="C54"/>
    </sheetView>
  </sheetViews>
  <sheetFormatPr defaultRowHeight="15" x14ac:dyDescent="0.25"/>
  <cols>
    <col min="1" max="1" width="10.75" style="1" bestFit="1" customWidth="1"/>
    <col min="2" max="10" width="10.75" style="3" bestFit="1" customWidth="1"/>
    <col min="11" max="11" width="9.875" style="3" bestFit="1" customWidth="1"/>
    <col min="12" max="18" width="10.75" style="3" bestFit="1" customWidth="1"/>
    <col min="19" max="19" width="9.875" style="3" bestFit="1" customWidth="1"/>
    <col min="20" max="21" width="10.75" style="3" bestFit="1" customWidth="1"/>
  </cols>
  <sheetData>
    <row r="2" spans="1:9" ht="18" x14ac:dyDescent="0.25">
      <c r="A2" s="21" t="s">
        <v>64</v>
      </c>
    </row>
    <row r="4" spans="1:9" x14ac:dyDescent="0.25">
      <c r="A4" s="1" t="s">
        <v>6</v>
      </c>
      <c r="I4" s="1" t="s">
        <v>27</v>
      </c>
    </row>
    <row r="5" spans="1:9" ht="14.25" x14ac:dyDescent="0.2">
      <c r="A5" s="22"/>
      <c r="I5" s="22"/>
    </row>
    <row r="25" spans="1:9" x14ac:dyDescent="0.25">
      <c r="A25" s="1" t="s">
        <v>28</v>
      </c>
      <c r="I25" s="1" t="s">
        <v>13</v>
      </c>
    </row>
    <row r="26" spans="1:9" ht="14.25" x14ac:dyDescent="0.2">
      <c r="A26" s="3"/>
    </row>
    <row r="27" spans="1:9" ht="14.25" x14ac:dyDescent="0.2">
      <c r="A27" s="3"/>
    </row>
    <row r="48" spans="1:9" x14ac:dyDescent="0.25">
      <c r="A48" s="1" t="s">
        <v>102</v>
      </c>
      <c r="I48" s="1" t="s">
        <v>83</v>
      </c>
    </row>
    <row r="49" spans="1:9" x14ac:dyDescent="0.25">
      <c r="I49" s="1"/>
    </row>
    <row r="50" spans="1:9" ht="14.25" x14ac:dyDescent="0.2">
      <c r="A50" s="76"/>
      <c r="B50" s="76"/>
      <c r="C50" s="76"/>
      <c r="D50" s="76"/>
      <c r="E50" s="76"/>
      <c r="F50" s="76"/>
      <c r="G50" s="76"/>
      <c r="H50" s="76"/>
      <c r="I50" s="16"/>
    </row>
    <row r="51" spans="1:9" ht="14.25" x14ac:dyDescent="0.2">
      <c r="A51" s="76"/>
      <c r="B51" s="76"/>
      <c r="C51" s="76"/>
      <c r="D51" s="76"/>
      <c r="E51" s="76"/>
      <c r="F51" s="76"/>
      <c r="G51" s="76"/>
      <c r="H51" s="76"/>
    </row>
    <row r="66" spans="1:21" ht="14.25" x14ac:dyDescent="0.2">
      <c r="A66"/>
      <c r="B66"/>
      <c r="C66"/>
      <c r="D66"/>
      <c r="E66"/>
      <c r="F66"/>
      <c r="G66"/>
      <c r="H66"/>
      <c r="I66"/>
      <c r="J66"/>
      <c r="K66"/>
      <c r="L66"/>
      <c r="M66"/>
      <c r="N66"/>
      <c r="O66"/>
      <c r="P66"/>
      <c r="Q66"/>
      <c r="R66"/>
      <c r="S66"/>
      <c r="T66"/>
      <c r="U66"/>
    </row>
    <row r="67" spans="1:21" ht="14.25" x14ac:dyDescent="0.2">
      <c r="A67"/>
      <c r="B67"/>
      <c r="C67"/>
      <c r="D67"/>
      <c r="E67"/>
      <c r="F67"/>
      <c r="G67"/>
      <c r="H67"/>
      <c r="I67"/>
      <c r="J67"/>
      <c r="K67"/>
      <c r="L67"/>
      <c r="M67"/>
      <c r="N67"/>
      <c r="O67"/>
      <c r="P67"/>
      <c r="Q67"/>
      <c r="R67"/>
      <c r="S67"/>
      <c r="T67"/>
      <c r="U67"/>
    </row>
    <row r="68" spans="1:21" ht="14.25" x14ac:dyDescent="0.2">
      <c r="A68"/>
      <c r="B68"/>
      <c r="C68"/>
      <c r="D68"/>
      <c r="E68"/>
      <c r="F68"/>
      <c r="G68"/>
      <c r="H68"/>
      <c r="I68"/>
      <c r="J68"/>
      <c r="K68"/>
      <c r="L68"/>
      <c r="M68"/>
      <c r="N68"/>
      <c r="O68"/>
      <c r="P68"/>
      <c r="Q68"/>
      <c r="R68"/>
      <c r="S68"/>
      <c r="T68"/>
      <c r="U68"/>
    </row>
    <row r="69" spans="1:21" ht="14.25" x14ac:dyDescent="0.2">
      <c r="A69"/>
      <c r="B69"/>
      <c r="C69"/>
      <c r="D69"/>
      <c r="E69"/>
      <c r="F69"/>
      <c r="G69"/>
      <c r="H69"/>
      <c r="I69"/>
      <c r="J69"/>
      <c r="K69"/>
      <c r="L69"/>
      <c r="M69"/>
      <c r="N69"/>
      <c r="O69"/>
      <c r="P69"/>
      <c r="Q69"/>
      <c r="R69"/>
      <c r="S69"/>
      <c r="T69"/>
      <c r="U69"/>
    </row>
    <row r="70" spans="1:21" ht="14.25" x14ac:dyDescent="0.2">
      <c r="A70"/>
      <c r="B70"/>
      <c r="C70"/>
      <c r="D70"/>
      <c r="E70"/>
      <c r="F70"/>
      <c r="G70"/>
      <c r="H70"/>
      <c r="I70"/>
      <c r="J70"/>
      <c r="K70"/>
      <c r="L70"/>
      <c r="M70"/>
      <c r="N70"/>
      <c r="O70"/>
      <c r="P70"/>
      <c r="Q70"/>
      <c r="R70"/>
      <c r="S70"/>
      <c r="T70"/>
      <c r="U70"/>
    </row>
    <row r="73" spans="1:21" x14ac:dyDescent="0.25">
      <c r="A73" s="1" t="s">
        <v>15</v>
      </c>
      <c r="I73" s="1" t="s">
        <v>84</v>
      </c>
    </row>
    <row r="74" spans="1:21" x14ac:dyDescent="0.25">
      <c r="I74" s="1"/>
    </row>
    <row r="75" spans="1:21" ht="14.25" x14ac:dyDescent="0.2">
      <c r="A75" s="76"/>
      <c r="B75" s="76"/>
      <c r="C75" s="76"/>
      <c r="D75" s="76"/>
      <c r="E75" s="76"/>
      <c r="F75" s="76"/>
      <c r="G75" s="76"/>
      <c r="H75" s="76"/>
      <c r="I75" s="16"/>
    </row>
    <row r="76" spans="1:21" ht="14.25" x14ac:dyDescent="0.2">
      <c r="A76" s="76"/>
      <c r="B76" s="76"/>
      <c r="C76" s="76"/>
      <c r="D76" s="76"/>
      <c r="E76" s="76"/>
      <c r="F76" s="76"/>
      <c r="G76" s="76"/>
      <c r="H76" s="76"/>
    </row>
    <row r="91" customFormat="1" ht="14.25" x14ac:dyDescent="0.2"/>
    <row r="92" customFormat="1" ht="14.25" x14ac:dyDescent="0.2"/>
    <row r="93" customFormat="1" ht="14.25" x14ac:dyDescent="0.2"/>
    <row r="94" customFormat="1" ht="14.25" x14ac:dyDescent="0.2"/>
    <row r="95" customFormat="1" ht="14.25" x14ac:dyDescent="0.2"/>
    <row r="97" spans="1:9" ht="14.25" x14ac:dyDescent="0.2">
      <c r="A97"/>
      <c r="B97"/>
      <c r="C97"/>
      <c r="D97"/>
      <c r="E97"/>
      <c r="F97"/>
      <c r="G97"/>
      <c r="H97"/>
      <c r="I97"/>
    </row>
    <row r="98" spans="1:9" ht="14.25" x14ac:dyDescent="0.2">
      <c r="A98" s="3"/>
    </row>
    <row r="99" spans="1:9" ht="14.25" x14ac:dyDescent="0.2">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94C8-91A6-4E42-9192-8543F402F223}">
  <sheetPr>
    <tabColor theme="8" tint="-0.249977111117893"/>
  </sheetPr>
  <dimension ref="A1:U49"/>
  <sheetViews>
    <sheetView showGridLines="0" zoomScale="90" zoomScaleNormal="90" workbookViewId="0">
      <selection activeCell="E15" sqref="E15:E16"/>
    </sheetView>
  </sheetViews>
  <sheetFormatPr defaultRowHeight="14.25" x14ac:dyDescent="0.2"/>
  <cols>
    <col min="1" max="1" width="16.5" bestFit="1" customWidth="1"/>
    <col min="2" max="2" width="20.375" customWidth="1"/>
    <col min="3" max="3" width="16.5" customWidth="1"/>
    <col min="4" max="6" width="16.5" bestFit="1" customWidth="1"/>
    <col min="7" max="7" width="11.5" bestFit="1" customWidth="1"/>
    <col min="8" max="8" width="12.375" bestFit="1" customWidth="1"/>
    <col min="9" max="9" width="13.5" customWidth="1"/>
    <col min="10" max="10" width="14" customWidth="1"/>
    <col min="11" max="11" width="13.5" customWidth="1"/>
    <col min="12" max="12" width="14" customWidth="1"/>
    <col min="13" max="14" width="13.25" customWidth="1"/>
  </cols>
  <sheetData>
    <row r="1" spans="1:21" ht="20.25" x14ac:dyDescent="0.3">
      <c r="A1" s="2" t="s">
        <v>88</v>
      </c>
      <c r="B1" s="3"/>
      <c r="C1" s="3"/>
      <c r="D1" s="3"/>
      <c r="E1" s="3"/>
      <c r="F1" s="3"/>
      <c r="G1" s="3"/>
      <c r="H1" s="3"/>
      <c r="I1" s="3"/>
      <c r="J1" s="3"/>
      <c r="K1" s="3"/>
      <c r="L1" s="3"/>
      <c r="M1" s="3"/>
      <c r="N1" s="3"/>
    </row>
    <row r="2" spans="1:21" ht="20.25" x14ac:dyDescent="0.3">
      <c r="A2" s="2"/>
      <c r="B2" s="3"/>
      <c r="C2" s="3"/>
      <c r="D2" s="3"/>
      <c r="E2" s="3"/>
      <c r="F2" s="3"/>
      <c r="G2" s="3"/>
      <c r="H2" s="3"/>
      <c r="I2" s="3"/>
      <c r="J2" s="3"/>
      <c r="K2" s="3"/>
      <c r="L2" s="3"/>
      <c r="M2" s="3"/>
      <c r="N2" s="3"/>
    </row>
    <row r="3" spans="1:21" ht="18" x14ac:dyDescent="0.25">
      <c r="A3" s="5"/>
      <c r="B3" s="3"/>
      <c r="C3" s="77" t="s">
        <v>32</v>
      </c>
      <c r="D3" s="77"/>
      <c r="E3" s="77"/>
      <c r="F3" s="77"/>
      <c r="G3" s="77"/>
      <c r="H3" s="77"/>
      <c r="I3" s="77"/>
      <c r="J3" s="77"/>
      <c r="K3" s="77"/>
      <c r="L3" s="77"/>
      <c r="M3" s="77"/>
      <c r="N3" s="77"/>
    </row>
    <row r="4" spans="1:21" x14ac:dyDescent="0.2">
      <c r="A4" s="5"/>
      <c r="B4" s="3"/>
      <c r="C4" s="3"/>
      <c r="D4" s="3"/>
      <c r="E4" s="3"/>
      <c r="F4" s="3"/>
      <c r="G4" s="3"/>
      <c r="H4" s="3"/>
      <c r="I4" s="3"/>
      <c r="J4" s="3"/>
      <c r="K4" s="3"/>
      <c r="L4" s="3"/>
      <c r="M4" s="3"/>
      <c r="N4" s="3"/>
    </row>
    <row r="5" spans="1:21" ht="15" x14ac:dyDescent="0.25">
      <c r="A5" s="3"/>
      <c r="B5" s="3"/>
      <c r="C5" s="78">
        <v>2025</v>
      </c>
      <c r="D5" s="78"/>
      <c r="E5" s="78"/>
      <c r="F5" s="78"/>
      <c r="G5" s="78"/>
      <c r="H5" s="78"/>
      <c r="I5" s="78"/>
      <c r="J5" s="78"/>
      <c r="K5" s="78"/>
      <c r="L5" s="78"/>
      <c r="M5" s="78"/>
      <c r="N5" s="78"/>
    </row>
    <row r="6" spans="1:21" ht="15" x14ac:dyDescent="0.25">
      <c r="A6" s="1" t="s">
        <v>3</v>
      </c>
      <c r="B6" s="1" t="s">
        <v>4</v>
      </c>
      <c r="C6" s="1">
        <v>1</v>
      </c>
      <c r="D6" s="1">
        <v>2</v>
      </c>
      <c r="E6" s="1">
        <v>3</v>
      </c>
      <c r="F6" s="6">
        <v>4</v>
      </c>
      <c r="G6" s="6">
        <v>5</v>
      </c>
      <c r="H6" s="6">
        <v>6</v>
      </c>
      <c r="I6" s="6">
        <v>7</v>
      </c>
      <c r="J6" s="6">
        <v>8</v>
      </c>
      <c r="K6" s="6">
        <v>9</v>
      </c>
      <c r="L6" s="6">
        <v>10</v>
      </c>
      <c r="M6" s="6">
        <v>11</v>
      </c>
      <c r="N6" s="6">
        <v>12</v>
      </c>
    </row>
    <row r="7" spans="1:21" x14ac:dyDescent="0.2">
      <c r="A7" s="3" t="s">
        <v>5</v>
      </c>
      <c r="B7" s="4" t="s">
        <v>6</v>
      </c>
      <c r="C7" s="38">
        <v>109.70500000000001</v>
      </c>
      <c r="D7" s="38">
        <v>155.30980000000002</v>
      </c>
      <c r="E7" s="38">
        <v>178.23250000000002</v>
      </c>
      <c r="F7" s="7"/>
      <c r="G7" s="8"/>
      <c r="H7" s="8"/>
      <c r="I7" s="8"/>
      <c r="J7" s="8"/>
      <c r="K7" s="8"/>
      <c r="L7" s="8"/>
      <c r="M7" s="8"/>
      <c r="N7" s="8"/>
      <c r="R7" s="12"/>
    </row>
    <row r="8" spans="1:21" x14ac:dyDescent="0.2">
      <c r="A8" s="3" t="s">
        <v>7</v>
      </c>
      <c r="B8" s="4" t="s">
        <v>8</v>
      </c>
      <c r="C8" s="38">
        <v>1.4533</v>
      </c>
      <c r="D8" s="38">
        <v>3.4289000000000001</v>
      </c>
      <c r="E8" s="38">
        <v>5.4802</v>
      </c>
      <c r="F8" s="8"/>
      <c r="G8" s="8"/>
      <c r="H8" s="8"/>
      <c r="I8" s="8"/>
      <c r="J8" s="8"/>
      <c r="K8" s="8"/>
      <c r="L8" s="8"/>
      <c r="M8" s="8"/>
      <c r="N8" s="8"/>
    </row>
    <row r="9" spans="1:21" x14ac:dyDescent="0.2">
      <c r="A9" s="3" t="s">
        <v>9</v>
      </c>
      <c r="B9" s="4" t="s">
        <v>102</v>
      </c>
      <c r="C9" s="12">
        <v>424.47240000000005</v>
      </c>
      <c r="D9" s="12">
        <v>958.86910000000012</v>
      </c>
      <c r="E9" s="38">
        <v>1836.4547000000002</v>
      </c>
      <c r="F9" s="8"/>
      <c r="G9" s="8"/>
      <c r="H9" s="8"/>
      <c r="I9" s="8"/>
      <c r="J9" s="8"/>
      <c r="K9" s="8"/>
      <c r="L9" s="8"/>
      <c r="M9" s="8"/>
      <c r="N9" s="8"/>
    </row>
    <row r="10" spans="1:21" x14ac:dyDescent="0.2">
      <c r="A10" s="3" t="s">
        <v>10</v>
      </c>
      <c r="B10" s="4" t="s">
        <v>11</v>
      </c>
      <c r="C10" s="38">
        <v>0</v>
      </c>
      <c r="D10" s="38">
        <v>0.57399999999999995</v>
      </c>
      <c r="E10" s="38">
        <v>1.8008000000000002</v>
      </c>
      <c r="F10" s="9"/>
      <c r="G10" s="9"/>
      <c r="H10" s="9"/>
      <c r="I10" s="9"/>
      <c r="J10" s="9"/>
      <c r="K10" s="9"/>
      <c r="L10" s="9"/>
      <c r="M10" s="9"/>
      <c r="N10" s="9"/>
    </row>
    <row r="11" spans="1:21" x14ac:dyDescent="0.2">
      <c r="A11" s="3" t="s">
        <v>12</v>
      </c>
      <c r="B11" s="4" t="s">
        <v>13</v>
      </c>
      <c r="C11" s="38">
        <v>1E-3</v>
      </c>
      <c r="D11" s="38">
        <v>0.437</v>
      </c>
      <c r="E11" s="38">
        <v>0.57899999999999996</v>
      </c>
      <c r="F11" s="38"/>
      <c r="G11" s="10"/>
      <c r="H11" s="10"/>
      <c r="I11" s="10"/>
      <c r="J11" s="10"/>
      <c r="K11" s="10"/>
      <c r="L11" s="10"/>
      <c r="M11" s="10"/>
      <c r="N11" s="10"/>
    </row>
    <row r="12" spans="1:21" x14ac:dyDescent="0.2">
      <c r="A12" s="3" t="s">
        <v>14</v>
      </c>
      <c r="B12" s="4" t="s">
        <v>15</v>
      </c>
      <c r="C12" s="38">
        <v>0</v>
      </c>
      <c r="D12" s="38">
        <v>0</v>
      </c>
      <c r="E12" s="38">
        <v>0</v>
      </c>
      <c r="F12" s="38"/>
      <c r="G12" s="38"/>
      <c r="H12" s="38"/>
      <c r="I12" s="38"/>
      <c r="J12" s="38"/>
      <c r="K12" s="38"/>
      <c r="L12" s="38"/>
      <c r="M12" s="38"/>
      <c r="N12" s="38"/>
      <c r="T12" s="12"/>
      <c r="U12" s="12"/>
    </row>
    <row r="13" spans="1:21" x14ac:dyDescent="0.2">
      <c r="A13" s="3"/>
      <c r="B13" s="3" t="s">
        <v>78</v>
      </c>
      <c r="C13" s="12">
        <v>169.62259999999995</v>
      </c>
      <c r="D13" s="12">
        <v>263.31269999999989</v>
      </c>
      <c r="E13" s="10">
        <v>369.25079999999991</v>
      </c>
      <c r="F13" s="10"/>
      <c r="G13" s="10"/>
      <c r="H13" s="10"/>
      <c r="I13" s="10"/>
      <c r="J13" s="10"/>
      <c r="K13" s="10"/>
      <c r="L13" s="10"/>
      <c r="M13" s="10"/>
      <c r="N13" s="10"/>
    </row>
    <row r="14" spans="1:21" x14ac:dyDescent="0.2">
      <c r="A14" s="3"/>
      <c r="B14" s="3" t="s">
        <v>16</v>
      </c>
      <c r="C14" s="12">
        <v>705.25330000000008</v>
      </c>
      <c r="D14" s="12">
        <v>1381.9315000000001</v>
      </c>
      <c r="E14" s="10">
        <v>2391.7980000000002</v>
      </c>
      <c r="F14" s="10"/>
      <c r="G14" s="10"/>
      <c r="H14" s="10"/>
      <c r="I14" s="10"/>
      <c r="J14" s="10"/>
      <c r="K14" s="10"/>
      <c r="L14" s="10"/>
      <c r="M14" s="10"/>
      <c r="N14" s="10"/>
      <c r="Q14" s="36"/>
    </row>
    <row r="15" spans="1:21" x14ac:dyDescent="0.2">
      <c r="A15" s="3"/>
      <c r="B15" s="3"/>
      <c r="C15" s="24"/>
      <c r="D15" s="24"/>
      <c r="E15" s="11"/>
      <c r="F15" s="11"/>
      <c r="G15" s="11"/>
      <c r="H15" s="11"/>
      <c r="I15" s="11"/>
      <c r="J15" s="11"/>
      <c r="K15" s="11"/>
      <c r="L15" s="11"/>
      <c r="M15" s="3"/>
      <c r="N15" s="11"/>
    </row>
    <row r="16" spans="1:21" x14ac:dyDescent="0.2">
      <c r="A16" s="3"/>
      <c r="B16" s="3"/>
      <c r="C16" s="11"/>
      <c r="D16" s="11"/>
      <c r="E16" s="11"/>
      <c r="F16" s="11"/>
      <c r="G16" s="11"/>
      <c r="H16" s="11"/>
      <c r="I16" s="11"/>
      <c r="J16" s="11"/>
      <c r="K16" s="11"/>
      <c r="L16" s="11"/>
      <c r="M16" s="3"/>
      <c r="N16" s="11"/>
    </row>
    <row r="17" spans="1:21" ht="15" x14ac:dyDescent="0.25">
      <c r="A17" s="3"/>
      <c r="B17" s="3"/>
      <c r="C17" s="78">
        <v>2024</v>
      </c>
      <c r="D17" s="78"/>
      <c r="E17" s="78"/>
      <c r="F17" s="78"/>
      <c r="G17" s="78"/>
      <c r="H17" s="78"/>
      <c r="I17" s="78"/>
      <c r="J17" s="78"/>
      <c r="K17" s="78"/>
      <c r="L17" s="78"/>
      <c r="M17" s="78"/>
      <c r="N17" s="78"/>
    </row>
    <row r="18" spans="1:21" ht="15" x14ac:dyDescent="0.25">
      <c r="A18" s="1" t="s">
        <v>3</v>
      </c>
      <c r="B18" s="1" t="s">
        <v>4</v>
      </c>
      <c r="C18" s="1">
        <v>1</v>
      </c>
      <c r="D18" s="1">
        <v>2</v>
      </c>
      <c r="E18" s="1">
        <v>3</v>
      </c>
      <c r="F18" s="1">
        <v>4</v>
      </c>
      <c r="G18" s="1">
        <v>5</v>
      </c>
      <c r="H18" s="1">
        <v>6</v>
      </c>
      <c r="I18" s="1">
        <v>7</v>
      </c>
      <c r="J18" s="1">
        <v>8</v>
      </c>
      <c r="K18" s="1">
        <v>9</v>
      </c>
      <c r="L18" s="1">
        <v>10</v>
      </c>
      <c r="M18" s="1">
        <v>11</v>
      </c>
      <c r="N18" s="1">
        <v>12</v>
      </c>
      <c r="S18" s="12"/>
      <c r="U18" s="12"/>
    </row>
    <row r="19" spans="1:21" x14ac:dyDescent="0.2">
      <c r="A19" s="3" t="s">
        <v>5</v>
      </c>
      <c r="B19" s="4" t="s">
        <v>6</v>
      </c>
      <c r="C19" s="38">
        <v>102.29389999999999</v>
      </c>
      <c r="D19" s="38">
        <v>165.65629999999999</v>
      </c>
      <c r="E19" s="38">
        <v>213.45509999999999</v>
      </c>
      <c r="F19" s="7">
        <v>289.68199999999996</v>
      </c>
      <c r="G19" s="8">
        <v>387.2444999999999</v>
      </c>
      <c r="H19" s="8">
        <v>579.52449999999999</v>
      </c>
      <c r="I19" s="8">
        <v>884.96780000000001</v>
      </c>
      <c r="J19" s="8">
        <v>1175.3508000000002</v>
      </c>
      <c r="K19" s="8">
        <v>1441.9858000000002</v>
      </c>
      <c r="L19" s="8">
        <v>1908.4859000000001</v>
      </c>
      <c r="M19" s="8">
        <v>2332.2357999999999</v>
      </c>
      <c r="N19" s="8">
        <v>2568</v>
      </c>
      <c r="P19" s="12"/>
    </row>
    <row r="20" spans="1:21" x14ac:dyDescent="0.2">
      <c r="A20" s="3" t="s">
        <v>7</v>
      </c>
      <c r="B20" s="4" t="s">
        <v>8</v>
      </c>
      <c r="C20" s="38">
        <v>1.1792000000000002</v>
      </c>
      <c r="D20" s="38">
        <v>2.3039000000000005</v>
      </c>
      <c r="E20" s="38">
        <v>3.5821000000000005</v>
      </c>
      <c r="F20" s="8">
        <v>6.4234000000000009</v>
      </c>
      <c r="G20" s="8">
        <v>12.255600000000001</v>
      </c>
      <c r="H20" s="8">
        <v>18.151</v>
      </c>
      <c r="I20" s="8">
        <v>23.970700000000001</v>
      </c>
      <c r="J20" s="8">
        <v>28.8386</v>
      </c>
      <c r="K20" s="8">
        <v>32.082900000000002</v>
      </c>
      <c r="L20" s="8">
        <v>34.914500000000004</v>
      </c>
      <c r="M20" s="8">
        <v>37.499400000000001</v>
      </c>
      <c r="N20" s="8">
        <v>39.844000000000001</v>
      </c>
      <c r="R20" s="12"/>
    </row>
    <row r="21" spans="1:21" x14ac:dyDescent="0.2">
      <c r="A21" s="3" t="s">
        <v>9</v>
      </c>
      <c r="B21" s="4" t="s">
        <v>102</v>
      </c>
      <c r="C21" s="38">
        <v>189.92950000000002</v>
      </c>
      <c r="D21" s="38">
        <v>517.09490000000005</v>
      </c>
      <c r="E21" s="38">
        <v>805.89690000000007</v>
      </c>
      <c r="F21" s="8">
        <v>1269.7455</v>
      </c>
      <c r="G21" s="8">
        <v>1709.8285000000001</v>
      </c>
      <c r="H21" s="8">
        <v>2027.346</v>
      </c>
      <c r="I21" s="8">
        <v>2506.2058000000002</v>
      </c>
      <c r="J21" s="8">
        <v>2932.3401000000003</v>
      </c>
      <c r="K21" s="8">
        <v>3093.1100000000006</v>
      </c>
      <c r="L21" s="8">
        <v>4179.5184000000008</v>
      </c>
      <c r="M21" s="8">
        <v>4390.0580000000009</v>
      </c>
      <c r="N21" s="8">
        <v>4646.0476000000008</v>
      </c>
    </row>
    <row r="22" spans="1:21" x14ac:dyDescent="0.2">
      <c r="A22" s="3" t="s">
        <v>10</v>
      </c>
      <c r="B22" s="4" t="s">
        <v>11</v>
      </c>
      <c r="C22" s="38">
        <v>7.9000000000000001E-2</v>
      </c>
      <c r="D22" s="38">
        <v>539.14339999999993</v>
      </c>
      <c r="E22" s="38">
        <v>974.10679999999991</v>
      </c>
      <c r="F22" s="9">
        <v>975.53879999999992</v>
      </c>
      <c r="G22" s="9">
        <v>977.41779999999994</v>
      </c>
      <c r="H22" s="9">
        <v>978.49529999999993</v>
      </c>
      <c r="I22" s="9">
        <v>979.2100999999999</v>
      </c>
      <c r="J22" s="9">
        <v>979.96629999999993</v>
      </c>
      <c r="K22" s="9">
        <v>980.39129999999989</v>
      </c>
      <c r="L22" s="9">
        <v>980.65229999999985</v>
      </c>
      <c r="M22" s="9">
        <v>980.78729999999985</v>
      </c>
      <c r="N22" s="9">
        <v>980.78729999999985</v>
      </c>
    </row>
    <row r="23" spans="1:21" x14ac:dyDescent="0.2">
      <c r="A23" s="3" t="s">
        <v>12</v>
      </c>
      <c r="B23" s="4" t="s">
        <v>13</v>
      </c>
      <c r="C23" s="38">
        <v>0</v>
      </c>
      <c r="D23" s="38">
        <v>6.4000000000000001E-2</v>
      </c>
      <c r="E23" s="38">
        <v>1.5309999999999999</v>
      </c>
      <c r="F23" s="10">
        <v>8.5839999999999996</v>
      </c>
      <c r="G23" s="10">
        <v>137.1771</v>
      </c>
      <c r="H23" s="10">
        <v>372.67269999999996</v>
      </c>
      <c r="I23" s="10">
        <v>584.57420000000002</v>
      </c>
      <c r="J23" s="10">
        <v>663.54920000000004</v>
      </c>
      <c r="K23" s="10">
        <v>674.54200000000003</v>
      </c>
      <c r="L23" s="10">
        <v>674.54200000000003</v>
      </c>
      <c r="M23" s="10">
        <v>674.54200000000003</v>
      </c>
      <c r="N23" s="10">
        <v>674.54200000000003</v>
      </c>
    </row>
    <row r="24" spans="1:21" x14ac:dyDescent="0.2">
      <c r="A24" s="3" t="s">
        <v>14</v>
      </c>
      <c r="B24" s="4" t="s">
        <v>15</v>
      </c>
      <c r="C24" s="38">
        <v>0</v>
      </c>
      <c r="D24" s="38">
        <v>0</v>
      </c>
      <c r="E24" s="38">
        <v>0</v>
      </c>
      <c r="F24" s="38">
        <v>0</v>
      </c>
      <c r="G24" s="38">
        <v>0</v>
      </c>
      <c r="H24" s="38">
        <v>0</v>
      </c>
      <c r="I24" s="10">
        <v>0</v>
      </c>
      <c r="J24" s="10">
        <v>0</v>
      </c>
      <c r="K24" s="10">
        <v>0</v>
      </c>
      <c r="L24" s="10">
        <v>0</v>
      </c>
      <c r="M24" s="10">
        <v>0</v>
      </c>
      <c r="N24" s="10">
        <v>0</v>
      </c>
    </row>
    <row r="25" spans="1:21" x14ac:dyDescent="0.2">
      <c r="A25" s="3"/>
      <c r="B25" s="3" t="s">
        <v>78</v>
      </c>
      <c r="C25" s="10">
        <v>152.65880000000013</v>
      </c>
      <c r="D25" s="10">
        <v>314.59730000000002</v>
      </c>
      <c r="E25" s="10">
        <v>423.99050000000005</v>
      </c>
      <c r="F25" s="10">
        <v>501.34810000000004</v>
      </c>
      <c r="G25" s="10">
        <v>600.51370000000009</v>
      </c>
      <c r="H25" s="10">
        <v>726.12200000000007</v>
      </c>
      <c r="I25" s="10">
        <v>886.41740000000016</v>
      </c>
      <c r="J25" s="10">
        <v>985.66310000000021</v>
      </c>
      <c r="K25" s="10">
        <v>1042.3094000000003</v>
      </c>
      <c r="L25" s="10">
        <v>1187.9846000000002</v>
      </c>
      <c r="M25" s="10">
        <v>1448.1434000000002</v>
      </c>
      <c r="N25" s="10">
        <v>1674.1349</v>
      </c>
    </row>
    <row r="26" spans="1:21" x14ac:dyDescent="0.2">
      <c r="A26" s="3"/>
      <c r="B26" s="3" t="s">
        <v>16</v>
      </c>
      <c r="C26" s="10">
        <v>446.14039999999994</v>
      </c>
      <c r="D26" s="10">
        <v>1538.8598000000002</v>
      </c>
      <c r="E26" s="10">
        <v>2422.5624000000003</v>
      </c>
      <c r="F26" s="10">
        <v>3051.3218000000002</v>
      </c>
      <c r="G26" s="12">
        <v>3824.4371999999994</v>
      </c>
      <c r="H26" s="12">
        <v>4702.3114999999998</v>
      </c>
      <c r="I26" s="12">
        <v>5865.3459999999995</v>
      </c>
      <c r="J26" s="12">
        <v>6765.7080999999998</v>
      </c>
      <c r="K26" s="12">
        <v>7264.4214000000002</v>
      </c>
      <c r="L26" s="12">
        <v>8966.0977000000003</v>
      </c>
      <c r="M26" s="12">
        <v>9863.2659000000003</v>
      </c>
      <c r="N26" s="12">
        <v>10583.355799999999</v>
      </c>
      <c r="Q26" s="12"/>
    </row>
    <row r="27" spans="1:21" x14ac:dyDescent="0.2">
      <c r="A27" s="3"/>
      <c r="B27" s="3"/>
      <c r="C27" s="11"/>
      <c r="D27" s="11"/>
      <c r="E27" s="11"/>
      <c r="F27" s="11"/>
      <c r="G27" s="11"/>
      <c r="H27" s="11"/>
      <c r="I27" s="11"/>
      <c r="J27" s="11"/>
      <c r="K27" s="11"/>
      <c r="L27" s="11"/>
      <c r="M27" s="11"/>
      <c r="N27" s="11"/>
      <c r="P27" s="12"/>
      <c r="R27" s="12"/>
    </row>
    <row r="28" spans="1:21" ht="15" thickBot="1" x14ac:dyDescent="0.25">
      <c r="A28" s="3"/>
      <c r="B28" s="3"/>
      <c r="C28" s="11"/>
      <c r="D28" s="11"/>
      <c r="E28" s="11"/>
      <c r="F28" s="11"/>
      <c r="G28" s="11"/>
      <c r="H28" s="11"/>
      <c r="I28" s="11"/>
      <c r="J28" s="11"/>
      <c r="K28" s="11"/>
      <c r="L28" s="11"/>
      <c r="M28" s="11"/>
      <c r="N28" s="60"/>
    </row>
    <row r="29" spans="1:21" ht="15.75" thickTop="1" x14ac:dyDescent="0.25">
      <c r="A29" s="48"/>
      <c r="B29" s="46"/>
      <c r="C29" s="79"/>
      <c r="D29" s="79"/>
      <c r="E29" s="79"/>
      <c r="F29" s="79"/>
      <c r="G29" s="79"/>
      <c r="H29" s="79"/>
      <c r="I29" s="79"/>
      <c r="J29" s="79"/>
      <c r="K29" s="79"/>
      <c r="L29" s="79"/>
      <c r="M29" s="79"/>
      <c r="N29" s="79"/>
    </row>
    <row r="30" spans="1:21" x14ac:dyDescent="0.2">
      <c r="A30" s="3" t="s">
        <v>89</v>
      </c>
      <c r="B30" s="47"/>
      <c r="C30" s="38"/>
      <c r="D30" s="49"/>
      <c r="E30" s="49"/>
      <c r="F30" s="49"/>
      <c r="G30" s="49"/>
      <c r="H30" s="49"/>
      <c r="I30" s="49"/>
      <c r="J30" s="49"/>
      <c r="K30" s="49"/>
      <c r="L30" s="49"/>
      <c r="M30" s="49"/>
      <c r="N30" s="49"/>
      <c r="P30" s="12"/>
      <c r="Q30" s="24"/>
    </row>
    <row r="31" spans="1:21" x14ac:dyDescent="0.2">
      <c r="A31" t="s">
        <v>100</v>
      </c>
      <c r="B31" s="31"/>
      <c r="C31" s="38"/>
      <c r="D31" s="32"/>
      <c r="E31" s="32"/>
      <c r="F31" s="32"/>
      <c r="G31" s="32"/>
      <c r="H31" s="54"/>
      <c r="I31" s="32"/>
      <c r="J31" s="32"/>
      <c r="K31" s="32"/>
      <c r="L31" s="32"/>
      <c r="M31" s="32"/>
      <c r="N31" s="32"/>
      <c r="S31" s="24"/>
    </row>
    <row r="32" spans="1:21" x14ac:dyDescent="0.2">
      <c r="A32" s="29"/>
      <c r="B32" s="30"/>
      <c r="C32" s="38"/>
      <c r="D32" s="32"/>
      <c r="E32" s="32"/>
      <c r="F32" s="32"/>
      <c r="G32" s="32"/>
      <c r="H32" s="32"/>
      <c r="I32" s="32"/>
      <c r="J32" s="32"/>
      <c r="K32" s="32"/>
      <c r="L32" s="32"/>
      <c r="M32" s="32"/>
      <c r="N32" s="55"/>
    </row>
    <row r="33" spans="1:15" x14ac:dyDescent="0.2">
      <c r="A33" s="64"/>
      <c r="B33" s="65"/>
      <c r="C33" s="38"/>
      <c r="D33" s="66"/>
      <c r="E33" s="66"/>
      <c r="F33" s="66"/>
      <c r="G33" s="66"/>
      <c r="H33" s="66"/>
      <c r="I33" s="66"/>
      <c r="J33" s="66"/>
      <c r="K33" s="66"/>
      <c r="L33" s="66"/>
      <c r="M33" s="66"/>
      <c r="N33" s="66"/>
    </row>
    <row r="34" spans="1:15" x14ac:dyDescent="0.2">
      <c r="A34" s="64"/>
      <c r="B34" s="38"/>
      <c r="C34" s="38"/>
      <c r="D34" s="66"/>
      <c r="E34" s="66"/>
      <c r="F34" s="66"/>
      <c r="G34" s="66"/>
      <c r="H34" s="66"/>
      <c r="I34" s="66"/>
      <c r="J34" s="66"/>
      <c r="K34" s="66"/>
      <c r="L34" s="66"/>
      <c r="M34" s="66"/>
      <c r="N34" s="66"/>
    </row>
    <row r="35" spans="1:15" x14ac:dyDescent="0.2">
      <c r="A35" s="67"/>
      <c r="B35" s="38"/>
      <c r="C35" s="38"/>
      <c r="D35" s="66"/>
      <c r="E35" s="66"/>
      <c r="F35" s="66"/>
      <c r="G35" s="66"/>
      <c r="H35" s="66"/>
      <c r="I35" s="66"/>
      <c r="J35" s="66"/>
      <c r="K35" s="66"/>
      <c r="L35" s="66"/>
      <c r="M35" s="66"/>
      <c r="N35" s="66"/>
    </row>
    <row r="36" spans="1:15" ht="15" x14ac:dyDescent="0.25">
      <c r="A36" s="72"/>
      <c r="B36" s="12"/>
      <c r="C36" s="12"/>
      <c r="D36" s="38"/>
      <c r="E36" s="66"/>
      <c r="F36" s="72"/>
      <c r="G36" s="72"/>
      <c r="H36" s="66"/>
      <c r="I36" s="1"/>
      <c r="J36" s="1"/>
      <c r="K36" s="66"/>
      <c r="L36" s="66"/>
      <c r="M36" s="66"/>
      <c r="N36" s="66"/>
    </row>
    <row r="37" spans="1:15" ht="21.75" customHeight="1" x14ac:dyDescent="0.2">
      <c r="A37" s="72"/>
      <c r="B37" s="38"/>
      <c r="C37" s="38"/>
      <c r="D37" s="74"/>
      <c r="E37" s="11"/>
      <c r="F37" s="72"/>
      <c r="G37" s="72"/>
      <c r="H37" s="11"/>
      <c r="I37" s="72"/>
      <c r="J37" s="72"/>
      <c r="K37" s="11"/>
      <c r="L37" s="11"/>
      <c r="M37" s="11"/>
      <c r="N37" s="11"/>
      <c r="O37" s="49"/>
    </row>
    <row r="38" spans="1:15" x14ac:dyDescent="0.2">
      <c r="A38" s="56"/>
      <c r="B38" s="38"/>
      <c r="C38" s="38"/>
      <c r="D38" s="24"/>
      <c r="E38" s="11"/>
      <c r="F38" s="56"/>
      <c r="G38" s="56"/>
      <c r="H38" s="11"/>
      <c r="I38" s="72"/>
      <c r="J38" s="72"/>
      <c r="K38" s="11"/>
      <c r="L38" s="11"/>
      <c r="M38" s="11"/>
      <c r="N38" s="11"/>
    </row>
    <row r="39" spans="1:15" x14ac:dyDescent="0.2">
      <c r="A39" s="72"/>
      <c r="B39" s="38"/>
      <c r="C39" s="38"/>
      <c r="D39" s="38"/>
      <c r="E39" s="11"/>
      <c r="F39" s="72"/>
      <c r="G39" s="72"/>
      <c r="H39" s="11"/>
      <c r="I39" s="56"/>
      <c r="J39" s="56"/>
      <c r="K39" s="11"/>
      <c r="L39" s="11"/>
      <c r="M39" s="11"/>
      <c r="N39" s="11"/>
    </row>
    <row r="40" spans="1:15" x14ac:dyDescent="0.2">
      <c r="A40" s="72"/>
      <c r="B40" s="12"/>
      <c r="C40" s="12"/>
      <c r="D40" s="38"/>
      <c r="E40" s="12"/>
      <c r="F40" s="72"/>
      <c r="G40" s="72"/>
      <c r="H40" s="12"/>
      <c r="I40" s="72"/>
      <c r="J40" s="72"/>
      <c r="K40" s="12"/>
      <c r="L40" s="12"/>
      <c r="M40" s="12"/>
      <c r="N40" s="12"/>
    </row>
    <row r="41" spans="1:15" x14ac:dyDescent="0.2">
      <c r="A41" s="72"/>
      <c r="B41" s="73"/>
      <c r="C41" s="73"/>
      <c r="D41" s="38"/>
      <c r="E41" s="12"/>
      <c r="F41" s="72"/>
      <c r="G41" s="72"/>
      <c r="H41" s="12"/>
      <c r="I41" s="72"/>
      <c r="J41" s="72"/>
      <c r="K41" s="12"/>
      <c r="L41" s="12"/>
      <c r="M41" s="12"/>
      <c r="N41" s="12"/>
    </row>
    <row r="42" spans="1:15" x14ac:dyDescent="0.2">
      <c r="C42" s="10"/>
      <c r="D42" s="10"/>
      <c r="I42" s="72"/>
      <c r="J42" s="72"/>
    </row>
    <row r="43" spans="1:15" x14ac:dyDescent="0.2">
      <c r="A43" s="71"/>
      <c r="B43" s="71"/>
      <c r="C43" s="71"/>
      <c r="D43" s="71"/>
      <c r="F43" s="71"/>
      <c r="G43" s="71"/>
      <c r="I43" s="70"/>
      <c r="J43" s="70"/>
    </row>
    <row r="44" spans="1:15" x14ac:dyDescent="0.2">
      <c r="I44" s="70"/>
      <c r="J44" s="70"/>
      <c r="L44" s="71"/>
      <c r="M44" s="71"/>
    </row>
    <row r="47" spans="1:15" x14ac:dyDescent="0.2">
      <c r="O47" s="3"/>
    </row>
    <row r="48" spans="1:15" x14ac:dyDescent="0.2">
      <c r="O48" s="3"/>
    </row>
    <row r="49" spans="15:15" x14ac:dyDescent="0.2">
      <c r="O49" s="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2110-4526-424B-86FD-E3398C275565}">
  <sheetPr>
    <tabColor theme="8" tint="-0.249977111117893"/>
  </sheetPr>
  <dimension ref="A1:H82"/>
  <sheetViews>
    <sheetView showGridLines="0" topLeftCell="A29" zoomScaleNormal="100" workbookViewId="0">
      <selection activeCell="G46" sqref="G46"/>
    </sheetView>
  </sheetViews>
  <sheetFormatPr defaultRowHeight="14.25" x14ac:dyDescent="0.2"/>
  <cols>
    <col min="2" max="2" width="36.75" customWidth="1"/>
    <col min="3" max="4" width="19.875" bestFit="1" customWidth="1"/>
    <col min="5" max="5" width="24.5" customWidth="1"/>
  </cols>
  <sheetData>
    <row r="1" spans="1:8" ht="20.25" x14ac:dyDescent="0.3">
      <c r="A1" s="2" t="s">
        <v>126</v>
      </c>
      <c r="B1" s="3"/>
      <c r="C1" s="3"/>
    </row>
    <row r="2" spans="1:8" ht="20.25" x14ac:dyDescent="0.3">
      <c r="A2" s="35"/>
      <c r="B2" s="16"/>
      <c r="C2" s="16"/>
    </row>
    <row r="4" spans="1:8" ht="15" thickBot="1" x14ac:dyDescent="0.25"/>
    <row r="5" spans="1:8" ht="15.75" thickTop="1" x14ac:dyDescent="0.25">
      <c r="B5" s="39"/>
      <c r="C5" s="80" t="s">
        <v>17</v>
      </c>
      <c r="D5" s="80"/>
      <c r="E5" s="39"/>
    </row>
    <row r="6" spans="1:8" ht="15" x14ac:dyDescent="0.25">
      <c r="B6" s="50" t="s">
        <v>92</v>
      </c>
      <c r="C6" s="53">
        <v>45352</v>
      </c>
      <c r="D6" s="53">
        <v>45717</v>
      </c>
      <c r="E6" s="34" t="s">
        <v>94</v>
      </c>
    </row>
    <row r="7" spans="1:8" ht="15" x14ac:dyDescent="0.25">
      <c r="B7" s="45" t="s">
        <v>90</v>
      </c>
      <c r="C7" s="44">
        <v>78.525700000000001</v>
      </c>
      <c r="D7" s="44">
        <v>79.286899999999989</v>
      </c>
      <c r="E7" s="52">
        <f>IF(OR((C7&lt;1),(D7&lt;1)),"",IFERROR((D7-C7)/C7,""))</f>
        <v>9.6936416994689387E-3</v>
      </c>
      <c r="H7" s="1"/>
    </row>
    <row r="8" spans="1:8" x14ac:dyDescent="0.2">
      <c r="B8" s="37" t="s">
        <v>79</v>
      </c>
      <c r="C8" s="24">
        <v>3.387</v>
      </c>
      <c r="D8" s="24">
        <v>0.315</v>
      </c>
      <c r="E8" s="57" t="str">
        <f t="shared" ref="E8:E60" si="0">IF(OR((C8&lt;1),(D8&lt;1)),"",IFERROR((D8-C8)/C8,""))</f>
        <v/>
      </c>
    </row>
    <row r="9" spans="1:8" x14ac:dyDescent="0.2">
      <c r="B9" s="37" t="s">
        <v>38</v>
      </c>
      <c r="C9" s="24">
        <v>0.97540000000000004</v>
      </c>
      <c r="D9" s="24">
        <v>1.2634000000000001</v>
      </c>
      <c r="E9" s="57" t="str">
        <f t="shared" si="0"/>
        <v/>
      </c>
    </row>
    <row r="10" spans="1:8" x14ac:dyDescent="0.2">
      <c r="B10" s="37" t="s">
        <v>37</v>
      </c>
      <c r="C10" s="24">
        <v>0.16009999999999999</v>
      </c>
      <c r="D10" s="24">
        <v>0.41249999999999998</v>
      </c>
      <c r="E10" s="57" t="str">
        <f t="shared" si="0"/>
        <v/>
      </c>
    </row>
    <row r="11" spans="1:8" x14ac:dyDescent="0.2">
      <c r="B11" s="37" t="s">
        <v>39</v>
      </c>
      <c r="C11" s="24">
        <v>0.16340000000000002</v>
      </c>
      <c r="D11" s="24">
        <v>1.3899999999999999E-2</v>
      </c>
      <c r="E11" s="57" t="str">
        <f t="shared" si="0"/>
        <v/>
      </c>
    </row>
    <row r="12" spans="1:8" x14ac:dyDescent="0.2">
      <c r="B12" s="37" t="s">
        <v>107</v>
      </c>
      <c r="C12" s="24">
        <v>0.32200000000000001</v>
      </c>
      <c r="D12" s="24">
        <v>0</v>
      </c>
      <c r="E12" s="57" t="str">
        <f t="shared" si="0"/>
        <v/>
      </c>
    </row>
    <row r="13" spans="1:8" x14ac:dyDescent="0.2">
      <c r="B13" s="37" t="s">
        <v>40</v>
      </c>
      <c r="C13" s="24">
        <v>2.4180999999999999</v>
      </c>
      <c r="D13" s="24">
        <v>1.5108000000000001</v>
      </c>
      <c r="E13" s="57">
        <f t="shared" si="0"/>
        <v>-0.37521194326123808</v>
      </c>
    </row>
    <row r="14" spans="1:8" ht="15" x14ac:dyDescent="0.25">
      <c r="B14" s="37" t="s">
        <v>42</v>
      </c>
      <c r="C14" s="24">
        <v>11.2279</v>
      </c>
      <c r="D14" s="24">
        <v>6.7454999999999998</v>
      </c>
      <c r="E14" s="57">
        <f t="shared" si="0"/>
        <v>-0.39921980067510399</v>
      </c>
      <c r="H14" s="1"/>
    </row>
    <row r="15" spans="1:8" x14ac:dyDescent="0.2">
      <c r="B15" s="37" t="s">
        <v>43</v>
      </c>
      <c r="C15" s="24">
        <v>3.0770999999999997</v>
      </c>
      <c r="D15" s="24">
        <v>5.8583000000000007</v>
      </c>
      <c r="E15" s="57">
        <f t="shared" si="0"/>
        <v>0.90383802931331492</v>
      </c>
    </row>
    <row r="16" spans="1:8" x14ac:dyDescent="0.2">
      <c r="B16" s="37" t="s">
        <v>33</v>
      </c>
      <c r="C16" s="24">
        <v>0.4446</v>
      </c>
      <c r="D16" s="24">
        <v>1.2755999999999998</v>
      </c>
      <c r="E16" s="57" t="str">
        <f t="shared" si="0"/>
        <v/>
      </c>
    </row>
    <row r="17" spans="2:5" x14ac:dyDescent="0.2">
      <c r="B17" s="37" t="s">
        <v>62</v>
      </c>
      <c r="C17" s="24">
        <v>0.21269999999999997</v>
      </c>
      <c r="D17" s="24">
        <v>0.35389999999999999</v>
      </c>
      <c r="E17" s="57" t="str">
        <f t="shared" si="0"/>
        <v/>
      </c>
    </row>
    <row r="18" spans="2:5" x14ac:dyDescent="0.2">
      <c r="B18" s="37" t="s">
        <v>47</v>
      </c>
      <c r="C18" s="24">
        <v>0.46609999999999996</v>
      </c>
      <c r="D18" s="24">
        <v>0.32579999999999998</v>
      </c>
      <c r="E18" s="57" t="str">
        <f t="shared" si="0"/>
        <v/>
      </c>
    </row>
    <row r="19" spans="2:5" x14ac:dyDescent="0.2">
      <c r="B19" s="37" t="s">
        <v>50</v>
      </c>
      <c r="C19" s="24">
        <v>1.0472999999999999</v>
      </c>
      <c r="D19" s="24">
        <v>8.7900000000000006E-2</v>
      </c>
      <c r="E19" s="57" t="str">
        <f t="shared" si="0"/>
        <v/>
      </c>
    </row>
    <row r="20" spans="2:5" x14ac:dyDescent="0.2">
      <c r="B20" s="37" t="s">
        <v>45</v>
      </c>
      <c r="C20" s="24">
        <v>1.1739999999999999</v>
      </c>
      <c r="D20" s="24">
        <v>1.8875999999999999</v>
      </c>
      <c r="E20" s="57">
        <f t="shared" si="0"/>
        <v>0.6078364565587735</v>
      </c>
    </row>
    <row r="21" spans="2:5" x14ac:dyDescent="0.2">
      <c r="B21" s="37" t="s">
        <v>48</v>
      </c>
      <c r="C21" s="24">
        <v>0.11700000000000001</v>
      </c>
      <c r="D21" s="24">
        <v>4.36E-2</v>
      </c>
      <c r="E21" s="57" t="str">
        <f t="shared" si="0"/>
        <v/>
      </c>
    </row>
    <row r="22" spans="2:5" x14ac:dyDescent="0.2">
      <c r="B22" s="37" t="s">
        <v>49</v>
      </c>
      <c r="C22" s="24">
        <v>2.6907999999999999</v>
      </c>
      <c r="D22" s="24">
        <v>3.6921999999999997</v>
      </c>
      <c r="E22" s="57">
        <f t="shared" si="0"/>
        <v>0.37215697933700009</v>
      </c>
    </row>
    <row r="23" spans="2:5" x14ac:dyDescent="0.2">
      <c r="B23" s="37" t="s">
        <v>34</v>
      </c>
      <c r="C23" s="24">
        <v>2.3565999999999998</v>
      </c>
      <c r="D23" s="24">
        <v>8.0594999999999999</v>
      </c>
      <c r="E23" s="57">
        <f t="shared" si="0"/>
        <v>2.4199694475091236</v>
      </c>
    </row>
    <row r="24" spans="2:5" x14ac:dyDescent="0.2">
      <c r="B24" s="37" t="s">
        <v>58</v>
      </c>
      <c r="C24" s="24">
        <v>3.4419</v>
      </c>
      <c r="D24" s="24">
        <v>0.16</v>
      </c>
      <c r="E24" s="57" t="str">
        <f t="shared" si="0"/>
        <v/>
      </c>
    </row>
    <row r="25" spans="2:5" x14ac:dyDescent="0.2">
      <c r="B25" s="37" t="s">
        <v>36</v>
      </c>
      <c r="C25" s="24">
        <v>5.2478999999999996</v>
      </c>
      <c r="D25" s="24">
        <v>2.6160000000000001</v>
      </c>
      <c r="E25" s="57">
        <f t="shared" si="0"/>
        <v>-0.50151489167095409</v>
      </c>
    </row>
    <row r="26" spans="2:5" x14ac:dyDescent="0.2">
      <c r="B26" s="37" t="s">
        <v>55</v>
      </c>
      <c r="C26" s="24">
        <v>0</v>
      </c>
      <c r="D26" s="24">
        <v>2.9999999999999997E-4</v>
      </c>
      <c r="E26" s="57" t="str">
        <f t="shared" si="0"/>
        <v/>
      </c>
    </row>
    <row r="27" spans="2:5" x14ac:dyDescent="0.2">
      <c r="B27" s="37" t="s">
        <v>54</v>
      </c>
      <c r="C27" s="24">
        <v>6.7097999999999995</v>
      </c>
      <c r="D27" s="24">
        <v>0.42399999999999999</v>
      </c>
      <c r="E27" s="57" t="str">
        <f t="shared" si="0"/>
        <v/>
      </c>
    </row>
    <row r="28" spans="2:5" x14ac:dyDescent="0.2">
      <c r="B28" s="37" t="s">
        <v>82</v>
      </c>
      <c r="C28" s="24">
        <v>0.48370000000000002</v>
      </c>
      <c r="D28" s="24">
        <v>8.9999999999999993E-3</v>
      </c>
      <c r="E28" s="57" t="str">
        <f t="shared" si="0"/>
        <v/>
      </c>
    </row>
    <row r="29" spans="2:5" x14ac:dyDescent="0.2">
      <c r="B29" s="37" t="s">
        <v>104</v>
      </c>
      <c r="C29" s="24">
        <v>8.6894000000000009</v>
      </c>
      <c r="D29" s="24">
        <v>3.1599000000000004</v>
      </c>
      <c r="E29" s="57">
        <f t="shared" si="0"/>
        <v>-0.63635003567565074</v>
      </c>
    </row>
    <row r="30" spans="2:5" x14ac:dyDescent="0.2">
      <c r="B30" s="37" t="s">
        <v>44</v>
      </c>
      <c r="C30" s="24">
        <v>8.8700000000000001E-2</v>
      </c>
      <c r="D30" s="24">
        <v>0</v>
      </c>
      <c r="E30" s="57" t="str">
        <f t="shared" si="0"/>
        <v/>
      </c>
    </row>
    <row r="31" spans="2:5" x14ac:dyDescent="0.2">
      <c r="B31" s="37" t="s">
        <v>46</v>
      </c>
      <c r="C31" s="24">
        <v>3.5082</v>
      </c>
      <c r="D31" s="24">
        <v>1.0735000000000001</v>
      </c>
      <c r="E31" s="57">
        <f t="shared" si="0"/>
        <v>-0.69400262242745558</v>
      </c>
    </row>
    <row r="32" spans="2:5" x14ac:dyDescent="0.2">
      <c r="B32" s="37" t="s">
        <v>60</v>
      </c>
      <c r="C32" s="24">
        <v>0.14120000000000002</v>
      </c>
      <c r="D32" s="24">
        <v>0.44420000000000004</v>
      </c>
      <c r="E32" s="57" t="str">
        <f t="shared" si="0"/>
        <v/>
      </c>
    </row>
    <row r="33" spans="2:7" x14ac:dyDescent="0.2">
      <c r="B33" s="37" t="s">
        <v>108</v>
      </c>
      <c r="C33" s="24">
        <v>0.253</v>
      </c>
      <c r="D33" s="24">
        <v>0</v>
      </c>
      <c r="E33" s="57" t="str">
        <f t="shared" si="0"/>
        <v/>
      </c>
    </row>
    <row r="34" spans="2:7" x14ac:dyDescent="0.2">
      <c r="B34" s="37" t="s">
        <v>106</v>
      </c>
      <c r="C34" s="24">
        <v>0</v>
      </c>
      <c r="D34" s="24">
        <v>0.46589999999999998</v>
      </c>
      <c r="E34" s="57" t="str">
        <f t="shared" si="0"/>
        <v/>
      </c>
    </row>
    <row r="35" spans="2:7" x14ac:dyDescent="0.2">
      <c r="B35" s="37" t="s">
        <v>35</v>
      </c>
      <c r="C35" s="24">
        <v>19.721800000000002</v>
      </c>
      <c r="D35" s="24">
        <v>30.421099999999999</v>
      </c>
      <c r="E35" s="57">
        <f t="shared" si="0"/>
        <v>0.54251133263698026</v>
      </c>
    </row>
    <row r="36" spans="2:7" x14ac:dyDescent="0.2">
      <c r="B36" s="37" t="s">
        <v>109</v>
      </c>
      <c r="C36" s="24">
        <v>0</v>
      </c>
      <c r="D36" s="24">
        <v>8.9999999999999998E-4</v>
      </c>
      <c r="E36" s="57" t="str">
        <f t="shared" si="0"/>
        <v/>
      </c>
      <c r="G36" s="36"/>
    </row>
    <row r="37" spans="2:7" x14ac:dyDescent="0.2">
      <c r="B37" s="37" t="s">
        <v>112</v>
      </c>
      <c r="C37" s="24">
        <v>0</v>
      </c>
      <c r="D37" s="24">
        <v>1.9032</v>
      </c>
      <c r="E37" s="57" t="str">
        <f t="shared" si="0"/>
        <v/>
      </c>
      <c r="G37" s="23"/>
    </row>
    <row r="38" spans="2:7" x14ac:dyDescent="0.2">
      <c r="B38" s="37" t="s">
        <v>113</v>
      </c>
      <c r="C38" s="24">
        <v>0</v>
      </c>
      <c r="D38" s="24">
        <v>6.6059999999999999</v>
      </c>
      <c r="E38" s="57" t="str">
        <f t="shared" si="0"/>
        <v/>
      </c>
    </row>
    <row r="39" spans="2:7" x14ac:dyDescent="0.2">
      <c r="B39" s="37" t="s">
        <v>115</v>
      </c>
      <c r="C39" s="24">
        <v>0</v>
      </c>
      <c r="D39" s="24">
        <v>3.7100000000000001E-2</v>
      </c>
      <c r="E39" s="57" t="str">
        <f t="shared" si="0"/>
        <v/>
      </c>
    </row>
    <row r="40" spans="2:7" x14ac:dyDescent="0.2">
      <c r="B40" s="37" t="s">
        <v>116</v>
      </c>
      <c r="C40" s="24">
        <v>0</v>
      </c>
      <c r="D40" s="24">
        <v>5.7000000000000002E-2</v>
      </c>
      <c r="E40" s="57" t="str">
        <f t="shared" si="0"/>
        <v/>
      </c>
    </row>
    <row r="41" spans="2:7" x14ac:dyDescent="0.2">
      <c r="B41" s="37" t="s">
        <v>117</v>
      </c>
      <c r="C41" s="24">
        <v>0</v>
      </c>
      <c r="D41" s="24">
        <v>6.7999999999999996E-3</v>
      </c>
      <c r="E41" s="57" t="str">
        <f t="shared" si="0"/>
        <v/>
      </c>
    </row>
    <row r="42" spans="2:7" x14ac:dyDescent="0.2">
      <c r="B42" s="37" t="s">
        <v>118</v>
      </c>
      <c r="C42" s="24">
        <v>0</v>
      </c>
      <c r="D42" s="24">
        <v>5.6500000000000002E-2</v>
      </c>
      <c r="E42" s="57" t="str">
        <f t="shared" si="0"/>
        <v/>
      </c>
      <c r="G42" s="36"/>
    </row>
    <row r="43" spans="2:7" ht="15" x14ac:dyDescent="0.25">
      <c r="B43" s="45" t="s">
        <v>91</v>
      </c>
      <c r="C43" s="44">
        <v>435.24040000000002</v>
      </c>
      <c r="D43" s="44">
        <v>1.2268000000000001</v>
      </c>
      <c r="E43" s="52">
        <f t="shared" si="0"/>
        <v>-0.99718132783629454</v>
      </c>
      <c r="G43" s="23"/>
    </row>
    <row r="44" spans="2:7" x14ac:dyDescent="0.2">
      <c r="B44" s="37" t="s">
        <v>105</v>
      </c>
      <c r="C44" s="24">
        <v>0.27700000000000002</v>
      </c>
      <c r="D44" s="24">
        <v>0</v>
      </c>
      <c r="E44" s="57" t="str">
        <f t="shared" si="0"/>
        <v/>
      </c>
    </row>
    <row r="45" spans="2:7" x14ac:dyDescent="0.2">
      <c r="B45" s="37" t="s">
        <v>27</v>
      </c>
      <c r="C45" s="24">
        <v>434.96340000000004</v>
      </c>
      <c r="D45" s="24">
        <v>1.2268000000000001</v>
      </c>
      <c r="E45" s="57">
        <f t="shared" si="0"/>
        <v>-0.99717953280666827</v>
      </c>
    </row>
    <row r="46" spans="2:7" ht="15" x14ac:dyDescent="0.25">
      <c r="B46" s="45" t="s">
        <v>103</v>
      </c>
      <c r="C46" s="44">
        <v>369.93650000000008</v>
      </c>
      <c r="D46" s="44">
        <v>929.35280000000034</v>
      </c>
      <c r="E46" s="52">
        <f t="shared" si="0"/>
        <v>1.5121954713849544</v>
      </c>
    </row>
    <row r="47" spans="2:7" x14ac:dyDescent="0.2">
      <c r="B47" s="37" t="s">
        <v>80</v>
      </c>
      <c r="C47" s="24">
        <v>0</v>
      </c>
      <c r="D47" s="24">
        <v>0.48970000000000002</v>
      </c>
      <c r="E47" s="57" t="str">
        <f t="shared" si="0"/>
        <v/>
      </c>
    </row>
    <row r="48" spans="2:7" x14ac:dyDescent="0.2">
      <c r="B48" s="37" t="s">
        <v>52</v>
      </c>
      <c r="C48" s="24">
        <v>0.25</v>
      </c>
      <c r="D48" s="24">
        <v>0</v>
      </c>
      <c r="E48" s="57" t="str">
        <f t="shared" si="0"/>
        <v/>
      </c>
    </row>
    <row r="49" spans="2:5" x14ac:dyDescent="0.2">
      <c r="B49" s="37" t="s">
        <v>41</v>
      </c>
      <c r="C49" s="24">
        <v>1.8343000000000003</v>
      </c>
      <c r="D49" s="24">
        <v>3.1853000000000002</v>
      </c>
      <c r="E49" s="57">
        <f t="shared" si="0"/>
        <v>0.73652074360791575</v>
      </c>
    </row>
    <row r="50" spans="2:5" x14ac:dyDescent="0.2">
      <c r="B50" s="37" t="s">
        <v>87</v>
      </c>
      <c r="C50" s="24">
        <v>47.7988</v>
      </c>
      <c r="D50" s="24">
        <v>22.922700000000003</v>
      </c>
      <c r="E50" s="57">
        <f t="shared" si="0"/>
        <v>-0.5204335673698921</v>
      </c>
    </row>
    <row r="51" spans="2:5" x14ac:dyDescent="0.2">
      <c r="B51" s="37" t="s">
        <v>59</v>
      </c>
      <c r="C51" s="24">
        <v>1.7438</v>
      </c>
      <c r="D51" s="24">
        <v>0.63</v>
      </c>
      <c r="E51" s="57" t="str">
        <f t="shared" si="0"/>
        <v/>
      </c>
    </row>
    <row r="52" spans="2:5" x14ac:dyDescent="0.2">
      <c r="B52" s="37" t="s">
        <v>102</v>
      </c>
      <c r="C52" s="24">
        <v>288.80200000000002</v>
      </c>
      <c r="D52" s="24">
        <v>877.58560000000011</v>
      </c>
      <c r="E52" s="57">
        <f t="shared" si="0"/>
        <v>2.0387102582392091</v>
      </c>
    </row>
    <row r="53" spans="2:5" x14ac:dyDescent="0.2">
      <c r="B53" s="37" t="s">
        <v>81</v>
      </c>
      <c r="C53" s="24">
        <v>0.59499999999999997</v>
      </c>
      <c r="D53" s="24">
        <v>0.90920000000000001</v>
      </c>
      <c r="E53" s="57" t="str">
        <f t="shared" si="0"/>
        <v/>
      </c>
    </row>
    <row r="54" spans="2:5" x14ac:dyDescent="0.2">
      <c r="B54" s="37" t="s">
        <v>51</v>
      </c>
      <c r="C54" s="24">
        <v>1.2782</v>
      </c>
      <c r="D54" s="24">
        <v>2.0513000000000003</v>
      </c>
      <c r="E54" s="57">
        <f t="shared" si="0"/>
        <v>0.60483492411203277</v>
      </c>
    </row>
    <row r="55" spans="2:5" x14ac:dyDescent="0.2">
      <c r="B55" s="37" t="s">
        <v>57</v>
      </c>
      <c r="C55" s="24">
        <v>8.0000000000000004E-4</v>
      </c>
      <c r="D55" s="24">
        <v>0</v>
      </c>
      <c r="E55" s="57" t="str">
        <f t="shared" si="0"/>
        <v/>
      </c>
    </row>
    <row r="56" spans="2:5" x14ac:dyDescent="0.2">
      <c r="B56" s="37" t="s">
        <v>53</v>
      </c>
      <c r="C56" s="24">
        <v>0.74399999999999999</v>
      </c>
      <c r="D56" s="24">
        <v>1.8113999999999999</v>
      </c>
      <c r="E56" s="57" t="str">
        <f t="shared" si="0"/>
        <v/>
      </c>
    </row>
    <row r="57" spans="2:5" x14ac:dyDescent="0.2">
      <c r="B57" s="37" t="s">
        <v>63</v>
      </c>
      <c r="C57" s="24">
        <v>0.84</v>
      </c>
      <c r="D57" s="24">
        <v>7.9256000000000002</v>
      </c>
      <c r="E57" s="57" t="str">
        <f t="shared" si="0"/>
        <v/>
      </c>
    </row>
    <row r="58" spans="2:5" x14ac:dyDescent="0.2">
      <c r="B58" s="37" t="s">
        <v>56</v>
      </c>
      <c r="C58" s="24">
        <v>24.582599999999999</v>
      </c>
      <c r="D58" s="24">
        <v>11.677100000000001</v>
      </c>
      <c r="E58" s="57">
        <f t="shared" si="0"/>
        <v>-0.5249851520994524</v>
      </c>
    </row>
    <row r="59" spans="2:5" x14ac:dyDescent="0.2">
      <c r="B59" s="37" t="s">
        <v>61</v>
      </c>
      <c r="C59" s="24">
        <v>1.4669999999999999</v>
      </c>
      <c r="D59" s="24">
        <v>0.14200000000000002</v>
      </c>
      <c r="E59" s="57" t="str">
        <f t="shared" si="0"/>
        <v/>
      </c>
    </row>
    <row r="60" spans="2:5" x14ac:dyDescent="0.2">
      <c r="B60" s="37" t="s">
        <v>114</v>
      </c>
      <c r="C60" s="24">
        <v>0</v>
      </c>
      <c r="D60" s="24">
        <v>2.29E-2</v>
      </c>
      <c r="E60" s="57" t="str">
        <f t="shared" si="0"/>
        <v/>
      </c>
    </row>
    <row r="61" spans="2:5" ht="15" x14ac:dyDescent="0.25">
      <c r="B61" s="59" t="s">
        <v>16</v>
      </c>
      <c r="C61" s="68">
        <v>883.70260000000007</v>
      </c>
      <c r="D61" s="68">
        <v>1009.8665000000003</v>
      </c>
      <c r="E61" s="58">
        <f>IF(OR((C61&lt;1),(D61&lt;1)),"",IFERROR((D61-C61)/C61,""))</f>
        <v>0.14276737445380405</v>
      </c>
    </row>
    <row r="62" spans="2:5" x14ac:dyDescent="0.2">
      <c r="B62" s="37" t="s">
        <v>93</v>
      </c>
      <c r="E62" s="24"/>
    </row>
    <row r="63" spans="2:5" x14ac:dyDescent="0.2">
      <c r="B63" s="37" t="s">
        <v>95</v>
      </c>
      <c r="E63" s="24"/>
    </row>
    <row r="64" spans="2:5" x14ac:dyDescent="0.2">
      <c r="B64" s="37" t="s">
        <v>97</v>
      </c>
      <c r="E64" s="24"/>
    </row>
    <row r="66" spans="5:5" x14ac:dyDescent="0.2">
      <c r="E66" s="24"/>
    </row>
    <row r="67" spans="5:5" x14ac:dyDescent="0.2">
      <c r="E67" s="24"/>
    </row>
    <row r="68" spans="5:5" x14ac:dyDescent="0.2">
      <c r="E68" s="24"/>
    </row>
    <row r="69" spans="5:5" x14ac:dyDescent="0.2">
      <c r="E69" s="24"/>
    </row>
    <row r="70" spans="5:5" x14ac:dyDescent="0.2">
      <c r="E70" s="24"/>
    </row>
    <row r="75" spans="5:5" x14ac:dyDescent="0.2">
      <c r="E75" s="24"/>
    </row>
    <row r="76" spans="5:5" x14ac:dyDescent="0.2">
      <c r="E76" s="24"/>
    </row>
    <row r="77" spans="5:5" x14ac:dyDescent="0.2">
      <c r="E77" s="24"/>
    </row>
    <row r="78" spans="5:5" x14ac:dyDescent="0.2">
      <c r="E78" s="24"/>
    </row>
    <row r="79" spans="5:5" x14ac:dyDescent="0.2">
      <c r="E79" s="24"/>
    </row>
    <row r="80" spans="5:5" x14ac:dyDescent="0.2">
      <c r="E80" s="24"/>
    </row>
    <row r="81" spans="5:5" x14ac:dyDescent="0.2">
      <c r="E81" s="24"/>
    </row>
    <row r="82" spans="5:5" x14ac:dyDescent="0.2">
      <c r="E82" s="24"/>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071A-C85F-4586-A71C-6FA8E36E9106}">
  <sheetPr>
    <tabColor theme="8" tint="-0.249977111117893"/>
  </sheetPr>
  <dimension ref="A1:G29"/>
  <sheetViews>
    <sheetView showGridLines="0" zoomScale="80" zoomScaleNormal="80" workbookViewId="0">
      <selection activeCell="F29" sqref="F29:F30"/>
    </sheetView>
  </sheetViews>
  <sheetFormatPr defaultRowHeight="14.25" x14ac:dyDescent="0.2"/>
  <cols>
    <col min="2" max="2" width="25" bestFit="1" customWidth="1"/>
    <col min="3" max="3" width="19.5" bestFit="1" customWidth="1"/>
    <col min="6" max="6" width="11.875" bestFit="1" customWidth="1"/>
    <col min="7" max="7" width="26.75" bestFit="1" customWidth="1"/>
    <col min="8" max="8" width="32.25" bestFit="1" customWidth="1"/>
    <col min="9" max="9" width="4.5" bestFit="1" customWidth="1"/>
    <col min="10" max="10" width="5" bestFit="1" customWidth="1"/>
    <col min="11" max="11" width="4.75" bestFit="1" customWidth="1"/>
    <col min="12" max="12" width="4.625" bestFit="1" customWidth="1"/>
    <col min="13" max="13" width="5.5" bestFit="1" customWidth="1"/>
    <col min="14" max="14" width="5.125" bestFit="1" customWidth="1"/>
    <col min="15" max="16" width="5" bestFit="1" customWidth="1"/>
    <col min="17" max="17" width="4.875" bestFit="1" customWidth="1"/>
    <col min="18" max="18" width="4.75" bestFit="1" customWidth="1"/>
    <col min="19" max="19" width="4.875" bestFit="1" customWidth="1"/>
    <col min="20" max="20" width="5.125" bestFit="1" customWidth="1"/>
    <col min="21" max="21" width="5" bestFit="1" customWidth="1"/>
    <col min="22" max="22" width="5.25" bestFit="1" customWidth="1"/>
    <col min="23" max="23" width="4.875" bestFit="1" customWidth="1"/>
    <col min="24" max="24" width="4.625" bestFit="1" customWidth="1"/>
    <col min="25" max="25" width="4.875" bestFit="1" customWidth="1"/>
    <col min="26" max="26" width="4.75" bestFit="1" customWidth="1"/>
    <col min="27" max="27" width="5.125" bestFit="1" customWidth="1"/>
    <col min="28" max="28" width="5" bestFit="1" customWidth="1"/>
    <col min="29" max="29" width="4.5" bestFit="1" customWidth="1"/>
    <col min="30" max="30" width="4.375" bestFit="1" customWidth="1"/>
    <col min="31" max="31" width="5" bestFit="1" customWidth="1"/>
    <col min="32" max="34" width="4.875" bestFit="1" customWidth="1"/>
    <col min="35" max="36" width="5.25" bestFit="1" customWidth="1"/>
    <col min="37" max="38" width="5.125" bestFit="1" customWidth="1"/>
    <col min="39" max="39" width="5" bestFit="1" customWidth="1"/>
    <col min="40" max="40" width="4.75" bestFit="1" customWidth="1"/>
    <col min="41" max="41" width="4.5" bestFit="1" customWidth="1"/>
    <col min="42" max="42" width="3.625" bestFit="1" customWidth="1"/>
    <col min="43" max="43" width="4.375" bestFit="1" customWidth="1"/>
    <col min="44" max="44" width="4.75" bestFit="1" customWidth="1"/>
    <col min="45" max="45" width="4.625" bestFit="1" customWidth="1"/>
    <col min="46" max="46" width="4.875" bestFit="1" customWidth="1"/>
    <col min="47" max="47" width="4" bestFit="1" customWidth="1"/>
    <col min="48" max="49" width="5" bestFit="1" customWidth="1"/>
    <col min="50" max="50" width="5.25" bestFit="1" customWidth="1"/>
    <col min="51" max="51" width="5.125" bestFit="1" customWidth="1"/>
    <col min="52" max="52" width="4.75" bestFit="1" customWidth="1"/>
    <col min="53" max="53" width="5" bestFit="1" customWidth="1"/>
    <col min="54" max="54" width="5.125" bestFit="1" customWidth="1"/>
    <col min="55" max="55" width="4.75" bestFit="1" customWidth="1"/>
    <col min="56" max="56" width="3.75" bestFit="1" customWidth="1"/>
    <col min="57" max="57" width="4.375" bestFit="1" customWidth="1"/>
    <col min="58" max="58" width="4.75" bestFit="1" customWidth="1"/>
    <col min="59" max="59" width="5" bestFit="1" customWidth="1"/>
    <col min="60" max="60" width="4.375" bestFit="1" customWidth="1"/>
    <col min="61" max="61" width="4.875" bestFit="1" customWidth="1"/>
    <col min="62" max="62" width="4.375" bestFit="1" customWidth="1"/>
    <col min="63" max="63" width="4.625" bestFit="1" customWidth="1"/>
    <col min="64" max="64" width="4.5" bestFit="1" customWidth="1"/>
    <col min="65" max="65" width="4.625" bestFit="1" customWidth="1"/>
    <col min="66" max="66" width="4.875" bestFit="1" customWidth="1"/>
    <col min="67" max="67" width="4.75" bestFit="1" customWidth="1"/>
    <col min="68" max="68" width="4.375" bestFit="1" customWidth="1"/>
    <col min="69" max="69" width="4.875" bestFit="1" customWidth="1"/>
    <col min="70" max="71" width="4.75" bestFit="1" customWidth="1"/>
    <col min="72" max="72" width="4.875" bestFit="1" customWidth="1"/>
    <col min="73" max="73" width="4.75" bestFit="1" customWidth="1"/>
    <col min="74" max="75" width="4.875" bestFit="1" customWidth="1"/>
    <col min="76" max="76" width="5" bestFit="1" customWidth="1"/>
    <col min="77" max="77" width="4.875" bestFit="1" customWidth="1"/>
    <col min="78" max="78" width="5" bestFit="1" customWidth="1"/>
    <col min="79" max="79" width="4.75" bestFit="1" customWidth="1"/>
    <col min="80" max="80" width="4.625" bestFit="1" customWidth="1"/>
    <col min="81" max="81" width="4.875" bestFit="1" customWidth="1"/>
    <col min="82" max="82" width="4.625" bestFit="1" customWidth="1"/>
    <col min="83" max="83" width="4.75" bestFit="1" customWidth="1"/>
    <col min="84" max="84" width="4.875" bestFit="1" customWidth="1"/>
    <col min="85" max="85" width="5" bestFit="1" customWidth="1"/>
    <col min="86" max="86" width="4.875" bestFit="1" customWidth="1"/>
    <col min="87" max="87" width="5.25" bestFit="1" customWidth="1"/>
    <col min="88" max="88" width="5.125" bestFit="1" customWidth="1"/>
    <col min="89" max="89" width="4.25" bestFit="1" customWidth="1"/>
    <col min="90" max="91" width="5" bestFit="1" customWidth="1"/>
    <col min="92" max="92" width="4.625" bestFit="1" customWidth="1"/>
    <col min="93" max="93" width="11.375" bestFit="1" customWidth="1"/>
  </cols>
  <sheetData>
    <row r="1" spans="1:7" ht="20.25" x14ac:dyDescent="0.3">
      <c r="A1" s="2" t="s">
        <v>125</v>
      </c>
    </row>
    <row r="4" spans="1:7" ht="15" thickBot="1" x14ac:dyDescent="0.25"/>
    <row r="5" spans="1:7" ht="15.75" thickTop="1" x14ac:dyDescent="0.25">
      <c r="B5" s="39" t="s">
        <v>68</v>
      </c>
      <c r="C5" s="39" t="s">
        <v>75</v>
      </c>
    </row>
    <row r="6" spans="1:7" ht="15" x14ac:dyDescent="0.25">
      <c r="B6" s="45" t="s">
        <v>72</v>
      </c>
      <c r="C6" s="44">
        <v>10.818999999999999</v>
      </c>
      <c r="F6" s="45"/>
      <c r="G6" s="44"/>
    </row>
    <row r="7" spans="1:7" x14ac:dyDescent="0.2">
      <c r="B7" s="37" t="s">
        <v>87</v>
      </c>
      <c r="C7" s="24">
        <v>10.8081</v>
      </c>
      <c r="F7" s="37"/>
      <c r="G7" s="24"/>
    </row>
    <row r="8" spans="1:7" x14ac:dyDescent="0.2">
      <c r="B8" s="37" t="s">
        <v>51</v>
      </c>
      <c r="C8" s="24">
        <v>1.09E-2</v>
      </c>
      <c r="F8" s="37"/>
      <c r="G8" s="24"/>
    </row>
    <row r="9" spans="1:7" ht="15" x14ac:dyDescent="0.25">
      <c r="B9" s="45" t="s">
        <v>70</v>
      </c>
      <c r="C9" s="44">
        <v>877.2890000000001</v>
      </c>
      <c r="F9" s="45"/>
      <c r="G9" s="44"/>
    </row>
    <row r="10" spans="1:7" x14ac:dyDescent="0.2">
      <c r="B10" s="37" t="s">
        <v>102</v>
      </c>
      <c r="C10" s="24">
        <v>876.80870000000004</v>
      </c>
      <c r="F10" s="37"/>
      <c r="G10" s="24"/>
    </row>
    <row r="11" spans="1:7" x14ac:dyDescent="0.2">
      <c r="B11" s="37" t="s">
        <v>27</v>
      </c>
      <c r="C11" s="24">
        <v>0.48030000000000006</v>
      </c>
      <c r="F11" s="37"/>
      <c r="G11" s="24"/>
    </row>
    <row r="12" spans="1:7" ht="15" x14ac:dyDescent="0.25">
      <c r="B12" s="45" t="s">
        <v>73</v>
      </c>
      <c r="C12" s="44">
        <v>2.6838000000000006</v>
      </c>
      <c r="F12" s="45"/>
      <c r="G12" s="44"/>
    </row>
    <row r="13" spans="1:7" x14ac:dyDescent="0.2">
      <c r="B13" s="37" t="s">
        <v>87</v>
      </c>
      <c r="C13" s="24">
        <v>1.7490000000000001</v>
      </c>
      <c r="F13" s="37"/>
      <c r="G13" s="24"/>
    </row>
    <row r="14" spans="1:7" x14ac:dyDescent="0.2">
      <c r="B14" s="37" t="s">
        <v>102</v>
      </c>
      <c r="C14" s="24">
        <v>0.75890000000000002</v>
      </c>
      <c r="F14" s="37"/>
      <c r="G14" s="24"/>
    </row>
    <row r="15" spans="1:7" ht="15" x14ac:dyDescent="0.25">
      <c r="B15" s="37" t="s">
        <v>51</v>
      </c>
      <c r="C15" s="24">
        <v>0.1009</v>
      </c>
      <c r="F15" s="45"/>
      <c r="G15" s="44"/>
    </row>
    <row r="16" spans="1:7" x14ac:dyDescent="0.2">
      <c r="B16" s="37" t="s">
        <v>61</v>
      </c>
      <c r="C16" s="24">
        <v>7.4999999999999997E-2</v>
      </c>
      <c r="F16" s="37"/>
      <c r="G16" s="24"/>
    </row>
    <row r="17" spans="2:7" ht="15" x14ac:dyDescent="0.25">
      <c r="B17" s="45" t="s">
        <v>74</v>
      </c>
      <c r="C17" s="44">
        <v>1.2693000000000001</v>
      </c>
      <c r="F17" s="37"/>
      <c r="G17" s="24"/>
    </row>
    <row r="18" spans="2:7" x14ac:dyDescent="0.2">
      <c r="B18" s="37" t="s">
        <v>87</v>
      </c>
      <c r="C18" s="24">
        <v>0.45579999999999998</v>
      </c>
      <c r="F18" s="37"/>
      <c r="G18" s="24"/>
    </row>
    <row r="19" spans="2:7" x14ac:dyDescent="0.2">
      <c r="B19" s="37" t="s">
        <v>27</v>
      </c>
      <c r="C19" s="24">
        <v>0.74650000000000005</v>
      </c>
      <c r="F19" s="37"/>
      <c r="G19" s="24"/>
    </row>
    <row r="20" spans="2:7" ht="15" x14ac:dyDescent="0.25">
      <c r="B20" s="37" t="s">
        <v>61</v>
      </c>
      <c r="C20" s="24">
        <v>6.7000000000000004E-2</v>
      </c>
      <c r="F20" s="45"/>
      <c r="G20" s="44"/>
    </row>
    <row r="21" spans="2:7" ht="15" x14ac:dyDescent="0.25">
      <c r="B21" s="45" t="s">
        <v>71</v>
      </c>
      <c r="C21" s="44">
        <v>0.2</v>
      </c>
      <c r="F21" s="37"/>
      <c r="G21" s="24"/>
    </row>
    <row r="22" spans="2:7" ht="15" x14ac:dyDescent="0.25">
      <c r="B22" s="37" t="s">
        <v>87</v>
      </c>
      <c r="C22" s="24">
        <v>0.2</v>
      </c>
      <c r="F22" s="45"/>
      <c r="G22" s="44"/>
    </row>
    <row r="23" spans="2:7" ht="15" x14ac:dyDescent="0.25">
      <c r="B23" s="45" t="s">
        <v>69</v>
      </c>
      <c r="C23" s="44">
        <v>11.667300000000003</v>
      </c>
      <c r="F23" s="37"/>
      <c r="G23" s="24"/>
    </row>
    <row r="24" spans="2:7" x14ac:dyDescent="0.2">
      <c r="B24" s="37" t="s">
        <v>87</v>
      </c>
      <c r="C24" s="24">
        <v>9.7098000000000013</v>
      </c>
      <c r="F24" s="37"/>
      <c r="G24" s="24"/>
    </row>
    <row r="25" spans="2:7" ht="15" x14ac:dyDescent="0.25">
      <c r="B25" s="37" t="s">
        <v>102</v>
      </c>
      <c r="C25" s="24">
        <v>1.7999999999999999E-2</v>
      </c>
      <c r="F25" s="45"/>
      <c r="G25" s="44"/>
    </row>
    <row r="26" spans="2:7" x14ac:dyDescent="0.2">
      <c r="B26" s="37" t="s">
        <v>51</v>
      </c>
      <c r="C26" s="24">
        <v>1.9395</v>
      </c>
    </row>
    <row r="27" spans="2:7" ht="15" x14ac:dyDescent="0.25">
      <c r="B27" s="59" t="s">
        <v>16</v>
      </c>
      <c r="C27" s="63">
        <v>903.92840000000012</v>
      </c>
    </row>
    <row r="28" spans="2:7" x14ac:dyDescent="0.2">
      <c r="B28" s="15" t="s">
        <v>98</v>
      </c>
      <c r="C28" s="24"/>
    </row>
    <row r="29" spans="2:7" ht="15" x14ac:dyDescent="0.25">
      <c r="B29" s="37" t="s">
        <v>99</v>
      </c>
      <c r="C29" s="44"/>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A48-68A9-4CF3-80AF-44B982D0CE89}">
  <sheetPr>
    <tabColor theme="8" tint="-0.249977111117893"/>
  </sheetPr>
  <dimension ref="A1:Q58"/>
  <sheetViews>
    <sheetView showGridLines="0" zoomScale="80" zoomScaleNormal="80" workbookViewId="0">
      <selection activeCell="I34" sqref="I34"/>
    </sheetView>
  </sheetViews>
  <sheetFormatPr defaultRowHeight="14.25" x14ac:dyDescent="0.2"/>
  <cols>
    <col min="1" max="1" width="32.25" bestFit="1" customWidth="1"/>
    <col min="2" max="2" width="16.125" bestFit="1" customWidth="1"/>
    <col min="3" max="8" width="11.875" bestFit="1" customWidth="1"/>
  </cols>
  <sheetData>
    <row r="1" spans="1:17" ht="20.25" x14ac:dyDescent="0.3">
      <c r="A1" s="2" t="s">
        <v>85</v>
      </c>
      <c r="B1" s="3"/>
      <c r="C1" s="3"/>
      <c r="D1" s="3"/>
      <c r="E1" s="3"/>
      <c r="F1" s="3"/>
      <c r="G1" s="3"/>
      <c r="J1" s="20"/>
      <c r="K1" s="16"/>
      <c r="L1" s="16"/>
      <c r="M1" s="16"/>
      <c r="N1" s="16"/>
      <c r="O1" s="16"/>
      <c r="P1" s="16"/>
      <c r="Q1" s="16"/>
    </row>
    <row r="2" spans="1:17" ht="20.25" x14ac:dyDescent="0.3">
      <c r="A2" s="2"/>
      <c r="B2" s="3"/>
      <c r="C2" s="3"/>
      <c r="D2" s="3"/>
      <c r="E2" s="3"/>
      <c r="F2" s="3"/>
      <c r="G2" s="3"/>
      <c r="J2" s="20"/>
      <c r="K2" s="16"/>
      <c r="L2" s="16"/>
      <c r="M2" s="16"/>
      <c r="N2" s="16"/>
      <c r="O2" s="16"/>
      <c r="P2" s="16"/>
      <c r="Q2" s="16"/>
    </row>
    <row r="3" spans="1:17" ht="21" customHeight="1" x14ac:dyDescent="0.25">
      <c r="A3" s="1" t="s">
        <v>128</v>
      </c>
      <c r="B3" s="3"/>
      <c r="C3" s="3"/>
      <c r="D3" s="3"/>
      <c r="E3" s="3"/>
      <c r="F3" s="3"/>
      <c r="G3" s="3"/>
    </row>
    <row r="4" spans="1:17" ht="20.25" x14ac:dyDescent="0.3">
      <c r="A4" s="2"/>
      <c r="B4" s="3"/>
      <c r="C4" s="3"/>
      <c r="D4" s="3"/>
      <c r="E4" s="3"/>
      <c r="F4" s="3"/>
      <c r="G4" s="3"/>
      <c r="K4" s="14"/>
      <c r="L4" s="14"/>
      <c r="M4" s="14"/>
      <c r="N4" s="14"/>
      <c r="O4" s="14"/>
      <c r="P4" s="14"/>
      <c r="Q4" s="14"/>
    </row>
    <row r="5" spans="1:17" ht="20.25" x14ac:dyDescent="0.3">
      <c r="A5" s="2"/>
      <c r="B5" s="3"/>
      <c r="C5" s="3"/>
      <c r="D5" s="3"/>
      <c r="E5" s="3"/>
      <c r="F5" s="3"/>
      <c r="G5" s="3"/>
      <c r="J5" s="3"/>
      <c r="K5" s="14"/>
      <c r="L5" s="14"/>
      <c r="M5" s="14"/>
      <c r="N5" s="14"/>
      <c r="O5" s="14"/>
      <c r="P5" s="14"/>
      <c r="Q5" s="14"/>
    </row>
    <row r="6" spans="1:17" ht="20.25" x14ac:dyDescent="0.3">
      <c r="A6" s="2"/>
      <c r="B6" s="3"/>
      <c r="C6" s="3"/>
      <c r="D6" s="3"/>
      <c r="E6" s="3"/>
      <c r="F6" s="3"/>
      <c r="G6" s="3"/>
      <c r="J6" s="14"/>
      <c r="K6" s="14"/>
      <c r="L6" s="14"/>
      <c r="M6" s="14"/>
      <c r="N6" s="14"/>
      <c r="O6" s="14"/>
      <c r="P6" s="14"/>
      <c r="Q6" s="14"/>
    </row>
    <row r="7" spans="1:17" ht="20.25" x14ac:dyDescent="0.3">
      <c r="A7" s="2"/>
      <c r="B7" s="3"/>
      <c r="C7" s="3"/>
      <c r="D7" s="3"/>
      <c r="E7" s="3"/>
      <c r="F7" s="3"/>
      <c r="G7" s="3"/>
      <c r="J7" s="14"/>
      <c r="K7" s="14"/>
      <c r="L7" s="14"/>
      <c r="M7" s="14"/>
      <c r="N7" s="14"/>
      <c r="O7" s="14"/>
      <c r="P7" s="14"/>
      <c r="Q7" s="14"/>
    </row>
    <row r="8" spans="1:17" ht="20.25" x14ac:dyDescent="0.3">
      <c r="A8" s="2"/>
      <c r="B8" s="3"/>
      <c r="C8" s="3"/>
      <c r="D8" s="3"/>
      <c r="E8" s="3"/>
      <c r="F8" s="3"/>
      <c r="G8" s="3"/>
      <c r="J8" s="14"/>
      <c r="K8" s="14"/>
      <c r="L8" s="14"/>
      <c r="M8" s="14"/>
      <c r="N8" s="14"/>
      <c r="O8" s="14"/>
      <c r="P8" s="14"/>
      <c r="Q8" s="14"/>
    </row>
    <row r="9" spans="1:17" ht="20.25" x14ac:dyDescent="0.3">
      <c r="A9" s="2"/>
      <c r="B9" s="3"/>
      <c r="C9" s="3"/>
      <c r="D9" s="3"/>
      <c r="E9" s="3"/>
      <c r="F9" s="3"/>
      <c r="G9" s="3"/>
      <c r="H9" s="12"/>
      <c r="J9" s="14"/>
      <c r="K9" s="14"/>
      <c r="L9" s="14"/>
      <c r="M9" s="14"/>
      <c r="N9" s="14"/>
      <c r="O9" s="14"/>
      <c r="P9" s="14"/>
      <c r="Q9" s="14"/>
    </row>
    <row r="10" spans="1:17" ht="20.25" x14ac:dyDescent="0.3">
      <c r="A10" s="2"/>
      <c r="B10" s="3"/>
      <c r="C10" s="3"/>
      <c r="D10" s="3"/>
      <c r="E10" s="3"/>
      <c r="F10" s="3"/>
      <c r="G10" s="3"/>
      <c r="H10" s="12"/>
      <c r="J10" s="14"/>
      <c r="K10" s="14"/>
      <c r="L10" s="14"/>
      <c r="M10" s="14"/>
      <c r="N10" s="14"/>
      <c r="O10" s="14"/>
      <c r="P10" s="14"/>
      <c r="Q10" s="14"/>
    </row>
    <row r="11" spans="1:17" ht="20.25" x14ac:dyDescent="0.3">
      <c r="A11" s="2"/>
      <c r="B11" s="3"/>
      <c r="C11" s="3"/>
      <c r="D11" s="3"/>
      <c r="E11" s="3"/>
      <c r="F11" s="3"/>
      <c r="G11" s="3"/>
      <c r="H11" s="12"/>
      <c r="J11" s="14"/>
      <c r="K11" s="14"/>
      <c r="L11" s="14"/>
      <c r="M11" s="14"/>
      <c r="N11" s="14"/>
      <c r="O11" s="14"/>
      <c r="P11" s="14"/>
      <c r="Q11" s="14"/>
    </row>
    <row r="12" spans="1:17" ht="20.25" x14ac:dyDescent="0.3">
      <c r="A12" s="2"/>
      <c r="B12" s="3"/>
      <c r="C12" s="3"/>
      <c r="D12" s="3"/>
      <c r="E12" s="3"/>
      <c r="F12" s="3"/>
      <c r="G12" s="3"/>
      <c r="H12" s="12"/>
      <c r="J12" s="14"/>
      <c r="K12" s="14"/>
      <c r="L12" s="14"/>
      <c r="M12" s="14"/>
      <c r="N12" s="14"/>
      <c r="O12" s="14"/>
      <c r="P12" s="14"/>
      <c r="Q12" s="14"/>
    </row>
    <row r="13" spans="1:17" ht="20.25" x14ac:dyDescent="0.3">
      <c r="A13" s="2"/>
      <c r="B13" s="3"/>
      <c r="C13" s="3"/>
      <c r="D13" s="3"/>
      <c r="E13" s="3"/>
      <c r="F13" s="3"/>
      <c r="G13" s="3"/>
      <c r="H13" s="12"/>
      <c r="J13" s="14"/>
      <c r="K13" s="14"/>
      <c r="L13" s="14"/>
      <c r="M13" s="14"/>
      <c r="N13" s="14"/>
      <c r="O13" s="14"/>
      <c r="P13" s="14"/>
      <c r="Q13" s="14"/>
    </row>
    <row r="14" spans="1:17" ht="20.25" x14ac:dyDescent="0.3">
      <c r="A14" s="2"/>
      <c r="B14" s="3"/>
      <c r="C14" s="3"/>
      <c r="D14" s="3"/>
      <c r="E14" s="3"/>
      <c r="F14" s="3"/>
      <c r="G14" s="3"/>
      <c r="H14" s="12"/>
      <c r="J14" s="14"/>
      <c r="K14" s="14"/>
      <c r="L14" s="14"/>
      <c r="M14" s="14"/>
      <c r="N14" s="14"/>
      <c r="O14" s="14"/>
      <c r="P14" s="14"/>
      <c r="Q14" s="14"/>
    </row>
    <row r="15" spans="1:17" ht="20.25" x14ac:dyDescent="0.3">
      <c r="A15" s="2"/>
      <c r="B15" s="3"/>
      <c r="C15" s="3"/>
      <c r="D15" s="3"/>
      <c r="E15" s="3"/>
      <c r="F15" s="3"/>
      <c r="G15" s="3"/>
      <c r="H15" s="12"/>
      <c r="J15" s="14"/>
      <c r="K15" s="14"/>
      <c r="L15" s="14"/>
      <c r="M15" s="14"/>
      <c r="N15" s="14"/>
      <c r="O15" s="14"/>
      <c r="P15" s="14"/>
      <c r="Q15" s="14"/>
    </row>
    <row r="16" spans="1:17" ht="20.25" x14ac:dyDescent="0.3">
      <c r="A16" s="2"/>
      <c r="B16" s="3"/>
      <c r="C16" s="3"/>
      <c r="D16" s="3"/>
      <c r="E16" s="3"/>
      <c r="F16" s="3"/>
      <c r="G16" s="3"/>
      <c r="J16" s="14"/>
      <c r="K16" s="14"/>
      <c r="L16" s="14"/>
      <c r="M16" s="14"/>
      <c r="N16" s="14"/>
      <c r="O16" s="14"/>
      <c r="P16" s="14"/>
      <c r="Q16" s="14"/>
    </row>
    <row r="17" spans="1:17" ht="20.25" x14ac:dyDescent="0.3">
      <c r="A17" s="2"/>
      <c r="B17" s="3"/>
      <c r="C17" s="3"/>
      <c r="D17" s="3"/>
      <c r="E17" s="3"/>
      <c r="F17" s="3"/>
      <c r="G17" s="3"/>
      <c r="J17" s="14"/>
      <c r="K17" s="14"/>
      <c r="L17" s="14"/>
      <c r="M17" s="14"/>
      <c r="N17" s="14"/>
      <c r="O17" s="18"/>
      <c r="P17" s="14"/>
      <c r="Q17" s="14"/>
    </row>
    <row r="18" spans="1:17" ht="20.25" x14ac:dyDescent="0.3">
      <c r="A18" s="2"/>
      <c r="B18" s="3"/>
      <c r="C18" s="3"/>
      <c r="D18" s="3"/>
      <c r="E18" s="3"/>
      <c r="F18" s="3"/>
      <c r="G18" s="3"/>
      <c r="J18" s="14"/>
      <c r="K18" s="14"/>
      <c r="L18" s="14"/>
      <c r="M18" s="14"/>
      <c r="N18" s="14"/>
      <c r="O18" s="14"/>
      <c r="P18" s="14"/>
      <c r="Q18" s="14"/>
    </row>
    <row r="19" spans="1:17" ht="20.25" x14ac:dyDescent="0.3">
      <c r="A19" s="2"/>
      <c r="B19" s="3"/>
      <c r="C19" s="3"/>
      <c r="D19" s="3"/>
      <c r="E19" s="3"/>
      <c r="F19" s="3"/>
      <c r="G19" s="3"/>
      <c r="J19" s="14"/>
      <c r="K19" s="14"/>
      <c r="L19" s="14"/>
      <c r="M19" s="14"/>
      <c r="N19" s="14"/>
      <c r="O19" s="14"/>
      <c r="P19" s="14"/>
      <c r="Q19" s="14"/>
    </row>
    <row r="20" spans="1:17" ht="20.25" x14ac:dyDescent="0.3">
      <c r="A20" s="2"/>
      <c r="B20" s="3"/>
      <c r="C20" s="3"/>
      <c r="D20" s="3"/>
      <c r="E20" s="3"/>
      <c r="F20" s="3"/>
      <c r="G20" s="3"/>
      <c r="J20" s="14"/>
      <c r="K20" s="14"/>
      <c r="L20" s="14"/>
      <c r="M20" s="18"/>
      <c r="N20" s="14"/>
      <c r="O20" s="14"/>
      <c r="P20" s="14"/>
      <c r="Q20" s="14"/>
    </row>
    <row r="21" spans="1:17" ht="20.25" x14ac:dyDescent="0.3">
      <c r="A21" s="2"/>
      <c r="B21" s="3"/>
      <c r="C21" s="3"/>
      <c r="D21" s="3"/>
      <c r="E21" s="3"/>
      <c r="F21" s="3"/>
      <c r="G21" s="3"/>
      <c r="J21" s="14"/>
      <c r="K21" s="14"/>
      <c r="L21" s="14"/>
      <c r="M21" s="14"/>
      <c r="N21" s="14"/>
      <c r="O21" s="14"/>
      <c r="P21" s="14"/>
      <c r="Q21" s="14"/>
    </row>
    <row r="24" spans="1:17" ht="15" x14ac:dyDescent="0.25">
      <c r="A24" s="25"/>
      <c r="B24" s="81" t="s">
        <v>127</v>
      </c>
      <c r="C24" s="81"/>
      <c r="D24" s="81"/>
      <c r="E24" s="81"/>
      <c r="F24" s="81"/>
      <c r="G24" s="25"/>
    </row>
    <row r="25" spans="1:17" ht="15" x14ac:dyDescent="0.25">
      <c r="A25" s="1" t="s">
        <v>19</v>
      </c>
      <c r="B25" s="17" t="s">
        <v>29</v>
      </c>
      <c r="C25" s="17" t="s">
        <v>20</v>
      </c>
      <c r="D25" s="17" t="s">
        <v>21</v>
      </c>
      <c r="E25" s="17" t="s">
        <v>22</v>
      </c>
      <c r="F25" s="17" t="s">
        <v>30</v>
      </c>
      <c r="G25" s="17" t="s">
        <v>16</v>
      </c>
    </row>
    <row r="26" spans="1:17" x14ac:dyDescent="0.2">
      <c r="A26" s="3" t="s">
        <v>6</v>
      </c>
      <c r="B26" s="19">
        <v>0</v>
      </c>
      <c r="C26" s="24">
        <v>1.7490000000000001</v>
      </c>
      <c r="D26" s="24">
        <v>0.50320000000000009</v>
      </c>
      <c r="E26" s="24">
        <v>19.7179</v>
      </c>
      <c r="F26" s="24">
        <v>0.95259999999999989</v>
      </c>
      <c r="G26" s="24">
        <f>SUM(B26:F26)</f>
        <v>22.922700000000003</v>
      </c>
    </row>
    <row r="27" spans="1:17" x14ac:dyDescent="0.2">
      <c r="A27" s="3" t="s">
        <v>102</v>
      </c>
      <c r="B27" s="19">
        <v>0</v>
      </c>
      <c r="C27" s="24">
        <v>0.75890000000000002</v>
      </c>
      <c r="D27" s="24">
        <v>1.1200000000000001</v>
      </c>
      <c r="E27" s="24">
        <v>261.49619999999999</v>
      </c>
      <c r="F27" s="24">
        <v>614.21050000000002</v>
      </c>
      <c r="G27" s="24">
        <f t="shared" ref="G27:G32" si="0">SUM(B27:F27)</f>
        <v>877.5856</v>
      </c>
    </row>
    <row r="28" spans="1:17" x14ac:dyDescent="0.2">
      <c r="A28" s="3" t="s">
        <v>8</v>
      </c>
      <c r="B28" s="19">
        <v>0</v>
      </c>
      <c r="C28" s="24">
        <v>0.1009</v>
      </c>
      <c r="D28" s="24">
        <v>4.6699999999999998E-2</v>
      </c>
      <c r="E28" s="24">
        <v>1.9017999999999999</v>
      </c>
      <c r="F28" s="24">
        <v>1.9E-3</v>
      </c>
      <c r="G28" s="24">
        <f t="shared" si="0"/>
        <v>2.0512999999999999</v>
      </c>
    </row>
    <row r="29" spans="1:17" x14ac:dyDescent="0.2">
      <c r="A29" s="3" t="s">
        <v>11</v>
      </c>
      <c r="B29" s="19">
        <v>0</v>
      </c>
      <c r="C29" s="24">
        <v>0</v>
      </c>
      <c r="D29" s="24">
        <v>0</v>
      </c>
      <c r="E29" s="24">
        <v>0</v>
      </c>
      <c r="F29" s="24">
        <v>1.2268000000000001</v>
      </c>
      <c r="G29" s="24">
        <f t="shared" si="0"/>
        <v>1.2268000000000001</v>
      </c>
    </row>
    <row r="30" spans="1:17" x14ac:dyDescent="0.2">
      <c r="A30" s="3" t="s">
        <v>13</v>
      </c>
      <c r="B30" s="19">
        <v>0</v>
      </c>
      <c r="C30" s="24">
        <v>7.4999999999999997E-2</v>
      </c>
      <c r="D30" s="24">
        <v>0</v>
      </c>
      <c r="E30" s="24">
        <v>0</v>
      </c>
      <c r="F30" s="24">
        <v>6.7000000000000004E-2</v>
      </c>
      <c r="G30" s="24">
        <f t="shared" si="0"/>
        <v>0.14200000000000002</v>
      </c>
    </row>
    <row r="31" spans="1:17" x14ac:dyDescent="0.2">
      <c r="A31" s="3" t="s">
        <v>15</v>
      </c>
      <c r="B31" s="19">
        <v>0</v>
      </c>
      <c r="C31" s="19">
        <v>0</v>
      </c>
      <c r="D31" s="19">
        <v>0</v>
      </c>
      <c r="E31" s="19">
        <v>0</v>
      </c>
      <c r="F31" s="19">
        <v>0</v>
      </c>
      <c r="G31" s="24">
        <f t="shared" si="0"/>
        <v>0</v>
      </c>
      <c r="O31" s="12"/>
    </row>
    <row r="32" spans="1:17" x14ac:dyDescent="0.2">
      <c r="A32" s="3" t="s">
        <v>78</v>
      </c>
      <c r="B32" s="41">
        <v>5.0000000000000001E-4</v>
      </c>
      <c r="C32" s="24">
        <v>1.5699999999999999E-2</v>
      </c>
      <c r="D32" s="24">
        <v>4.2200000000000001E-2</v>
      </c>
      <c r="E32" s="24">
        <v>3.8538999999999999</v>
      </c>
      <c r="F32" s="24">
        <v>102.0258</v>
      </c>
      <c r="G32" s="24">
        <f t="shared" si="0"/>
        <v>105.93810000000001</v>
      </c>
      <c r="J32" s="23"/>
    </row>
    <row r="33" spans="1:11" ht="15" x14ac:dyDescent="0.25">
      <c r="A33" s="13" t="s">
        <v>16</v>
      </c>
      <c r="B33" s="40">
        <v>5.0000000000000001E-4</v>
      </c>
      <c r="C33" s="75">
        <v>2.6995</v>
      </c>
      <c r="D33" s="75">
        <v>1.7121000000000002</v>
      </c>
      <c r="E33" s="75">
        <v>286.96980000000002</v>
      </c>
      <c r="F33" s="75">
        <v>718.4846</v>
      </c>
      <c r="G33" s="75">
        <v>1009.8665000000001</v>
      </c>
      <c r="H33" s="12"/>
      <c r="I33" s="23">
        <f>F33/G33</f>
        <v>0.71146493125576493</v>
      </c>
      <c r="J33" s="23">
        <f>E33/G33</f>
        <v>0.28416607541689914</v>
      </c>
      <c r="K33" s="23"/>
    </row>
    <row r="34" spans="1:11" x14ac:dyDescent="0.2">
      <c r="A34" s="51" t="s">
        <v>31</v>
      </c>
      <c r="B34" s="12"/>
      <c r="C34" s="12"/>
      <c r="D34" s="24"/>
      <c r="E34" s="24"/>
      <c r="F34" s="24"/>
      <c r="G34" s="24"/>
      <c r="H34" s="24"/>
    </row>
    <row r="35" spans="1:11" x14ac:dyDescent="0.2">
      <c r="A35" s="51" t="s">
        <v>97</v>
      </c>
      <c r="B35" s="12"/>
      <c r="C35" s="12"/>
      <c r="D35" s="12"/>
      <c r="E35" s="12"/>
      <c r="F35" s="12"/>
      <c r="G35" s="12"/>
    </row>
    <row r="36" spans="1:11" x14ac:dyDescent="0.2">
      <c r="E36" s="56" t="s">
        <v>110</v>
      </c>
      <c r="F36" s="56"/>
      <c r="G36" s="12"/>
    </row>
    <row r="37" spans="1:11" x14ac:dyDescent="0.2">
      <c r="B37" s="12"/>
      <c r="C37" s="12"/>
      <c r="D37" s="12"/>
      <c r="E37" s="12"/>
      <c r="F37" s="12"/>
      <c r="G37" s="12"/>
    </row>
    <row r="41" spans="1:11" x14ac:dyDescent="0.2">
      <c r="B41" s="24"/>
      <c r="C41" s="24"/>
      <c r="D41" s="24"/>
      <c r="E41" s="24"/>
      <c r="F41" s="24"/>
    </row>
    <row r="42" spans="1:11" x14ac:dyDescent="0.2">
      <c r="B42" s="24"/>
      <c r="C42" s="24"/>
      <c r="D42" s="24"/>
      <c r="E42" s="24"/>
      <c r="F42" s="24"/>
    </row>
    <row r="43" spans="1:11" x14ac:dyDescent="0.2">
      <c r="B43" s="24"/>
      <c r="C43" s="24"/>
      <c r="D43" s="24"/>
      <c r="E43" s="24"/>
      <c r="F43" s="24"/>
    </row>
    <row r="45" spans="1:11" ht="15" x14ac:dyDescent="0.25">
      <c r="A45" s="1"/>
      <c r="B45" s="44"/>
      <c r="C45" s="44"/>
      <c r="D45" s="44"/>
      <c r="E45" s="44"/>
      <c r="F45" s="44"/>
    </row>
    <row r="46" spans="1:11" x14ac:dyDescent="0.2">
      <c r="B46" s="24"/>
      <c r="C46" s="24"/>
      <c r="D46" s="24"/>
      <c r="E46" s="24"/>
      <c r="F46" s="24"/>
    </row>
    <row r="47" spans="1:11" x14ac:dyDescent="0.2">
      <c r="B47" s="24"/>
      <c r="C47" s="24"/>
      <c r="D47" s="24"/>
      <c r="E47" s="24"/>
      <c r="F47" s="24"/>
    </row>
    <row r="48" spans="1:11" x14ac:dyDescent="0.2">
      <c r="B48" s="24"/>
      <c r="C48" s="24"/>
      <c r="D48" s="24"/>
      <c r="E48" s="24"/>
      <c r="F48" s="24"/>
    </row>
    <row r="49" spans="2:6" x14ac:dyDescent="0.2">
      <c r="B49" s="24"/>
      <c r="C49" s="24"/>
      <c r="D49" s="24"/>
      <c r="E49" s="24"/>
      <c r="F49" s="24"/>
    </row>
    <row r="50" spans="2:6" x14ac:dyDescent="0.2">
      <c r="B50" s="24"/>
      <c r="C50" s="24"/>
      <c r="D50" s="24"/>
      <c r="E50" s="24"/>
      <c r="F50" s="24"/>
    </row>
    <row r="55" spans="2:6" x14ac:dyDescent="0.2">
      <c r="B55" s="24"/>
      <c r="C55" s="24"/>
      <c r="D55" s="24"/>
      <c r="E55" s="24"/>
      <c r="F55" s="24"/>
    </row>
    <row r="56" spans="2:6" x14ac:dyDescent="0.2">
      <c r="B56" s="24"/>
      <c r="C56" s="24"/>
      <c r="D56" s="24"/>
      <c r="E56" s="24"/>
      <c r="F56" s="24"/>
    </row>
    <row r="57" spans="2:6" x14ac:dyDescent="0.2">
      <c r="B57" s="24"/>
      <c r="C57" s="24"/>
      <c r="D57" s="24"/>
      <c r="E57" s="24"/>
      <c r="F57" s="24"/>
    </row>
    <row r="58" spans="2:6" x14ac:dyDescent="0.2">
      <c r="B58" s="24"/>
      <c r="C58" s="24"/>
      <c r="D58" s="24"/>
      <c r="E58" s="24"/>
      <c r="F58" s="24"/>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366D-6699-48F9-B492-3817B99832A7}">
  <sheetPr>
    <tabColor theme="8" tint="-0.249977111117893"/>
  </sheetPr>
  <dimension ref="A1:Q56"/>
  <sheetViews>
    <sheetView showGridLines="0" zoomScale="70" zoomScaleNormal="70" workbookViewId="0">
      <selection activeCell="I37" sqref="I37"/>
    </sheetView>
  </sheetViews>
  <sheetFormatPr defaultRowHeight="14.25" x14ac:dyDescent="0.2"/>
  <cols>
    <col min="1" max="1" width="32.25" bestFit="1" customWidth="1"/>
    <col min="2" max="2" width="16.125" bestFit="1" customWidth="1"/>
    <col min="3" max="3" width="16.875" customWidth="1"/>
    <col min="4" max="6" width="11.875" bestFit="1" customWidth="1"/>
  </cols>
  <sheetData>
    <row r="1" spans="1:17" ht="20.25" x14ac:dyDescent="0.3">
      <c r="A1" s="2" t="s">
        <v>86</v>
      </c>
      <c r="B1" s="3"/>
      <c r="C1" s="3"/>
      <c r="D1" s="3"/>
      <c r="E1" s="3"/>
      <c r="F1" s="3"/>
      <c r="G1" s="3"/>
    </row>
    <row r="2" spans="1:17" ht="20.25" x14ac:dyDescent="0.3">
      <c r="A2" s="20"/>
      <c r="B2" s="16"/>
      <c r="C2" s="16"/>
      <c r="D2" s="16"/>
      <c r="E2" s="16"/>
      <c r="F2" s="16"/>
      <c r="G2" s="16"/>
      <c r="J2" s="20"/>
      <c r="K2" s="16"/>
      <c r="L2" s="16"/>
      <c r="M2" s="16"/>
      <c r="N2" s="16"/>
      <c r="O2" s="16"/>
      <c r="P2" s="16"/>
      <c r="Q2" s="16"/>
    </row>
    <row r="3" spans="1:17" ht="15" x14ac:dyDescent="0.25">
      <c r="A3" s="1" t="s">
        <v>129</v>
      </c>
      <c r="G3" s="14"/>
      <c r="J3" s="14"/>
      <c r="K3" s="14"/>
      <c r="L3" s="14"/>
      <c r="M3" s="14"/>
      <c r="N3" s="14"/>
      <c r="O3" s="14"/>
      <c r="P3" s="14"/>
      <c r="Q3" s="14"/>
    </row>
    <row r="4" spans="1:17" x14ac:dyDescent="0.2">
      <c r="G4" s="14"/>
      <c r="K4" s="14"/>
      <c r="L4" s="14"/>
      <c r="M4" s="14"/>
      <c r="N4" s="14"/>
      <c r="O4" s="14"/>
      <c r="P4" s="14"/>
      <c r="Q4" s="14"/>
    </row>
    <row r="5" spans="1:17" x14ac:dyDescent="0.2">
      <c r="G5" s="14"/>
      <c r="J5" s="3"/>
      <c r="K5" s="14"/>
      <c r="L5" s="14"/>
      <c r="M5" s="14"/>
      <c r="N5" s="14"/>
      <c r="O5" s="14"/>
      <c r="P5" s="14"/>
      <c r="Q5" s="14"/>
    </row>
    <row r="6" spans="1:17" x14ac:dyDescent="0.2">
      <c r="G6" s="14"/>
      <c r="J6" s="14"/>
      <c r="K6" s="14"/>
      <c r="L6" s="14"/>
      <c r="M6" s="14"/>
      <c r="N6" s="14"/>
      <c r="O6" s="14"/>
      <c r="P6" s="14"/>
      <c r="Q6" s="14"/>
    </row>
    <row r="7" spans="1:17" x14ac:dyDescent="0.2">
      <c r="G7" s="14"/>
      <c r="J7" s="14"/>
      <c r="K7" s="14"/>
      <c r="L7" s="14"/>
      <c r="M7" s="14"/>
      <c r="N7" s="14"/>
      <c r="O7" s="14"/>
      <c r="P7" s="14"/>
      <c r="Q7" s="14"/>
    </row>
    <row r="8" spans="1:17" x14ac:dyDescent="0.2">
      <c r="G8" s="14"/>
      <c r="J8" s="14"/>
      <c r="K8" s="14"/>
      <c r="L8" s="14"/>
      <c r="M8" s="14"/>
      <c r="N8" s="14"/>
      <c r="O8" s="14"/>
      <c r="P8" s="14"/>
      <c r="Q8" s="14"/>
    </row>
    <row r="9" spans="1:17" x14ac:dyDescent="0.2">
      <c r="G9" s="14"/>
      <c r="J9" s="14"/>
      <c r="K9" s="14"/>
      <c r="L9" s="14"/>
      <c r="M9" s="14"/>
      <c r="N9" s="14"/>
      <c r="O9" s="14"/>
      <c r="P9" s="14"/>
      <c r="Q9" s="14"/>
    </row>
    <row r="10" spans="1:17" x14ac:dyDescent="0.2">
      <c r="G10" s="14"/>
      <c r="J10" s="14"/>
      <c r="K10" s="14"/>
      <c r="L10" s="14"/>
      <c r="M10" s="14"/>
      <c r="N10" s="14"/>
      <c r="O10" s="14"/>
      <c r="P10" s="14"/>
      <c r="Q10" s="14"/>
    </row>
    <row r="11" spans="1:17" x14ac:dyDescent="0.2">
      <c r="G11" s="14"/>
      <c r="J11" s="14"/>
      <c r="K11" s="14"/>
      <c r="L11" s="14"/>
      <c r="M11" s="14"/>
      <c r="N11" s="14"/>
      <c r="O11" s="14"/>
      <c r="P11" s="14"/>
      <c r="Q11" s="14"/>
    </row>
    <row r="12" spans="1:17" x14ac:dyDescent="0.2">
      <c r="G12" s="14"/>
      <c r="J12" s="14"/>
      <c r="K12" s="14"/>
      <c r="L12" s="14"/>
      <c r="M12" s="14"/>
      <c r="N12" s="14"/>
      <c r="O12" s="14"/>
      <c r="P12" s="14"/>
      <c r="Q12" s="14"/>
    </row>
    <row r="13" spans="1:17" x14ac:dyDescent="0.2">
      <c r="G13" s="14"/>
      <c r="J13" s="14"/>
      <c r="K13" s="14"/>
      <c r="L13" s="14"/>
      <c r="M13" s="14"/>
      <c r="N13" s="14"/>
      <c r="O13" s="14"/>
      <c r="P13" s="14"/>
      <c r="Q13" s="14"/>
    </row>
    <row r="14" spans="1:17" x14ac:dyDescent="0.2">
      <c r="G14" s="14"/>
      <c r="J14" s="14"/>
      <c r="K14" s="14"/>
      <c r="L14" s="14"/>
      <c r="M14" s="14"/>
      <c r="N14" s="14"/>
      <c r="O14" s="14"/>
      <c r="P14" s="14"/>
      <c r="Q14" s="14"/>
    </row>
    <row r="15" spans="1:17" x14ac:dyDescent="0.2">
      <c r="G15" s="14"/>
      <c r="J15" s="14"/>
      <c r="K15" s="14"/>
      <c r="L15" s="14"/>
      <c r="M15" s="14"/>
      <c r="N15" s="14"/>
      <c r="O15" s="14"/>
      <c r="P15" s="14"/>
      <c r="Q15" s="14"/>
    </row>
    <row r="16" spans="1:17" x14ac:dyDescent="0.2">
      <c r="J16" s="14"/>
      <c r="K16" s="14"/>
      <c r="L16" s="14"/>
      <c r="M16" s="14"/>
      <c r="N16" s="14"/>
      <c r="O16" s="14"/>
      <c r="P16" s="14"/>
      <c r="Q16" s="14"/>
    </row>
    <row r="17" spans="1:17" x14ac:dyDescent="0.2">
      <c r="J17" s="14"/>
      <c r="K17" s="14"/>
      <c r="L17" s="14"/>
      <c r="M17" s="14"/>
      <c r="N17" s="14"/>
      <c r="O17" s="14"/>
      <c r="P17" s="14"/>
      <c r="Q17" s="14"/>
    </row>
    <row r="18" spans="1:17" x14ac:dyDescent="0.2">
      <c r="J18" s="14"/>
      <c r="K18" s="14"/>
      <c r="L18" s="14"/>
      <c r="M18" s="14"/>
      <c r="N18" s="14"/>
      <c r="O18" s="14"/>
      <c r="P18" s="14"/>
      <c r="Q18" s="14"/>
    </row>
    <row r="19" spans="1:17" x14ac:dyDescent="0.2">
      <c r="J19" s="14"/>
      <c r="K19" s="14"/>
      <c r="L19" s="14"/>
      <c r="M19" s="14"/>
      <c r="N19" s="14"/>
      <c r="O19" s="14"/>
      <c r="P19" s="14"/>
      <c r="Q19" s="14"/>
    </row>
    <row r="20" spans="1:17" x14ac:dyDescent="0.2">
      <c r="J20" s="14"/>
      <c r="K20" s="14"/>
      <c r="L20" s="14"/>
      <c r="M20" s="14"/>
      <c r="N20" s="14"/>
      <c r="O20" s="14"/>
      <c r="P20" s="14"/>
      <c r="Q20" s="14"/>
    </row>
    <row r="21" spans="1:17" x14ac:dyDescent="0.2">
      <c r="J21" s="14"/>
      <c r="K21" s="14"/>
      <c r="L21" s="14"/>
      <c r="M21" s="14"/>
      <c r="N21" s="14"/>
      <c r="O21" s="14"/>
      <c r="P21" s="14"/>
      <c r="Q21" s="14"/>
    </row>
    <row r="22" spans="1:17" x14ac:dyDescent="0.2">
      <c r="B22" s="15"/>
      <c r="J22" s="14"/>
      <c r="K22" s="14"/>
      <c r="L22" s="14"/>
      <c r="M22" s="14"/>
      <c r="N22" s="14"/>
      <c r="O22" s="14"/>
      <c r="P22" s="14"/>
      <c r="Q22" s="14"/>
    </row>
    <row r="23" spans="1:17" x14ac:dyDescent="0.2">
      <c r="J23" s="14"/>
      <c r="K23" s="14"/>
      <c r="L23" s="14"/>
      <c r="M23" s="14"/>
      <c r="N23" s="14"/>
      <c r="O23" s="14"/>
      <c r="P23" s="14"/>
      <c r="Q23" s="14"/>
    </row>
    <row r="24" spans="1:17" x14ac:dyDescent="0.2">
      <c r="J24" s="14"/>
      <c r="K24" s="28"/>
      <c r="L24" s="14"/>
      <c r="M24" s="14"/>
      <c r="N24" s="14"/>
      <c r="O24" s="14"/>
      <c r="P24" s="14"/>
      <c r="Q24" s="14"/>
    </row>
    <row r="26" spans="1:17" x14ac:dyDescent="0.2">
      <c r="A26" s="14"/>
      <c r="B26" s="14"/>
      <c r="C26" s="14"/>
      <c r="D26" s="14"/>
      <c r="E26" s="14"/>
      <c r="F26" s="14"/>
    </row>
    <row r="27" spans="1:17" ht="15" x14ac:dyDescent="0.25">
      <c r="A27" s="27"/>
      <c r="B27" s="81" t="s">
        <v>127</v>
      </c>
      <c r="C27" s="81"/>
      <c r="D27" s="81"/>
      <c r="E27" s="81"/>
      <c r="F27" s="43"/>
    </row>
    <row r="28" spans="1:17" ht="15" x14ac:dyDescent="0.25">
      <c r="A28" s="1" t="s">
        <v>19</v>
      </c>
      <c r="B28" s="17" t="s">
        <v>0</v>
      </c>
      <c r="C28" s="17" t="s">
        <v>18</v>
      </c>
      <c r="D28" s="17" t="s">
        <v>1</v>
      </c>
      <c r="E28" s="17" t="s">
        <v>2</v>
      </c>
      <c r="F28" s="17" t="s">
        <v>16</v>
      </c>
      <c r="M28" s="12"/>
    </row>
    <row r="29" spans="1:17" x14ac:dyDescent="0.2">
      <c r="A29" s="3" t="s">
        <v>6</v>
      </c>
      <c r="B29" s="24">
        <v>11.127800000000001</v>
      </c>
      <c r="C29" s="24">
        <v>1.9490000000000001</v>
      </c>
      <c r="D29" s="24">
        <v>9.8459000000000003</v>
      </c>
      <c r="E29" s="19">
        <v>0</v>
      </c>
      <c r="F29" s="19">
        <f t="shared" ref="F29:F35" si="0">SUM(B29:E29)</f>
        <v>22.922699999999999</v>
      </c>
      <c r="L29" s="12"/>
      <c r="M29" s="12"/>
      <c r="N29" s="12"/>
      <c r="O29" s="12"/>
      <c r="P29" s="12"/>
    </row>
    <row r="30" spans="1:17" x14ac:dyDescent="0.2">
      <c r="A30" s="3" t="s">
        <v>102</v>
      </c>
      <c r="B30" s="24">
        <v>287.97680000000003</v>
      </c>
      <c r="C30" s="24">
        <v>0.75890000000000002</v>
      </c>
      <c r="D30" s="24">
        <v>588.84990000000005</v>
      </c>
      <c r="E30" s="19">
        <v>0</v>
      </c>
      <c r="F30" s="19">
        <f t="shared" si="0"/>
        <v>877.58560000000011</v>
      </c>
    </row>
    <row r="31" spans="1:17" x14ac:dyDescent="0.2">
      <c r="A31" s="3" t="s">
        <v>8</v>
      </c>
      <c r="B31" s="24">
        <v>1.9414</v>
      </c>
      <c r="C31" s="24">
        <v>0.1009</v>
      </c>
      <c r="D31" s="24">
        <v>8.9999999999999993E-3</v>
      </c>
      <c r="E31" s="19">
        <v>0</v>
      </c>
      <c r="F31" s="19">
        <f t="shared" si="0"/>
        <v>2.0512999999999999</v>
      </c>
    </row>
    <row r="32" spans="1:17" x14ac:dyDescent="0.2">
      <c r="A32" s="3" t="s">
        <v>11</v>
      </c>
      <c r="B32" s="24">
        <v>0.93680000000000008</v>
      </c>
      <c r="C32" s="24">
        <v>0</v>
      </c>
      <c r="D32" s="24">
        <v>0.29000000000000004</v>
      </c>
      <c r="E32" s="19">
        <v>0</v>
      </c>
      <c r="F32" s="19">
        <f t="shared" si="0"/>
        <v>1.2268000000000001</v>
      </c>
    </row>
    <row r="33" spans="1:10" x14ac:dyDescent="0.2">
      <c r="A33" s="3" t="s">
        <v>13</v>
      </c>
      <c r="B33" s="24">
        <v>6.7000000000000004E-2</v>
      </c>
      <c r="C33" s="24">
        <v>7.4999999999999997E-2</v>
      </c>
      <c r="D33" s="24">
        <v>0</v>
      </c>
      <c r="E33" s="19">
        <v>0</v>
      </c>
      <c r="F33" s="19">
        <f t="shared" si="0"/>
        <v>0.14200000000000002</v>
      </c>
    </row>
    <row r="34" spans="1:10" x14ac:dyDescent="0.2">
      <c r="A34" s="3" t="s">
        <v>15</v>
      </c>
      <c r="B34" s="19">
        <v>0</v>
      </c>
      <c r="C34" s="19">
        <v>0</v>
      </c>
      <c r="D34" s="19">
        <v>0</v>
      </c>
      <c r="E34" s="19">
        <v>0</v>
      </c>
      <c r="F34" s="19">
        <f t="shared" si="0"/>
        <v>0</v>
      </c>
    </row>
    <row r="35" spans="1:10" x14ac:dyDescent="0.2">
      <c r="A35" s="3" t="s">
        <v>78</v>
      </c>
      <c r="B35" s="69">
        <v>74.603400000000008</v>
      </c>
      <c r="C35" s="69">
        <v>2.24E-2</v>
      </c>
      <c r="D35" s="69">
        <v>31.118500000000004</v>
      </c>
      <c r="E35" s="69">
        <v>0.1938</v>
      </c>
      <c r="F35" s="19">
        <f t="shared" si="0"/>
        <v>105.93810000000001</v>
      </c>
    </row>
    <row r="36" spans="1:10" ht="15" x14ac:dyDescent="0.25">
      <c r="A36" s="13" t="s">
        <v>16</v>
      </c>
      <c r="B36" s="68">
        <v>376.65319999999991</v>
      </c>
      <c r="C36" s="68">
        <v>2.9062000000000006</v>
      </c>
      <c r="D36" s="68">
        <v>630.11330000000044</v>
      </c>
      <c r="E36" s="68">
        <v>0.1938</v>
      </c>
      <c r="F36" s="68">
        <v>1009.8665000000002</v>
      </c>
      <c r="H36" s="23">
        <f>B36/F36</f>
        <v>0.37297325933675374</v>
      </c>
      <c r="I36" s="23">
        <f>D36/F36</f>
        <v>0.62395702798340202</v>
      </c>
      <c r="J36" s="23"/>
    </row>
    <row r="37" spans="1:10" x14ac:dyDescent="0.2">
      <c r="A37" s="26" t="s">
        <v>31</v>
      </c>
      <c r="B37" s="42"/>
      <c r="C37" s="42"/>
      <c r="D37" s="42"/>
      <c r="E37" s="42"/>
      <c r="F37" s="42"/>
    </row>
    <row r="38" spans="1:10" ht="15" x14ac:dyDescent="0.25">
      <c r="A38" s="51" t="s">
        <v>96</v>
      </c>
      <c r="B38" s="61"/>
      <c r="C38" s="61"/>
      <c r="D38" s="61"/>
      <c r="E38" s="61"/>
      <c r="F38" s="61"/>
    </row>
    <row r="40" spans="1:10" x14ac:dyDescent="0.2">
      <c r="B40" s="12"/>
      <c r="C40" s="12"/>
      <c r="D40" s="12"/>
      <c r="E40" s="12"/>
      <c r="F40" s="12"/>
    </row>
    <row r="41" spans="1:10" x14ac:dyDescent="0.2">
      <c r="B41" s="23"/>
      <c r="C41" s="23"/>
      <c r="D41" s="23"/>
      <c r="E41" s="23"/>
      <c r="F41" s="23"/>
    </row>
    <row r="46" spans="1:10" x14ac:dyDescent="0.2">
      <c r="C46" s="24"/>
      <c r="D46" s="24"/>
      <c r="E46" s="24"/>
      <c r="F46" s="24"/>
      <c r="G46" s="24"/>
    </row>
    <row r="49" spans="3:7" s="1" customFormat="1" ht="15" x14ac:dyDescent="0.25">
      <c r="C49" s="44"/>
      <c r="D49" s="44"/>
      <c r="E49" s="44"/>
      <c r="G49" s="44"/>
    </row>
    <row r="50" spans="3:7" s="1" customFormat="1" ht="15" x14ac:dyDescent="0.25">
      <c r="C50" s="44"/>
      <c r="D50" s="44"/>
      <c r="E50" s="44"/>
      <c r="G50" s="44"/>
    </row>
    <row r="51" spans="3:7" s="1" customFormat="1" ht="15" x14ac:dyDescent="0.25">
      <c r="C51" s="44"/>
      <c r="D51" s="44"/>
      <c r="E51" s="44"/>
      <c r="G51" s="44"/>
    </row>
    <row r="52" spans="3:7" s="1" customFormat="1" ht="15" x14ac:dyDescent="0.25">
      <c r="C52" s="44"/>
      <c r="D52" s="44"/>
      <c r="E52" s="44"/>
      <c r="G52" s="44"/>
    </row>
    <row r="53" spans="3:7" x14ac:dyDescent="0.2">
      <c r="C53" s="24"/>
      <c r="D53" s="24"/>
      <c r="E53" s="24"/>
      <c r="G53" s="24"/>
    </row>
    <row r="54" spans="3:7" x14ac:dyDescent="0.2">
      <c r="C54" s="24"/>
      <c r="D54" s="24"/>
      <c r="E54" s="24"/>
      <c r="G54" s="24"/>
    </row>
    <row r="56" spans="3:7" x14ac:dyDescent="0.2">
      <c r="C56" s="24"/>
      <c r="D56" s="24"/>
      <c r="E56" s="24"/>
      <c r="F56" s="24"/>
      <c r="G56"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Etridge, Callum</cp:lastModifiedBy>
  <dcterms:created xsi:type="dcterms:W3CDTF">2021-06-08T16:46:26Z</dcterms:created>
  <dcterms:modified xsi:type="dcterms:W3CDTF">2025-04-14T10:54:50Z</dcterms:modified>
</cp:coreProperties>
</file>