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howInkAnnotation="0" codeName="DieseArbeitsmappe"/>
  <mc:AlternateContent xmlns:mc="http://schemas.openxmlformats.org/markup-compatibility/2006">
    <mc:Choice Requires="x15">
      <x15ac:absPath xmlns:x15ac="http://schemas.microsoft.com/office/spreadsheetml/2010/11/ac" url="https://beisgov-my.sharepoint.com/personal/rachel_gibson2_energysecurity_gov_uk/Documents/Documents/Publishing/UKETS/"/>
    </mc:Choice>
  </mc:AlternateContent>
  <xr:revisionPtr revIDLastSave="114" documentId="8_{6EA2F2FD-2DC0-4779-8E80-15B2090B9CF4}" xr6:coauthVersionLast="47" xr6:coauthVersionMax="47" xr10:uidLastSave="{E7C6B840-F465-43E8-8481-4902468DD615}"/>
  <workbookProtection workbookAlgorithmName="SHA-512" workbookHashValue="/+LOa/kwC9a6Ba5T79i2HnhqpCqJDfBrsT2qCaG6zTbX8ieh6iivu3XLRCnWF1dwyQgaA57MYZShS3E72uoD7g==" workbookSaltValue="C5j5nhorVyj1D2U70zADmw==" workbookSpinCount="100000" lockStructure="1"/>
  <bookViews>
    <workbookView xWindow="24" yWindow="0" windowWidth="23016" windowHeight="12504" tabRatio="870" xr2:uid="{BFD0876C-7E08-4A79-8C67-C0D04BB47256}"/>
  </bookViews>
  <sheets>
    <sheet name="Guidelines and conditions" sheetId="13" r:id="rId1"/>
    <sheet name="READ ME How to use this file" sheetId="8" r:id="rId2"/>
    <sheet name="Opinion Statement (USE)" sheetId="2" r:id="rId3"/>
    <sheet name="Annex 1 - Findings" sheetId="4" r:id="rId4"/>
    <sheet name="Annex 2 - basis of work (USE)" sheetId="5" r:id="rId5"/>
    <sheet name="Accounting" sheetId="12" state="hidden" r:id="rId6"/>
    <sheet name="Constants" sheetId="7" state="hidden" r:id="rId7"/>
    <sheet name="MSParameters" sheetId="9" state="hidden" r:id="rId8"/>
    <sheet name="Translations" sheetId="10" state="hidden" r:id="rId9"/>
    <sheet name="VersionDocumentation" sheetId="11" state="hidden" r:id="rId10"/>
  </sheets>
  <definedNames>
    <definedName name="_xlnm._FilterDatabase" localSheetId="6" hidden="1">Constants!$A$75:$A$84</definedName>
    <definedName name="_xlnm._FilterDatabase" localSheetId="8" hidden="1">Translations!$A$1:$B$393</definedName>
    <definedName name="accreditedcertified">Constants!$A$62:$A$63</definedName>
    <definedName name="Annex1Activities">Constants!$A$2:$A$29</definedName>
    <definedName name="Approvedmethodologies">Constants!$A$32:$A$37</definedName>
    <definedName name="aviationreporttype">Constants!#REF!</definedName>
    <definedName name="B1q26">Translations!$B$144</definedName>
    <definedName name="Category">Constants!$A$66:$A$68</definedName>
    <definedName name="CompetentAuthority">MSParameters!$A$15:$A$20</definedName>
    <definedName name="conductaccredited">MSParameters!$A$6:$A$11</definedName>
    <definedName name="MaterialityEUETS">Constants!#REF!</definedName>
    <definedName name="MaterialitySeparately">Constants!#REF!</definedName>
    <definedName name="MaterialitySum">Constants!#REF!</definedName>
    <definedName name="MaterialitySwiss">Constants!#REF!</definedName>
    <definedName name="materialitythreshold">Constants!$A$90:$A$93</definedName>
    <definedName name="NameMissing">Constants!$A$102</definedName>
    <definedName name="No">Constants!$A$59</definedName>
    <definedName name="PrinciplesCompliance">Constants!$A$50:$A$51</definedName>
    <definedName name="PrinciplesCompliance2">Constants!$A$54:$A$55</definedName>
    <definedName name="PriniciplesCompliance2">Constants!$A$54:$A$55</definedName>
    <definedName name="_xlnm.Print_Area" localSheetId="4">'Annex 2 - basis of work (USE)'!$A$1:$C$41</definedName>
    <definedName name="_xlnm.Print_Area" localSheetId="2">'Opinion Statement (USE)'!$A$2:$B$101</definedName>
    <definedName name="_xlnm.Print_Area" localSheetId="1">'READ ME How to use this file'!$A$1:$C$14</definedName>
    <definedName name="ReportingScope">Constants!$A$105:$A$106</definedName>
    <definedName name="reportingyear">Constants!$A$75:$A$84</definedName>
    <definedName name="RulesCompliance">Constants!$A$36:$A$37</definedName>
    <definedName name="Rulescompliance2">Constants!$A$40:$A$42</definedName>
    <definedName name="rulescompliance3">Constants!$A$45:$A$47</definedName>
    <definedName name="RulescomplianceTKM">Constants!#REF!</definedName>
    <definedName name="SchemeType">Constants!#REF!</definedName>
    <definedName name="SchemeTypeAviation">Constants!#REF!</definedName>
    <definedName name="SelectYesNo">Constants!$A$97:$A$99</definedName>
    <definedName name="Signed_on_behalf_of">Constants!$A$113</definedName>
    <definedName name="sitevisit">Constants!$A$32:$A$33</definedName>
    <definedName name="smallemitterderogations">Constants!#REF!</definedName>
    <definedName name="smalllowemitter">Constants!$A$71:$A$72</definedName>
    <definedName name="VOS_A">Constants!#REF!</definedName>
    <definedName name="VOS_AandC">Constants!#REF!</definedName>
    <definedName name="VOS_B">Constants!#REF!</definedName>
    <definedName name="VOS_C">Constants!#REF!</definedName>
    <definedName name="Yes">Constants!$A$58</definedName>
    <definedName name="yesno">Constants!$A$58:$A$59</definedName>
    <definedName name="Z_3EE4370E_84AC_4220_AECA_2B19C5F3775F_.wvu.FilterData" localSheetId="6" hidden="1">Constants!$A$75:$A$84</definedName>
    <definedName name="Z_3EE4370E_84AC_4220_AECA_2B19C5F3775F_.wvu.Rows" localSheetId="4" hidden="1">'Annex 2 - basis of work (USE)'!$42:$42</definedName>
    <definedName name="Z_3EE4370E_84AC_4220_AECA_2B19C5F3775F_.wvu.Rows" localSheetId="2" hidden="1">'Opinion Statement (USE)'!#REF!,'Opinion Statement (USE)'!#REF!</definedName>
    <definedName name="Z_A54031ED_59E9_4190_9F48_094FDC80E5C8_.wvu.FilterData" localSheetId="6" hidden="1">Constants!$A$75:$A$84</definedName>
    <definedName name="Z_A54031ED_59E9_4190_9F48_094FDC80E5C8_.wvu.Rows" localSheetId="4" hidden="1">'Annex 2 - basis of work (USE)'!$42:$42</definedName>
    <definedName name="Z_A54031ED_59E9_4190_9F48_094FDC80E5C8_.wvu.Rows" localSheetId="2" hidden="1">'Opinion Statement (USE)'!#REF!,'Opinion Statement (USE)'!#REF!</definedName>
  </definedNames>
  <calcPr calcId="191028"/>
  <customWorkbookViews>
    <customWorkbookView name="nwalker - Personal View" guid="{A54031ED-59E9-4190-9F48-094FDC80E5C8}" mergeInterval="0" personalView="1" maximized="1" xWindow="1" yWindow="1" windowWidth="1020" windowHeight="538" tabRatio="851" activeSheetId="1"/>
    <customWorkbookView name="  - Persoonlijke weergave" guid="{3EE4370E-84AC-4220-AECA-2B19C5F3775F}" mergeInterval="0" personalView="1" maximized="1" windowWidth="1276" windowHeight="515" tabRatio="851"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8" i="4" l="1"/>
  <c r="D54" i="4"/>
  <c r="D53" i="4"/>
  <c r="D52" i="4"/>
  <c r="D51" i="4"/>
  <c r="D50" i="4"/>
  <c r="D49" i="4"/>
  <c r="D48" i="4"/>
  <c r="D47" i="4"/>
  <c r="D46" i="4"/>
  <c r="D45" i="4"/>
  <c r="B54" i="4" l="1"/>
  <c r="B53" i="4"/>
  <c r="B52" i="4"/>
  <c r="B51" i="4"/>
  <c r="B50" i="4"/>
  <c r="B49" i="4"/>
  <c r="B48" i="4"/>
  <c r="B47" i="4"/>
  <c r="B46" i="4"/>
  <c r="B45" i="4"/>
  <c r="B7" i="4"/>
  <c r="D7" i="4"/>
  <c r="D8" i="4"/>
  <c r="C62" i="4"/>
  <c r="C59" i="4"/>
  <c r="C61" i="4"/>
  <c r="D42" i="4"/>
  <c r="D41" i="4"/>
  <c r="D40" i="4"/>
  <c r="D39" i="4"/>
  <c r="D38" i="4"/>
  <c r="D37" i="4"/>
  <c r="D36" i="4"/>
  <c r="D35" i="4"/>
  <c r="D34" i="4"/>
  <c r="D33" i="4"/>
  <c r="D29" i="4"/>
  <c r="D28" i="4"/>
  <c r="D27" i="4"/>
  <c r="D26" i="4"/>
  <c r="D25" i="4"/>
  <c r="D24" i="4"/>
  <c r="D23" i="4"/>
  <c r="D22" i="4"/>
  <c r="D21" i="4"/>
  <c r="D20" i="4"/>
  <c r="D16" i="4"/>
  <c r="D15" i="4"/>
  <c r="D14" i="4"/>
  <c r="D13" i="4"/>
  <c r="D12" i="4"/>
  <c r="D11" i="4"/>
  <c r="D10" i="4"/>
  <c r="D9" i="4"/>
  <c r="C6" i="4" l="1"/>
  <c r="B8" i="4" l="1"/>
  <c r="B34" i="4"/>
  <c r="B35" i="4"/>
  <c r="B36" i="4"/>
  <c r="B37" i="4"/>
  <c r="B38" i="4"/>
  <c r="B39" i="4"/>
  <c r="B40" i="4"/>
  <c r="B41" i="4"/>
  <c r="B42" i="4"/>
  <c r="B21" i="4"/>
  <c r="B22" i="4"/>
  <c r="B23" i="4"/>
  <c r="B24" i="4"/>
  <c r="B25" i="4"/>
  <c r="B26" i="4"/>
  <c r="B27" i="4"/>
  <c r="B28" i="4"/>
  <c r="B29" i="4"/>
  <c r="B9" i="4"/>
  <c r="B10" i="4"/>
  <c r="B11" i="4"/>
  <c r="B12" i="4"/>
  <c r="B13" i="4"/>
  <c r="B14" i="4"/>
  <c r="B15" i="4"/>
  <c r="B16" i="4"/>
  <c r="B33" i="4"/>
  <c r="A2" i="7" l="1"/>
  <c r="A3" i="7"/>
  <c r="A4" i="7"/>
  <c r="A5" i="7"/>
  <c r="A6" i="7"/>
  <c r="A7" i="7"/>
  <c r="A8" i="7"/>
  <c r="A9" i="7"/>
  <c r="A10" i="7"/>
  <c r="A11" i="7"/>
  <c r="A12" i="7"/>
  <c r="A13" i="7"/>
  <c r="A14" i="7"/>
  <c r="A15" i="7"/>
  <c r="A16" i="7"/>
  <c r="A17" i="7"/>
  <c r="A18" i="7"/>
  <c r="A19" i="7"/>
  <c r="A20" i="7"/>
  <c r="A21" i="7"/>
  <c r="A43" i="2" l="1"/>
  <c r="A42" i="2"/>
  <c r="A41" i="2"/>
  <c r="A40" i="2"/>
  <c r="B39" i="2"/>
  <c r="A39" i="2"/>
  <c r="A38" i="2"/>
  <c r="A37" i="2"/>
  <c r="A34" i="2"/>
  <c r="A33" i="2"/>
  <c r="A32" i="2"/>
  <c r="A31" i="2"/>
  <c r="B30" i="2"/>
  <c r="A30" i="2"/>
  <c r="A29" i="2"/>
  <c r="A28" i="2"/>
  <c r="B20" i="4" l="1"/>
  <c r="C3" i="4"/>
  <c r="A19" i="2" l="1"/>
  <c r="A20" i="2"/>
  <c r="B5" i="12"/>
  <c r="AA28" i="12"/>
  <c r="Z28" i="12"/>
  <c r="Y28" i="12"/>
  <c r="DB28" i="12"/>
  <c r="CY28" i="12"/>
  <c r="CT28" i="12"/>
  <c r="CD28" i="12"/>
  <c r="BZ27" i="12"/>
  <c r="BW28" i="12"/>
  <c r="BX27" i="12"/>
  <c r="BV27" i="12"/>
  <c r="BT27" i="12"/>
  <c r="BR27" i="12"/>
  <c r="BO28" i="12"/>
  <c r="BP27" i="12"/>
  <c r="BN28" i="12"/>
  <c r="BM28" i="12"/>
  <c r="BL27" i="12"/>
  <c r="BJ27" i="12"/>
  <c r="BH27" i="12"/>
  <c r="BF27" i="12"/>
  <c r="BD27" i="12"/>
  <c r="BB27" i="12"/>
  <c r="AZ27" i="12"/>
  <c r="AX27" i="12"/>
  <c r="AV27" i="12"/>
  <c r="AS28" i="12"/>
  <c r="AT27" i="12"/>
  <c r="AP28" i="12"/>
  <c r="AN28" i="12"/>
  <c r="AO27" i="12"/>
  <c r="AM27" i="12"/>
  <c r="AJ28" i="12"/>
  <c r="AI28" i="12"/>
  <c r="AD28" i="12"/>
  <c r="L28" i="12"/>
  <c r="K28" i="12"/>
  <c r="J28" i="12"/>
  <c r="I28" i="12"/>
  <c r="H28" i="12"/>
  <c r="F28" i="12"/>
  <c r="E28" i="12"/>
  <c r="D28" i="12"/>
  <c r="C28" i="12"/>
  <c r="B28" i="12"/>
  <c r="DC25" i="12"/>
  <c r="DC28" i="12" s="1"/>
  <c r="CZ25" i="12"/>
  <c r="CU25" i="12"/>
  <c r="CU28" i="12"/>
  <c r="CO25" i="12"/>
  <c r="CO28" i="12" s="1"/>
  <c r="CE25" i="12"/>
  <c r="CE28" i="12"/>
  <c r="CC25" i="12"/>
  <c r="BX25" i="12"/>
  <c r="BX28" i="12"/>
  <c r="BP25" i="12"/>
  <c r="BQ25" i="12"/>
  <c r="AT25" i="12"/>
  <c r="AT26" i="12" s="1"/>
  <c r="AQ25" i="12"/>
  <c r="AQ28" i="12" s="1"/>
  <c r="AO25" i="12"/>
  <c r="AO26" i="12" s="1"/>
  <c r="AM25" i="12"/>
  <c r="AM28" i="12" s="1"/>
  <c r="AK25" i="12"/>
  <c r="AK28" i="12"/>
  <c r="AE25" i="12"/>
  <c r="AF25" i="12"/>
  <c r="AB25" i="12"/>
  <c r="AB28" i="12"/>
  <c r="AR27" i="12"/>
  <c r="AQ27" i="12"/>
  <c r="AK27" i="12"/>
  <c r="Y27" i="12"/>
  <c r="FY2" i="12"/>
  <c r="FZ2" i="12"/>
  <c r="GA2" i="12" s="1"/>
  <c r="GB2" i="12" s="1"/>
  <c r="GC2" i="12" s="1"/>
  <c r="GD2" i="12" s="1"/>
  <c r="GE2" i="12" s="1"/>
  <c r="GF2" i="12" s="1"/>
  <c r="GG2" i="12" s="1"/>
  <c r="GH2" i="12" s="1"/>
  <c r="GI2" i="12" s="1"/>
  <c r="GJ2" i="12" s="1"/>
  <c r="GK2" i="12" s="1"/>
  <c r="GL2" i="12" s="1"/>
  <c r="GM2" i="12" s="1"/>
  <c r="GN2" i="12" s="1"/>
  <c r="GO2" i="12" s="1"/>
  <c r="GP2" i="12" s="1"/>
  <c r="GQ2" i="12" s="1"/>
  <c r="FV2" i="12"/>
  <c r="FW2" i="12" s="1"/>
  <c r="FN2" i="12"/>
  <c r="ER2" i="12"/>
  <c r="ES2" i="12" s="1"/>
  <c r="ET2" i="12" s="1"/>
  <c r="EU2" i="12" s="1"/>
  <c r="EV2" i="12" s="1"/>
  <c r="EL2" i="12"/>
  <c r="EM2" i="12"/>
  <c r="EN2" i="12" s="1"/>
  <c r="EO2" i="12" s="1"/>
  <c r="EP2" i="12" s="1"/>
  <c r="ED2" i="12"/>
  <c r="CC2" i="12"/>
  <c r="BX2" i="12"/>
  <c r="BP2" i="12"/>
  <c r="BQ2" i="12"/>
  <c r="BR2" i="12" s="1"/>
  <c r="BS2" i="12" s="1"/>
  <c r="BT2" i="12" s="1"/>
  <c r="BU2" i="12" s="1"/>
  <c r="BV2" i="12" s="1"/>
  <c r="AT2" i="12"/>
  <c r="AU2" i="12" s="1"/>
  <c r="AV2" i="12" s="1"/>
  <c r="AW2" i="12" s="1"/>
  <c r="AX2" i="12" s="1"/>
  <c r="AY2" i="12" s="1"/>
  <c r="AZ2" i="12" s="1"/>
  <c r="BA2" i="12" s="1"/>
  <c r="BB2" i="12" s="1"/>
  <c r="BC2" i="12" s="1"/>
  <c r="BD2" i="12" s="1"/>
  <c r="BE2" i="12" s="1"/>
  <c r="BF2" i="12" s="1"/>
  <c r="BG2" i="12" s="1"/>
  <c r="BH2" i="12" s="1"/>
  <c r="BI2" i="12" s="1"/>
  <c r="BJ2" i="12" s="1"/>
  <c r="BK2" i="12" s="1"/>
  <c r="BL2" i="12" s="1"/>
  <c r="AQ2" i="12"/>
  <c r="AO2" i="12"/>
  <c r="AM2" i="12"/>
  <c r="AK2" i="12"/>
  <c r="W11" i="12"/>
  <c r="DU5" i="12"/>
  <c r="DN7" i="12"/>
  <c r="DN5" i="12"/>
  <c r="BA5" i="12"/>
  <c r="Y6" i="12"/>
  <c r="Z7" i="12"/>
  <c r="A15" i="9"/>
  <c r="A8" i="9"/>
  <c r="A7" i="9"/>
  <c r="A6" i="9"/>
  <c r="A5" i="9"/>
  <c r="A4" i="9"/>
  <c r="A1" i="9"/>
  <c r="A113" i="7"/>
  <c r="A95" i="2" s="1"/>
  <c r="CD5" i="12" s="1"/>
  <c r="A102" i="7"/>
  <c r="A98" i="7"/>
  <c r="A97" i="7"/>
  <c r="A91" i="7"/>
  <c r="A71" i="7"/>
  <c r="A62" i="7"/>
  <c r="A58" i="7"/>
  <c r="A55" i="7"/>
  <c r="A54" i="7"/>
  <c r="A50" i="7"/>
  <c r="A47" i="7"/>
  <c r="A46" i="7"/>
  <c r="A45" i="7"/>
  <c r="A42" i="7"/>
  <c r="A41" i="7"/>
  <c r="A40" i="7"/>
  <c r="A36" i="7"/>
  <c r="A32" i="7"/>
  <c r="A26" i="7"/>
  <c r="A25" i="7"/>
  <c r="A24" i="7"/>
  <c r="A23" i="7"/>
  <c r="A22" i="7"/>
  <c r="B10" i="12"/>
  <c r="BZ6" i="12"/>
  <c r="BX6" i="12"/>
  <c r="BV6" i="12"/>
  <c r="BT6" i="12"/>
  <c r="BR6" i="12"/>
  <c r="BP6" i="12"/>
  <c r="BH6" i="12"/>
  <c r="BF6" i="12"/>
  <c r="BD6" i="12"/>
  <c r="AZ6" i="12"/>
  <c r="AX6" i="12"/>
  <c r="AV6" i="12"/>
  <c r="AT6" i="12"/>
  <c r="AR6" i="12"/>
  <c r="AQ6" i="12"/>
  <c r="AO6" i="12"/>
  <c r="AM6" i="12"/>
  <c r="AK6" i="12"/>
  <c r="B4" i="12"/>
  <c r="AD22" i="12"/>
  <c r="AD21" i="12"/>
  <c r="AD20" i="12"/>
  <c r="AD19" i="12"/>
  <c r="AD18" i="12"/>
  <c r="AD17" i="12"/>
  <c r="AD16" i="12"/>
  <c r="AD15" i="12"/>
  <c r="AD14" i="12"/>
  <c r="AD13" i="12"/>
  <c r="AC22" i="12"/>
  <c r="AC21" i="12"/>
  <c r="AC20" i="12"/>
  <c r="AC19" i="12"/>
  <c r="AC18" i="12"/>
  <c r="AC17" i="12"/>
  <c r="AC16" i="12"/>
  <c r="AC15" i="12"/>
  <c r="AC14" i="12"/>
  <c r="AC13" i="12"/>
  <c r="B37" i="5"/>
  <c r="A25" i="5"/>
  <c r="B23" i="5"/>
  <c r="A21" i="5"/>
  <c r="Y26" i="12" s="1"/>
  <c r="A20" i="5"/>
  <c r="A9" i="5"/>
  <c r="A8" i="5"/>
  <c r="A5" i="5"/>
  <c r="A2" i="5"/>
  <c r="C1" i="5"/>
  <c r="DT6" i="12"/>
  <c r="DS6" i="12"/>
  <c r="DL7" i="12"/>
  <c r="AB22" i="12"/>
  <c r="AB21" i="12"/>
  <c r="AB20" i="12"/>
  <c r="AB19" i="12"/>
  <c r="AB18" i="12"/>
  <c r="AB17" i="12"/>
  <c r="AB16" i="12"/>
  <c r="AB15" i="12"/>
  <c r="AB14" i="12"/>
  <c r="AB13" i="12"/>
  <c r="X26" i="12"/>
  <c r="AA22" i="12"/>
  <c r="AA21" i="12"/>
  <c r="AA20" i="12"/>
  <c r="AA19" i="12"/>
  <c r="AA18" i="12"/>
  <c r="AA17" i="12"/>
  <c r="AA16" i="12"/>
  <c r="AA15" i="12"/>
  <c r="AA14" i="12"/>
  <c r="AA13" i="12"/>
  <c r="W26" i="12"/>
  <c r="N22" i="12"/>
  <c r="Z22" i="12"/>
  <c r="N21" i="12"/>
  <c r="Z21" i="12"/>
  <c r="Z20" i="12"/>
  <c r="N19" i="12"/>
  <c r="Z19" i="12"/>
  <c r="N18" i="12"/>
  <c r="Z18" i="12"/>
  <c r="N17" i="12"/>
  <c r="Z17" i="12"/>
  <c r="N16" i="12"/>
  <c r="Z16" i="12"/>
  <c r="N15" i="12"/>
  <c r="Z15" i="12"/>
  <c r="N14" i="12"/>
  <c r="Z14" i="12"/>
  <c r="Z13" i="12"/>
  <c r="V27" i="12"/>
  <c r="U26" i="12"/>
  <c r="K22" i="12"/>
  <c r="Y22" i="12"/>
  <c r="K21" i="12"/>
  <c r="Y21" i="12"/>
  <c r="K20" i="12"/>
  <c r="Y20" i="12"/>
  <c r="K19" i="12"/>
  <c r="Y19" i="12"/>
  <c r="K18" i="12"/>
  <c r="Y18" i="12"/>
  <c r="K17" i="12"/>
  <c r="Y17" i="12"/>
  <c r="Y16" i="12"/>
  <c r="Y15" i="12"/>
  <c r="K14" i="12"/>
  <c r="Y14" i="12"/>
  <c r="E20" i="4"/>
  <c r="K13" i="12"/>
  <c r="Y13" i="12"/>
  <c r="T27" i="12"/>
  <c r="J11" i="12"/>
  <c r="H22" i="12"/>
  <c r="X22" i="12"/>
  <c r="H21" i="12"/>
  <c r="X21" i="12"/>
  <c r="H20" i="12"/>
  <c r="X20" i="12"/>
  <c r="H19" i="12"/>
  <c r="X19" i="12"/>
  <c r="H18" i="12"/>
  <c r="X18" i="12"/>
  <c r="H17" i="12"/>
  <c r="X17" i="12"/>
  <c r="H16" i="12"/>
  <c r="X16" i="12"/>
  <c r="H15" i="12"/>
  <c r="X15" i="12"/>
  <c r="H14" i="12"/>
  <c r="X14" i="12"/>
  <c r="E7" i="4"/>
  <c r="H13" i="12"/>
  <c r="X13" i="12"/>
  <c r="Q26" i="12"/>
  <c r="E3" i="4"/>
  <c r="E1" i="4"/>
  <c r="DB26" i="12"/>
  <c r="CZ26" i="12"/>
  <c r="CT26" i="12"/>
  <c r="CN28" i="12"/>
  <c r="CN26" i="12"/>
  <c r="CD26" i="12"/>
  <c r="CC28" i="12"/>
  <c r="CB28" i="12"/>
  <c r="CB26" i="12"/>
  <c r="CA28" i="12"/>
  <c r="CA26" i="12"/>
  <c r="BW26" i="12"/>
  <c r="BO26" i="12"/>
  <c r="BN26" i="12"/>
  <c r="BM26" i="12"/>
  <c r="AS26" i="12"/>
  <c r="AP26" i="12"/>
  <c r="AL26" i="12"/>
  <c r="AN26" i="12"/>
  <c r="AJ26" i="12"/>
  <c r="AI26" i="12"/>
  <c r="AD26" i="12"/>
  <c r="AA26" i="12"/>
  <c r="E26" i="12"/>
  <c r="K26" i="12"/>
  <c r="J26" i="12"/>
  <c r="F26" i="12"/>
  <c r="I26" i="12"/>
  <c r="H26" i="12"/>
  <c r="B26" i="12"/>
  <c r="D26" i="12"/>
  <c r="C26" i="12"/>
  <c r="DB5" i="12"/>
  <c r="A97" i="2"/>
  <c r="A96" i="2"/>
  <c r="A93" i="2"/>
  <c r="A92" i="2"/>
  <c r="CB5" i="12"/>
  <c r="A88" i="2"/>
  <c r="A82" i="2"/>
  <c r="A72" i="2"/>
  <c r="BQ5" i="12" s="1"/>
  <c r="A70" i="2"/>
  <c r="A68" i="2"/>
  <c r="A67" i="2"/>
  <c r="BC7" i="12"/>
  <c r="AS5" i="12"/>
  <c r="AP7" i="12"/>
  <c r="AJ7" i="12"/>
  <c r="DW7" i="12"/>
  <c r="AI5" i="12"/>
  <c r="AU7" i="12"/>
  <c r="AE5" i="12"/>
  <c r="DW5" i="12"/>
  <c r="AD5" i="12"/>
  <c r="A48" i="2"/>
  <c r="A47" i="2"/>
  <c r="A46" i="2"/>
  <c r="A45" i="2"/>
  <c r="A25" i="2"/>
  <c r="A24" i="2"/>
  <c r="A23" i="2"/>
  <c r="A22" i="2"/>
  <c r="A21" i="2"/>
  <c r="J5" i="12" s="1"/>
  <c r="F5" i="12"/>
  <c r="A17" i="2"/>
  <c r="A8" i="2"/>
  <c r="A7" i="2"/>
  <c r="D5" i="12" s="1"/>
  <c r="A6" i="2"/>
  <c r="C5" i="12" s="1"/>
  <c r="A5" i="2"/>
  <c r="BB5" i="12" s="1"/>
  <c r="A2" i="2"/>
  <c r="C1" i="2"/>
  <c r="A7" i="8"/>
  <c r="B23" i="11"/>
  <c r="B22" i="11"/>
  <c r="B21" i="11"/>
  <c r="C3" i="11" s="1"/>
  <c r="B20" i="11"/>
  <c r="B19" i="11"/>
  <c r="B24" i="11"/>
  <c r="B25" i="11"/>
  <c r="B26" i="11"/>
  <c r="B27" i="11"/>
  <c r="H1" i="12"/>
  <c r="H7" i="12"/>
  <c r="I1" i="12"/>
  <c r="I5" i="12"/>
  <c r="K1" i="12"/>
  <c r="L1" i="12"/>
  <c r="M1" i="12" s="1"/>
  <c r="AE1" i="12"/>
  <c r="AE7" i="12" s="1"/>
  <c r="AK1" i="12"/>
  <c r="AQ1" i="12"/>
  <c r="AQ7" i="12" s="1"/>
  <c r="AT1" i="12"/>
  <c r="AU1" i="12" s="1"/>
  <c r="AV1" i="12" s="1"/>
  <c r="BP1" i="12"/>
  <c r="BQ1" i="12"/>
  <c r="CE1" i="12"/>
  <c r="CF1" i="12"/>
  <c r="CF7" i="12" s="1"/>
  <c r="CG1" i="12"/>
  <c r="CG7" i="12" s="1"/>
  <c r="CU1" i="12"/>
  <c r="CU5" i="12" s="1"/>
  <c r="CZ1" i="12"/>
  <c r="CZ5" i="12" s="1"/>
  <c r="DA1" i="12"/>
  <c r="DC1" i="12"/>
  <c r="DC5" i="12" s="1"/>
  <c r="AB2" i="12"/>
  <c r="AE2" i="12"/>
  <c r="AF2" i="12" s="1"/>
  <c r="AG2" i="12" s="1"/>
  <c r="AH2" i="12" s="1"/>
  <c r="CE2" i="12"/>
  <c r="CF2" i="12"/>
  <c r="CG2" i="12"/>
  <c r="CH2" i="12"/>
  <c r="CI2" i="12"/>
  <c r="CJ2" i="12"/>
  <c r="CK2" i="12" s="1"/>
  <c r="CU2" i="12"/>
  <c r="CZ2" i="12"/>
  <c r="DA2" i="12" s="1"/>
  <c r="DC2" i="12"/>
  <c r="DD2" i="12" s="1"/>
  <c r="DE2" i="12" s="1"/>
  <c r="DF2" i="12" s="1"/>
  <c r="DG2" i="12" s="1"/>
  <c r="B7" i="12"/>
  <c r="B11" i="12" s="1"/>
  <c r="C7" i="12"/>
  <c r="C13" i="12" s="1"/>
  <c r="C14" i="12" s="1"/>
  <c r="C15" i="12" s="1"/>
  <c r="C16" i="12" s="1"/>
  <c r="C17" i="12" s="1"/>
  <c r="C18" i="12" s="1"/>
  <c r="C19" i="12" s="1"/>
  <c r="C20" i="12" s="1"/>
  <c r="C21" i="12" s="1"/>
  <c r="C22" i="12" s="1"/>
  <c r="D7" i="12"/>
  <c r="D13" i="12" s="1"/>
  <c r="D14" i="12" s="1"/>
  <c r="D15" i="12" s="1"/>
  <c r="D16" i="12" s="1"/>
  <c r="D17" i="12" s="1"/>
  <c r="D18" i="12" s="1"/>
  <c r="D19" i="12" s="1"/>
  <c r="D20" i="12" s="1"/>
  <c r="D21" i="12" s="1"/>
  <c r="D22" i="12" s="1"/>
  <c r="E7" i="12"/>
  <c r="E13" i="12" s="1"/>
  <c r="E14" i="12" s="1"/>
  <c r="E15" i="12" s="1"/>
  <c r="E16" i="12" s="1"/>
  <c r="E17" i="12" s="1"/>
  <c r="E18" i="12" s="1"/>
  <c r="E19" i="12" s="1"/>
  <c r="E20" i="12" s="1"/>
  <c r="E21" i="12" s="1"/>
  <c r="E22" i="12" s="1"/>
  <c r="F7" i="12"/>
  <c r="G7" i="12"/>
  <c r="Y7" i="12"/>
  <c r="AD7" i="12"/>
  <c r="CD7" i="12"/>
  <c r="CT7" i="12"/>
  <c r="CY7" i="12"/>
  <c r="DB7" i="12"/>
  <c r="F11" i="12"/>
  <c r="X11" i="12" s="1"/>
  <c r="I11" i="12"/>
  <c r="Y11" i="12" s="1"/>
  <c r="L11" i="12"/>
  <c r="Z11" i="12" s="1"/>
  <c r="O11" i="12"/>
  <c r="AA11" i="12" s="1"/>
  <c r="Q11" i="12"/>
  <c r="AB11" i="12" s="1"/>
  <c r="F13" i="12"/>
  <c r="G13" i="12"/>
  <c r="I13" i="12"/>
  <c r="J13" i="12"/>
  <c r="L13" i="12"/>
  <c r="M13" i="12"/>
  <c r="O13" i="12"/>
  <c r="P13" i="12"/>
  <c r="Q13" i="12"/>
  <c r="R13" i="12"/>
  <c r="S13" i="12"/>
  <c r="T13" i="12"/>
  <c r="U13" i="12"/>
  <c r="V13" i="12"/>
  <c r="F14" i="12"/>
  <c r="G14" i="12"/>
  <c r="I14" i="12"/>
  <c r="J14" i="12"/>
  <c r="L14" i="12"/>
  <c r="M14" i="12"/>
  <c r="O14" i="12"/>
  <c r="P14" i="12"/>
  <c r="Q14" i="12"/>
  <c r="R14" i="12"/>
  <c r="S14" i="12"/>
  <c r="T14" i="12"/>
  <c r="U14" i="12"/>
  <c r="V14" i="12"/>
  <c r="F15" i="12"/>
  <c r="G15" i="12"/>
  <c r="I15" i="12"/>
  <c r="J15" i="12"/>
  <c r="L15" i="12"/>
  <c r="M15" i="12"/>
  <c r="O15" i="12"/>
  <c r="P15" i="12"/>
  <c r="Q15" i="12"/>
  <c r="R15" i="12"/>
  <c r="S15" i="12"/>
  <c r="T15" i="12"/>
  <c r="U15" i="12"/>
  <c r="V15" i="12"/>
  <c r="F16" i="12"/>
  <c r="G16" i="12"/>
  <c r="I16" i="12"/>
  <c r="J16" i="12"/>
  <c r="L16" i="12"/>
  <c r="M16" i="12"/>
  <c r="O16" i="12"/>
  <c r="P16" i="12"/>
  <c r="Q16" i="12"/>
  <c r="R16" i="12"/>
  <c r="S16" i="12"/>
  <c r="T16" i="12"/>
  <c r="U16" i="12"/>
  <c r="V16" i="12"/>
  <c r="F17" i="12"/>
  <c r="G17" i="12"/>
  <c r="I17" i="12"/>
  <c r="J17" i="12"/>
  <c r="L17" i="12"/>
  <c r="M17" i="12"/>
  <c r="O17" i="12"/>
  <c r="P17" i="12"/>
  <c r="Q17" i="12"/>
  <c r="R17" i="12"/>
  <c r="S17" i="12"/>
  <c r="T17" i="12"/>
  <c r="U17" i="12"/>
  <c r="V17" i="12"/>
  <c r="F18" i="12"/>
  <c r="G18" i="12"/>
  <c r="I18" i="12"/>
  <c r="J18" i="12"/>
  <c r="L18" i="12"/>
  <c r="M18" i="12"/>
  <c r="O18" i="12"/>
  <c r="P18" i="12"/>
  <c r="Q18" i="12"/>
  <c r="R18" i="12"/>
  <c r="S18" i="12"/>
  <c r="T18" i="12"/>
  <c r="U18" i="12"/>
  <c r="V18" i="12"/>
  <c r="F19" i="12"/>
  <c r="G19" i="12"/>
  <c r="I19" i="12"/>
  <c r="J19" i="12"/>
  <c r="L19" i="12"/>
  <c r="M19" i="12"/>
  <c r="O19" i="12"/>
  <c r="P19" i="12"/>
  <c r="Q19" i="12"/>
  <c r="R19" i="12"/>
  <c r="S19" i="12"/>
  <c r="T19" i="12"/>
  <c r="U19" i="12"/>
  <c r="V19" i="12"/>
  <c r="F20" i="12"/>
  <c r="G20" i="12"/>
  <c r="I20" i="12"/>
  <c r="J20" i="12"/>
  <c r="L20" i="12"/>
  <c r="M20" i="12"/>
  <c r="O20" i="12"/>
  <c r="P20" i="12"/>
  <c r="Q20" i="12"/>
  <c r="R20" i="12"/>
  <c r="S20" i="12"/>
  <c r="T20" i="12"/>
  <c r="U20" i="12"/>
  <c r="V20" i="12"/>
  <c r="F21" i="12"/>
  <c r="G21" i="12"/>
  <c r="I21" i="12"/>
  <c r="J21" i="12"/>
  <c r="L21" i="12"/>
  <c r="M21" i="12"/>
  <c r="O21" i="12"/>
  <c r="P21" i="12"/>
  <c r="Q21" i="12"/>
  <c r="R21" i="12"/>
  <c r="S21" i="12"/>
  <c r="T21" i="12"/>
  <c r="U21" i="12"/>
  <c r="V21" i="12"/>
  <c r="F22" i="12"/>
  <c r="G22" i="12"/>
  <c r="I22" i="12"/>
  <c r="J22" i="12"/>
  <c r="L22" i="12"/>
  <c r="M22" i="12"/>
  <c r="O22" i="12"/>
  <c r="P22" i="12"/>
  <c r="Q22" i="12"/>
  <c r="R22" i="12"/>
  <c r="S22" i="12"/>
  <c r="T22" i="12"/>
  <c r="U22" i="12"/>
  <c r="V22" i="12"/>
  <c r="S11" i="12"/>
  <c r="U11" i="12"/>
  <c r="AD11" i="12" s="1"/>
  <c r="H12" i="12"/>
  <c r="K15" i="12"/>
  <c r="K16" i="12"/>
  <c r="N13" i="12"/>
  <c r="N20" i="12"/>
  <c r="R11" i="12"/>
  <c r="DI7" i="12"/>
  <c r="DJ7" i="12"/>
  <c r="DM6" i="12"/>
  <c r="B21" i="2"/>
  <c r="J7" i="12" s="1"/>
  <c r="DM7" i="12"/>
  <c r="DI5" i="12"/>
  <c r="X5" i="12"/>
  <c r="DJ6" i="12"/>
  <c r="M11" i="12"/>
  <c r="DL6" i="12"/>
  <c r="U5" i="12"/>
  <c r="W5" i="12"/>
  <c r="P11" i="12"/>
  <c r="CY26" i="12"/>
  <c r="CY5" i="12"/>
  <c r="CO2" i="12"/>
  <c r="CP2" i="12" s="1"/>
  <c r="CQ2" i="12" s="1"/>
  <c r="CR2" i="12" s="1"/>
  <c r="CS2" i="12" s="1"/>
  <c r="BD1" i="12"/>
  <c r="BE1" i="12" s="1"/>
  <c r="BY2" i="12"/>
  <c r="BZ2" i="12" s="1"/>
  <c r="EE2" i="12"/>
  <c r="AR2" i="12"/>
  <c r="FO2" i="12"/>
  <c r="DD1" i="12"/>
  <c r="DE1" i="12"/>
  <c r="DE7" i="12" s="1"/>
  <c r="CV25" i="12"/>
  <c r="CW25" i="12" s="1"/>
  <c r="CV28" i="12"/>
  <c r="CE7" i="12"/>
  <c r="AC2" i="12"/>
  <c r="DA25" i="12"/>
  <c r="DA26" i="12" s="1"/>
  <c r="CZ28" i="12"/>
  <c r="CU26" i="12"/>
  <c r="CP25" i="12"/>
  <c r="CQ25" i="12"/>
  <c r="CR25" i="12"/>
  <c r="CR28" i="12" s="1"/>
  <c r="CF25" i="12"/>
  <c r="CF28" i="12"/>
  <c r="CG25" i="12"/>
  <c r="BY25" i="12"/>
  <c r="BX26" i="12"/>
  <c r="AU25" i="12"/>
  <c r="AU26" i="12" s="1"/>
  <c r="AR25" i="12"/>
  <c r="AR28" i="12"/>
  <c r="AO28" i="12"/>
  <c r="AL28" i="12"/>
  <c r="AM26" i="12"/>
  <c r="AK26" i="12"/>
  <c r="AC25" i="12"/>
  <c r="AB26" i="12"/>
  <c r="AE26" i="12"/>
  <c r="DC7" i="12"/>
  <c r="AT28" i="12"/>
  <c r="CC26" i="12"/>
  <c r="EF2" i="12"/>
  <c r="EG2" i="12"/>
  <c r="EH2" i="12" s="1"/>
  <c r="EI2" i="12" s="1"/>
  <c r="EJ2" i="12" s="1"/>
  <c r="DA28" i="12"/>
  <c r="BY28" i="12"/>
  <c r="BZ25" i="12"/>
  <c r="BY26" i="12"/>
  <c r="D11" i="12"/>
  <c r="CU7" i="12"/>
  <c r="DK7" i="12"/>
  <c r="DR7" i="12"/>
  <c r="A3" i="5"/>
  <c r="CP28" i="12"/>
  <c r="DQ6" i="12"/>
  <c r="DP5" i="12"/>
  <c r="DR6" i="12"/>
  <c r="DK6" i="12"/>
  <c r="DP7" i="12"/>
  <c r="DQ7" i="12"/>
  <c r="DS7" i="12"/>
  <c r="L26" i="12"/>
  <c r="DT7" i="12"/>
  <c r="DU7" i="12"/>
  <c r="C11" i="12"/>
  <c r="FP2" i="12"/>
  <c r="FQ2" i="12" s="1"/>
  <c r="FR2" i="12" s="1"/>
  <c r="FS2" i="12" s="1"/>
  <c r="FT2" i="12" s="1"/>
  <c r="CV2" i="12"/>
  <c r="CW2" i="12"/>
  <c r="CX2" i="12" s="1"/>
  <c r="G5" i="12"/>
  <c r="A4" i="5"/>
  <c r="BO5" i="12"/>
  <c r="CB7" i="12"/>
  <c r="BD5" i="12"/>
  <c r="CC7" i="12"/>
  <c r="BO7" i="12"/>
  <c r="AS7" i="12"/>
  <c r="AJ5" i="12"/>
  <c r="AR7" i="12"/>
  <c r="CT5" i="12"/>
  <c r="AI7" i="12"/>
  <c r="BC5" i="12"/>
  <c r="BD7" i="12"/>
  <c r="S5" i="12"/>
  <c r="V6" i="12"/>
  <c r="N12" i="12"/>
  <c r="S26" i="12"/>
  <c r="BQ7" i="12"/>
  <c r="BR1" i="12"/>
  <c r="BQ28" i="12"/>
  <c r="BQ26" i="12"/>
  <c r="BR25" i="12"/>
  <c r="BS25" i="12" s="1"/>
  <c r="AF28" i="12"/>
  <c r="AF26" i="12"/>
  <c r="AG25" i="12"/>
  <c r="AG26" i="12" s="1"/>
  <c r="AE28" i="12"/>
  <c r="BP7" i="12"/>
  <c r="DD25" i="12"/>
  <c r="DD26" i="12" s="1"/>
  <c r="CQ28" i="12"/>
  <c r="AU28" i="12"/>
  <c r="H5" i="12"/>
  <c r="BP26" i="12"/>
  <c r="AC11" i="12"/>
  <c r="BP28" i="12"/>
  <c r="AV25" i="12"/>
  <c r="AW25" i="12" s="1"/>
  <c r="I7" i="12"/>
  <c r="DD5" i="12"/>
  <c r="DD7" i="12"/>
  <c r="DC26" i="12"/>
  <c r="AV28" i="12"/>
  <c r="AH25" i="12"/>
  <c r="AH28" i="12" s="1"/>
  <c r="AG28" i="12"/>
  <c r="BR7" i="12"/>
  <c r="BS1" i="12"/>
  <c r="BS7" i="12"/>
  <c r="BT1" i="12"/>
  <c r="AW26" i="12"/>
  <c r="AW28" i="12"/>
  <c r="AX25" i="12"/>
  <c r="BT5" i="12"/>
  <c r="BU1" i="12"/>
  <c r="BV1" i="12" s="1"/>
  <c r="BT7" i="12"/>
  <c r="Q5" i="12" l="1"/>
  <c r="G11" i="12"/>
  <c r="R6" i="12"/>
  <c r="R27" i="12"/>
  <c r="K12" i="12"/>
  <c r="V7" i="12"/>
  <c r="S28" i="12"/>
  <c r="T6" i="12"/>
  <c r="AP5" i="12"/>
  <c r="E5" i="12"/>
  <c r="BS5" i="12"/>
  <c r="K7" i="12"/>
  <c r="V28" i="12"/>
  <c r="BU5" i="12"/>
  <c r="BR5" i="12"/>
  <c r="CC5" i="12"/>
  <c r="E11" i="12"/>
  <c r="Y5" i="12"/>
  <c r="DA7" i="12"/>
  <c r="DA5" i="12"/>
  <c r="M7" i="12"/>
  <c r="N1" i="12"/>
  <c r="BZ26" i="12"/>
  <c r="BZ28" i="12"/>
  <c r="T7" i="12"/>
  <c r="T28" i="12"/>
  <c r="BW1" i="12"/>
  <c r="BW5" i="12" s="1"/>
  <c r="BV5" i="12"/>
  <c r="W28" i="12"/>
  <c r="EW2" i="12"/>
  <c r="EX2" i="12" s="1"/>
  <c r="EY2" i="12" s="1"/>
  <c r="EZ2" i="12" s="1"/>
  <c r="FA2" i="12" s="1"/>
  <c r="FB2" i="12" s="1"/>
  <c r="FC2" i="12" s="1"/>
  <c r="FD2" i="12" s="1"/>
  <c r="FE2" i="12" s="1"/>
  <c r="FF2" i="12" s="1"/>
  <c r="BF1" i="12"/>
  <c r="BE5" i="12"/>
  <c r="BE7" i="12"/>
  <c r="S7" i="12"/>
  <c r="X7" i="12"/>
  <c r="U7" i="12"/>
  <c r="U28" i="12"/>
  <c r="AH26" i="12"/>
  <c r="BS26" i="12"/>
  <c r="BS28" i="12"/>
  <c r="BT25" i="12"/>
  <c r="Q28" i="12"/>
  <c r="Q7" i="12"/>
  <c r="BV7" i="12"/>
  <c r="W7" i="12"/>
  <c r="AV7" i="12"/>
  <c r="AW1" i="12"/>
  <c r="AX1" i="12" s="1"/>
  <c r="CH25" i="12"/>
  <c r="CG28" i="12"/>
  <c r="AX26" i="12"/>
  <c r="AY25" i="12"/>
  <c r="AX28" i="12"/>
  <c r="CW28" i="12"/>
  <c r="CX25" i="12"/>
  <c r="CW26" i="12"/>
  <c r="R7" i="12"/>
  <c r="R28" i="12"/>
  <c r="AK7" i="12"/>
  <c r="AL1" i="12"/>
  <c r="AC26" i="12"/>
  <c r="AC28" i="12"/>
  <c r="CZ7" i="12"/>
  <c r="DE25" i="12"/>
  <c r="L7" i="12"/>
  <c r="BU7" i="12"/>
  <c r="CH1" i="12"/>
  <c r="AV26" i="12"/>
  <c r="CV26" i="12"/>
  <c r="X28" i="12"/>
  <c r="K5" i="12"/>
  <c r="CV1" i="12"/>
  <c r="L5" i="12"/>
  <c r="M5" i="12"/>
  <c r="N5" i="12"/>
  <c r="BR26" i="12"/>
  <c r="DE5" i="12"/>
  <c r="CS25" i="12"/>
  <c r="CS28" i="12" s="1"/>
  <c r="DF1" i="12"/>
  <c r="AT7" i="12"/>
  <c r="DD28" i="12"/>
  <c r="BR28" i="12"/>
  <c r="AF1" i="12"/>
  <c r="AW5" i="12"/>
  <c r="AL7" i="12"/>
  <c r="AX7" i="12"/>
  <c r="AU5" i="12"/>
  <c r="AW7" i="12"/>
  <c r="B13" i="12"/>
  <c r="B14" i="12" s="1"/>
  <c r="B15" i="12" s="1"/>
  <c r="B16" i="12" s="1"/>
  <c r="B17" i="12" s="1"/>
  <c r="B18" i="12" s="1"/>
  <c r="B19" i="12" s="1"/>
  <c r="B20" i="12" s="1"/>
  <c r="B21" i="12" s="1"/>
  <c r="B22" i="12" s="1"/>
  <c r="CI1" i="12" l="1"/>
  <c r="CH7" i="12"/>
  <c r="CX28" i="12"/>
  <c r="CX26" i="12"/>
  <c r="BT28" i="12"/>
  <c r="BT26" i="12"/>
  <c r="BU25" i="12"/>
  <c r="AG1" i="12"/>
  <c r="AF7" i="12"/>
  <c r="AF5" i="12"/>
  <c r="CI25" i="12"/>
  <c r="CH28" i="12"/>
  <c r="DF5" i="12"/>
  <c r="DF7" i="12"/>
  <c r="DG1" i="12"/>
  <c r="AM1" i="12"/>
  <c r="AL5" i="12"/>
  <c r="AY1" i="12"/>
  <c r="AX5" i="12"/>
  <c r="O1" i="12"/>
  <c r="N7" i="12"/>
  <c r="DF25" i="12"/>
  <c r="DE28" i="12"/>
  <c r="DE26" i="12"/>
  <c r="CV5" i="12"/>
  <c r="CV7" i="12"/>
  <c r="CW1" i="12"/>
  <c r="AY26" i="12"/>
  <c r="AY28" i="12"/>
  <c r="AZ25" i="12"/>
  <c r="BW7" i="12"/>
  <c r="BX1" i="12"/>
  <c r="BG1" i="12"/>
  <c r="BF5" i="12"/>
  <c r="BF7" i="12"/>
  <c r="CJ25" i="12" l="1"/>
  <c r="CI28" i="12"/>
  <c r="DG25" i="12"/>
  <c r="DF26" i="12"/>
  <c r="DF28" i="12"/>
  <c r="BH1" i="12"/>
  <c r="BG7" i="12"/>
  <c r="BG5" i="12"/>
  <c r="BY1" i="12"/>
  <c r="BX7" i="12"/>
  <c r="BX5" i="12"/>
  <c r="O5" i="12"/>
  <c r="O7" i="12"/>
  <c r="P1" i="12"/>
  <c r="AH1" i="12"/>
  <c r="AG5" i="12"/>
  <c r="AG7" i="12"/>
  <c r="BV25" i="12"/>
  <c r="BU26" i="12"/>
  <c r="BU28" i="12"/>
  <c r="BA25" i="12"/>
  <c r="AZ28" i="12"/>
  <c r="AZ26" i="12"/>
  <c r="AY5" i="12"/>
  <c r="AY7" i="12"/>
  <c r="AZ1" i="12"/>
  <c r="AN1" i="12"/>
  <c r="AM7" i="12"/>
  <c r="AM5" i="12"/>
  <c r="CX1" i="12"/>
  <c r="CW5" i="12"/>
  <c r="CW7" i="12"/>
  <c r="DG5" i="12"/>
  <c r="DG7" i="12"/>
  <c r="CJ1" i="12"/>
  <c r="CI7" i="12"/>
  <c r="CJ7" i="12" l="1"/>
  <c r="CK1" i="12"/>
  <c r="BA28" i="12"/>
  <c r="BA26" i="12"/>
  <c r="BB25" i="12"/>
  <c r="CX5" i="12"/>
  <c r="CX7" i="12"/>
  <c r="BV28" i="12"/>
  <c r="BV26" i="12"/>
  <c r="BH5" i="12"/>
  <c r="BM1" i="12"/>
  <c r="BH7" i="12"/>
  <c r="BY5" i="12"/>
  <c r="BY7" i="12"/>
  <c r="BZ1" i="12"/>
  <c r="AO1" i="12"/>
  <c r="AN5" i="12"/>
  <c r="AN7" i="12"/>
  <c r="AH5" i="12"/>
  <c r="AH7" i="12"/>
  <c r="DG26" i="12"/>
  <c r="DG28" i="12"/>
  <c r="AZ5" i="12"/>
  <c r="AZ7" i="12"/>
  <c r="P7" i="12"/>
  <c r="P5" i="12"/>
  <c r="AA1" i="12"/>
  <c r="CK25" i="12"/>
  <c r="CJ28" i="12"/>
  <c r="BM7" i="12" l="1"/>
  <c r="BN1" i="12"/>
  <c r="BM5" i="12"/>
  <c r="BC25" i="12"/>
  <c r="BB28" i="12"/>
  <c r="BB26" i="12"/>
  <c r="CK28" i="12"/>
  <c r="CL25" i="12"/>
  <c r="CL28" i="12" s="1"/>
  <c r="AO5" i="12"/>
  <c r="AO7" i="12"/>
  <c r="AB1" i="12"/>
  <c r="AA7" i="12"/>
  <c r="AA5" i="12"/>
  <c r="BZ7" i="12"/>
  <c r="CA1" i="12"/>
  <c r="CL1" i="12"/>
  <c r="CK7" i="12"/>
  <c r="AC1" i="12" l="1"/>
  <c r="AB7" i="12"/>
  <c r="AB5" i="12"/>
  <c r="CL7" i="12"/>
  <c r="CM1" i="12"/>
  <c r="BN7" i="12"/>
  <c r="BN5" i="12"/>
  <c r="BC26" i="12"/>
  <c r="BC28" i="12"/>
  <c r="BD25" i="12"/>
  <c r="CA7" i="12"/>
  <c r="CA5" i="12"/>
  <c r="BE25" i="12" l="1"/>
  <c r="BD26" i="12"/>
  <c r="BD28" i="12"/>
  <c r="CM7" i="12"/>
  <c r="CN1" i="12"/>
  <c r="AC7" i="12"/>
  <c r="AC5" i="12"/>
  <c r="CO1" i="12" l="1"/>
  <c r="CN5" i="12"/>
  <c r="CN7" i="12"/>
  <c r="BF25" i="12"/>
  <c r="BE26" i="12"/>
  <c r="BE28" i="12"/>
  <c r="BF28" i="12" l="1"/>
  <c r="BG25" i="12"/>
  <c r="BF26" i="12"/>
  <c r="CP1" i="12"/>
  <c r="CO7" i="12"/>
  <c r="CP7" i="12" l="1"/>
  <c r="CQ1" i="12"/>
  <c r="BG26" i="12"/>
  <c r="BG28" i="12"/>
  <c r="BH25" i="12"/>
  <c r="BI25" i="12" l="1"/>
  <c r="BH26" i="12"/>
  <c r="BH28" i="12"/>
  <c r="CQ7" i="12"/>
  <c r="CR1" i="12"/>
  <c r="CR7" i="12" l="1"/>
  <c r="CS1" i="12"/>
  <c r="CS7" i="12" s="1"/>
  <c r="BI28" i="12"/>
  <c r="BJ25" i="12"/>
  <c r="BI26" i="12"/>
  <c r="BJ26" i="12" l="1"/>
  <c r="BJ28" i="12"/>
  <c r="BK25" i="12"/>
  <c r="BL25" i="12" l="1"/>
  <c r="BK28" i="12"/>
  <c r="BK26" i="12"/>
  <c r="BL28" i="12" l="1"/>
  <c r="BL26"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tc={22FC8D09-5B37-40A0-814F-4CAACFDA61F7}</author>
  </authors>
  <commentList>
    <comment ref="C95" authorId="0" shapeId="0" xr:uid="{22FC8D09-5B37-40A0-814F-4CAACFDA61F7}">
      <text>
        <t>[Threaded comment]
Your version of Excel allows you to read this threaded comment; however, any edits to it will get removed if the file is opened in a newer version of Excel. Learn more: https://go.microsoft.com/fwlink/?linkid=870924
Comment:
    Allow paste and insert, picture into cell function
Reply:
    Have now amended by unprotecting and ensuring edit objects is selected</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Fallmann Hubert</author>
  </authors>
  <commentList>
    <comment ref="A58" authorId="0" shapeId="0" xr:uid="{7B6209DE-E6CD-4448-8F27-61358095499C}">
      <text>
        <r>
          <rPr>
            <b/>
            <sz val="9"/>
            <color indexed="81"/>
            <rFont val="Segoe UI"/>
            <family val="2"/>
            <charset val="1"/>
          </rPr>
          <t>Fallmann Hubert:</t>
        </r>
        <r>
          <rPr>
            <sz val="9"/>
            <color indexed="81"/>
            <rFont val="Segoe UI"/>
            <family val="2"/>
            <charset val="1"/>
          </rPr>
          <t xml:space="preserve">
Used as constant on ist own "Yes"</t>
        </r>
      </text>
    </comment>
    <comment ref="A59" authorId="0" shapeId="0" xr:uid="{EAC55964-5888-4F61-8D31-FD004E74A3E1}">
      <text>
        <r>
          <rPr>
            <b/>
            <sz val="9"/>
            <color indexed="81"/>
            <rFont val="Segoe UI"/>
            <family val="2"/>
            <charset val="1"/>
          </rPr>
          <t>Fallmann Hubert:</t>
        </r>
        <r>
          <rPr>
            <sz val="9"/>
            <color indexed="81"/>
            <rFont val="Segoe UI"/>
            <family val="2"/>
            <charset val="1"/>
          </rPr>
          <t xml:space="preserve">
Used as a constant on ist own "No"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Hubert Fallmann</author>
  </authors>
  <commentList>
    <comment ref="A14" authorId="0" shapeId="0" xr:uid="{C37A0F0C-8EB0-45E9-B3F4-CF07F6010F2E}">
      <text>
        <r>
          <rPr>
            <b/>
            <sz val="8"/>
            <color indexed="8"/>
            <rFont val="Tahoma"/>
            <family val="2"/>
          </rPr>
          <t>For Member States:</t>
        </r>
        <r>
          <rPr>
            <sz val="8"/>
            <color indexed="8"/>
            <rFont val="Tahoma"/>
            <family val="2"/>
          </rPr>
          <t xml:space="preserve">
</t>
        </r>
        <r>
          <rPr>
            <sz val="8"/>
            <color indexed="8"/>
            <rFont val="Tahoma"/>
            <family val="2"/>
          </rPr>
          <t xml:space="preserve">If you make adaptations to this file, please list your Competent Authorities below the "Please select".
</t>
        </r>
      </text>
    </comment>
  </commentList>
</comments>
</file>

<file path=xl/sharedStrings.xml><?xml version="1.0" encoding="utf-8"?>
<sst xmlns="http://schemas.openxmlformats.org/spreadsheetml/2006/main" count="1544" uniqueCount="1439">
  <si>
    <t>VERIFICATION REPORT</t>
  </si>
  <si>
    <t>For the verification of installations who are classified as ultra-small emitters in the 2021-2025 allocation period and wish to apply for ultra-small status in the 2026-2030 allocation period under the UK Emissions Trading Scheme</t>
  </si>
  <si>
    <t>(a)  Read carefully 'How to use this file'. These are the instructions for completing this template.</t>
  </si>
  <si>
    <t>(b)  Check that  you have the correct version of the template. The template version (in particular the reference file name) is clearly indicated on the cover page of this file.</t>
  </si>
  <si>
    <t>The UK Emissions Trading Scheme (UK ETS) is given effect by the Greenhouse Gas Emissions Trading Scheme Order 2020 (SI 2020/1265) (the UK ETS Order), as amended by the Greenhouse Gas Emissions Trading Scheme (Amendment) Order 2020 (SI 2020/1557) (the UK ETS (Amendment) Order). Both are subject to further amendments.</t>
  </si>
  <si>
    <t>The Orders can be downloaded from:</t>
  </si>
  <si>
    <t>https://www.legislation.gov.uk/uksi/2020/1265/made</t>
  </si>
  <si>
    <t>https://www.legislation.gov.uk/uksi/2020/1557/contents/made</t>
  </si>
  <si>
    <t>Where this template refers to the Verification Regulation 2018 or VR, this means Commission Implementing Regulation (EU) 2018/2067 of 19 December 2018 as given effect by the Order, and subject to modifications in schedule 5 to the Order.</t>
  </si>
  <si>
    <t>Paragraph 4 to schedule 8 to the Order further modifies the Verification Regulation 2018 for ultra-small emitters in 2021-2025 allocation period who wish to obtaining ultra-small emitter status for 2026-2030 allocation period</t>
  </si>
  <si>
    <t>Where this template refers to the Monitoring and Reporting Regulation or MRR, this means Commission Implementing Regulation (EU) 2018/2066 of 18 December 2018 as given effect by the Order, and subject to modifications in schedule 4 and paragraph 5 in schedule 8 to the Order.</t>
  </si>
  <si>
    <t xml:space="preserve">References in the Verification Regulation 2018—
(a)to the operator's report or emission report are to be read as references to the evidence of the installation's reportable emissions provided to the verifier by the operator for verification and intended to be submitted under paragraph 3(1)(b) of schedule 8 to the Order;
(b)to the monitoring plan or the monitoring plan approved by the regulator are to be read as references to the appropriate monitoring plan referred to in paragraph 5, including any modifications to the plan made under Article 14 of the Monitoring and Reporting Regulation 2018, as applied by paragraph 5(4) of schedule 8 to the Order (even though such modifications do not require the approval of the regulator: see paragraph 5(5) of Schedule 8 to the Order 'Duty to monitor reportable emissions, etc').
</t>
  </si>
  <si>
    <t>References to non-compliance with the Monitoring and Reporting Regulation 2018 should be read as reference to non-compliance with the provisions of that Regulation referred to in paragraph 5(4) to (6) ('Duty to monitor reportable emissions, etc') of schedule 8 to the Order;</t>
  </si>
  <si>
    <t>Subject to paragraph 5(4) to (6) of schedule 8 to the Order, where an installation is an ultra-small emitter for a scheme year, the Monitoring and Reporting Regulation 2018 does not apply to the monitoring or reporting of emissions of greenhouse gases from the installation in the scheme year.</t>
  </si>
  <si>
    <t>The previous verification report means the last report where the operator has previously provided evidence of the installation's reportable emissions in the [2021-2025] allocation period to the verifier for verification for the purposes of submission under paragraph 3(1)(b) of Schedule 8 to the Order, the verifier's last report under the Verification Regulation 2018 (as modified by this paragraph) on that evidence;</t>
  </si>
  <si>
    <t>Article 6 of the Verification Regulation 2018 sets out the objective of verification, which is to ensure the reliability of the information and data submitted in reports related to the UK ETS:</t>
  </si>
  <si>
    <t>"A verified emissions report, baseline data report, new entrant data report or annual activity level report shall be reliable for users. It shall represent faithfully that, which it either purports to represent or may reasonably be expected to represent. 
The process of verifying operator's or aircraft operator's report shall be an effective and reliable tool in support of quality assurance and quality control procedures, providing information upon which an operator or aircraft operator can act to improve performance in monitoring and reporting emissions or data relevant for free allocation."</t>
  </si>
  <si>
    <t xml:space="preserve">Furthermore, in accordance with the UK ETS Order and the Verification Regulation 2018, the verifier should apply a risk based approach with the aim of reaching a verified opinion providing reasonable assurance that the data report is free from material misstatements and that the report can be verified as satisfactory. </t>
  </si>
  <si>
    <t>Article 27(1) requires that the verifier’s conclusions and the verification opinion are submitted in a verification report:</t>
  </si>
  <si>
    <t>"Based on the information collected during the verification, the verifier shall issue a verification report to the operator or aircraft operator on each emission report, tonne-kilometre report, baseline data report, new entrant data report or annual activity level data report that was subject to verification."</t>
  </si>
  <si>
    <t>And Article 27(2) states:</t>
  </si>
  <si>
    <t>"The operator or aircraft operator shall submit the verification report to the regulator together with the operator’s or aircraft operator’s report concerned."</t>
  </si>
  <si>
    <t xml:space="preserve">This file is the verification report template that has been developed by the UK ETS authority as part of a series of guidance documents and electronic templates. The template aims to provide a standardised, harmonised and consistent way of reporting on the verification of the operator's baseline data report. This verification report template represents the views of the UK ETS authority at the time of publication. </t>
  </si>
  <si>
    <t xml:space="preserve">The verification report template has been produced to comply with the requirements of Article 27 of the Verification Regulation 2018, EN ISO 14065:2020, in conjunction with ISO/IEC 17029:2019, and the specific requirements for financial assurance based verifiers. It has been based on these requirements and acknowledged best practices. </t>
  </si>
  <si>
    <t>All guidance documents and templates developed by the UK ETS authority on the free allocation rules and  the Verification Regulation 2018 can be found at:</t>
  </si>
  <si>
    <t>https://www.gov.uk/government/collections/uk-emissions-trading-scheme-uk-ets-technical-guidance-and-tools</t>
  </si>
  <si>
    <t>For sites in England: Environment Agency: ethelp@environment-agency.gov.uk</t>
  </si>
  <si>
    <t xml:space="preserve">For site in Scotland: Scottish Environment Protection Agency: emission.trading@sepa.org.uk </t>
  </si>
  <si>
    <t>For Northern Ireland:NIEA: emissions.trading@daera-ni.gov.uk</t>
  </si>
  <si>
    <t xml:space="preserve">UK ETS guidance </t>
  </si>
  <si>
    <t>For the report that must be submitted by 30 June 2025 (relating to the years 2021, 2022 and 2023), only one opinion statement is to be used.  The opinion statement text applicable to the 'worst' year applies (e.g. if 2021 and 2022  is 'satisfactory' but 2019 is not verified, then the whole report is 'not verified').</t>
  </si>
  <si>
    <t>USE data collection verification report template_Authority_20241007.xls</t>
  </si>
  <si>
    <t>The formal opinion document to be signed by the verifier's authorised signatory</t>
  </si>
  <si>
    <t>To list all remaining - uncorrected - misstatements, non-conformities and non-compliances identified from the verification</t>
  </si>
  <si>
    <t>Background and other information of relevance to the opinion such as the criteria that control the verification process (accreditation rules etc) and the criteria against which the verification is conducted (UK ETS Rules etc)</t>
  </si>
  <si>
    <t>Please complete all the yellow cells in the opinion template deleting or amending as appropriate any text that is already in the cell.  If further space is required, please insert an additional line below and merge the cells.  Further instructions or comments are below against individual lines, as relevant.  Further detail concerning background to the verification etc should be given in Annex 2.</t>
  </si>
  <si>
    <t>Verification of ultra-small emitters (USE) emissions for the purpose of determining eligibilty for the 2026-2030 allocation period</t>
  </si>
  <si>
    <t>This is the name of the current operator</t>
  </si>
  <si>
    <t>Permit number</t>
  </si>
  <si>
    <t>This is the permit number associated with this installation prior to being given ultra-small emitter status</t>
  </si>
  <si>
    <t>Regulated activity</t>
  </si>
  <si>
    <t>Regulator</t>
  </si>
  <si>
    <t>REPORT DETAILS</t>
  </si>
  <si>
    <t>Filename of the USE data collection report, including date and version number</t>
  </si>
  <si>
    <t>Date of USE data report</t>
  </si>
  <si>
    <t>&lt;insert the date of the report subject to verification (this should match the date of the report into which this verification opinion is inserted/the final version of the report if it has been revised or updated prior to final verification&gt;</t>
  </si>
  <si>
    <t>Scheme year</t>
  </si>
  <si>
    <t>Complete one table per scheme year</t>
  </si>
  <si>
    <t>&lt; insert figures only&gt;</t>
  </si>
  <si>
    <t>&lt; this cell automatically adds up the two above as a cross check for the entry of disaggregated emissions</t>
  </si>
  <si>
    <t>Gas/Diesel/Coal/HFO/etc….. &lt;please state which fuel type(s) apply to the Operator&gt; &lt; Please note that this line requires entry of a list of FUEL types (e.g. refinery fuel gas, coal etc) ONLY.  It is not required to list all individual EMISSIONS sources</t>
  </si>
  <si>
    <t>&lt; please state which process source stream(s) apply to the installation&gt; Please note this line requires a high level comment on the process source of the emissions being reported (e.g. calcination of lime/ waste gas scrubbing/ etc).  No significant detail is required.</t>
  </si>
  <si>
    <t>&lt; please ensure full titles etc are provided.  If more than one methodology (such as calculation or a combination of methodologies are being used) please clearly define which source streams relate to each methodology.&gt;</t>
  </si>
  <si>
    <t>&lt; state what type of factor is being used for the different types of fuels/materials (e.g. defaults/ activity-specific etc)&gt;</t>
  </si>
  <si>
    <t>Note that at least one site visit during 2021-2025 must have been carried out (Verification Regulation Article 21)</t>
  </si>
  <si>
    <t>Insert the name of the UK ETS lead auditor, the UK ETS auditor and technical expert involved in site visits</t>
  </si>
  <si>
    <t>COMPLIANCE WITH UK ETS RULES FOR tCO2 DECLARED ABOVE</t>
  </si>
  <si>
    <t>Has the operator complied with their monitoring plan?</t>
  </si>
  <si>
    <t>No. See Annex 1 for details</t>
  </si>
  <si>
    <t>Has the operator complied with their obligations under the MRR 2018?</t>
  </si>
  <si>
    <t xml:space="preserve">COMPLIANCE WITH VERIFICATION REGULATION 2018, as modified by Schedule 8 to the UK ETS Order </t>
  </si>
  <si>
    <t>Data verified in detail and back to source: 
(Verification Regulation Article 14)</t>
  </si>
  <si>
    <t>If no, because.......</t>
  </si>
  <si>
    <t>&lt; insert brief reasons why detailed data verification is not considered necessary and/or why data was not verified back to primary source data&gt;</t>
  </si>
  <si>
    <t>If yes, was this part of site verification….</t>
  </si>
  <si>
    <t>Data verification:
(Verification Regulation Article 16 (2)(a), (c), (g)  and (i)</t>
  </si>
  <si>
    <t>Correct application of monitoring methodology:
(Verification Regulation Article 17(1) and (2))</t>
  </si>
  <si>
    <t>&lt; insert reasons why the rule is not complied with&gt;</t>
  </si>
  <si>
    <t>Verification of methods applied for missing data:
(Verification Regulation Article 18(1) and (2)</t>
  </si>
  <si>
    <t>Note that the operator is not required to seek approval from their regulator for methods not included in their monitoring plan.</t>
  </si>
  <si>
    <t>We have conducted a verification of the greenhouse gas data reported by the above Operator in its Report as presented above.   On the basis of the verification work undertaken (see Annex 2) these data are fairly stated.</t>
  </si>
  <si>
    <t>NOTE - only a positive form of words is acceptable for a verified opinion - DO NOT CHANGE THE FORM OF WORDS IN THESE OPINION TEXTS - ADD DETAIL WHERE REQUESTED</t>
  </si>
  <si>
    <t xml:space="preserve">We have conducted a verification of the greenhouse gas data reported by the above Operator in its Report as presented above.   On the basis of the verification work undertaken (see Annex 2) these data are fairly stated, with the exception of: </t>
  </si>
  <si>
    <t>‌NOTE - only a positive form of words is acceptable for a verified opinion - DO NOT CHANGE THE FORM OF WORDS IN THESE OPINION TEXTS - ADD DETAIL OR ADD COMMENTS WHERE REQUESTED</t>
  </si>
  <si>
    <t>1.</t>
  </si>
  <si>
    <t xml:space="preserve">Note - these are effectively warning caveats to the opinion user including indication of non-material misstatements, non-compliances and non-conformities which don't prevent the verifier from stating with reasonable assurance that the data are free from material misstatements remaining at the point of confirming the verification opinion (just a summary of main points if the verifier specifically wishes to draw a user's attention to them; the details of all non-material misstatements, non-conformities, non-compliances and recommendations for improvements should be listed in the findings in Annex 1). </t>
  </si>
  <si>
    <t>2.</t>
  </si>
  <si>
    <t>3.</t>
  </si>
  <si>
    <t>&lt;insert comments in relation to any exceptions that have been noted that might/ do affect the verification and therefore which caveat the opinion. Please number each comment separately&gt;</t>
  </si>
  <si>
    <t>'- uncorrected material misstatement (individual or in aggregate)</t>
  </si>
  <si>
    <t>'- uncorrected material non-conformity (individual or in aggregate)</t>
  </si>
  <si>
    <t>'- limitations in the data or information made available for verification</t>
  </si>
  <si>
    <t>- limitations of scope due to lack of clarity &amp; or scope of the monitoring plan</t>
  </si>
  <si>
    <t>&lt;select the appropriate reasons from the list provided or add a reason if relevant&gt;</t>
  </si>
  <si>
    <t>Lead UK ETS Auditor:</t>
  </si>
  <si>
    <t>&lt;insert name&gt;</t>
  </si>
  <si>
    <t>UK ETS Auditor(s):</t>
  </si>
  <si>
    <t>Technical Expert(s) (UK ETS Auditor):</t>
  </si>
  <si>
    <t>&lt;insert authorised signature here&gt;</t>
  </si>
  <si>
    <t>IMPORTANT NOTE : In expressing the opinion and signing here, you are attesting with reasonable assurance to the accuracy of the data (within the 5%  materiality threshold) and the status of compliance with ALL rules and principles.  Subsequent errors identified which might invalidate the opinion provided above could give rise to legal and financial liabilities for the verifier/ verifying organisation.</t>
  </si>
  <si>
    <t>&lt;insert date of opinion&gt; - Note this date must change if the opinion is updated</t>
  </si>
  <si>
    <t>Name of verification body:</t>
  </si>
  <si>
    <t xml:space="preserve">&lt;insert formal name of the verifier&gt; </t>
  </si>
  <si>
    <t>Contact address, including email address for the verification body:</t>
  </si>
  <si>
    <t>&lt;insert formal contact address of the verifier, including email address&gt;</t>
  </si>
  <si>
    <t>UKAS accreditation number</t>
  </si>
  <si>
    <t>Annex 1A - Misstatements and Non-conformities</t>
  </si>
  <si>
    <t>Please select "Yes" or "No" in the column "Material?" as appropriate AND specify which scheme the finding relates to</t>
  </si>
  <si>
    <t>A.</t>
  </si>
  <si>
    <t>Please select "Yes" or "No" in the column "Material?" as appropriate AND specify which year the finding relates to</t>
  </si>
  <si>
    <t>A1</t>
  </si>
  <si>
    <t>A2</t>
  </si>
  <si>
    <t>A3</t>
  </si>
  <si>
    <t>A4</t>
  </si>
  <si>
    <t>A5</t>
  </si>
  <si>
    <t>A6</t>
  </si>
  <si>
    <t>A7</t>
  </si>
  <si>
    <t>A8</t>
  </si>
  <si>
    <t>A9</t>
  </si>
  <si>
    <t>A10</t>
  </si>
  <si>
    <t>B.</t>
  </si>
  <si>
    <t>Uncorrected non-conformities with Monitoring Plan</t>
  </si>
  <si>
    <t>including discrepancies between the monitoring plan and actual sources, source streams and boundaries etc identified during verification</t>
  </si>
  <si>
    <t>B1</t>
  </si>
  <si>
    <t>B2</t>
  </si>
  <si>
    <t>B3</t>
  </si>
  <si>
    <t>B4</t>
  </si>
  <si>
    <t>B5</t>
  </si>
  <si>
    <t>B6</t>
  </si>
  <si>
    <t>B7</t>
  </si>
  <si>
    <t>B8</t>
  </si>
  <si>
    <t>B9</t>
  </si>
  <si>
    <t>B10</t>
  </si>
  <si>
    <t>C.</t>
  </si>
  <si>
    <t>Uncorrected non-compliances with Articles 14, 15 and 16 of the MRR (as modified by schedule 8 to the Order) which were identified during verification</t>
  </si>
  <si>
    <t>C1</t>
  </si>
  <si>
    <t>C2</t>
  </si>
  <si>
    <t>C3</t>
  </si>
  <si>
    <t>C4</t>
  </si>
  <si>
    <t>C5</t>
  </si>
  <si>
    <t>C6</t>
  </si>
  <si>
    <t>C7</t>
  </si>
  <si>
    <t>C8</t>
  </si>
  <si>
    <t>C9</t>
  </si>
  <si>
    <t>C10</t>
  </si>
  <si>
    <t>D</t>
  </si>
  <si>
    <t>Prior year non-conformities that have NOT been resolved (VR Article 29(1), as modified by schedule 8 to the Order).  
Any prior year non-conformities reported in the previous Verification Report that have been resolved do not need to be listed here.</t>
  </si>
  <si>
    <t>D1</t>
  </si>
  <si>
    <t>Please complete any relevant data.  One cell per unresolved prior year improvement point.  If further space is required, please add rows and individually number points.  If there are NO prior non-conformities, or the operator did not require verification (for example,because it was permitted to self-verifiy as a Hospital and Small Emitter) please state NOT APPLICABLE in the first row.</t>
  </si>
  <si>
    <t>D2</t>
  </si>
  <si>
    <t>D3</t>
  </si>
  <si>
    <t>D4</t>
  </si>
  <si>
    <t>D5</t>
  </si>
  <si>
    <t>D6</t>
  </si>
  <si>
    <t>D7</t>
  </si>
  <si>
    <t>D8</t>
  </si>
  <si>
    <t>D9</t>
  </si>
  <si>
    <t>D10</t>
  </si>
  <si>
    <t>if Yes, was the method described in the monitoring plan?</t>
  </si>
  <si>
    <t>Additional details, if needed</t>
  </si>
  <si>
    <t xml:space="preserve">To verify the Operator's data to a reasonable level of assurance for the Ultra Small Emitter data collection report ('Report') as referenced in the verification opinion statement under the UK Emissions Trading Scheme and to confirm compliance with the monitoring requirements in accordance with the UK ETS Order </t>
  </si>
  <si>
    <t xml:space="preserve">The Operator is solely responsible for the preparation and reporting of the data submitted in its Report as referenced in the verification opinion statement for the purpose of obtaining ultra-small emitter status for 2026-2030 allocation period under the UK ETS (as listed in the attached Opinion Statement); for any assumptions, information and assessments that support the reported data; and for establishing and maintaining appropriate procedures, performance management and internal control systems from which the reported information is derived. </t>
  </si>
  <si>
    <t>The Regulator is responsible for</t>
  </si>
  <si>
    <t xml:space="preserve">•  enforcing the requirements of the UK ETS Order </t>
  </si>
  <si>
    <t>•  assessing whether or not the installation meets the relevant condition, as set out in schedule 8 to the Order.</t>
  </si>
  <si>
    <t xml:space="preserve">The Verifier (as named on the attached Verification Opinion Statement (VOS)) is responsible - in accordance with Regulation 2018/2067, as amended by the UK ETS Order and its verification contract dated as stated in the VOS - for carrying out the verification of the Operator's referenced Report in the public interest, and independent of the Operator and the Regulator responsible for assessing whether or not the installation </t>
  </si>
  <si>
    <t>It is the responsibility of the Verifer to form an independent opinion, based on the examination of information supporting the data presented in the Report as referenced in the VOS, and to report that opinion to the Operator.  The Verifier must also report if, in its opinion:</t>
  </si>
  <si>
    <t>•  the Report is or may be associated with misstatements (omissions, mis-representations or errors) or non-conformities with the monitoring plan; or</t>
  </si>
  <si>
    <t xml:space="preserve">•   the Operator is not complying with the monitoring plan;                                                                                             </t>
  </si>
  <si>
    <t>•  	 the UK ETS lead auditor/auditor have not received all the information and explanations that they require to conduct their examination to a reasonable level of assurance; or</t>
  </si>
  <si>
    <t>•  improvements can be made to the Operator's performance in monitoring and reporting of relevant data and/or compliance with its monitoring plan</t>
  </si>
  <si>
    <t xml:space="preserve">We conducted our examination having regard to the verification criteria reference documents outlined below. This involved examining, based upon our risk analysis and subsequent verification plan, evidence to give us reasonable assurance that the amounts and disclosures relating to the data have been properly prepared in accordance with the UK ETS Order, as outlined in the UK ETS criteria reference documents below, and the Operator's underlying Monitoring  Plan. This also involved assessing, where necessary, estimates and judgements made by the Operator in preparing the data and considering the overall adequacy of the presentation of the data in the Report referenced in the verification opinion statement and its potential for material misstatement. </t>
  </si>
  <si>
    <t xml:space="preserve">Unless otherwise stated in Annex 1, the materiality level was 5% of the total reported emissions for the period subject to verification. </t>
  </si>
  <si>
    <t>Conduct of the Verification (1) - For Accredited Verifiers</t>
  </si>
  <si>
    <t>1) The Greenhouse Gas Emissions Trading Scheme Order 2020 (SI 2020/1265) as amended by The Greenhouse Gas Emissions Trading Scheme (Amendment) Order 2020 (SI 2020/1557) (the UK ETS Order)</t>
  </si>
  <si>
    <t>2) Commission Implementing Regulation (EU) 2018/2067 on the verification of data and on the accreditation of verifiers (the Verification Regulation), as modified by Schedules 5 and 8 of the UK ETS Order 2020</t>
  </si>
  <si>
    <t>3) Commission Implementing Regulation (EU) 2018/2066 on the monitoring and reporting of greenhouse gas emissions (the MRR), as modified by Schedule 4 and 8 of the UK ETS Order 2020</t>
  </si>
  <si>
    <t>ISO/IEC 17029:2019 Conformity assessment — General principles and requirements for validation and verification bodies</t>
  </si>
  <si>
    <t>6) EN ISO 14065:2020 General principles and requirements for bodies validating and verifying environmental information</t>
  </si>
  <si>
    <t>7) EN ISO 14064-3:2019 Specification with guidance for the validation and verification of GHG assertions</t>
  </si>
  <si>
    <t>8) IAF MD 6:2023 International Accreditation Forum (IAF) Mandatory Document for the Application of ISO 14065:2020 (Issue , Nov 2023)</t>
  </si>
  <si>
    <t>Rules etc of the UK ETS</t>
  </si>
  <si>
    <t>This should be selected by all verifiers where reporting covers the UK ETS</t>
  </si>
  <si>
    <t xml:space="preserve"> Commission Implementing Regulation (EU) 2018/2066 on the monitoring and reporting of greenhouse gas emissions (the MRR), as modified by Schedule 4 and 8 of the UK ETS Order 2020</t>
  </si>
  <si>
    <t xml:space="preserve">
</t>
  </si>
  <si>
    <t>new field 2022</t>
  </si>
  <si>
    <t>#</t>
  </si>
  <si>
    <t>&lt;deleted&gt;</t>
  </si>
  <si>
    <t>4.</t>
  </si>
  <si>
    <t>5.</t>
  </si>
  <si>
    <t>6.</t>
  </si>
  <si>
    <t>7.</t>
  </si>
  <si>
    <t>8.</t>
  </si>
  <si>
    <t>9.</t>
  </si>
  <si>
    <t>10.</t>
  </si>
  <si>
    <t>CORSIA</t>
  </si>
  <si>
    <t>RegulatedActivities</t>
  </si>
  <si>
    <t>Monitoringmethodology</t>
  </si>
  <si>
    <t>calculation</t>
  </si>
  <si>
    <t>measurement</t>
  </si>
  <si>
    <t>fallback</t>
  </si>
  <si>
    <t>SiteVisit</t>
  </si>
  <si>
    <t>No</t>
  </si>
  <si>
    <t>RulesCompliance</t>
  </si>
  <si>
    <t>RulesCompliance2</t>
  </si>
  <si>
    <t>RulesCompliance3</t>
  </si>
  <si>
    <t>PrinciplesCompliance</t>
  </si>
  <si>
    <t>PrinciplesCompliance2</t>
  </si>
  <si>
    <t>YesNo</t>
  </si>
  <si>
    <t>accreditedcertified</t>
  </si>
  <si>
    <t>Category</t>
  </si>
  <si>
    <t>A</t>
  </si>
  <si>
    <t>B</t>
  </si>
  <si>
    <t>C</t>
  </si>
  <si>
    <t>SmallLowEmitter</t>
  </si>
  <si>
    <t>ReportingYear</t>
  </si>
  <si>
    <t>MaterialityThreshold</t>
  </si>
  <si>
    <t>SelectYesNo</t>
  </si>
  <si>
    <t>NameMissing</t>
  </si>
  <si>
    <t>Reportingyear</t>
  </si>
  <si>
    <t>2021, 2022 and 2023</t>
  </si>
  <si>
    <t>Environment Agency</t>
  </si>
  <si>
    <t>Scottish Environmental Protection Agency</t>
  </si>
  <si>
    <t>Northern Ireland Environment Agency</t>
  </si>
  <si>
    <t>Natural Resources Wales</t>
  </si>
  <si>
    <t>CompetentAuthority</t>
  </si>
  <si>
    <t>Number</t>
  </si>
  <si>
    <t>TEXT (Language Version)</t>
  </si>
  <si>
    <t>TEXT (English Original)</t>
  </si>
  <si>
    <t xml:space="preserve">VERIFICATION REPORT </t>
  </si>
  <si>
    <t>; 'Guidelines and Conditions'!$B$1</t>
  </si>
  <si>
    <t>For the verification of operator's emission reports and aircraft operator's emission reports and tonne-kilometre report</t>
  </si>
  <si>
    <t>; 'Guidelines and Conditions'!$B$2</t>
  </si>
  <si>
    <t>Before you use this file, please carry out the following steps:</t>
  </si>
  <si>
    <t>; 'Guidelines and Conditions'!$B$4</t>
  </si>
  <si>
    <t>(a)  Read carefully 'How to use this file'. These are the instructions for filling this template.</t>
  </si>
  <si>
    <t>; 'Guidelines and Conditions'!$B$5</t>
  </si>
  <si>
    <t>(b)  Identify the Competent Authority (CA) to which the operator or aircraft operator whose report you are verifying, has to submit the verified emission report or tonne-kilometre report. Note that "Member State" here means all States which are participating in the EU ETS, not only EU Member States.</t>
  </si>
  <si>
    <t>; 'Guidelines and Conditions'!$B$6</t>
  </si>
  <si>
    <t>(c)  Check the CA's webpage or directly contact the CA in order to find out if you have the correct version of the template. The template version (in particular the reference file name) is clearly indicated on the cover page of this file.</t>
  </si>
  <si>
    <t>; 'Guidelines and Conditions'!$B$7</t>
  </si>
  <si>
    <t>(d) Some Member States may require you to use an alternative system, such as internet-based form instead of a spreadsheet. Check your Member State requirements. In this case the CA will provide further information to you.</t>
  </si>
  <si>
    <t>; 'Guidelines and Conditions'!$B$8</t>
  </si>
  <si>
    <t>Go to 'How to use this file'</t>
  </si>
  <si>
    <t>; 'Guidelines and Conditions'!$B$10</t>
  </si>
  <si>
    <t>Guidelines and Conditions</t>
  </si>
  <si>
    <t>; 'Guidelines and Conditions'!$C$12</t>
  </si>
  <si>
    <t xml:space="preserve">Article 15 of Directive 2003/87/EC requires Member States to ensure that the reports submitted by operators and aircraft operators, pursuant to Article 14 of that Directive, are verified in accordance with Commission Regulation (EU) No. 600/2012 on the verification of greenhouse gas emission reports and tonne-kilometre reports and the accreditation of verifiers pursuant to Directive 2003/87/EC. </t>
  </si>
  <si>
    <t>The Directive can be downloaded from:</t>
  </si>
  <si>
    <t>; 'Guidelines and Conditions'!$C$15</t>
  </si>
  <si>
    <t xml:space="preserve">http://eur-lex.europa.eu/LexUriServ/LexUriServ.do?uri=CONSLEG:2003L0087:20090625:EN:PDF </t>
  </si>
  <si>
    <t>The Accreditation and Verification Regulation (Commission Regulation (EU) No. 600/2012 (hereinafter the "AVR"), defines further requirements for accreditation of verifiers and the verification of emission reports and tonne-kilometre reports.</t>
  </si>
  <si>
    <t xml:space="preserve">The AVR can be downloaded from: </t>
  </si>
  <si>
    <t>; 'Guidelines and Conditions'!$C$19</t>
  </si>
  <si>
    <t xml:space="preserve">http://eur-lex.europa.eu/LexUriServ/LexUriServ.do?uri=OJ:L:2012:181:0001:0029:EN:PDF  </t>
  </si>
  <si>
    <t>Article 6 of the AVR spells out the objective of verification to ensure the reliability of the information in the emission and tonne-kilometre reports:</t>
  </si>
  <si>
    <t>; 'Guidelines and Conditions'!$C$22</t>
  </si>
  <si>
    <t>A verified emissions report shall be reliable for users. It shall represent faithfully that which it either purports to represent or may reasonably be expected to represent. The process of verifying emission reports shall be an effective and reliable tool in support of quality assurance and quality control procedures, providing information upon which an operator or aircraft operator can act to improve performance in monitoring and reporting emissions.</t>
  </si>
  <si>
    <t>; 'Guidelines and Conditions'!$C$23</t>
  </si>
  <si>
    <t>Furthermore, in accordance with Annex V of Directive 2003/87/EC and the AVR, the verifier should apply a risk based approach with the aim of reaching a verification opinion providing reasonable assurance that the emissions report or tonne-kilometre report is free from material misstatements and that the report can be verified as satisfactory.</t>
  </si>
  <si>
    <t>; 'Guidelines and Conditions'!$C$25</t>
  </si>
  <si>
    <r>
      <t>Article 27(1) states that the conclusions on the verification of the operator's or aircraft operator's report and the verification opinion are submitted in a verification report:</t>
    </r>
    <r>
      <rPr>
        <i/>
        <sz val="10"/>
        <rFont val="Arial"/>
        <family val="2"/>
      </rPr>
      <t/>
    </r>
  </si>
  <si>
    <t>; 'Guidelines and Conditions'!$C$27</t>
  </si>
  <si>
    <t xml:space="preserve">Based on the information collected during the verification, the verifier shall issue a verification report to the operator or aircraft operator on each emission report or tonne kilometre report that was subject to verification. </t>
  </si>
  <si>
    <t>; 'Guidelines and Conditions'!$C$28</t>
  </si>
  <si>
    <r>
      <t xml:space="preserve">And Article 27 (2) of the AVR requires: </t>
    </r>
    <r>
      <rPr>
        <i/>
        <sz val="10"/>
        <rFont val="Arial"/>
        <family val="2"/>
      </rPr>
      <t/>
    </r>
  </si>
  <si>
    <t>; 'Guidelines and Conditions'!$C$30</t>
  </si>
  <si>
    <t xml:space="preserve">The operator or aircraft operator shall submit the verification report to the competent authority together with the operator’s or aircraft operator’s report concerned. </t>
  </si>
  <si>
    <t>; 'Guidelines and Conditions'!$C$31</t>
  </si>
  <si>
    <t>This file constitutes the Verification Report template that has been developed by the Commission services as part of a series of guidance documents and electronic templates supporting  an EU-wide harmonised interpretation of the AVR. The template aims to provide a standardised, harmonised and consistent way of reporting on the verification of the operator's annual emission report and the verification of aircraft operator's emission reports and tonne-kilometre reports. This Verification Report template represents the views of the Commission services at the time of publication.</t>
  </si>
  <si>
    <t>; 'Guidelines and Conditions'!$C$33</t>
  </si>
  <si>
    <t>This is the version of the Verification Report template, as unanimously re-endorsed by the Climate Change Committee by written procedure in August 2016.</t>
  </si>
  <si>
    <t>The verification report template has been produced to comply with the requirements of Article 27 of the AVR, the harmonised standards referred to in Article 4 of the AVR (EN ISO 14065), and the specific requirements for financial assurance based verifiers. It has been based on these requirements and acknowledged best practices.</t>
  </si>
  <si>
    <t>; 'Guidelines and Conditions'!$C$38</t>
  </si>
  <si>
    <t>Guidance on the contents of this verification report template is provided in the key guidance note on the verification report. Please consult this guidance note when completing the verification report template.</t>
  </si>
  <si>
    <t>; 'Guidelines and Conditions'!$C$40</t>
  </si>
  <si>
    <t>All guidance documents and templates developed by the Commission Services on the AVR can be found at:</t>
  </si>
  <si>
    <t>; 'Guidelines and Conditions'!$C$42</t>
  </si>
  <si>
    <t xml:space="preserve">http://ec.europa.eu/clima/policies/ets/monitoring/index_en.htm </t>
  </si>
  <si>
    <t>Information sources</t>
  </si>
  <si>
    <t>; 'Guidelines and Conditions'!$B$45</t>
  </si>
  <si>
    <t>EU Websites:</t>
  </si>
  <si>
    <t>; 'Guidelines and Conditions'!$B$46</t>
  </si>
  <si>
    <t>EU Legistlation:</t>
  </si>
  <si>
    <t>http://eur-lex.europa.eu/en/index.htm</t>
  </si>
  <si>
    <t>; 'Guidelines and Conditions'!$E$47</t>
  </si>
  <si>
    <t>EU ETS general:</t>
  </si>
  <si>
    <t>; 'Guidelines and Conditions'!$C$48</t>
  </si>
  <si>
    <t>http://ec.europa.eu/clima/policies/ets/index_en.htm</t>
  </si>
  <si>
    <t xml:space="preserve">Monitoring and Reporting in the EU ETS: 
    </t>
  </si>
  <si>
    <t>; 'Guidelines and Conditions'!$C$49</t>
  </si>
  <si>
    <t>Other websites:</t>
  </si>
  <si>
    <t>; 'Guidelines and Conditions'!$B$50</t>
  </si>
  <si>
    <t>&lt;to be provided by Member State&gt;</t>
  </si>
  <si>
    <t>; 'Guidelines and Conditions'!$C$51</t>
  </si>
  <si>
    <t>Helpdesk:</t>
  </si>
  <si>
    <t>; 'Guidelines and Conditions'!$B$54</t>
  </si>
  <si>
    <t>&lt;to be provided by Member State, if relevant&gt;</t>
  </si>
  <si>
    <t>; 'Guidelines and Conditions'!$B$55</t>
  </si>
  <si>
    <t>Member State-specific guidance is listed here:</t>
  </si>
  <si>
    <t>; 'Guidelines and Conditions'!$B$57; 'Annex 2 - basis of work (Inst)'!$B$31; 'Annex 2 - basis of work (Avi)'!$B$31</t>
  </si>
  <si>
    <t>Language version:</t>
  </si>
  <si>
    <t>; 'Guidelines and Conditions'!$B$69</t>
  </si>
  <si>
    <t>Reference filename:</t>
  </si>
  <si>
    <t>; 'Guidelines and Conditions'!$B$70</t>
  </si>
  <si>
    <t>How to use this file</t>
  </si>
  <si>
    <t>; 'READ ME How to use this file'!$B$1</t>
  </si>
  <si>
    <t>This verification report template comprises the following sheets which are inextricably intertwined:</t>
  </si>
  <si>
    <t>; 'READ ME How to use this file'!$B$2</t>
  </si>
  <si>
    <t>Opinion Statement (installation)</t>
  </si>
  <si>
    <t>; 'READ ME How to use this file'!$B$3</t>
  </si>
  <si>
    <t>; 'READ ME How to use this file'!$C$3; 'READ ME How to use this file'!$C$4</t>
  </si>
  <si>
    <t>Opinion Statement (aviation)</t>
  </si>
  <si>
    <t>; 'READ ME How to use this file'!$B$4</t>
  </si>
  <si>
    <t>Annex 1 : FINDINGS</t>
  </si>
  <si>
    <t>; 'READ ME How to use this file'!$B$7</t>
  </si>
  <si>
    <t>To list all remaining - uncorrected - misstatements, non-conformities and non-compliances, and the key improvement opportunities identified from the verification</t>
  </si>
  <si>
    <t>; 'READ ME How to use this file'!$C$7</t>
  </si>
  <si>
    <t>Annex 2 : BASIS OF WORK</t>
  </si>
  <si>
    <t>; 'READ ME How to use this file'!$B$8</t>
  </si>
  <si>
    <t>Background and other information of relevance to the opinion such as the criteria that control the verification process (accreditation/certification rules etc) and the criteria against which the verification is conducted (EU ETS Rules etc)</t>
  </si>
  <si>
    <t>; 'READ ME How to use this file'!$C$8</t>
  </si>
  <si>
    <t xml:space="preserve">Annex 3 : CHANGES </t>
  </si>
  <si>
    <t>; 'READ ME How to use this file'!$B$9</t>
  </si>
  <si>
    <t>A summary of any specific conditions, variations, changes or clarifications approved by or applied by the Competent Authority subsequent to the issuing of the Greenhouse Gas Permit and which have NOT been included in a re-issued permit and monitoring plan at the time of completion of verification. 
AND
A summary of any relevant changes that the verifier identifies, and which have NOT been reported to the Competent Authority by 31 December of the reporting year.</t>
  </si>
  <si>
    <t>; 'READ ME How to use this file'!$C$9</t>
  </si>
  <si>
    <t>Colour codes</t>
  </si>
  <si>
    <t>; 'READ ME How to use this file'!$A$11</t>
  </si>
  <si>
    <t>Please complete all the yellow cells in the template deleting or amending as appropriate any text that is already in the cell, and in accordance with the specific instructions to the right of the cell.  If further space is required, please insert an additional line below and merge the cells.  If you add lines to any page, please check that the page still prints correctly and reset the print area if necessary.</t>
  </si>
  <si>
    <t>; 'READ ME How to use this file'!$B$12</t>
  </si>
  <si>
    <t>Update the cells in blue to ensure that only the criteria reference documents relevant to your verifier and this verification are selected.</t>
  </si>
  <si>
    <t>; 'READ ME How to use this file'!$B$13</t>
  </si>
  <si>
    <t>Further instructions or comments are given to the right of cells, as relevant, these should be read BEFORE completion of the template. The page format has been set to printout the relevant sections of the Opinion and Annexes only and NOT the instruction column.</t>
  </si>
  <si>
    <t>; 'READ ME How to use this file'!$B$15</t>
  </si>
  <si>
    <t xml:space="preserve">The contents of the opinion statement and the three associated annexes should be copied and pasted into the relevant sections at the end of the Annual Emissions Reporting template .xls.  The operator should then submit the entire verified emissions report to the Competent Authority.  It is not possible to use the "Edit/Move or Copy Sheet" function in Excel, due to workbook protection in Excel. </t>
  </si>
  <si>
    <t>; 'READ ME How to use this file'!$B$17</t>
  </si>
  <si>
    <t>To preserve the formatting of the original verification opinion template it is advised to select Columns A:C in each tab and then use the Copy and Paste functions to copy the information between the two spread sheets.  It is NOT necessary to include the Guidelines and Conditions' or the 'How to use this file' sheets from the verification template.</t>
  </si>
  <si>
    <t>; 'READ ME How to use this file'!$B$18</t>
  </si>
  <si>
    <t>Finally - to ensure that the contents of the verification opinion and associated annexes do not accidentally get altered after copying in to the Annual Emissions Report, it is recommended that these tabs are protected using the Excel Protect Sheet function on the Tools menu.</t>
  </si>
  <si>
    <t>; 'READ ME How to use this file'!$B$20</t>
  </si>
  <si>
    <t>If you use a password to protect the sheets, please use the SAME password for all opinion statements produced by the organisation.  Please also supply this password to the Competent Authority for the purposes of them uploading information into databases etc.</t>
  </si>
  <si>
    <t>; 'READ ME How to use this file'!$B$21</t>
  </si>
  <si>
    <t>GUIDANCE FOR VERIFIERS</t>
  </si>
  <si>
    <t>; 'Opinion Statement (Inst)'!$C$1; 'Opinion Statement (Aviation)'!$D$1; 'Opinion Statement (CORSIA)'!$D$1; 'Annex 1 - Findings'!$E$1; 'Annex 2 - basis of work (Inst)'!$C$1; 'Annex 2 - basis of work (Avi)'!$C$1; 'Annex 3 - Changes '!$D$1</t>
  </si>
  <si>
    <t>Independent Reasonable Assurance Verification Report Opinion Statement - Emissions Trading System</t>
  </si>
  <si>
    <t>; 'Opinion Statement (Inst)'!$A$2; 'Opinion Statement (Aviation)'!$A$2; 'Opinion Statement (CORSIA)'!$A$2</t>
  </si>
  <si>
    <t>; 'Opinion Statement (Inst)'!$C$2; 'Opinion Statement (Aviation)'!$D$2; 'Opinion Statement (CORSIA)'!$D$2</t>
  </si>
  <si>
    <t>EU ETS Annual Reporting</t>
  </si>
  <si>
    <t>; 'Opinion Statement (Inst)'!$A$3; 'Annex 1 - Findings'!$A$2; 'EUwideConstants'!$A$125</t>
  </si>
  <si>
    <t>OPERATOR DETAILS</t>
  </si>
  <si>
    <t>; 'Opinion Statement (Inst)'!$A$5; 'Opinion Statement (Aviation)'!$A$5; 'Opinion Statement (CORSIA)'!$A$5</t>
  </si>
  <si>
    <t xml:space="preserve">Name of Operator: </t>
  </si>
  <si>
    <t>; 'Opinion Statement (Inst)'!$A$6</t>
  </si>
  <si>
    <t>&lt;insert name of Operator&gt;</t>
  </si>
  <si>
    <t>; 'Opinion Statement (Inst)'!$C$6; 'Opinion Statement (Aviation)'!$D$6; 'Opinion Statement (CORSIA)'!$D$6</t>
  </si>
  <si>
    <t>Name of Installation:</t>
  </si>
  <si>
    <t>; 'Opinion Statement (Inst)'!$A$7</t>
  </si>
  <si>
    <t>Address of Installation:</t>
  </si>
  <si>
    <t>; 'Opinion Statement (Inst)'!$A$8</t>
  </si>
  <si>
    <t xml:space="preserve">Unique ID: </t>
  </si>
  <si>
    <t>; 'Opinion Statement (Inst)'!$A$9; 'Opinion Statement (Aviation)'!$A$8; 'Opinion Statement (CORSIA)'!$A$8</t>
  </si>
  <si>
    <t xml:space="preserve">GHG Permit Number: </t>
  </si>
  <si>
    <t>; 'Opinion Statement (Inst)'!$A$10</t>
  </si>
  <si>
    <t>Date(s) of relevant approved MP and period of validity for each plan:</t>
  </si>
  <si>
    <t>; 'Opinion Statement (Inst)'!$A$11; 'Opinion Statement (Aviation)'!$A$10; 'Opinion Statement (CORSIA)'!$A$10</t>
  </si>
  <si>
    <t>Approving Competent Authority:</t>
  </si>
  <si>
    <t>; 'Opinion Statement (Inst)'!$A$12; 'Opinion Statement (Aviation)'!$A$11; 'Opinion Statement (CORSIA)'!$A$11</t>
  </si>
  <si>
    <t>Insert Competent Authority that is responsbile for approval of the monitoring plan and significant changes thereof</t>
  </si>
  <si>
    <t>; 'Opinion Statement (Inst)'!$C$12; 'Opinion Statement (Aviation)'!$D$11; 'Opinion Statement (CORSIA)'!$D$11</t>
  </si>
  <si>
    <t>Category:</t>
  </si>
  <si>
    <t>; 'Opinion Statement (Inst)'!$A$13</t>
  </si>
  <si>
    <t>Is the installation a 'low emitter'?</t>
  </si>
  <si>
    <t>; 'Opinion Statement (Inst)'!$A$14</t>
  </si>
  <si>
    <r>
      <t>A low emitter is an installation that emits less than 25 ktons of CO</t>
    </r>
    <r>
      <rPr>
        <vertAlign val="subscript"/>
        <sz val="10"/>
        <color indexed="32"/>
        <rFont val="Arial"/>
        <family val="2"/>
      </rPr>
      <t>2e</t>
    </r>
    <r>
      <rPr>
        <sz val="10"/>
        <color indexed="32"/>
        <rFont val="Arial"/>
        <family val="2"/>
      </rPr>
      <t xml:space="preserve"> per year.</t>
    </r>
  </si>
  <si>
    <t>; 'Opinion Statement (Inst)'!$C$14</t>
  </si>
  <si>
    <t>Annex 1 Activity:</t>
  </si>
  <si>
    <t>; 'Opinion Statement (Inst)'!$A$15; 'Opinion Statement (Aviation)'!$A$15; 'Opinion Statement (CORSIA)'!$A$15</t>
  </si>
  <si>
    <t>EMISSIONS DETAILS</t>
  </si>
  <si>
    <t>; 'Opinion Statement (Inst)'!$A$17; 'Opinion Statement (Aviation)'!$A$21; 'Opinion Statement (CORSIA)'!$A$18</t>
  </si>
  <si>
    <t>Reporting Year:</t>
  </si>
  <si>
    <t>; 'Opinion Statement (Inst)'!$A$18; 'Opinion Statement (Aviation)'!$A$22; 'Opinion Statement (CORSIA)'!$A$19</t>
  </si>
  <si>
    <t>Reference document:</t>
  </si>
  <si>
    <t>; 'Opinion Statement (Inst)'!$A$19; 'Opinion Statement (Aviation)'!$A$23; 'Opinion Statement (CORSIA)'!$A$20</t>
  </si>
  <si>
    <t>&lt;insert the name of the file containing the emissions report, including date and version number&gt; This should be the name of the electronic file which should contain a date and version number in the file naming convention</t>
  </si>
  <si>
    <t>; 'Opinion Statement (Inst)'!$C$19</t>
  </si>
  <si>
    <t>Date of Emissions Report:</t>
  </si>
  <si>
    <t>; 'Opinion Statement (Inst)'!$A$20; 'Opinion Statement (Aviation)'!$A$25; 'Opinion Statement (CORSIA)'!$A$21</t>
  </si>
  <si>
    <t>; 'Opinion Statement (Inst)'!$C$20; 'Opinion Statement (Aviation)'!$D$25; 'Opinion Statement (CORSIA)'!$D$21</t>
  </si>
  <si>
    <r>
      <t>Process Emissions in tCO</t>
    </r>
    <r>
      <rPr>
        <b/>
        <vertAlign val="subscript"/>
        <sz val="10"/>
        <rFont val="Arial"/>
        <family val="2"/>
      </rPr>
      <t>2e</t>
    </r>
    <r>
      <rPr>
        <b/>
        <sz val="10"/>
        <rFont val="Arial"/>
        <family val="2"/>
      </rPr>
      <t>:</t>
    </r>
  </si>
  <si>
    <t>; 'Opinion Statement (Inst)'!$A$21</t>
  </si>
  <si>
    <t>; 'Opinion Statement (Inst)'!$C$21; 'Opinion Statement (Inst)'!$C$22; 'Opinion Statement (Aviation)'!$D$27; 'Opinion Statement (CORSIA)'!$D$22</t>
  </si>
  <si>
    <r>
      <t>Combustion Emissions in tCO</t>
    </r>
    <r>
      <rPr>
        <b/>
        <vertAlign val="subscript"/>
        <sz val="10"/>
        <rFont val="Arial"/>
        <family val="2"/>
      </rPr>
      <t>2e</t>
    </r>
    <r>
      <rPr>
        <b/>
        <sz val="10"/>
        <rFont val="Arial"/>
        <family val="2"/>
      </rPr>
      <t>:</t>
    </r>
  </si>
  <si>
    <t>; 'Opinion Statement (Inst)'!$A$22</t>
  </si>
  <si>
    <r>
      <t>Total Emissions in tCO</t>
    </r>
    <r>
      <rPr>
        <b/>
        <vertAlign val="subscript"/>
        <sz val="10"/>
        <rFont val="Arial"/>
        <family val="2"/>
      </rPr>
      <t>2e</t>
    </r>
    <r>
      <rPr>
        <b/>
        <sz val="10"/>
        <rFont val="Arial"/>
        <family val="2"/>
      </rPr>
      <t>:</t>
    </r>
  </si>
  <si>
    <t>; 'Opinion Statement (Inst)'!$A$23</t>
  </si>
  <si>
    <t>; 'Opinion Statement (Inst)'!$C$23</t>
  </si>
  <si>
    <t>Combustion Source Streams:</t>
  </si>
  <si>
    <t>; 'Opinion Statement (Inst)'!$A$24</t>
  </si>
  <si>
    <t>Gas/Diesel/Coal/HFO/etc….. &lt;please state which fuel type(s) apply to the Operator&gt;&lt; Please note that this line requires entry of a list of FUEL types (e.g. refinery fuel gas, coal etc) ONLY.  It is not required to list all individual EMISSIONS sources</t>
  </si>
  <si>
    <t>Process Source Streams:</t>
  </si>
  <si>
    <t>; 'Opinion Statement (Inst)'!$A$25</t>
  </si>
  <si>
    <t>&lt; please state which process source stream(s) apply to the installation&gt;Please note this line requires a high level comment on the process source of the emissions being reported (e.g. calcination of lime/ waste gas scrubbing/ etc).  No significant detail is  required.</t>
  </si>
  <si>
    <t>Methodology used:</t>
  </si>
  <si>
    <t>; 'Opinion Statement (Inst)'!$A$26; 'Opinion Statement (Aviation)'!$A$32; 'Opinion Statement (CORSIA)'!$A$23</t>
  </si>
  <si>
    <t xml:space="preserve">&lt; please ensure full titling etc is provided.  If more than one methodology (such as calculation or a combination of methodologies are being used) please clearly define which source streams relate to each methodology. </t>
  </si>
  <si>
    <t>Emissions factors used:</t>
  </si>
  <si>
    <t>; 'Opinion Statement (Inst)'!$A$27; 'Opinion Statement (Aviation)'!$A$33; 'Opinion Statement (CORSIA)'!$A$24</t>
  </si>
  <si>
    <t>&lt; state what type of factor is being used for the different types of fuels/materials (e.g. defaults/ activity-specific etc)</t>
  </si>
  <si>
    <t>Changes to the Operator/ installation during the reporting year:</t>
  </si>
  <si>
    <t>; 'Opinion Statement (Inst)'!$A$28</t>
  </si>
  <si>
    <t>&lt; provide brief details of any changes that have occurred during the reporting year that materially affect the emissions being reported and the trend from year to year, and that have not already been disclosed above.  E.g. efficiency projects, production changes etc &gt;</t>
  </si>
  <si>
    <t>; 'Opinion Statement (Inst)'!$C$28; 'Opinion Statement (Aviation)'!$D$34; 'Opinion Statement (CORSIA)'!$D$25</t>
  </si>
  <si>
    <t>SITE VERIFICATION DETAILS</t>
  </si>
  <si>
    <t>; 'Opinion Statement (Inst)'!$A$30; 'Opinion Statement (Aviation)'!$A$36; 'Opinion Statement (CORSIA)'!$A$27</t>
  </si>
  <si>
    <t>Operator/ Installation visited during verification:</t>
  </si>
  <si>
    <t>; 'Opinion Statement (Inst)'!$A$31</t>
  </si>
  <si>
    <t>yes or no &lt; E.g. because the emissions calculation and information management processes are elsewhere.  E.g. installation is unmanned and all meters are read by remote telemetry. Please see relevant guidance developed by European Commission Services.</t>
  </si>
  <si>
    <t>Date(s) of visit(s):</t>
  </si>
  <si>
    <t>; 'Opinion Statement (Inst)'!$A$32; 'Opinion Statement (Aviation)'!$A$38; 'Opinion Statement (CORSIA)'!$A$29</t>
  </si>
  <si>
    <r>
      <t>If yes</t>
    </r>
    <r>
      <rPr>
        <i/>
        <sz val="10"/>
        <color indexed="32"/>
        <rFont val="Arial"/>
        <family val="2"/>
      </rPr>
      <t xml:space="preserve"> &lt; insert date of visit&gt;</t>
    </r>
  </si>
  <si>
    <t>Number of days on-site:</t>
  </si>
  <si>
    <t>; 'Opinion Statement (Inst)'!$A$33</t>
  </si>
  <si>
    <t>Name of EU ETS (lead) auditor(s)/ technical experts undertaking site visit(s):</t>
  </si>
  <si>
    <t>Insert the name of the EU ETS lead auditor, the EU ETS auditor and technical expert involved in site visits</t>
  </si>
  <si>
    <t>; 'Opinion Statement (Inst)'!$C$34; 'Opinion Statement (Aviation)'!$D$40; 'Opinion Statement (CORSIA)'!$D$31</t>
  </si>
  <si>
    <t>Justification for not undertaking site visit</t>
  </si>
  <si>
    <r>
      <t xml:space="preserve">if no, </t>
    </r>
    <r>
      <rPr>
        <i/>
        <sz val="10"/>
        <color indexed="32"/>
        <rFont val="Arial"/>
        <family val="2"/>
      </rPr>
      <t>insert brief reasons why a site visit was not considered necessary</t>
    </r>
  </si>
  <si>
    <t>Date of written approval from Competent Authority for waive of site visit:</t>
  </si>
  <si>
    <t>; 'Opinion Statement (Inst)'!$A$37</t>
  </si>
  <si>
    <r>
      <t>If no, the date of written Competent Authority approval for waive of the site visit requirement is:</t>
    </r>
    <r>
      <rPr>
        <i/>
        <sz val="10"/>
        <color indexed="32"/>
        <rFont val="Arial"/>
        <family val="2"/>
      </rPr>
      <t xml:space="preserve"> &lt; insert date&gt;</t>
    </r>
  </si>
  <si>
    <t>COMPLIANCE WITH EU ETS RULES</t>
  </si>
  <si>
    <t>&lt; Only brief answers are required here.  If more detail is needed  for a No response, add this to the relevant section of Annex 1 relating to findings on uncorrected non-compliances or non-conformities&gt;</t>
  </si>
  <si>
    <t>; 'Opinion Statement (Inst)'!$C$39</t>
  </si>
  <si>
    <t>Monitoring Plan requirements met:</t>
  </si>
  <si>
    <t>; 'Opinion Statement (Inst)'!$A$40; 'Opinion Statement (Aviation)'!$A$46; 'Opinion Statement (Aviation)'!$A$59; 'Opinion Statement (CORSIA)'!$A$37</t>
  </si>
  <si>
    <t>; 'Opinion Statement (Inst)'!$B$41; 'Opinion Statement (Inst)'!$B$43; 'Opinion Statement (Inst)'!$B$45; 'Opinion Statement (Inst)'!$B$48; 'Opinion Statement (Inst)'!$B$52; 'Opinion Statement (Inst)'!$B$54; 'Opinion Statement (Inst)'!$B$56; 'Opinion Statement (Inst)'!$B$58; 'Opinion Statement (Inst)'!$B$60; 'Opinion Statement (Inst)'!$B$62; 'Opinion Statement (Inst)'!$B$64; 'Opinion Statement (Inst)'!$B$70; 'Opinion Statement (Inst)'!$B$72; 'Opinion Statement (Inst)'!$B$74; 'Opinion Statement (Inst)'!$B$76; 'Opinion Statement (Inst)'!$B$78; 'Opinion Statement (Inst)'!$B$80; 'Opinion Statement (Aviation)'!$B$47; 'Opinion Statement (Aviation)'!$B$50; 'Opinion Statement (Aviation)'!$B$53; 'Opinion Statement (Aviation)'!$B$56; 'Opinion Statement (Aviation)'!$C$60; 'Opinion Statement (Aviation)'!$C$63; 'Opinion Statement (Aviation)'!$C$66; 'Opinion Statement (Aviation)'!$C$69; 'Opinion Statement (Aviation)'!$B$73; 'Opinion Statement (Aviation)'!$C$73; 'Opinion Statement (Aviation)'!$B$78; 'Opinion Statement (Aviation)'!$C$78; 'Opinion Statement (Aviation)'!$B$81; 'Opinion Statement (Aviation)'!$C$81; 'Opinion Statement (Aviation)'!$B$84; 'Opinion Statement (Aviation)'!$C$84; 'Opinion Statement (Aviation)'!$B$87; 'Opinion Statement (Aviation)'!$C$87; 'Opinion Statement (Aviation)'!$B$90; 'Opinion Statement (Aviation)'!$C$90; 'Opinion Statement (Aviation)'!$B$93; 'Opinion Statement (Aviation)'!$C$93; 'Opinion Statement (Aviation)'!$B$96; 'Opinion Statement (Aviation)'!$C$96; 'Opinion Statement (Aviation)'!$B$99; 'Opinion Statement (Aviation)'!$C$99; 'Opinion Statement (Aviation)'!$B$102; 'Opinion Statement (Aviation)'!$C$102; 'Opinion Statement (Aviation)'!$B$105; 'Opinion Statement (Aviation)'!$C$105; 'Opinion Statement (Aviation)'!$B$112; 'Opinion Statement (Aviation)'!$B$115; 'Opinion Statement (Aviation)'!$B$118; 'Opinion Statement (Aviation)'!$B$122; 'Opinion Statement (Aviation)'!$B$125; 'Opinion Statement (Aviation)'!$B$128; 'Opinion Statement (CORSIA)'!$B$38; 'Opinion Statement (CORSIA)'!$B$41; 'Opinion Statement (CORSIA)'!$B$44; 'Opinion Statement (CORSIA)'!$B$47; 'Opinion Statement (CORSIA)'!$B$52; 'Opinion Statement (CORSIA)'!$B$57; 'Opinion Statement (CORSIA)'!$B$60; 'Opinion Statement (CORSIA)'!$B$63; 'Opinion Statement (CORSIA)'!$B$66; 'Opinion Statement (CORSIA)'!$B$69; 'Opinion Statement (CORSIA)'!$B$72; 'Opinion Statement (CORSIA)'!$B$75; 'Opinion Statement (CORSIA)'!$B$78; 'Opinion Statement (CORSIA)'!$B$81; 'Opinion Statement (CORSIA)'!$B$84; 'Opinion Statement (CORSIA)'!$B$91; 'Opinion Statement (CORSIA)'!$B$94; 'Opinion Statement (CORSIA)'!$B$97; 'Opinion Statement (CORSIA)'!$B$101; 'Opinion Statement (CORSIA)'!$B$104; 'Opinion Statement (CORSIA)'!$B$107; 'Accounting'!$AK$6; 'Accounting'!$AM$6; 'Accounting'!$AO$6; 'Accounting'!$AQ$6; 'Accounting'!$AT$6; 'Accounting'!$AV$6; 'Accounting'!$AX$6; 'Accounting'!$AZ$6; 'Accounting'!$BB$6; 'Accounting'!$BD$6; 'Accounting'!$BF$6; 'Accounting'!$BH$6; 'Accounting'!$BP$6; 'Accounting'!$BR$6; 'Accounting'!$BT$6; 'Accounting'!$BV$6; 'Accounting'!$BX$6; 'Accounting'!$BZ$6; 'Accounting'!$AK$11; 'Accounting'!$AM$11; 'Accounting'!$AO$11; 'Accounting'!$AQ$11; 'Accounting'!$AT$11; 'Accounting'!$AV$11; 'Accounting'!$AX$11; 'Accounting'!$AZ$11; 'Accounting'!$BB$11; 'Accounting'!$BD$11; 'Accounting'!$BF$11; 'Accounting'!$BH$11; 'Accounting'!$BJ$11; 'Accounting'!$BL$11</t>
  </si>
  <si>
    <t>; 'Opinion Statement (Inst)'!$C$41; 'Opinion Statement (Inst)'!$C$43; 'Opinion Statement (Inst)'!$C$45; 'Opinion Statement (Inst)'!$C$52; 'Opinion Statement (Inst)'!$C$54; 'Opinion Statement (Inst)'!$C$56; 'Opinion Statement (Inst)'!$C$58; 'Opinion Statement (Inst)'!$C$62; 'Opinion Statement (Inst)'!$C$64; 'Opinion Statement (Aviation)'!$D$48; 'Opinion Statement (Aviation)'!$D$51; 'Opinion Statement (Aviation)'!$D$54; 'Opinion Statement (Aviation)'!$D$61; 'Opinion Statement (Aviation)'!$D$64; 'Opinion Statement (Aviation)'!$D$79; 'Opinion Statement (Aviation)'!$D$82; 'Opinion Statement (Aviation)'!$D$85; 'Opinion Statement (Aviation)'!$D$97; 'Opinion Statement (Aviation)'!$D$103; 'Opinion Statement (Aviation)'!$D$106; 'Opinion Statement (CORSIA)'!$D$39; 'Opinion Statement (CORSIA)'!$D$42; 'Opinion Statement (CORSIA)'!$D$45; 'Opinion Statement (CORSIA)'!$D$58; 'Opinion Statement (CORSIA)'!$D$61; 'Opinion Statement (CORSIA)'!$D$64; 'Opinion Statement (CORSIA)'!$D$76; 'Opinion Statement (CORSIA)'!$D$82; 'Opinion Statement (CORSIA)'!$D$85</t>
  </si>
  <si>
    <t>Permit conditions met:</t>
  </si>
  <si>
    <t>; 'Opinion Statement (Inst)'!$A$42</t>
  </si>
  <si>
    <t>EU Regulation on M&amp;R met:</t>
  </si>
  <si>
    <t>; 'Opinion Statement (Inst)'!$A$44; 'Opinion Statement (Aviation)'!$A$49</t>
  </si>
  <si>
    <t>&lt;please also include confirmation of compliance with the rule that biofuels or bioliquids, for which an emission factor of zero is claimed, meets the EU sustainability criteria&gt;</t>
  </si>
  <si>
    <t>EU Regulation on A&amp;V met:</t>
  </si>
  <si>
    <t>Article 14(a) and Article 16(2)(f) Data verified in detail and back to source:</t>
  </si>
  <si>
    <t>; 'Opinion Statement (Inst)'!$C$47; 'Opinion Statement (Aviation)'!$D$74; 'Opinion Statement (CORSIA)'!$D$53</t>
  </si>
  <si>
    <t>If yes, was this part of site verification</t>
  </si>
  <si>
    <t>Article 14(b): Control activities are documented, implemented, maintained and effective to mitigate the inherent risks:</t>
  </si>
  <si>
    <t>Article 14(c ): Procedures listed in monitoring plan are documented, implemented, maintained and effective to mitigate the inherent risks and control risks:</t>
  </si>
  <si>
    <t>Article 16: Data verification:</t>
  </si>
  <si>
    <t>&lt; data verification completed as required &gt;</t>
  </si>
  <si>
    <t>; 'Opinion Statement (Inst)'!$C$55</t>
  </si>
  <si>
    <t>Article 17: Correct application of monitoring methodology:</t>
  </si>
  <si>
    <t>Article 17(4): Reporting of planned or actual changes:</t>
  </si>
  <si>
    <t>Article 18: Verification of methods applied for missing data:</t>
  </si>
  <si>
    <t>&lt; insert reasons why emissions report is not complete and state whether an alternative methodology has been used to complete the data gap&gt;</t>
  </si>
  <si>
    <t>; 'Opinion Statement (Inst)'!$C$60</t>
  </si>
  <si>
    <t>Article 19: Uncertainty assessment:</t>
  </si>
  <si>
    <t xml:space="preserve">&lt; confirmation of valid uncertainty assessments &gt; </t>
  </si>
  <si>
    <t>; 'Opinion Statement (Inst)'!$C$61</t>
  </si>
  <si>
    <t>Competent Authority (Annex 2) guidance on M&amp;R met:</t>
  </si>
  <si>
    <t>; 'Opinion Statement (Inst)'!$A$63; 'Opinion Statement (Aviation)'!$A$104; 'Opinion Statement (CORSIA)'!$A$83</t>
  </si>
  <si>
    <t>Previous year Non-Conformity(ies) corrected:</t>
  </si>
  <si>
    <t>; 'Opinion Statement (Inst)'!$A$65; 'Opinion Statement (Aviation)'!$A$107; 'Opinion Statement (CORSIA)'!$A$86</t>
  </si>
  <si>
    <t>Changes etc. identified and not reported to the Competent Authority/included in updated MP:</t>
  </si>
  <si>
    <t>; 'Opinion Statement (Inst)'!$A$66</t>
  </si>
  <si>
    <t>&lt; please provide, in Annex 3, a brief summary of key conditions applied, changes, clarifications or variations approved by the Competent Authority and NOT included within a re-issued permit and the approved monitoring plan at the time of completion of the verification; or additional changes identified by the verifier and not reported before the relevant year end</t>
  </si>
  <si>
    <t>; 'Opinion Statement (Inst)'!$C$66</t>
  </si>
  <si>
    <t>COMPLIANCE WITH THE MONITORING AND REPORTING PRINCIPLES</t>
  </si>
  <si>
    <t>; 'Opinion Statement (Inst)'!$A$68; 'Opinion Statement (Aviation)'!$A$110; 'Opinion Statement (CORSIA)'!$A$89</t>
  </si>
  <si>
    <t>Accuracy:</t>
  </si>
  <si>
    <t>; 'Opinion Statement (Inst)'!$A$69; 'Opinion Statement (Aviation)'!$A$111; 'Opinion Statement (CORSIA)'!$A$90</t>
  </si>
  <si>
    <t>&lt; only brief comments are required in this section   NOTE - it is recognised that some principles are aspirational and it may not be possible to confirm absolute 'compliance'.  In addition, some principles are reliant upon others being met before 'compliance' can be 'confirmed'.</t>
  </si>
  <si>
    <t>; 'Opinion Statement (Inst)'!$C$69; 'Opinion Statement (Aviation)'!$D$111; 'Opinion Statement (CORSIA)'!$D$90</t>
  </si>
  <si>
    <t>Completeness:</t>
  </si>
  <si>
    <t>; 'Opinion Statement (Inst)'!$A$71; 'Opinion Statement (Aviation)'!$A$114; 'Opinion Statement (CORSIA)'!$A$93</t>
  </si>
  <si>
    <t>Consistency:</t>
  </si>
  <si>
    <t>; 'Opinion Statement (Inst)'!$A$73; 'Opinion Statement (Aviation)'!$A$117; 'Opinion Statement (CORSIA)'!$A$96</t>
  </si>
  <si>
    <t>&lt; insert reasons why the principle is not complied with&gt;</t>
  </si>
  <si>
    <t>; 'Opinion Statement (Inst)'!$C$74; 'Opinion Statement (Inst)'!$C$76; 'Opinion Statement (Inst)'!$C$78; 'Opinion Statement (Inst)'!$C$80; 'Opinion Statement (Aviation)'!$D$113; 'Opinion Statement (Aviation)'!$D$116; 'Opinion Statement (Aviation)'!$D$119; 'Opinion Statement (Aviation)'!$D$123; 'Opinion Statement (Aviation)'!$D$126; 'Opinion Statement (Aviation)'!$D$128; 'Opinion Statement (CORSIA)'!$D$92; 'Opinion Statement (CORSIA)'!$D$95; 'Opinion Statement (CORSIA)'!$D$98; 'Opinion Statement (CORSIA)'!$D$102; 'Opinion Statement (CORSIA)'!$D$105; 'Opinion Statement (CORSIA)'!$D$107</t>
  </si>
  <si>
    <t>Comparability over time:</t>
  </si>
  <si>
    <t>; 'Opinion Statement (Inst)'!$A$75; 'Opinion Statement (Aviation)'!$A$120; 'Opinion Statement (CORSIA)'!$A$99</t>
  </si>
  <si>
    <t>&lt;provide brief comments on whether there have been significant changes to the monitoring methodology such that the current reported emissions cannot be compared to previous periods. For example, changes from calculation to measurement based methodologies, introduction or removal of source streams.&gt;</t>
  </si>
  <si>
    <t>; 'Opinion Statement (Inst)'!$C$75; 'Opinion Statement (Aviation)'!$D$121; 'Opinion Statement (CORSIA)'!$D$100</t>
  </si>
  <si>
    <t>Transparency:</t>
  </si>
  <si>
    <t>; 'Opinion Statement (Inst)'!$A$77; 'Opinion Statement (Aviation)'!$A$124; 'Opinion Statement (CORSIA)'!$A$103</t>
  </si>
  <si>
    <t>Integrity of methodology:</t>
  </si>
  <si>
    <t>; 'Opinion Statement (Inst)'!$A$79; 'Opinion Statement (Aviation)'!$A$127; 'Opinion Statement (CORSIA)'!$A$106</t>
  </si>
  <si>
    <t>Continuous improvement:</t>
  </si>
  <si>
    <t>; 'Opinion Statement (Inst)'!$A$81; 'Opinion Statement (Aviation)'!$A$129; 'Opinion Statement (CORSIA)'!$A$108</t>
  </si>
  <si>
    <t>&lt;please outline in Annex 1 any key points of performance improvement identified or state here why non-applicable&gt;</t>
  </si>
  <si>
    <t>; 'Opinion Statement (Inst)'!$C$81; 'Opinion Statement (Aviation)'!$D$129; 'Opinion Statement (CORSIA)'!$D$108</t>
  </si>
  <si>
    <t>OPINION</t>
  </si>
  <si>
    <t>; 'Opinion Statement (Inst)'!$A$83; 'Opinion Statement (Aviation)'!$A$132; 'Opinion Statement (Aviation)'!$A$154; 'Opinion Statement (Aviation)'!$A$176; 'Opinion Statement (CORSIA)'!$A$110</t>
  </si>
  <si>
    <t>Delete the Opinion Template text lines that are NOT applicable</t>
  </si>
  <si>
    <t>; 'Opinion Statement (Inst)'!$C$83</t>
  </si>
  <si>
    <t xml:space="preserve">OPINION - verified as satisfactory: </t>
  </si>
  <si>
    <t>; 'Opinion Statement (Inst)'!$A$84; 'Opinion Statement (Aviation)'!$A$133; 'Opinion Statement (Aviation)'!$A$155; 'Opinion Statement (Aviation)'!$A$177; 'Opinion Statement (CORSIA)'!$A$111</t>
  </si>
  <si>
    <r>
      <t>We have conducted a verification of the greenhouse gas data reported by the above Operator in its Annual Emissions Report as presented above.   On the basis of the verification work undertaken (see Annex 2)</t>
    </r>
    <r>
      <rPr>
        <b/>
        <sz val="10"/>
        <rFont val="Arial"/>
        <family val="2"/>
      </rPr>
      <t xml:space="preserve"> these data are fairly stated.</t>
    </r>
  </si>
  <si>
    <t>; 'Opinion Statement (Inst)'!$B$84</t>
  </si>
  <si>
    <r>
      <t xml:space="preserve">&lt; </t>
    </r>
    <r>
      <rPr>
        <b/>
        <i/>
        <sz val="10"/>
        <color indexed="32"/>
        <rFont val="Arial"/>
        <family val="2"/>
      </rPr>
      <t>Either</t>
    </r>
    <r>
      <rPr>
        <i/>
        <sz val="10"/>
        <color indexed="32"/>
        <rFont val="Arial"/>
        <family val="2"/>
      </rPr>
      <t xml:space="preserve"> this opinion text  if there is no problem and there are no specific comments to be made in relation to things that might affect data quality or the interpretation of the opinion by a user&gt; This opinion statement may only be selected if there are no uncorrected misstatements, non-conformities and non-compliances.</t>
    </r>
  </si>
  <si>
    <t>; 'Opinion Statement (Inst)'!$C$84</t>
  </si>
  <si>
    <t>; 'Opinion Statement (Inst)'!$C$85</t>
  </si>
  <si>
    <t xml:space="preserve">OPINION - verified with comments: </t>
  </si>
  <si>
    <t>; 'Opinion Statement (Inst)'!$A$86; 'Opinion Statement (Aviation)'!$A$134; 'Opinion Statement (Aviation)'!$A$156; 'Opinion Statement (Aviation)'!$A$178; 'Opinion Statement (CORSIA)'!$A$112</t>
  </si>
  <si>
    <r>
      <t xml:space="preserve">We have conducted a verification of the greenhouse gas data reported by the above Operator in its Annual Emissions Report as presented above. </t>
    </r>
    <r>
      <rPr>
        <b/>
        <sz val="10"/>
        <rFont val="Arial"/>
        <family val="2"/>
      </rPr>
      <t xml:space="preserve">  On the basis of the verification work undertaken (see Annex 2) these data are fairly stated, with the exception of: </t>
    </r>
  </si>
  <si>
    <t>; 'Opinion Statement (Inst)'!$B$86</t>
  </si>
  <si>
    <t xml:space="preserve">&lt; OR this opinion text if the opinion is qualified with comments for the user of the opinion . 
Please provide brief details of any exceptions that might affect the data and therefore qualify the opinion. 
</t>
  </si>
  <si>
    <t>; 'Opinion Statement (Inst)'!$C$86</t>
  </si>
  <si>
    <t>; 'Opinion Statement (Inst)'!$C$87</t>
  </si>
  <si>
    <t>Comments which qualify the opinion:</t>
  </si>
  <si>
    <t>; 'Opinion Statement (Inst)'!$A$88; 'Opinion Statement (Aviation)'!$A$136; 'Opinion Statement (Aviation)'!$A$158; 'Opinion Statement (Aviation)'!$A$180; 'Opinion Statement (CORSIA)'!$A$114</t>
  </si>
  <si>
    <t>; 'Opinion Statement (Inst)'!$C$88</t>
  </si>
  <si>
    <t>; 'Opinion Statement (Inst)'!$C$95; 'Opinion Statement (Aviation)'!$D$142; 'Opinion Statement (Aviation)'!$D$164; 'Opinion Statement (Aviation)'!$D$186; 'Opinion Statement (CORSIA)'!$D$120</t>
  </si>
  <si>
    <t xml:space="preserve">OPINION - not verified: </t>
  </si>
  <si>
    <t>; 'Opinion Statement (Inst)'!$A$98; 'Opinion Statement (Aviation)'!$A$145; 'Opinion Statement (Aviation)'!$A$167; 'Opinion Statement (Aviation)'!$A$189; 'Opinion Statement (CORSIA)'!$A$123</t>
  </si>
  <si>
    <r>
      <t xml:space="preserve">We have conducted a verification of the greenhouse gas data reported by the above Operator in its Annual Emissions Report as presented above.  On the basis of the work undertaken (see Annex 2) </t>
    </r>
    <r>
      <rPr>
        <b/>
        <sz val="10"/>
        <rFont val="Arial"/>
        <family val="2"/>
      </rPr>
      <t>these data CANNOT be verified due to -</t>
    </r>
    <r>
      <rPr>
        <sz val="10"/>
        <rFont val="Arial"/>
        <family val="2"/>
      </rPr>
      <t xml:space="preserve"> &lt;delete as appropriate&gt;</t>
    </r>
  </si>
  <si>
    <t>; 'Opinion Statement (Inst)'!$B$98</t>
  </si>
  <si>
    <r>
      <t xml:space="preserve">&lt; </t>
    </r>
    <r>
      <rPr>
        <b/>
        <i/>
        <sz val="10"/>
        <color indexed="32"/>
        <rFont val="Arial"/>
        <family val="2"/>
      </rPr>
      <t>OR</t>
    </r>
    <r>
      <rPr>
        <i/>
        <sz val="10"/>
        <color indexed="32"/>
        <rFont val="Arial"/>
        <family val="2"/>
      </rPr>
      <t xml:space="preserve"> this opinion text if it is not possible to verify the data due to material misstatement(s), limitation of scope or non-conformities that, individually or combined with other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r>
  </si>
  <si>
    <t>- uncorrected material misstatement (individual or in aggregate)</t>
  </si>
  <si>
    <t>; 'Opinion Statement (Inst)'!$B$99</t>
  </si>
  <si>
    <t>- uncorrected material non-conformity (individual or in aggregate)</t>
  </si>
  <si>
    <t>; 'Opinion Statement (Inst)'!$B$100; 'Opinion Statement (Aviation)'!$B$147; 'Opinion Statement (Aviation)'!$B$169; 'Opinion Statement (Aviation)'!$B$191; 'Opinion Statement (CORSIA)'!$B$125</t>
  </si>
  <si>
    <t>- limitations in the data or information made available for verification</t>
  </si>
  <si>
    <t>; 'Opinion Statement (Inst)'!$B$101; 'Opinion Statement (Aviation)'!$B$148; 'Opinion Statement (Aviation)'!$B$170; 'Opinion Statement (Aviation)'!$B$192; 'Opinion Statement (CORSIA)'!$B$126</t>
  </si>
  <si>
    <t>- limitations of scope due to lack of clarity &amp; or scope of the approved monitoring plan</t>
  </si>
  <si>
    <t>; 'Opinion Statement (Inst)'!$B$102; 'Opinion Statement (Aviation)'!$B$149; 'Opinion Statement (Aviation)'!$B$171; 'Opinion Statement (Aviation)'!$B$193; 'Opinion Statement (CORSIA)'!$B$127</t>
  </si>
  <si>
    <t>; 'Opinion Statement (Inst)'!$C$102; 'Opinion Statement (Aviation)'!$D$146; 'Opinion Statement (Aviation)'!$D$168; 'Opinion Statement (Aviation)'!$D$190; 'Opinion Statement (CORSIA)'!$D$124</t>
  </si>
  <si>
    <t>- the monitoring plan is not approved by the competent authority</t>
  </si>
  <si>
    <t>; 'Opinion Statement (Inst)'!$B$103; 'Opinion Statement (Aviation)'!$B$150; 'Opinion Statement (Aviation)'!$B$172; 'Opinion Statement (Aviation)'!$B$194; 'Opinion Statement (CORSIA)'!$B$128</t>
  </si>
  <si>
    <t>VERIFICATION TEAM</t>
  </si>
  <si>
    <t>; 'Opinion Statement (Inst)'!$A$104; 'Opinion Statement (Aviation)'!$A$197; 'Opinion Statement (CORSIA)'!$A$131</t>
  </si>
  <si>
    <t>Lead EU ETS Auditor:</t>
  </si>
  <si>
    <t>; 'Opinion Statement (Inst)'!$A$105; 'Opinion Statement (Aviation)'!$A$198; 'Opinion Statement (CORSIA)'!$A$132</t>
  </si>
  <si>
    <t>; 'Opinion Statement (Inst)'!$C$105; 'Opinion Statement (Inst)'!$C$106; 'Opinion Statement (Inst)'!$C$107; 'Opinion Statement (Inst)'!$C$108; 'Opinion Statement (Inst)'!$C$109; 'Opinion Statement (Aviation)'!$D$198; 'Opinion Statement (Aviation)'!$D$199; 'Opinion Statement (Aviation)'!$D$200; 'Opinion Statement (Aviation)'!$D$201; 'Opinion Statement (Aviation)'!$D$202; 'Opinion Statement (CORSIA)'!$D$132; 'Opinion Statement (CORSIA)'!$D$133; 'Opinion Statement (CORSIA)'!$D$134; 'Opinion Statement (CORSIA)'!$D$135; 'Opinion Statement (CORSIA)'!$D$136</t>
  </si>
  <si>
    <t>EU ETS Auditor(s):</t>
  </si>
  <si>
    <t>; 'Opinion Statement (Inst)'!$A$106; 'Opinion Statement (Aviation)'!$A$199; 'Opinion Statement (CORSIA)'!$A$133</t>
  </si>
  <si>
    <t>Technical Expert(s) (EU ETS Auditor):</t>
  </si>
  <si>
    <t>; 'Opinion Statement (Inst)'!$A$107; 'Opinion Statement (Aviation)'!$A$200; 'Opinion Statement (CORSIA)'!$A$134</t>
  </si>
  <si>
    <t>Independent Reviewer:</t>
  </si>
  <si>
    <t>; 'Opinion Statement (Inst)'!$A$108; 'Opinion Statement (Aviation)'!$A$201; 'Opinion Statement (CORSIA)'!$A$135</t>
  </si>
  <si>
    <t>Technical Expert(s) (Independent Review):</t>
  </si>
  <si>
    <t>; 'Opinion Statement (Inst)'!$A$109; 'Opinion Statement (Aviation)'!$A$202; 'Opinion Statement (CORSIA)'!$A$136</t>
  </si>
  <si>
    <r>
      <t xml:space="preserve">Signed on behalf of </t>
    </r>
    <r>
      <rPr>
        <b/>
        <i/>
        <sz val="10"/>
        <rFont val="Arial"/>
        <family val="2"/>
      </rPr>
      <t>&lt;insert name of verifier here&gt;:</t>
    </r>
  </si>
  <si>
    <t>; 'Opinion Statement (Inst)'!$C$111; 'Opinion Statement (Aviation)'!$D$204; 'Opinion Statement (CORSIA)'!$D$138</t>
  </si>
  <si>
    <t>Name of authorised signatory:</t>
  </si>
  <si>
    <t>; 'Opinion Statement (Inst)'!$A$112</t>
  </si>
  <si>
    <t>IMPORTANT NOTE : In expressing the opinion and signing here, you are attesting with reasonable assurance to the accuracy of the data (within the 2% or 5% applicable materiality threshold) and the status of compliance with ALL rules and principles.  Subsequent errors identified which might invalidate the opinion provided above could give rise to legal and financial liabilities for the verifier/ verifying organisation.</t>
  </si>
  <si>
    <t>; 'Opinion Statement (Inst)'!$C$112; 'Opinion Statement (Aviation)'!$D$205; 'Opinion Statement (CORSIA)'!$D$139</t>
  </si>
  <si>
    <t>Date of Opinion:</t>
  </si>
  <si>
    <t>; 'Opinion Statement (Inst)'!$A$113</t>
  </si>
  <si>
    <t>; 'Opinion Statement (Inst)'!$C$113; 'Opinion Statement (Aviation)'!$D$206; 'Opinion Statement (CORSIA)'!$D$140</t>
  </si>
  <si>
    <t>Name of verifier:</t>
  </si>
  <si>
    <t>; 'Opinion Statement (Inst)'!$A$115; 'Opinion Statement (Aviation)'!$A$208; 'Opinion Statement (CORSIA)'!$A$142</t>
  </si>
  <si>
    <t>; 'Opinion Statement (Inst)'!$C$115; 'Opinion Statement (Aviation)'!$D$208; 'Opinion Statement (CORSIA)'!$D$142</t>
  </si>
  <si>
    <t>Contact Address:</t>
  </si>
  <si>
    <t>; 'Opinion Statement (Inst)'!$A$116</t>
  </si>
  <si>
    <t>; 'Opinion Statement (Inst)'!$C$116; 'Opinion Statement (Aviation)'!$D$209; 'Opinion Statement (CORSIA)'!$D$143</t>
  </si>
  <si>
    <t>Date of verification contract:</t>
  </si>
  <si>
    <t>; 'Opinion Statement (Inst)'!$A$117; 'Opinion Statement (Aviation)'!$A$210; 'Opinion Statement (CORSIA)'!$A$144</t>
  </si>
  <si>
    <t>Is the verifier accredited or a certified natural person?</t>
  </si>
  <si>
    <t>; 'Opinion Statement (Inst)'!$A$118</t>
  </si>
  <si>
    <t>Name of National AB or verifier Certifying National Authority:</t>
  </si>
  <si>
    <t>&lt; insert the National Accreditation Body's name e.g. UKAS if verifier is accredited; insert name of the Certifying National Authority if the verifier is certified under AVR Article 54(2).&gt;</t>
  </si>
  <si>
    <t xml:space="preserve">Accreditation/ Certification number: </t>
  </si>
  <si>
    <t>; 'Opinion Statement (Inst)'!$A$120</t>
  </si>
  <si>
    <t>&lt; as issued by the above Accreditation Body/ Certifying National Authority&gt;</t>
  </si>
  <si>
    <t>; 'Opinion Statement (Inst)'!$C$120; 'Opinion Statement (Aviation)'!$D$213; 'Opinion Statement (CORSIA)'!$D$147</t>
  </si>
  <si>
    <t xml:space="preserve">Name of Aircraft Operator: </t>
  </si>
  <si>
    <t>; 'Opinion Statement (Aviation)'!$A$6; 'Opinion Statement (CORSIA)'!$A$6</t>
  </si>
  <si>
    <t>Address of Aircraft Operator:</t>
  </si>
  <si>
    <t>; 'Opinion Statement (Aviation)'!$A$7; 'Opinion Statement (CORSIA)'!$A$7</t>
  </si>
  <si>
    <t>CRCO Reference Number:</t>
  </si>
  <si>
    <t>; 'Opinion Statement (Aviation)'!$A$9; 'Opinion Statement (CORSIA)'!$A$9</t>
  </si>
  <si>
    <t>Approved Monitoring Plan Reference Number:</t>
  </si>
  <si>
    <t>; 'Opinion Statement (Aviation)'!$A$12; 'Opinion Statement (CORSIA)'!$A$12</t>
  </si>
  <si>
    <t>Are 'Small Emitter' rules being applied:</t>
  </si>
  <si>
    <t>; 'Opinion Statement (Aviation)'!$A$13; 'Opinion Statement (CORSIA)'!$A$13</t>
  </si>
  <si>
    <t>Select what is being used:</t>
  </si>
  <si>
    <t>; 'Opinion Statement (Aviation)'!$A$14; 'Opinion Statement (CORSIA)'!$A$14</t>
  </si>
  <si>
    <t>Aviation</t>
  </si>
  <si>
    <t>; 'Opinion Statement (Aviation)'!$B$15; 'Opinion Statement (CORSIA)'!$B$15; 'Accounting'!$B$9</t>
  </si>
  <si>
    <t>&lt;insert the name of the file containing the emissions report, including date and version number&gt;This should be the name of the electronic file which should contain a date and version number in the file naming convention &gt;</t>
  </si>
  <si>
    <t>; 'Opinion Statement (Aviation)'!$D$23; 'Opinion Statement (CORSIA)'!$D$20</t>
  </si>
  <si>
    <t>Type of report:</t>
  </si>
  <si>
    <t>; 'Opinion Statement (Aviation)'!$A$24</t>
  </si>
  <si>
    <r>
      <t>Total Emissions tCO</t>
    </r>
    <r>
      <rPr>
        <b/>
        <vertAlign val="subscript"/>
        <sz val="10"/>
        <rFont val="Arial"/>
        <family val="2"/>
      </rPr>
      <t>2e</t>
    </r>
    <r>
      <rPr>
        <b/>
        <sz val="10"/>
        <rFont val="Arial"/>
        <family val="2"/>
      </rPr>
      <t>:</t>
    </r>
  </si>
  <si>
    <t>; 'Opinion Statement (CORSIA)'!$A$22</t>
  </si>
  <si>
    <r>
      <t>Total Tonne/kilometres tCO</t>
    </r>
    <r>
      <rPr>
        <b/>
        <vertAlign val="subscript"/>
        <sz val="10"/>
        <rFont val="Arial"/>
        <family val="2"/>
      </rPr>
      <t>2e</t>
    </r>
    <r>
      <rPr>
        <b/>
        <sz val="10"/>
        <rFont val="Arial"/>
        <family val="2"/>
      </rPr>
      <t>:</t>
    </r>
  </si>
  <si>
    <t>; 'Opinion Statement (Aviation)'!$A$31</t>
  </si>
  <si>
    <t xml:space="preserve">&lt; please ensure full titling etc is provided&gt;.  If more than one methodology, please clearly define which source streams relate to each methodology. </t>
  </si>
  <si>
    <t>; 'Opinion Statement (Aviation)'!$D$32; 'Opinion Statement (CORSIA)'!$D$23</t>
  </si>
  <si>
    <t>&lt; state what type of factor is being used for the different types of fuels/materials (e.g. defaults/ fuel specific etc) &gt;</t>
  </si>
  <si>
    <t>; 'Opinion Statement (Aviation)'!$D$33; 'Opinion Statement (CORSIA)'!$D$24</t>
  </si>
  <si>
    <t>Changes to the Aircraft Operator during the reporting year:</t>
  </si>
  <si>
    <t>; 'Opinion Statement (Aviation)'!$A$34; 'Opinion Statement (CORSIA)'!$A$25</t>
  </si>
  <si>
    <t>Site visited during verification:</t>
  </si>
  <si>
    <t>; 'Opinion Statement (Aviation)'!$A$37; 'Opinion Statement (CORSIA)'!$A$28</t>
  </si>
  <si>
    <t>Yes / No &lt; Noting the MRR definition of 'site' for aviation, E.g. because the emissions calculation and information management processes are elsewhere.   See relevant guidance developed by the European Commission Services</t>
  </si>
  <si>
    <t>&lt;enter N/A if the site is not physically visited&gt;</t>
  </si>
  <si>
    <t>Number of days for site visit:</t>
  </si>
  <si>
    <t>; 'Opinion Statement (Aviation)'!$A$39; 'Opinion Statement (CORSIA)'!$A$30</t>
  </si>
  <si>
    <t>Name of EU ETS (lead) auditor(s) and technical experts undertaking site visit(s):</t>
  </si>
  <si>
    <t>; 'Opinion Statement (Aviation)'!$A$40; 'Opinion Statement (CORSIA)'!$A$31</t>
  </si>
  <si>
    <t>Justification for not undertaking site visit:</t>
  </si>
  <si>
    <r>
      <t xml:space="preserve">if no, </t>
    </r>
    <r>
      <rPr>
        <i/>
        <sz val="10"/>
        <color indexed="32"/>
        <rFont val="Arial"/>
        <family val="2"/>
      </rPr>
      <t>insert brief reasons why visit was not considered necessary</t>
    </r>
  </si>
  <si>
    <t>; 'Opinion Statement (Aviation)'!$D$41; 'Opinion Statement (CORSIA)'!$D$32</t>
  </si>
  <si>
    <t>Only brief answers are required here.  If more detail is needed  for a No response, add this to the relevant section of Annex 1 relating to findings on uncorrected non-compliances or non-conformities</t>
  </si>
  <si>
    <t>; 'Opinion Statement (Aviation)'!$D$45; 'Opinion Statement (Aviation)'!$D$58; 'Opinion Statement (CORSIA)'!$D$36</t>
  </si>
  <si>
    <t>Use of biofuels has been assessed in accordance with Article 18 of Directive 2009/28/EC:</t>
  </si>
  <si>
    <t>&lt;please confirm that biofuels for aviation for which an emission factor of zero is claimed, meets the EU sustainability criteria. If zero rating is not claimed or if this concerns verification of tonne-kilometre data, enter N/A&gt;</t>
  </si>
  <si>
    <t>&lt; insert reasons why biofuel use has not been assessed&gt;</t>
  </si>
  <si>
    <t>; 'Opinion Statement (Aviation)'!$D$57; 'Opinion Statement (Aviation)'!$D$70; 'Opinion Statement (CORSIA)'!$D$48</t>
  </si>
  <si>
    <t>Article 16 (1),(2f),(2h): Data verification:</t>
  </si>
  <si>
    <t>&lt;data verification completed as required &gt;</t>
  </si>
  <si>
    <t>; 'Opinion Statement (Aviation)'!$D$83; 'Opinion Statement (CORSIA)'!$D$62</t>
  </si>
  <si>
    <t>Article 16(2)(c): Completeness of flights/data when compared to air traffic data e.g. Eurocontrol:</t>
  </si>
  <si>
    <t>&lt; insert reasons why data is not complete or comparable&gt;</t>
  </si>
  <si>
    <t>; 'Opinion Statement (Aviation)'!$D$88; 'Opinion Statement (CORSIA)'!$D$67</t>
  </si>
  <si>
    <t>Article 16(2)(d): Consistency between reported data and 'mass &amp; balance' documentation:</t>
  </si>
  <si>
    <t>&lt; insert reasons why data is not consistent&gt;</t>
  </si>
  <si>
    <t>; 'Opinion Statement (Aviation)'!$D$91; 'Opinion Statement (Aviation)'!$D$94; 'Opinion Statement (CORSIA)'!$D$70; 'Opinion Statement (CORSIA)'!$D$73</t>
  </si>
  <si>
    <t>Article 16(2)(e): Consistency between aggregate fuel consumption and fuel purchase/supply data:</t>
  </si>
  <si>
    <t>&lt; insert reasons why the emissions report is not complete and state whether there are data gaps that have used an alternate methodology or simplified approach&gt;</t>
  </si>
  <si>
    <t>; 'Opinion Statement (Aviation)'!$D$100; 'Opinion Statement (CORSIA)'!$D$79</t>
  </si>
  <si>
    <t xml:space="preserve"> &lt; confirmation of valid uncertainty assessments&gt; &lt;for tonne-kilometre data, enter N/A&gt;</t>
  </si>
  <si>
    <t>; 'Opinion Statement (Aviation)'!$D$101</t>
  </si>
  <si>
    <t>&lt;select N/A for tonne-kilometre data because this is a one-off and not annual reporting&gt;</t>
  </si>
  <si>
    <t>; 'Opinion Statement (Aviation)'!$D$107</t>
  </si>
  <si>
    <t>Changes etc identified and not reported to the Competent Authority/included in updated MP:</t>
  </si>
  <si>
    <t>; 'Opinion Statement (Aviation)'!$A$108; 'Opinion Statement (CORSIA)'!$A$87</t>
  </si>
  <si>
    <t>&lt; please provide, in Annex 3, a brief summary of key conditions applied, changes, clarifications or variations approved by the Competent Authority and NOT included within a re-issued monitoring plan at the time of completion of the verification;  or additional changes identified by the verifier and not reported before the relevant year end</t>
  </si>
  <si>
    <t xml:space="preserve">Yes (See Annex 1 for recommendations) / No, no improvements identified as required.  </t>
  </si>
  <si>
    <t>; 'Opinion Statement (Aviation)'!$B$129; 'Opinion Statement (CORSIA)'!$B$108</t>
  </si>
  <si>
    <t xml:space="preserve">Delete the Opinion Template text lines that are NOT applicable
</t>
  </si>
  <si>
    <r>
      <t xml:space="preserve">We have conducted a verification of the greenhouse gas data [or Tonne-kilometre data] reported by the above Operator in its Annual Emissions Report [or Tonne-kilometre report] as presented above.  </t>
    </r>
    <r>
      <rPr>
        <b/>
        <sz val="10"/>
        <rFont val="Arial"/>
        <family val="2"/>
      </rPr>
      <t xml:space="preserve"> On the basis of the verification work undertaken (see Annex 2) these data are fairly stated.</t>
    </r>
    <r>
      <rPr>
        <sz val="10"/>
        <rFont val="Arial"/>
        <family val="2"/>
      </rPr>
      <t/>
    </r>
  </si>
  <si>
    <r>
      <t xml:space="preserve">&lt; </t>
    </r>
    <r>
      <rPr>
        <b/>
        <i/>
        <sz val="10"/>
        <color indexed="32"/>
        <rFont val="Arial"/>
        <family val="2"/>
      </rPr>
      <t>Either</t>
    </r>
    <r>
      <rPr>
        <i/>
        <sz val="10"/>
        <color indexed="32"/>
        <rFont val="Arial"/>
        <family val="2"/>
      </rPr>
      <t xml:space="preserve">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          NOTE - only a positive form of words is acceptable for a verified opinion - DO NOT CHANGE THE FORM OF WORDS IN THESE OPINION TEXTS - ADD DETAIL WHERE REQUESTED</t>
    </r>
  </si>
  <si>
    <r>
      <t>We have conducted a verification of the greenhouse gas data [or Tonne-kilometre data] reported by the above Operator in its Annual Emissions Report [or Tonne-km report]</t>
    </r>
    <r>
      <rPr>
        <b/>
        <sz val="10"/>
        <rFont val="Arial"/>
        <family val="2"/>
      </rPr>
      <t xml:space="preserve"> </t>
    </r>
    <r>
      <rPr>
        <sz val="10"/>
        <rFont val="Arial"/>
        <family val="2"/>
      </rPr>
      <t xml:space="preserve">as presented above.   </t>
    </r>
    <r>
      <rPr>
        <b/>
        <sz val="10"/>
        <rFont val="Arial"/>
        <family val="2"/>
      </rPr>
      <t xml:space="preserve">On the basis of the verification work undertaken (see Annex 2) these data are fairly stated, with the exception of: </t>
    </r>
  </si>
  <si>
    <r>
      <t xml:space="preserve">&lt; </t>
    </r>
    <r>
      <rPr>
        <b/>
        <i/>
        <sz val="10"/>
        <color indexed="32"/>
        <rFont val="Arial"/>
        <family val="2"/>
      </rPr>
      <t>OR</t>
    </r>
    <r>
      <rPr>
        <i/>
        <sz val="10"/>
        <color indexed="32"/>
        <rFont val="Arial"/>
        <family val="2"/>
      </rPr>
      <t xml:space="preserve"> this opinion text if the opinion is qualified with comments for the user of the opinion. 
Please provide brief details of any exceptions that might affect the data and therefore qualify the opinion.</t>
    </r>
  </si>
  <si>
    <t>Note - these are effectively warning caveats to the opinion user including indication of non-material misstatements, non-compliances and non-conformities from stating with reasonable assurance that the data are free from material misstatements remaining at the point of confirming the verification opinion (just a summary of main points if the verifier specifically wishes to draw a user's attention to them; the details of all non-material misstatements and non-conformities, non-compliances and recommendations for improvements should be listed in the findings in Annex 1).</t>
  </si>
  <si>
    <r>
      <t>We have conducted a verificatio</t>
    </r>
    <r>
      <rPr>
        <i/>
        <sz val="10"/>
        <rFont val="Arial"/>
        <family val="2"/>
      </rPr>
      <t xml:space="preserve">n of the greenhouse gas data [or Tonne-kilometre data] reported by the above Operator in its Annual Emissions Report [or Tonne-km report] as presented above.  </t>
    </r>
    <r>
      <rPr>
        <b/>
        <i/>
        <sz val="10"/>
        <rFont val="Arial"/>
        <family val="2"/>
      </rPr>
      <t xml:space="preserve">On the basis of the work undertaken (see Annex 2) these data CANNOT be verified due to </t>
    </r>
    <r>
      <rPr>
        <i/>
        <sz val="10"/>
        <rFont val="Arial"/>
        <family val="2"/>
      </rPr>
      <t>- &lt;</t>
    </r>
    <r>
      <rPr>
        <sz val="10"/>
        <color indexed="46"/>
        <rFont val="Arial"/>
        <family val="2"/>
      </rPr>
      <t>delete as appropriate&gt;</t>
    </r>
  </si>
  <si>
    <r>
      <t xml:space="preserve">&lt; </t>
    </r>
    <r>
      <rPr>
        <b/>
        <i/>
        <sz val="10"/>
        <color indexed="32"/>
        <rFont val="Arial"/>
        <family val="2"/>
      </rPr>
      <t>OR</t>
    </r>
    <r>
      <rPr>
        <i/>
        <sz val="10"/>
        <color indexed="32"/>
        <rFont val="Arial"/>
        <family val="2"/>
      </rPr>
      <t xml:space="preserve"> this opinion text if it is not possible to verify the data due to material misstatement(s), limitation of scope or non-conformities (which should be specifically identified, as material items, in Annex 1, along with non-material concerns remaining at the point of final verification) provide insufficient clarity and prevent the verifier from stating with reasonable assurance that the data are free from material misstatements. </t>
    </r>
  </si>
  <si>
    <t>- uncorrected material mis-statement (individual or in aggregate)</t>
  </si>
  <si>
    <t>; 'Opinion Statement (Aviation)'!$B$146; 'Opinion Statement (Aviation)'!$B$168; 'Opinion Statement (Aviation)'!$B$190; 'Opinion Statement (CORSIA)'!$B$124</t>
  </si>
  <si>
    <t>Name of authorised signatory :</t>
  </si>
  <si>
    <t>; 'Opinion Statement (Aviation)'!$A$205; 'Opinion Statement (CORSIA)'!$A$139</t>
  </si>
  <si>
    <t>Date of Opinion :</t>
  </si>
  <si>
    <t>Contact Address :</t>
  </si>
  <si>
    <t>; 'Opinion Statement (Aviation)'!$A$209; 'Opinion Statement (CORSIA)'!$A$143</t>
  </si>
  <si>
    <t>Is the Verifier Accredited or Certified natural person?</t>
  </si>
  <si>
    <t>; 'Opinion Statement (Aviation)'!$A$211; 'Opinion Statement (CORSIA)'!$A$145</t>
  </si>
  <si>
    <t>&lt; insert the national Accreditation Body's name e.g. UKAS if verifier is accredited; insert name of the Certifying National Authority if the verifier is certified under AVR Article 54(2).&gt;</t>
  </si>
  <si>
    <t>Verification Report - Emissions Trading System</t>
  </si>
  <si>
    <t>; 'Annex 1 - Findings'!$A$1; 'Annex 2 - basis of work (Inst)'!$A$2; 'Annex 2 - basis of work (Avi)'!$A$2</t>
  </si>
  <si>
    <t>Please enter the name of the operator as entered in sheet "Opinion Statement"</t>
  </si>
  <si>
    <t>; 'Annex 1 - Findings'!$E$3</t>
  </si>
  <si>
    <t xml:space="preserve">Annex 1A - Misstatements, Non-conformities, Non-compliances and Recommended Improvements </t>
  </si>
  <si>
    <t>; 'Annex 1 - Findings'!$A$4</t>
  </si>
  <si>
    <t>Uncorrected Misstatements that were not corrected before issuance of the verification report</t>
  </si>
  <si>
    <t>; 'Annex 1 - Findings'!$C$6</t>
  </si>
  <si>
    <t>Material?</t>
  </si>
  <si>
    <t>; 'Annex 1 - Findings'!$D$6; 'Annex 1 - Findings'!$D$19; 'Annex 1 - Findings'!$D$31</t>
  </si>
  <si>
    <t>Please select "Yes" or "No" in the column "Material?" as appropriate</t>
  </si>
  <si>
    <t>-- select --</t>
  </si>
  <si>
    <t>; 'Annex 1 - Findings'!$B$7; 'Annex 1 - Findings'!$D$7; 'Annex 1 - Findings'!$B$8; 'Annex 1 - Findings'!$D$8; 'Annex 1 - Findings'!$B$9; 'Annex 1 - Findings'!$D$9; 'Annex 1 - Findings'!$B$10; 'Annex 1 - Findings'!$D$10; 'Annex 1 - Findings'!$B$11; 'Annex 1 - Findings'!$D$11; 'Annex 1 - Findings'!$B$12; 'Annex 1 - Findings'!$D$12; 'Annex 1 - Findings'!$B$13; 'Annex 1 - Findings'!$D$13; 'Annex 1 - Findings'!$B$14; 'Annex 1 - Findings'!$D$14; 'Annex 1 - Findings'!$B$15; 'Annex 1 - Findings'!$D$15; 'Annex 1 - Findings'!$B$16; 'Annex 1 - Findings'!$D$16; 'Annex 1 - Findings'!$B$20; 'Annex 1 - Findings'!$D$20; 'Annex 1 - Findings'!$B$21; 'Annex 1 - Findings'!$D$21; 'Annex 1 - Findings'!$B$22; 'Annex 1 - Findings'!$D$22; 'Annex 1 - Findings'!$B$23; 'Annex 1 - Findings'!$D$23; 'Annex 1 - Findings'!$B$24; 'Annex 1 - Findings'!$D$24; 'Annex 1 - Findings'!$B$25; 'Annex 1 - Findings'!$D$25; 'Annex 1 - Findings'!$B$26; 'Annex 1 - Findings'!$D$26; 'Annex 1 - Findings'!$B$27; 'Annex 1 - Findings'!$D$27; 'Annex 1 - Findings'!$B$28; 'Annex 1 - Findings'!$D$28; 'Annex 1 - Findings'!$B$29; 'Annex 1 - Findings'!$D$29; 'Annex 1 - Findings'!$B$32; 'Annex 1 - Findings'!$D$32; 'Annex 1 - Findings'!$B$33; 'Annex 1 - Findings'!$D$33; 'Annex 1 - Findings'!$B$34; 'Annex 1 - Findings'!$D$34; 'Annex 1 - Findings'!$B$35; 'Annex 1 - Findings'!$D$35; 'Annex 1 - Findings'!$B$36; 'Annex 1 - Findings'!$D$36; 'Annex 1 - Findings'!$B$37; 'Annex 1 - Findings'!$D$37; 'Annex 1 - Findings'!$B$38; 'Annex 1 - Findings'!$D$38; 'Annex 1 - Findings'!$B$39; 'Annex 1 - Findings'!$D$39; 'Annex 1 - Findings'!$B$40; 'Annex 1 - Findings'!$D$40; 'Annex 1 - Findings'!$B$41; 'Annex 1 - Findings'!$D$41; 'Annex 1 - Findings'!$B$44; 'Annex 1 - Findings'!$B$45; 'Annex 1 - Findings'!$B$46; 'Annex 1 - Findings'!$B$47; 'Annex 1 - Findings'!$B$48; 'Annex 1 - Findings'!$B$49; 'Annex 1 - Findings'!$B$50; 'Annex 1 - Findings'!$B$51; 'Annex 1 - Findings'!$B$52; 'Annex 1 - Findings'!$B$53; 'Annex 1 - Findings'!$B$56; 'Annex 1 - Findings'!$B$57; 'Annex 1 - Findings'!$B$58; 'Annex 1 - Findings'!$B$59; 'Annex 1 - Findings'!$B$60; 'Annex 1 - Findings'!$B$61; 'Annex 1 - Findings'!$B$62; 'Annex 1 - Findings'!$B$63; 'Annex 1 - Findings'!$B$64; 'Annex 1 - Findings'!$B$65; 'Annex 1 - Findings'!$C$69; 'Annex 1 - Findings'!$D$70; 'Annex 1 - Findings'!$D$71; 'Annex 1 - Findings'!$D$72; 'Annex 1 - Findings'!$D$74; 'Annex 1 - Findings'!$D$75; 'Annex 1 - Findings'!$C$77; 'Annex 1 - Findings'!$D$78; 'Annex 1 - Findings'!$D$79; 'Annex 1 - Findings'!$D$80; 'Annex 1 - Findings'!$D$82; 'Annex 1 - Findings'!$D$83; 'Annex 2 - basis of work (Avi)'!$B$7; 'Annex 3 - Changes '!$B$8; 'Annex 3 - Changes '!$B$9; 'Annex 3 - Changes '!$B$10; 'Annex 3 - Changes '!$B$11; 'Annex 3 - Changes '!$B$12; 'Annex 3 - Changes '!$B$13; 'Annex 3 - Changes '!$B$14; 'Annex 3 - Changes '!$B$15; 'Annex 3 - Changes '!$B$16; 'Annex 3 - Changes '!$B$17; 'Annex 3 - Changes '!$B$18; 'Annex 3 - Changes '!$B$22; 'Annex 3 - Changes '!$B$23; 'Annex 3 - Changes '!$B$24; 'Annex 3 - Changes '!$B$25; 'Annex 3 - Changes '!$B$26; 'Annex 3 - Changes '!$B$27; 'Annex 3 - Changes '!$B$28; 'Annex 3 - Changes '!$B$29; 'Annex 3 - Changes '!$B$30; 'Annex 3 - Changes '!$B$31; 'Annex 3 - Changes '!$B$32; 'EUwideConstants'!$A$93; 'EUwideConstants'!$A$117</t>
  </si>
  <si>
    <t>Please insert relevant description, one line per uncorrected misstatement point.  If further space is required, please add rows and individually number points.  If there are NO uncorrected misstatements please state NOT APPLICABLE in the first row.</t>
  </si>
  <si>
    <t>; 'Annex 1 - Findings'!$E$7</t>
  </si>
  <si>
    <t>&lt; State details of misstatement including nature, size, and which element of the report it relates to; and why it has a material effect, if applicable.  Need to clearly state whether the misstatement is over-stated (e.g. higher than it should be) or under-stated (lower than it should be)&gt; For more information on how to classify and report misstatements please see the guidance of the European Commission Services.</t>
  </si>
  <si>
    <t>; 'Annex 1 - Findings'!$E$12</t>
  </si>
  <si>
    <t>Uncorrected Non-conformities with approved Monitoring Plan</t>
  </si>
  <si>
    <t>; 'Annex 1 - Findings'!$C$18</t>
  </si>
  <si>
    <t>including discrepancies between approved plan and actual sources, source streams and boundaries etc identified during verification</t>
  </si>
  <si>
    <t>; 'Annex 1 - Findings'!$C$19</t>
  </si>
  <si>
    <t>Please complete any relevant data.  One line per non-conformity point.  If further space is required, please add rows and individually number points.  If there are NO non-conformities please state NOT APPLICABLE in the first row.</t>
  </si>
  <si>
    <t>; 'Annex 1 - Findings'!$E$20</t>
  </si>
  <si>
    <t>&lt;State details of non-conformity including nature and size of non-conformity and which element of the monitoring plan it relates to&gt; For more information on how to classify and report non-conformities please see the guidance of the European Commission Services.</t>
  </si>
  <si>
    <t>; 'Annex 1 - Findings'!$E$25</t>
  </si>
  <si>
    <t>Uncorrected Non-compliances with MRR which were identified during verification</t>
  </si>
  <si>
    <t>; 'Annex 1 - Findings'!$C$31</t>
  </si>
  <si>
    <t>Please complete any relevant data.  One line per non-compliance point.  If further space is required, please add rows and individually number points.  If there are NO non-compliances please state NOT APPLICABLE in the first row.</t>
  </si>
  <si>
    <t>; 'Annex 1 - Findings'!$E$32</t>
  </si>
  <si>
    <t>&lt;State details of non-compliance including nature and size of non-compliance and which element of the Monitoring and Reporting Regulation it relates to&gt; For more information on how to classify and report non-compliances please see the guidance of the European Commission Services.</t>
  </si>
  <si>
    <t>; 'Annex 1 - Findings'!$E$37</t>
  </si>
  <si>
    <t xml:space="preserve">Recommended Improvements, if any </t>
  </si>
  <si>
    <t>; 'Annex 1 - Findings'!$C$43</t>
  </si>
  <si>
    <t>Please complete any relevant data.  One cell per improvement point.  If further space is required, please add rows and individually number points.  If there are NO improvement points please state NOT APPLICABLE in the first row. For more information on how to classify and report recommendations of improvement please see the guidance of the European Commission Services.</t>
  </si>
  <si>
    <t>; 'Annex 1 - Findings'!$E$44</t>
  </si>
  <si>
    <t>This section also has to be completed for the verification of tonne-kilometre data. Recommendations for improvement can still be relevant for the Competent Authority since it could provide them information on the quality of the verified data.</t>
  </si>
  <si>
    <t>; 'Annex 1 - Findings'!$E$49</t>
  </si>
  <si>
    <r>
      <t xml:space="preserve">Prior year Non-conformities that have NOT been resolved.  
</t>
    </r>
    <r>
      <rPr>
        <i/>
        <sz val="9"/>
        <rFont val="Arial"/>
        <family val="2"/>
      </rPr>
      <t>Any prior year Non-conformities reported in the previous Verification Report that have been resolved do not need to be listed here.</t>
    </r>
  </si>
  <si>
    <t>; 'Annex 1 - Findings'!$C$55</t>
  </si>
  <si>
    <t>Please complete any relevant data.  One cell per unresolved prior year improvement point.  If further space is required, please add rows and individually number points.  If there are NO outstanding improvement points please state NOT APPLICABLE in the first row.</t>
  </si>
  <si>
    <t>; 'Annex 1 - Findings'!$E$56</t>
  </si>
  <si>
    <t>This section is not applicable to the verification of tonne-kilometre reports.</t>
  </si>
  <si>
    <t>; 'Annex 1 - Findings'!$E$61</t>
  </si>
  <si>
    <t>Annex 1B - Methodologies to close data gaps</t>
  </si>
  <si>
    <t>; 'Annex 1 - Findings'!$A$67</t>
  </si>
  <si>
    <t>Was a data gap method required?</t>
  </si>
  <si>
    <t>; 'Annex 1 - Findings'!$C$70; 'Annex 1 - Findings'!$C$78</t>
  </si>
  <si>
    <t>If Yes, was this approved by the CA before completion of the verification?</t>
  </si>
  <si>
    <t xml:space="preserve">If No, - </t>
  </si>
  <si>
    <t>; 'Annex 1 - Findings'!$C$73; 'Annex 1 - Findings'!$C$81</t>
  </si>
  <si>
    <t>- was the method used conservative (If No, please provide more details)</t>
  </si>
  <si>
    <t>; 'Annex 1 - Findings'!$C$74; 'Annex 1 - Findings'!$C$82</t>
  </si>
  <si>
    <t>- did the method lead to a material misstatement (If Yes, please provide more details)</t>
  </si>
  <si>
    <t>; 'Annex 1 - Findings'!$C$75; 'Annex 1 - Findings'!$C$83</t>
  </si>
  <si>
    <t>Note - the name of the Installation will be automatically picked up once it is entered on the Annex 1 Tab</t>
  </si>
  <si>
    <t>; 'Annex 2 - basis of work (Inst)'!$C$3; 'Annex 2 - basis of work (Avi)'!$C$3; 'Annex 3 - Changes '!$D$3</t>
  </si>
  <si>
    <t>Annex 2 - Further information of relevance to the Opinion</t>
  </si>
  <si>
    <t>; 'Annex 2 - basis of work (Inst)'!$A$5; 'Annex 2 - basis of work (Avi)'!$A$5</t>
  </si>
  <si>
    <t>Do not change the form of words in this worksheet EXCEPT where instructed to do so</t>
  </si>
  <si>
    <t>; 'Annex 2 - basis of work (Inst)'!$C$5; 'Annex 2 - basis of work (Avi)'!$C$5</t>
  </si>
  <si>
    <t xml:space="preserve">Objectives and scope of the Verification: </t>
  </si>
  <si>
    <t>; 'Annex 2 - basis of work (Inst)'!$A$8; 'Annex 2 - basis of work (Avi)'!$A$8</t>
  </si>
  <si>
    <t>To verify the Operator's or Aircraft operator's annual emissions [tonne-kilometre data] to a reasonable level of assurance for the Annual Emissions Report [Tonne-Kilometre Report] (as summarised in the attached Opinion Statement) under the EU Emissions Trading System and confirm compliance with approved monitoring requirements, approved monitoring plan and the EU Regulation on Monitoring and Reporting.</t>
  </si>
  <si>
    <t>Responsibilities:</t>
  </si>
  <si>
    <t>; 'Annex 2 - basis of work (Inst)'!$A$9; 'Annex 2 - basis of work (Avi)'!$A$9</t>
  </si>
  <si>
    <r>
      <t xml:space="preserve">The </t>
    </r>
    <r>
      <rPr>
        <b/>
        <sz val="10"/>
        <rFont val="Arial"/>
        <family val="2"/>
      </rPr>
      <t>Operator or Aircraft operator</t>
    </r>
    <r>
      <rPr>
        <sz val="10"/>
        <rFont val="Arial"/>
        <family val="2"/>
      </rPr>
      <t xml:space="preserve"> is solely responsible for the preparation and reporting of their annual greenhouse gas (GHG) emissions [tonne-kilometre data] for the purposes of the EU ETS in accordance with the rules and their approved monitoring plan (as listed in the attached Opinion Statement); for any information and assessments that support the reported data; for determining the installation's objectives in relation to GHG information and for establishing and maintaining appropriate procedures, performance management and internal control systems from which the reported information is derived.</t>
    </r>
  </si>
  <si>
    <t xml:space="preserve"> </t>
  </si>
  <si>
    <r>
      <t>The</t>
    </r>
    <r>
      <rPr>
        <b/>
        <sz val="10"/>
        <rFont val="Arial"/>
        <family val="2"/>
      </rPr>
      <t xml:space="preserve"> Competent Authority</t>
    </r>
    <r>
      <rPr>
        <sz val="10"/>
        <rFont val="Arial"/>
        <family val="2"/>
      </rPr>
      <t xml:space="preserve"> is responsible for</t>
    </r>
  </si>
  <si>
    <t>; 'Annex 2 - basis of work (Inst)'!$B$10; 'Annex 2 - basis of work (Avi)'!$B$10</t>
  </si>
  <si>
    <t>- issuing and varying applicable permits to Operators or Aircraft operators</t>
  </si>
  <si>
    <t>- enforcing the requirements of Regulation EU no. 601/2012 on monitoring and reporting (MRR) and any conditions of applicable permits;</t>
  </si>
  <si>
    <t>- agreeing certain aspects of the verification process, e.g. site visit waivers; 
In exceptional circumstances, including those stated in Article 70(1)and 70(2) of the MRR,  the CA may determine an Operator's or Aircraft operator's emissions [tonne-kilometre data] for the purposes of the ETS.</t>
  </si>
  <si>
    <t>; 'Annex 2 - basis of work (Inst)'!$B$13; 'Annex 2 - basis of work (Avi)'!$B$13</t>
  </si>
  <si>
    <r>
      <t>The</t>
    </r>
    <r>
      <rPr>
        <b/>
        <sz val="10"/>
        <rFont val="Arial"/>
        <family val="2"/>
      </rPr>
      <t xml:space="preserve"> Verifier </t>
    </r>
    <r>
      <rPr>
        <sz val="10"/>
        <rFont val="Arial"/>
        <family val="2"/>
      </rPr>
      <t xml:space="preserve">(as named on the Opinion Statement) is responsible for, in accordance with its verification contract and Commission Regulation EU no. 600/2012 on Accreditation and Verification, carrying out the verification of an Operator or Aircraft operator in the public interest, independent of the Operator or Aircraft operator and the competent authorities responsible for Directive 2003/87/EC. It is the responsibility of  the Verifier to form an independent opinion, based on the examination of information and data presented in the Annual Emissions Report [Tonne-Kilometre Report], and to report that opinion to the operator or aircraft operator.  We also report if, in our opinion:           </t>
    </r>
  </si>
  <si>
    <t xml:space="preserve">•   the Annual Emissions Report [Tonne-Kilometre Report] is or may be associated with misstatements (omissions, misrepresentations or errors) or non-conformities; or                                                                                                                                                              </t>
  </si>
  <si>
    <t>; 'Annex 2 - basis of work (Inst)'!$B$15; 'Annex 2 - basis of work (Avi)'!$B$15</t>
  </si>
  <si>
    <t xml:space="preserve">•   the Operator or Aircraft operator is not complying with  Regulation EU no. 601/2012 on monitoring and reporting , even if the monitoring plan is approved by the competent authority.                                                                                                                                                            </t>
  </si>
  <si>
    <t>•   the EU ETS lead auditor/auditor has not received all the information and explanations that they require to conduct their examination to a reasonable level of assurance; or</t>
  </si>
  <si>
    <t>; 'Annex 2 - basis of work (Inst)'!$B$17; 'Annex 2 - basis of work (Avi)'!$B$17</t>
  </si>
  <si>
    <t>•  improvements can be made to the Operator's or Aircraft operator's performance in monitoring and reporting of emissions and/or compliance with the approved monitoring plan and Regulation EU no. 601/2012 on monitoring and reporting.</t>
  </si>
  <si>
    <t xml:space="preserve">Work performed &amp; basis of the opinion: </t>
  </si>
  <si>
    <t>; 'Annex 2 - basis of work (Inst)'!$A$19; 'Annex 2 - basis of work (Avi)'!$A$19</t>
  </si>
  <si>
    <t>We conducted our examination having regard to the verification criteria reference documents outlined below.  This involved examining, based upon our risk analysis,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or Aircraft operator's approved monitoring plan.  This also involved assessing where necessary estimates and judgements made by the Operator or Aircraft operator in preparing the data and considering the overall adequacy of the presentation of the data in the Annual Emissions Report [Tonne-Kilometre report] and its potential for material misstatement.</t>
  </si>
  <si>
    <t>Materiality level</t>
  </si>
  <si>
    <t>; 'Annex 2 - basis of work (Inst)'!$A$20; 'Annex 2 - basis of work (Avi)'!$A$20</t>
  </si>
  <si>
    <t>See Article 23 of AVR</t>
  </si>
  <si>
    <t>&lt; 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</si>
  <si>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GHG quantification is subject to inherent uncertainty due to the designed capability of measurement instrumentation and testing methodologies and incomplete scientific knowledge used in the determination of emissions factors and global warming potentials</t>
  </si>
  <si>
    <t>; 'Annex 2 - basis of work (Inst)'!$B$22; 'Annex 2 - basis of work (Avi)'!$B$22</t>
  </si>
  <si>
    <r>
      <t xml:space="preserve">Reference documents cited : </t>
    </r>
    <r>
      <rPr>
        <i/>
        <sz val="10"/>
        <rFont val="Arial"/>
        <family val="2"/>
      </rPr>
      <t xml:space="preserve">
</t>
    </r>
  </si>
  <si>
    <t>; 'Annex 2 - basis of work (Inst)'!$A$24; 'Annex 2 - basis of work (Avi)'!$A$24</t>
  </si>
  <si>
    <t>; 'Annex 2 - basis of work (Inst)'!$B$24; 'Annex 2 - basis of work (Avi)'!$B$24</t>
  </si>
  <si>
    <r>
      <t xml:space="preserve">&lt;select the set of criteria that are appropriate to the accreditation/ certification held by the verifier (delete non-relevant sets).&gt;  It is expected that for most VBs only set (1) will be required.
</t>
    </r>
    <r>
      <rPr>
        <b/>
        <i/>
        <sz val="10"/>
        <color indexed="32"/>
        <rFont val="Arial"/>
        <family val="2"/>
      </rPr>
      <t>Note, some of the documents may undergo update and revision so you need to check that the correct version is being cited</t>
    </r>
  </si>
  <si>
    <t>; 'Annex 2 - basis of work (Inst)'!$C$24; 'Annex 2 - basis of work (Avi)'!$C$24</t>
  </si>
  <si>
    <t>1) EU Regulation EU no. 600/2012 on verification of GHG emissions reports and tonne-kilometre reports and the accreditation of verifiers pursuant to Directive 2003/87/EC….. (AVR)</t>
  </si>
  <si>
    <t>2) EN ISO 14065:2013 Requirements for greenhouse gas validation and verification bodies for use in accreditation or other forms of recognition.</t>
  </si>
  <si>
    <t>3) EN ISO 14064-3:2012 Specification with guidance for the validation and verification of GHG assertions</t>
  </si>
  <si>
    <t>4) IAF MD 6:2014 International Accreditation Forum (IAF) Mandatory Document for the Application of ISO 14065:2013 (Issue 2, March 2014)</t>
  </si>
  <si>
    <t>; 'Annex 2 - basis of work (Inst)'!$B$28; 'Annex 2 - basis of work (Avi)'!$B$28</t>
  </si>
  <si>
    <t>5) Guidance developed by European Commission Services on verification and accreditation</t>
  </si>
  <si>
    <t>; 'Annex 2 - basis of work (Inst)'!$B$29; 'Annex 2 - basis of work (Avi)'!$B$29</t>
  </si>
  <si>
    <t xml:space="preserve">6) EA-6/03 European Co-operation for Accreditation Guidance For the Recognition of Verifiers under EU ETS Directive </t>
  </si>
  <si>
    <t>; 'Annex 2 - basis of work (Inst)'!$B$30; 'Annex 2 - basis of work (Avi)'!$B$30</t>
  </si>
  <si>
    <t>Select Relevant guidance documents from the list</t>
  </si>
  <si>
    <t>; 'Annex 2 - basis of work (Inst)'!$B$32; 'Annex 2 - basis of work (Inst)'!$B$33; 'Annex 2 - basis of work (Avi)'!$B$32; 'Annex 2 - basis of work (Avi)'!$B$33</t>
  </si>
  <si>
    <t>Conduct of the Verification (2) - Additional criteria for Accredited Verifiers that are also financial assurance providers</t>
  </si>
  <si>
    <t>; 'Annex 2 - basis of work (Inst)'!$B$35; 'Annex 2 - basis of work (Avi)'!$B$34</t>
  </si>
  <si>
    <t>This set should be selected only if the verifier is a Financial Accounting Body subject to the rules and standards set by the International Auditing and Assurance Standards Board and its associated bodies
These standards are not covered by accreditation. Accreditation Bodies will not check compliance with these standards.</t>
  </si>
  <si>
    <t>; 'Annex 2 - basis of work (Inst)'!$C$35; 'Annex 2 - basis of work (Avi)'!$C$34</t>
  </si>
  <si>
    <t>8) International Standard on Assurance Engagements 3000 : Assurance Engagements other than Audits or Reviews of Historical Information, issued by the International Auditing and Assurance Standards Board.</t>
  </si>
  <si>
    <t>; 'Annex 2 - basis of work (Inst)'!$B$36; 'Annex 2 - basis of work (Avi)'!$B$35</t>
  </si>
  <si>
    <t>9) International Standard on Assurance Engagements 3410 : Assurance Engagements on Greenhouse Gas Statements, issued by the International Auditing and Assurance Standards Board.</t>
  </si>
  <si>
    <t>; 'Annex 2 - basis of work (Inst)'!$B$37; 'Annex 2 - basis of work (Avi)'!$B$36</t>
  </si>
  <si>
    <t>Conduct of the Verification (3) - For Verifiers Certified under AVR Article 54(2)</t>
  </si>
  <si>
    <t>This set should be selected only if the verifier is a Certified Natural Person as outlined under Article 54(2) of the AVR.</t>
  </si>
  <si>
    <t>1) EC Regulation EU no. 600/2012 on verification of GHG emissions reports and tonne-kilometre reports and the accreditation of verifiers pursuant to Directive 2003/87/EC….. (AVR)</t>
  </si>
  <si>
    <t>2) EU guidance on certified verifiers developed by the Commission Services</t>
  </si>
  <si>
    <t>; 'Annex 2 - basis of work (Inst)'!$B$40; 'Annex 2 - basis of work (Avi)'!$B$39</t>
  </si>
  <si>
    <r>
      <t xml:space="preserve">3)….. </t>
    </r>
    <r>
      <rPr>
        <i/>
        <sz val="10"/>
        <rFont val="Arial"/>
        <family val="2"/>
      </rPr>
      <t>Need to insert any other requirements/ guidance that are applied to the Certified Verifiers e.g. any local MS rules on the Certification Process</t>
    </r>
  </si>
  <si>
    <t>; 'Annex 2 - basis of work (Inst)'!$B$41; 'Annex 2 - basis of work (Avi)'!$B$40</t>
  </si>
  <si>
    <t>Rules etc of the EU ETS</t>
  </si>
  <si>
    <t>; 'Annex 2 - basis of work (Inst)'!$B$42; 'Annex 2 - basis of work (Avi)'!$B$41</t>
  </si>
  <si>
    <t>This set should be selected by all verifiers.
Note - check to ensure that the list is valid for the Member State in which the opinon is being issued as some MS Guidance may only be applicable in an individual MS.
As a minimum, the relevant EU Regulations and EC Guidance must be included</t>
  </si>
  <si>
    <t>A) EC Regulation EU no. 601/2012 on the Monitoring and Reporting of GHGs pursuant to Directive 2003/87/EC (MRR)</t>
  </si>
  <si>
    <t>B) EU Guidance developed by the European Commission Services to support the harmonised interpretation of the Monitoring and Reporting Regulation</t>
  </si>
  <si>
    <t>; 'Annex 2 - basis of work (Inst)'!$B$44; 'Annex 2 - basis of work (Avi)'!$B$43</t>
  </si>
  <si>
    <t>C) EU Guidance material developed by the European Commission Services to support the harmonised interpretation of the AVR</t>
  </si>
  <si>
    <t>; 'Annex 2 - basis of work (Inst)'!$B$45; 'Annex 2 - basis of work (Avi)'!$B$44</t>
  </si>
  <si>
    <t>D) need to insert any other national requirements/ guidance that are applicable</t>
  </si>
  <si>
    <t>; 'Annex 2 - basis of work (Inst)'!$B$46; 'Annex 2 - basis of work (Avi)'!$B$45</t>
  </si>
  <si>
    <t>Verification Opinion - Emissions Trading System</t>
  </si>
  <si>
    <t>; 'Annex 3 - Changes '!$A$2</t>
  </si>
  <si>
    <t xml:space="preserve">Annex 3 - Summary of conditions / changes/ clarification / variations </t>
  </si>
  <si>
    <t>; 'Annex 3 - Changes '!$A$5</t>
  </si>
  <si>
    <t>A) approved by the Competent Authority but which have NOT been incorporated within a re-issued Permit/ Monitoring Plan at completion of verification</t>
  </si>
  <si>
    <t>; 'Annex 3 - Changes '!$A$6</t>
  </si>
  <si>
    <t>This should list anything that has been agreed (e.g. in a letter, email, fax or phone call) but that has not been incorporated within the greenhouse gas emissions permit/monitoring plan.  It should also include, for example, new technical units, new processes, closure notification etc.</t>
  </si>
  <si>
    <t>; 'Annex 3 - Changes '!$D$8</t>
  </si>
  <si>
    <t>Please complete any relevant data.  One line per comment. If further space is required, please add rows and individually number points.  If there are NO relevant comments to be made please state NOT APPLICABLE in the first row.</t>
  </si>
  <si>
    <t>; 'Annex 3 - Changes '!$D$13; 'Annex 3 - Changes '!$D$30</t>
  </si>
  <si>
    <t>B) identified by the verifier and which have NOT been reported by 31 December of the reporting year</t>
  </si>
  <si>
    <t>; 'Annex 3 - Changes '!$A$20</t>
  </si>
  <si>
    <t>This should include changes to capacity, activity levels and/or operation of the installation that could impact upon the allocation of allowances; and changes to the monitoring plan that have not been approved by the Competent Authority before completion of the verification</t>
  </si>
  <si>
    <t>&lt; this should list any changes to the capacity, activity levels and/or operation of the installation  that have been identified by the verifier in the course of their work and which have not been notified to the Competent Authority by 31 December of the relevant year. It should also list any changes to the monitoring plan that were not notified to the Competent Authority by the end of the year and have not been approved by the Competent Authority before completion of the verification.</t>
  </si>
  <si>
    <t>There should be no duplication between this section and the one above.</t>
  </si>
  <si>
    <t>; 'Annex 3 - Changes '!$D$28</t>
  </si>
  <si>
    <t>Combustion</t>
  </si>
  <si>
    <t>; 'EUwideConstants'!$A$2</t>
  </si>
  <si>
    <t xml:space="preserve">Refining of mineral oil </t>
  </si>
  <si>
    <t>; 'EUwideConstants'!$A$3</t>
  </si>
  <si>
    <t>Production of coke</t>
  </si>
  <si>
    <t>; 'EUwideConstants'!$A$4</t>
  </si>
  <si>
    <t>Metal ore roasting or sintering</t>
  </si>
  <si>
    <t>; 'EUwideConstants'!$A$5</t>
  </si>
  <si>
    <t>Production of pig iron or steel</t>
  </si>
  <si>
    <t>; 'EUwideConstants'!$A$6</t>
  </si>
  <si>
    <t>Production or processing of ferrous metals</t>
  </si>
  <si>
    <t>; 'EUwideConstants'!$A$7</t>
  </si>
  <si>
    <t>Production of primary aluminium</t>
  </si>
  <si>
    <t>; 'EUwideConstants'!$A$8</t>
  </si>
  <si>
    <t>Production of secondary aluminium</t>
  </si>
  <si>
    <t>; 'EUwideConstants'!$A$9</t>
  </si>
  <si>
    <t>Production or processing of non-ferrous metals</t>
  </si>
  <si>
    <t>; 'EUwideConstants'!$A$10</t>
  </si>
  <si>
    <t>Production of cement clinker</t>
  </si>
  <si>
    <t>; 'EUwideConstants'!$A$11</t>
  </si>
  <si>
    <t>Production of lime, or calcination of dolomite/magnesite</t>
  </si>
  <si>
    <t>; 'EUwideConstants'!$A$12</t>
  </si>
  <si>
    <t>Manufacture of glass</t>
  </si>
  <si>
    <t>; 'EUwideConstants'!$A$13</t>
  </si>
  <si>
    <t>Manufacture of ceramics</t>
  </si>
  <si>
    <t>; 'EUwideConstants'!$A$14</t>
  </si>
  <si>
    <t>Manufacture of mineral wool</t>
  </si>
  <si>
    <t>; 'EUwideConstants'!$A$15</t>
  </si>
  <si>
    <t>Production or processing of gypsum or plasterboard</t>
  </si>
  <si>
    <t>; 'EUwideConstants'!$A$16</t>
  </si>
  <si>
    <t>Production of pulp</t>
  </si>
  <si>
    <t>; 'EUwideConstants'!$A$17</t>
  </si>
  <si>
    <t>Production of paper or cardboard</t>
  </si>
  <si>
    <t>; 'EUwideConstants'!$A$18</t>
  </si>
  <si>
    <t>Production of carbon black</t>
  </si>
  <si>
    <t>; 'EUwideConstants'!$A$19</t>
  </si>
  <si>
    <t>Production of nitrous oxide</t>
  </si>
  <si>
    <t>; 'EUwideConstants'!$A$20</t>
  </si>
  <si>
    <t>Production of adipic acid</t>
  </si>
  <si>
    <t>; 'EUwideConstants'!$A$21</t>
  </si>
  <si>
    <t>Production of glyoxal and glyoxylic acid</t>
  </si>
  <si>
    <t>; 'EUwideConstants'!$A$22</t>
  </si>
  <si>
    <t>Production of ammonia</t>
  </si>
  <si>
    <t>; 'EUwideConstants'!$A$23</t>
  </si>
  <si>
    <t>Production of bulk chemicals</t>
  </si>
  <si>
    <t>; 'EUwideConstants'!$A$24</t>
  </si>
  <si>
    <t>Production of hydrogen and synthesis gas</t>
  </si>
  <si>
    <t>; 'EUwideConstants'!$A$25</t>
  </si>
  <si>
    <t>Production of soda ash and sodium bicarbonate</t>
  </si>
  <si>
    <t>; 'EUwideConstants'!$A$26</t>
  </si>
  <si>
    <t>Capture of greenhouse gases under Directive 2009/31/EC</t>
  </si>
  <si>
    <t>; 'EUwideConstants'!$A$27</t>
  </si>
  <si>
    <t>Transport of greenhouse gases under Directive 2009/31/EC</t>
  </si>
  <si>
    <t>; 'EUwideConstants'!$A$28</t>
  </si>
  <si>
    <t>Storage of greenhouse gases under Directive 2009/31/EC</t>
  </si>
  <si>
    <t>; 'EUwideConstants'!$A$29</t>
  </si>
  <si>
    <t>Yes</t>
  </si>
  <si>
    <t>; 'Opinion Statement (Aviation)'!$B$18; 'Opinion Statement (Aviation)'!$B$19; 'EUwideConstants'!$A$32; 'EUwideConstants'!$A$36; 'EUwideConstants'!$A$41; 'EUwideConstants'!$A$46; 'EUwideConstants'!$A$51; 'EUwideConstants'!$A$59; 'EUwideConstants'!$A$72; 'EUwideConstants'!$A$112; 'EUwideConstants'!$A$118</t>
  </si>
  <si>
    <t>N/A - tonne kilometre</t>
  </si>
  <si>
    <t>; 'EUwideConstants'!$A$38</t>
  </si>
  <si>
    <t>No. See Annex 3 for details</t>
  </si>
  <si>
    <t>; 'EUwideConstants'!$A$42</t>
  </si>
  <si>
    <t>N/A</t>
  </si>
  <si>
    <t>; 'EUwideConstants'!$A$43; 'EUwideConstants'!$A$48</t>
  </si>
  <si>
    <t>; 'EUwideConstants'!$A$47</t>
  </si>
  <si>
    <t>Yes. See Annex 1 for recommendations.</t>
  </si>
  <si>
    <t>; 'EUwideConstants'!$A$55</t>
  </si>
  <si>
    <t xml:space="preserve">No, no improvements identified as required.  </t>
  </si>
  <si>
    <t>; 'EUwideConstants'!$A$56</t>
  </si>
  <si>
    <t>accredited</t>
  </si>
  <si>
    <t>certified</t>
  </si>
  <si>
    <t>Small emitter tool</t>
  </si>
  <si>
    <t>; 'EUwideConstants'!$A$88</t>
  </si>
  <si>
    <t>ETS support facility</t>
  </si>
  <si>
    <t>; 'EUwideConstants'!$A$89</t>
  </si>
  <si>
    <t>Small emitter tool &amp; ETS support facility</t>
  </si>
  <si>
    <t>; 'EUwideConstants'!$A$90</t>
  </si>
  <si>
    <t>Annual emissions report</t>
  </si>
  <si>
    <t>; 'EUwideConstants'!$A$102</t>
  </si>
  <si>
    <t>Tonne-km report</t>
  </si>
  <si>
    <t>; 'EUwideConstants'!$A$103</t>
  </si>
  <si>
    <t xml:space="preserve">Unless otherwise stated in Annex 1, the materiality level was 2% of the total reported emissions for the period subject to verification. </t>
  </si>
  <si>
    <t>; 'EUwideConstants'!$A$106</t>
  </si>
  <si>
    <t>; 'EUwideConstants'!$A$107</t>
  </si>
  <si>
    <t xml:space="preserve">Unless otherwise stated in Annex 1, the materiality level was 5% of the total reported tonne-kilometre data for the period subject to verification. </t>
  </si>
  <si>
    <t>; 'EUwideConstants'!$A$108</t>
  </si>
  <si>
    <t>see Annex 1</t>
  </si>
  <si>
    <t>; 'EUwideConstants'!$A$109</t>
  </si>
  <si>
    <t xml:space="preserve">N/A - tonne-kilometre </t>
  </si>
  <si>
    <t>; 'EUwideConstants'!$A$114</t>
  </si>
  <si>
    <t>yes</t>
  </si>
  <si>
    <t>Please enter the name of the operator in sheet Annex 1.</t>
  </si>
  <si>
    <t>; 'EUwideConstants'!$A$122</t>
  </si>
  <si>
    <t>MS are free to use this sheet</t>
  </si>
  <si>
    <t>; 'MSParameters'!$A$1</t>
  </si>
  <si>
    <t>Drop down list for Annex 2; Reference documents cited:</t>
  </si>
  <si>
    <t>; 'MSParameters'!$A$4</t>
  </si>
  <si>
    <r>
      <t>Conduct of the Verification</t>
    </r>
    <r>
      <rPr>
        <b/>
        <u/>
        <sz val="10"/>
        <color indexed="10"/>
        <rFont val="Arial"/>
        <family val="2"/>
      </rPr>
      <t xml:space="preserve"> (1) - For Accredited Verification Bodies</t>
    </r>
  </si>
  <si>
    <t>; 'MSParameters'!$A$5</t>
  </si>
  <si>
    <t>&lt; Select Relevant guidance documents from the list &gt;</t>
  </si>
  <si>
    <t>; 'MSParameters'!$A$6</t>
  </si>
  <si>
    <t>&lt;Specific national guidance1&gt;</t>
  </si>
  <si>
    <t>; 'MSParameters'!$A$7</t>
  </si>
  <si>
    <t>&lt;Specific national guidance2&gt;</t>
  </si>
  <si>
    <t>; 'MSParameters'!$A$8</t>
  </si>
  <si>
    <t>Please select</t>
  </si>
  <si>
    <t>; 'MSParameters'!$A$15</t>
  </si>
  <si>
    <t xml:space="preserve">Please include all approved MP versions that are relevant for the reporting period, including the versions that have been approved just before the issuing of the verification report and are relevant for the reporting period.  </t>
  </si>
  <si>
    <t>; 'Opinion Statement (Inst)'!$C$11; 'Opinion Statement (Aviation)'!$D$10; 'Opinion Statement (CORSIA)'!$D$10</t>
  </si>
  <si>
    <t>a data gap method as required by Article 65 MRR</t>
  </si>
  <si>
    <t>New in 2022</t>
  </si>
  <si>
    <t>New in 2023</t>
  </si>
  <si>
    <t>New in 2024</t>
  </si>
  <si>
    <t xml:space="preserve">Article 15 of Directive 2003/87/EC requires Member States to ensure that the reports submitted by operators and aircraft operators, pursuant to Article 14 of that Directive, are verified in accordance with Commission Regulation (EU) No. 2018/2067 on the verification of data and the accreditation of verifiers pursuant to Directive 2003/87/EC. </t>
  </si>
  <si>
    <t>Guidelines and Conditions'!$C$14</t>
  </si>
  <si>
    <t>http://eur-lex.europa.eu/eli/dir/2003/87</t>
  </si>
  <si>
    <t>Guidelines and Conditions'!$C$16</t>
  </si>
  <si>
    <t>The Accreditation and Verification Regulation (Commission Regulation (EU) No. 2018/2067 (hereinafter the "AVR"), defines further requirements for accreditation of verifiers and the verification of emission reports and tonne-kilometre reports.</t>
  </si>
  <si>
    <t>Guidelines and Conditions'!$C$18</t>
  </si>
  <si>
    <t>https://eur-lex.europa.eu/eli/reg_impl/2018/2067</t>
  </si>
  <si>
    <t>Guidelines and Conditions'!$C$20</t>
  </si>
  <si>
    <t xml:space="preserve">The EU and Switzerland have concluded an agreement linking their respective emission trading schemes. The agreement has entered into force on 1 January 2020. In line with the Agreement every aircraft operator is assigned to one administering Member State which is responsible for enforcing EU ETS and the Swiss ETS. To effectively manage the administration of EU ETS and the Swiss ETS a one-stop shop has been introduced. For that reason combined templates have been developed for the monitoring plan, the emisssion report and the verification report for aircraft operators falling under the EU ETS and Swiss ETS. </t>
  </si>
  <si>
    <t>Guidelines and Conditions'!$C$34</t>
  </si>
  <si>
    <t>For the verification of emission reports of aircraft operators falling under Commission Regulation 2019/ 1603 a separate verification opinion statement (CORSIA) has been developed. Verifiers verifying emission reports of aircraft operators that are  subject to EU ETS and CORSIA, have to sign off separately on the EU ETS data and CORSIA data. They have to complete two separate verification reports to report on  EU ETS and CORSIA verifications.</t>
  </si>
  <si>
    <t>Guidelines and Conditions'!$C$35</t>
  </si>
  <si>
    <t>This is the  version of the Verification Report template, as unanimously re-endorsed by the Climate Change Committee by written procedure in August 2016 and updated in January 2022</t>
  </si>
  <si>
    <t>Guidelines and Conditions'!$C$36</t>
  </si>
  <si>
    <t>https://ec.europa.eu/clima/eu-action/eu-emissions-trading-system-eu-ets/monitoring-reporting-and-verification-eu-ets-emissions_en</t>
  </si>
  <si>
    <t>Guidelines and Conditions'!$C$43; 'Guidelines and Conditions'!$E$49</t>
  </si>
  <si>
    <t>EU Legislation:</t>
  </si>
  <si>
    <t>Guidelines and Conditions'!$C$47</t>
  </si>
  <si>
    <t>https://ec.europa.eu/clima/eu-action/eu-emissions-trading-system-eu-ets_en</t>
  </si>
  <si>
    <t>Guidelines and Conditions'!$E$48</t>
  </si>
  <si>
    <t>Please note that for aircraft operators falling under the EU ETS and Swiss ETS the verification report is combined. Instructions on how to complete the sections in this combined report are included in the guidance in the opinion statement and KGN II.6 on verification report</t>
  </si>
  <si>
    <t>READ ME How to use this file'!$C$5</t>
  </si>
  <si>
    <t>Opinion Statement (CORSIA)</t>
  </si>
  <si>
    <t>READ ME How to use this file'!$B$6</t>
  </si>
  <si>
    <t xml:space="preserve">The formal opinion document to be signed by the verifier's authorised signatory. This tab has to be filled in for the verification of CORSIA emission reports from aircraft operators falling under Commission Regulation 2019/ 1603. Aircraft operators subject to both EU ETS and CORSIA have to fill in the opinion statement (aviation) and opinion statement (opinion statement CORSIA aviation) to report separately on both verifications. Please see KGN II.6 for more information. </t>
  </si>
  <si>
    <t>READ ME How to use this file'!$C$6</t>
  </si>
  <si>
    <t>Cells in green will automatically calculate or give an auto message depending on the information given in other cells</t>
  </si>
  <si>
    <t>READ ME How to use this file'!$B$14</t>
  </si>
  <si>
    <t>Opinion Statement (Inst)'!$C$24</t>
  </si>
  <si>
    <t>Opinion Statement (Inst)'!$C$25</t>
  </si>
  <si>
    <t>Opinion Statement (Inst)'!$C$26</t>
  </si>
  <si>
    <t>Opinion Statement (Inst)'!$C$27</t>
  </si>
  <si>
    <t>yes or no &lt; If the site visit was waived under Article 31 and 32, please provide brief details below under justification as to why not and specify which criteria in Article 32 was used to waive site visit. Please see section 3 of KGN II.5  provided by the Commission.&gt; 
&lt;If the site visit was carried out virtually because of force majeure under Article 34a, please select no and complete the section below on justification for carrying out virtual site visits. Please  fill in the dates of visit, the number of days spent virtually on the verification and name of EU ETS (lead) auditors and technical experts involved in the virtual site visits under the boxes below.
If the virtual site visit was followed up by a physical site visit in the same verification once the force majeure circumstance was lifted, please select yes and fill in under justification for conducting a virtual site visit that a virtual site visit was carried out which was followed up by a physical site visit. Please follow the instructions for filling in the justification box and specify the reasons for carrying out a physical site visit in this verification. Section 4 in KGN II.5 on site visits provides more information&gt;</t>
  </si>
  <si>
    <t>Opinion Statement (Inst)'!$C$31</t>
  </si>
  <si>
    <t xml:space="preserve">If yes &lt; insert date of visit&gt;. If a virtual site visit has been carried out according to Article 34a AVR please also insert date of virtual site visit. </t>
  </si>
  <si>
    <t>Opinion Statement (Inst)'!$C$32</t>
  </si>
  <si>
    <t>Name of  EU ETS (lead) auditor(s)/ technical experts undertaking site visit(s):</t>
  </si>
  <si>
    <t>Opinion Statement (Inst)'!$A$34</t>
  </si>
  <si>
    <t xml:space="preserve">AVR Article 31 and 32: Justification for not undertaking site visit </t>
  </si>
  <si>
    <t>Opinion Statement (Inst)'!$A$35</t>
  </si>
  <si>
    <t>if no above, insert brief reasons why a site visit was not considered necessary</t>
  </si>
  <si>
    <t>Opinion Statement (Inst)'!$C$35</t>
  </si>
  <si>
    <t xml:space="preserve">AVR Article 34a: Justification for conducting a virtual site visit </t>
  </si>
  <si>
    <t>Opinion Statement (Inst)'!$A$36; 'Opinion Statement (Aviation)'!$A$42; 'Opinion Statement (CORSIA)'!$A$33</t>
  </si>
  <si>
    <t xml:space="preserve">if no above, insert brief reasons why a virtual site visit was considered necessary. Please also specify the date on which approval of the CA was obtained for the virtual site visit. If a generic authorisation for virtual site visit was issued in accordance with Article 34a(4) of the AVR please specify this. For more information please see section 4 of KGN II.5 on site visits. </t>
  </si>
  <si>
    <t>Opinion Statement (Inst)'!$C$36; 'Opinion Statement (Aviation)'!$D$42; 'Opinion Statement (CORSIA)'!$D$33</t>
  </si>
  <si>
    <t>If response above is no, the date of written Competent Authority approval for waiver of the site visit requirement is: &lt; insert date&gt;</t>
  </si>
  <si>
    <t>Opinion Statement (Inst)'!$C$37</t>
  </si>
  <si>
    <t>COMPLIANCE WITH EU ETS RULES FOR EU ETS tCO2 DECLARED ABOVE</t>
  </si>
  <si>
    <t>Opinion Statement (Inst)'!$A$39; 'Opinion Statement (Aviation)'!$A$45</t>
  </si>
  <si>
    <t>&lt;Please also include confirmation of compliance with the rule that biofuels, bioliquids and biomass fuels used for combustion for which an emission factor of zero is claimed meets the  sustainability and/or the greenhouse gas emissions saving criteria laid down in paragraphs 2 to 7 and 10 of Article 29 of the RED DIrective. Please see MRR Guidance 3 on when sustainability and GHG savings criteria apply&gt;</t>
  </si>
  <si>
    <t>Opinion Statement (Inst)'!$C$44</t>
  </si>
  <si>
    <t>COMPLIANCE WITH EU REGULATION ON A&amp;V</t>
  </si>
  <si>
    <t>Opinion Statement (Inst)'!$A$46; 'Opinion Statement (Aviation)'!$A$71; 'Opinion Statement (CORSIA)'!$A$50</t>
  </si>
  <si>
    <t>Data verified in detail and back to source: 
(EU ETS AVR Article 14 &amp; Article 16(2)(g))</t>
  </si>
  <si>
    <t>Opinion Statement (Inst)'!$A$47; 'Opinion Statement (Aviation)'!$A$72</t>
  </si>
  <si>
    <t>Opinion Statement (Inst)'!$B$49; 'Opinion Statement (Aviation)'!$B$75; 'Opinion Statement (Aviation)'!$C$75; 'Opinion Statement (CORSIA)'!$B$54; 'Accounting'!$AR$6; 'Accounting'!$AR$11</t>
  </si>
  <si>
    <t>Control activities are documented, implemented, maintained and effective to mitigate the inherent risks:
(EU ETS AVR Article 14(b))</t>
  </si>
  <si>
    <t>Opinion Statement (Inst)'!$A$51; 'Opinion Statement (Aviation)'!$A$77</t>
  </si>
  <si>
    <t>Procedures listed in monitoring plan are documented, implemented, maintained and effective to mitigate the inherent risks and control risks:
(EU ETS AVR Article 14(c))</t>
  </si>
  <si>
    <t>Opinion Statement (Inst)'!$A$53; 'Opinion Statement (Aviation)'!$A$80</t>
  </si>
  <si>
    <t>Data verification:
(EU ETS AVR Article 16)</t>
  </si>
  <si>
    <t>Opinion Statement (Inst)'!$A$55</t>
  </si>
  <si>
    <t>Correct application of monitoring methodology:
(EU ETS AVR Article 17)</t>
  </si>
  <si>
    <t>Opinion Statement (Inst)'!$A$57; 'Opinion Statement (Aviation)'!$A$95</t>
  </si>
  <si>
    <t>Verification of methods applied for missing data:
(EU ETS AVR Article 18)</t>
  </si>
  <si>
    <t>Opinion Statement (Inst)'!$A$59; 'Opinion Statement (Aviation)'!$A$98</t>
  </si>
  <si>
    <t>Uncertainty assessment:
(EU ETS AVR Article 19)</t>
  </si>
  <si>
    <t>Opinion Statement (Inst)'!$A$61; 'Opinion Statement (Aviation)'!$A$101</t>
  </si>
  <si>
    <t>&lt; OR this opinion text if it is not possible to verify the data due to material misstatement(s), limitation of scope or non-conformities that, individually or combined with other non-conformities  that provide insufficient clarity and prevent the verifier from stating with reasonable assurance that the data are free from material misstatements. These issues should be specifically identified, as material items, in Annex 1, along with non-material concerns remaining at the point of final verification&gt;</t>
  </si>
  <si>
    <t>Opinion Statement (Inst)'!$C$98</t>
  </si>
  <si>
    <t>Name of National AB or authority certifying the verifier:</t>
  </si>
  <si>
    <t>Opinion Statement (Inst)'!$A$119; 'Opinion Statement (Aviation)'!$A$212; 'Opinion Statement (CORSIA)'!$A$146</t>
  </si>
  <si>
    <t>&lt; insert the National Accreditation Body's name e.g. COFRAC if verifier is accredited; insert name of the Certifying National Authority if the verifier is certified under AVR Article 55(2).&gt;</t>
  </si>
  <si>
    <t>Opinion Statement (Inst)'!$C$119</t>
  </si>
  <si>
    <t>SCHEME DETAILS</t>
  </si>
  <si>
    <t>Opinion Statement (Aviation)'!$A$17</t>
  </si>
  <si>
    <t>&lt; select the schemes below that are covered by this verification report. Respond to both lines&gt;</t>
  </si>
  <si>
    <t>Opinion Statement (Aviation)'!$D$17</t>
  </si>
  <si>
    <t>EU ETS Aviation</t>
  </si>
  <si>
    <t>Opinion Statement (Aviation)'!$A$18; 'Opinion Statement (Aviation)'!$B$136; 'EUwideConstants'!$A$94</t>
  </si>
  <si>
    <t>Swiss Aviation</t>
  </si>
  <si>
    <t>Opinion Statement (Aviation)'!$A$19</t>
  </si>
  <si>
    <t>Emissions data:</t>
  </si>
  <si>
    <t>Opinion Statement (Aviation)'!$A$26</t>
  </si>
  <si>
    <t>Total EU ETS Emissions tCO2e:</t>
  </si>
  <si>
    <t>Opinion Statement (Aviation)'!$B$26</t>
  </si>
  <si>
    <t>Total Swiss ETS Emissions tCO2e:</t>
  </si>
  <si>
    <t>Opinion Statement (Aviation)'!$C$26</t>
  </si>
  <si>
    <t>&lt; auto message based on values inserted at line 27 tells verifier how to apply materiality level &gt;</t>
  </si>
  <si>
    <t>Opinion Statement (Aviation)'!$D$28</t>
  </si>
  <si>
    <t>&lt; auto message based on values inserted at line 27 tells verifier which Verifier Opinion Statement (VOS) Option to apply &gt;</t>
  </si>
  <si>
    <t>Opinion Statement (Aviation)'!$D$29</t>
  </si>
  <si>
    <t>Total combined emissions covered by ETS schemes tCO2e:</t>
  </si>
  <si>
    <t>Opinion Statement (Aviation)'!$A$30</t>
  </si>
  <si>
    <t xml:space="preserve">&lt; insert figures only&gt;  Due to Regulation  (EU) 2017/2392 for preparing for ICAO’s global market based measure, no further submissions of t km data are currently planned. However, a new amendment of the EU ETS Directive may require the submission of tonne km data in the future again. If submission of tonne km is required, separate verification opinion statements are needed. Use VOS option A and C in that case (if the aircraft operator is falling under EU ETS and Swiss ETS) </t>
  </si>
  <si>
    <t>Opinion Statement (Aviation)'!$D$31</t>
  </si>
  <si>
    <t xml:space="preserve">Yes / No &lt; Noting the AVR definition of 'site' for aviation. If the site visit was waived under Article 33, please provide brief details below under justification as to why not. See section 3.2.7 Guidance Document III.&gt;
&lt;If the site visit was carried out virtually because of force majeure please select no and complete the section below on justification for carrying out virtual site visits. Please  fill in the dates of visit, the number of days spent virtually on the verification and name of EU ETS (lead) auditors and technical experts involved in the virtual site visits under the boxes below. If  the virtual site visit was followed up by a physical site visit in the same verification once the force majeure circumstance was lifted, please select yes and fill in under justification for conducting a virtual site visit that a virtual site visit was carried out which was followed up by a physical site visit. Please follow the instructions for filling in the justification box and specify the reasons for carrying out a physical site visit in this verification. Section 4 in KGN II.5 on site visits provides more information&gt; </t>
  </si>
  <si>
    <t>Opinion Statement (Aviation)'!$D$37; 'Opinion Statement (CORSIA)'!$D$28</t>
  </si>
  <si>
    <t>&lt;please fill in the box if the site is physically visited or if a virtual site visit has been carried out according to Article 34a AVR. Enter N/A if no  visit was carried out at all&gt;</t>
  </si>
  <si>
    <t>Opinion Statement (Aviation)'!$D$38; 'Opinion Statement (Aviation)'!$D$39; 'Opinion Statement (CORSIA)'!$D$29; 'Opinion Statement (CORSIA)'!$D$30</t>
  </si>
  <si>
    <t>Article 33: Justification for not undertaking site visit:</t>
  </si>
  <si>
    <t>Opinion Statement (Aviation)'!$A$41; 'Opinion Statement (CORSIA)'!$A$32</t>
  </si>
  <si>
    <t>Date of written approval from Competent Authority for a virtual site visit:</t>
  </si>
  <si>
    <t>Opinion Statement (Aviation)'!$A$43; 'Opinion Statement (CORSIA)'!$A$34</t>
  </si>
  <si>
    <t>If response above is no, the date of written Competent Authority approval for virtual site visit requirement is: &lt; insert date&gt;</t>
  </si>
  <si>
    <t>Opinion Statement (Aviation)'!$D$43; 'Opinion Statement (CORSIA)'!$D$34</t>
  </si>
  <si>
    <t>Flight exemption criteria met:</t>
  </si>
  <si>
    <t>Opinion Statement (Aviation)'!$A$52; 'Opinion Statement (Aviation)'!$A$65; 'Opinion Statement (CORSIA)'!$A$43</t>
  </si>
  <si>
    <t>Use of biofuels has been assessed in accordance with Article 29 of Directive 2018/2001/EC:</t>
  </si>
  <si>
    <t>Opinion Statement (Aviation)'!$A$55; 'Opinion Statement (Aviation)'!$A$68; 'Opinion Statement (CORSIA)'!$A$46</t>
  </si>
  <si>
    <t>&lt;please confirm that biofuels for aviation for which an emission factor of zero is claimed, meets the EU sustainability and GHG savings criteria. If zero rating is not claimed or if this concerns verification of tonne-kilometre data, enter N/A&gt;</t>
  </si>
  <si>
    <t>Opinion Statement (Aviation)'!$D$55; 'Opinion Statement (Aviation)'!$D$68</t>
  </si>
  <si>
    <t>COMPLIANCE WITH SWISS ETS RULES FOR SWISS ETS tCO2 DECLARED ABOVE</t>
  </si>
  <si>
    <t>Opinion Statement (Aviation)'!$B$58</t>
  </si>
  <si>
    <t>Ordinance on reduction of CO2 emissions: Chapter IV, section 3 met:</t>
  </si>
  <si>
    <t>Opinion Statement (Aviation)'!$A$62</t>
  </si>
  <si>
    <t>&lt; insert reasons why the rule is not complied with - Note Swiss exemption rules are slightly different to the EU rules&gt;</t>
  </si>
  <si>
    <t>Opinion Statement (Aviation)'!$D$67</t>
  </si>
  <si>
    <t>Data verification:
(EU ETS AVR Article 16 (1),(2g),(2i))</t>
  </si>
  <si>
    <t>Opinion Statement (Aviation)'!$A$83</t>
  </si>
  <si>
    <t>Completeness of flights/data when compared to air traffic data e.g. Eurocontrol:
(EU ETS AVR Article 16(2)(d))</t>
  </si>
  <si>
    <t>Opinion Statement (Aviation)'!$A$86</t>
  </si>
  <si>
    <t>Consistency between reported data and 'mass &amp; balance' documentation:
(EU ETS AVR Article 16(2)(e))</t>
  </si>
  <si>
    <t>Opinion Statement (Aviation)'!$A$89</t>
  </si>
  <si>
    <t>Consistency between aggregate fuel consumption and fuel purchase/supply data:
(EU ETS AVR Article 16(2)(f))</t>
  </si>
  <si>
    <t>Opinion Statement (Aviation)'!$A$92</t>
  </si>
  <si>
    <t>&lt; please provide, in Annex 3, a brief summary of key conditions applied, changes, clarifications or variations approved by the Competent Authority and NOT included within a re-issued monitoring plan at the time of completion of the verification;  or additional changes identified by the verifier and not reported before the relevant year end&gt;</t>
  </si>
  <si>
    <t>Opinion Statement (Aviation)'!$D$108; 'Opinion Statement (CORSIA)'!$D$87</t>
  </si>
  <si>
    <t>Option A:</t>
  </si>
  <si>
    <t>Opinion Statement (Aviation)'!$A$131</t>
  </si>
  <si>
    <t>Complete this Opinion section if the report is for a report that only covers EU ETS aviation emissions; OR The data for EU Aviation and Swiss Aviation are verified as separate sets of data</t>
  </si>
  <si>
    <t>Opinion Statement (Aviation)'!$B$131</t>
  </si>
  <si>
    <t>Use the + symbol (or click the square) in the left margin to hide this Option if it is not applicable</t>
  </si>
  <si>
    <t>Opinion Statement (Aviation)'!$D$131; 'Opinion Statement (Aviation)'!$D$153; 'Opinion Statement (Aviation)'!$D$175</t>
  </si>
  <si>
    <t>Delete the Opinion Template text lines in this OPTION that are NOT applicable - THE OPINION TEXT SELECTED APPLIES WHERE ONLY EU ETS ARE REPORTED</t>
  </si>
  <si>
    <t>Opinion Statement (Aviation)'!$D$132</t>
  </si>
  <si>
    <t>We have conducted a verification of the greenhouse gas data [or Tonne-kilometre data] reported by the above Aircraft Operator in its Annual Emissions Report [or Tonne-kilometre report] as presented above for the EU ETS. On the basis of the verification work undertaken (see Annex 2) these data are fairly stated.</t>
  </si>
  <si>
    <t>Opinion Statement (Aviation)'!$B$133</t>
  </si>
  <si>
    <t>&lt; Either this opinion text if there is no problem and there are no specific comments to be made in relation to things that might affect data quality or the interpretation of the opinion by a user for the EU ETS. This opinion statement may only be selected if there are no uncorrected misstatements, non-conformities and non-compliances. NOTE - only a positive form of words is acceptable for a verified opinion - DO NOT CHANGE THE FORM OF WORDS IN THESE OPINION TEXTS - AMEND THE REPORT TYPE AND ADD DETAIL WHERE REQUESTED.</t>
  </si>
  <si>
    <t>Opinion Statement (Aviation)'!$D$133</t>
  </si>
  <si>
    <t xml:space="preserve">We have conducted a verification of the greenhouse gas data [or Tonne-kilometre data] reported by the above Aircraft Operator in its Annual Emissions Report [or Tonne-km report] as presented above for the EU ETS.   On the basis of the verification work undertaken (see Annex 2) these data are fairly stated, with the exception of: </t>
  </si>
  <si>
    <t>Opinion Statement (Aviation)'!$B$134</t>
  </si>
  <si>
    <t>&lt; OR this opinion text if the opinion is qualified with comments for the user of the opinion in relation to EU ETS reporting. 
Please provide brief details of any exceptions that might affect the data and therefore qualify the opinion.</t>
  </si>
  <si>
    <t>Opinion Statement (Aviation)'!$D$134</t>
  </si>
  <si>
    <t>‌NOTE - only a positive form of words is acceptable for a verified opinion - DO NOT CHANGE THE FORM OF WORDS IN THESE OPINION TEXTS - AMEND THE REPORT TYPE AND ADD DETAIL OR ADD COMMENTS WHERE REQUESTED</t>
  </si>
  <si>
    <t>Opinion Statement (Aviation)'!$D$135; 'Opinion Statement (CORSIA)'!$D$113</t>
  </si>
  <si>
    <t xml:space="preserve">&lt;Note - these are effectively warning caveats to the opinion user including indication of non-material misstatements, non-compliances and non-conformities remaining at the point of confirming the verification opinion (just a summary of main points if the verifier specifically wishes to draw a user's attention to them; the details of all non-material misstatements and non-conformities, non-compliances and recommendations for improvements should be listed in the findings in Annex 1).
</t>
  </si>
  <si>
    <t>Opinion Statement (Aviation)'!$D$136; 'Opinion Statement (Aviation)'!$D$180; 'Opinion Statement (CORSIA)'!$D$114</t>
  </si>
  <si>
    <t>We have conducted a verification of the greenhouse gas data [or Tonne-kilometre data] reported by the above Aircraft Operator in its Annual Emissions Report [or Tonne-km report] as presented above for the EU ETS.  On the basis of the work undertaken (see Annex 2) these data CANNOT be verified due to - &lt;select/delete as appropriate&gt;</t>
  </si>
  <si>
    <t>Opinion Statement (Aviation)'!$B$145</t>
  </si>
  <si>
    <t>&lt; OR this opinion text if it is not possible to verify the data due to material misstatement(s), limitation of scope or non-conformities that provide insufficient clarity and prevent the verifier from stating with reasonable assurance that the data are free from material misstatements. These issues (material misstatements, non-conformities or non-compliance) should be specifically identified, as material items, in Annex 1, along with non-material concerns remaining at the point of final verification)</t>
  </si>
  <si>
    <t>Opinion Statement (Aviation)'!$D$145; 'Opinion Statement (Aviation)'!$D$167; 'Opinion Statement (CORSIA)'!$D$123</t>
  </si>
  <si>
    <t>Option B:</t>
  </si>
  <si>
    <t>Opinion Statement (Aviation)'!$A$153</t>
  </si>
  <si>
    <t>Complete this Opinion section if the report is for the combined total for both EU ETS AND Swiss aviation emissions, and the Swiss emissions are &lt;1000t</t>
  </si>
  <si>
    <t>Opinion Statement (Aviation)'!$B$153</t>
  </si>
  <si>
    <t>Delete the Opinion Template text lines that are NOT applicable - THE OPINION TEXT SELECTED APPLIES WHERE COMBINED EU ETS &amp; SWISS ETS DATA ARE REPORTED</t>
  </si>
  <si>
    <t>Opinion Statement (Aviation)'!$D$154</t>
  </si>
  <si>
    <t>We have conducted a verification of the greenhouse gas data reported by the above Aircraft Operator in its Annual Emissions Report containing the combined data as presented above for the EU ETS and Swiss ETS. On the basis of the verification work undertaken (see Annex 2) these data are fairly stated.</t>
  </si>
  <si>
    <t>Opinion Statement (Aviation)'!$B$155</t>
  </si>
  <si>
    <t>&lt; Either this opinion text if there is no problem and there are no specific comments to be made in relation to things that might affect data quality or the interpretation of the opinion by a user FOR BOTH OF THE ETSs. This opinion statement may only be selected if there are no uncorrected misstatements, non-conformities and non-compliances. NOTE - only a positive form of words is acceptable for a verified opinion - DO NOT CHANGE THE FORM OF WORDS IN THESE OPINION TEXTS - AMEND THE REPORT TYPE AND ADD DETAIL WHERE REQUESTED.</t>
  </si>
  <si>
    <t>Opinion Statement (Aviation)'!$D$155</t>
  </si>
  <si>
    <t xml:space="preserve">We have conducted a verification of the greenhouse gas data reported by the above Aircraft Operator in its Annual Emissions Report containing the combined data as presented above for the EU ETS and Swiss ETS.   On the basis of the verification work undertaken (see Annex 2) these data are fairly stated, with the exception of: </t>
  </si>
  <si>
    <t>Opinion Statement (Aviation)'!$B$156</t>
  </si>
  <si>
    <t xml:space="preserve">&lt; OR this opinion text if the opinion is qualified with comments for the user of the opinion in relation to combined EU ETS and Swiss ETS data.
Please provide brief details of any exceptions that might affect the data and therefore qualify the opinion. </t>
  </si>
  <si>
    <t>Opinion Statement (Aviation)'!$D$156</t>
  </si>
  <si>
    <t>‌NOTE - only a positive form of words is acceptable for a verified opinion - DO NOT CHANGE THE FORM OF WORDS IN THESE OPINION TEXTS -  AND ADD DETAIL OR ADD COMMENTS WHERE REQUESTED</t>
  </si>
  <si>
    <t>Opinion Statement (Aviation)'!$D$157</t>
  </si>
  <si>
    <t>Both EU &amp; Swiss Aviation ETSs (combined data)</t>
  </si>
  <si>
    <t>Opinion Statement (Aviation)'!$B$158; 'EUwideConstants'!$A$96</t>
  </si>
  <si>
    <t>&lt;Note - these are effectively warning caveats to the opinion user including indication of non-material misstatements, non-compliances and non-conformities remaining at the point of confirming the verification opinion (just a summary of main points if the verifier specifically wishes to draw a user's attention to them; the details of all non-material misstatements and non-conformities, non-compliances and recommendations for improvements should be listed in the findings in Annex 1). &lt;PLEASE SELECT WHICH SCHEME THE COMMENTS APPLY TO; IF MORE THAN ONE SCHEME HAS COMMENTS LIST EACH UNDER ITS OWN HEADING&gt;</t>
  </si>
  <si>
    <t>Opinion Statement (Aviation)'!$D$158</t>
  </si>
  <si>
    <t>We have conducted a verification of the greenhouse gas data reported by the above Aircraft Operator in its Annual Emissions Report containing the combined data as presented above for the EU ETS and Swiss ETS.  On the basis of the work undertaken (see Annex 2) these data CANNOT be verified due to - &lt;select/delete as appropriate&gt;</t>
  </si>
  <si>
    <t>Opinion Statement (Aviation)'!$B$167</t>
  </si>
  <si>
    <t>Option C:</t>
  </si>
  <si>
    <t>Opinion Statement (Aviation)'!$A$175</t>
  </si>
  <si>
    <t>Complete this Opinion section for the Swiss Emissions if the emissions report covers data for both EU ETS AND Swiss aviation emissions, but the Swiss emissions are 1000t or more.  In this case Option A will also be completed for the EU ETS related data.</t>
  </si>
  <si>
    <t>Opinion Statement (Aviation)'!$B$175</t>
  </si>
  <si>
    <t>Delete the Opinion Template text lines that are NOT applicable - THE OPINION TEXT SELECTED APPLIES WHERE SWISS ETS DATA IS REPORTED SEPARATELY</t>
  </si>
  <si>
    <t>Opinion Statement (Aviation)'!$D$176</t>
  </si>
  <si>
    <t>We have conducted a verification of the greenhouse gas data reported by the above Aircraft Operator in its Annual Emissions Report as presented above for the Swiss ETS. On the basis of the verification work undertaken (see Annex 2) these data are fairly stated.</t>
  </si>
  <si>
    <t>Opinion Statement (Aviation)'!$B$177</t>
  </si>
  <si>
    <t>&lt; Either this opinion text if there is no problem and there are no specific comments to be made in relation to things that might affect data quality or the interpretation of the opinion by a user OF THE SWISS ETS. This opinion statement may only be selected if there are no uncorrected misstatements, non-conformities and non-compliances. NOTE - only a positive form of words is acceptable for a verified opinion - DO NOT CHANGE THE FORM OF WORDS IN THESE OPINION TEXTS - ADD DETAIL WHERE REQUESTED.</t>
  </si>
  <si>
    <t>Opinion Statement (Aviation)'!$D$177</t>
  </si>
  <si>
    <t xml:space="preserve">We have conducted a verification of the greenhouse gas data reported by the above Aircraft Operator in its Annual Emissions Report as presented above for the Swiss ETS.   On the basis of the verification work undertaken (see Annex 2) these data are fairly stated, with the exception of: </t>
  </si>
  <si>
    <t>Opinion Statement (Aviation)'!$B$178</t>
  </si>
  <si>
    <t>&lt; OR this opinion text if the opinion is qualified with comments for the user of the opinion in relation to Swiss ETS data.
Please provide brief details of any exceptions that might affect the data and therefore qualify the opinion.</t>
  </si>
  <si>
    <t>Opinion Statement (Aviation)'!$D$178</t>
  </si>
  <si>
    <t>‌NOTE - only a positive form of words is acceptable for a verified opinion - DO NOT CHANGE THE FORM OF WORDS IN THESE OPINION TEXTS - AND ADD DETAIL OR ADD COMMENTS WHERE REQUESTED</t>
  </si>
  <si>
    <t>Opinion Statement (Aviation)'!$D$179</t>
  </si>
  <si>
    <t>Swiss ETS Aviation</t>
  </si>
  <si>
    <t>Opinion Statement (Aviation)'!$B$180; 'EUwideConstants'!$A$95</t>
  </si>
  <si>
    <t>We have conducted a verification of the greenhouse gas data reported by the above Aircraft Operator in its Annual Emissions Report  as presented above for the Swiss ETS.  On the basis of the work undertaken (see Annex 2) these data CANNOT be verified due to - &lt;select/delete as appropriate&gt;</t>
  </si>
  <si>
    <t>Opinion Statement (Aviation)'!$B$189</t>
  </si>
  <si>
    <t>&lt; OR this opinion text if it is not possible to verify the data due to material misstatement(s), limitation of scope or non-conformities that provide insufficient clarity and prevent the verifier from stating with reasonable assurance that the data are free from material misstatements.These issues (material misstatements, non-conformities or non-compliance) should be specifically identified, as material items, in Annex 1, along with non-material concerns remaining at the point of final verification)&gt;</t>
  </si>
  <si>
    <t>Opinion Statement (Aviation)'!$D$189</t>
  </si>
  <si>
    <t>Date of Opinion(s) :</t>
  </si>
  <si>
    <t>Opinion Statement (Aviation)'!$A$206; 'Opinion Statement (CORSIA)'!$A$140</t>
  </si>
  <si>
    <t>&lt; insert the national Accreditation Body's name e.g. COFRAC if verifier is accredited; insert name of the Certifying National Authority if the verifier is certified under AVR Article 55(2);  insert the name of the Swiss approving body, if relevant.&gt;</t>
  </si>
  <si>
    <t>Opinion Statement (Aviation)'!$D$212; 'Opinion Statement (CORSIA)'!$D$146</t>
  </si>
  <si>
    <t xml:space="preserve">Accreditation/ Certification/ Registration number: </t>
  </si>
  <si>
    <t>Opinion Statement (Aviation)'!$A$213; 'Opinion Statement (CORSIA)'!$A$147</t>
  </si>
  <si>
    <t>CORSIA Annual Emissions Reporting</t>
  </si>
  <si>
    <t>Opinion Statement (CORSIA)'!$A$3</t>
  </si>
  <si>
    <t>COMPLIANCE WITH EU CORSIA RULES FOR CORSIA tCO2 DECLARED ABOVE</t>
  </si>
  <si>
    <t>Opinion Statement (CORSIA)'!$A$36</t>
  </si>
  <si>
    <t>EU Regulation on CORSIA and M&amp;R met:</t>
  </si>
  <si>
    <t>Opinion Statement (CORSIA)'!$A$40</t>
  </si>
  <si>
    <t xml:space="preserve">Aircraft operators falling under Commission Regulation 2019/ 1603 have to meet the MRR. Commission Regulation 2019/1603 also outlines which flights to report under CORSIA. Aircraft operators have to take  these requirements into account when assessing the completeness of flights </t>
  </si>
  <si>
    <t>Opinion Statement (CORSIA)'!$D$40</t>
  </si>
  <si>
    <t>&lt;please confirm that biofuels for aviation for which an emission factor of zero is claimed, meets the EU sustainability and GHG savings criteria. If zero rating is not claimed enter N/A&gt;</t>
  </si>
  <si>
    <t>Opinion Statement (CORSIA)'!$D$46</t>
  </si>
  <si>
    <t>Data verified in detail and back to source: 
(AVR Article 14 &amp; Article 16(2)(g))</t>
  </si>
  <si>
    <t>Opinion Statement (CORSIA)'!$A$51</t>
  </si>
  <si>
    <t>Control activities are documented, implemented, maintained and effective to mitigate the inherent risks:
(AVR Article 14(b))</t>
  </si>
  <si>
    <t>Opinion Statement (CORSIA)'!$A$56</t>
  </si>
  <si>
    <t>Procedures listed in monitoring plan are documented, implemented, maintained and effective to mitigate the inherent risks and control risks:
(AVR Article 14(c))</t>
  </si>
  <si>
    <t>Opinion Statement (CORSIA)'!$A$59</t>
  </si>
  <si>
    <t>Data verification:
(AVR Article 16 (1),(2g),(2i))</t>
  </si>
  <si>
    <t>Opinion Statement (CORSIA)'!$A$62</t>
  </si>
  <si>
    <t>Completeness of flights/data when compared to air traffic data e.g. Eurocontrol:
(AVR Article 16(2)(d))</t>
  </si>
  <si>
    <t>Opinion Statement (CORSIA)'!$A$65</t>
  </si>
  <si>
    <t>Consistency between reported data and 'mass &amp; balance' documentation:
(AVR Article 16(2)(e))</t>
  </si>
  <si>
    <t>Opinion Statement (CORSIA)'!$A$68</t>
  </si>
  <si>
    <t>Consistency between aggregate fuel consumption and fuel purchase/supply data:
(AVR Article 16(2)(f))</t>
  </si>
  <si>
    <t>Opinion Statement (CORSIA)'!$A$71</t>
  </si>
  <si>
    <t>Correct application of monitoring methodology:
(AVR Article 17)</t>
  </si>
  <si>
    <t>Opinion Statement (CORSIA)'!$A$74</t>
  </si>
  <si>
    <t>Verification of methods applied for missing data:
(AVR Article 18)</t>
  </si>
  <si>
    <t>Opinion Statement (CORSIA)'!$A$77</t>
  </si>
  <si>
    <t>Uncertainty assessment:
(AVR Article 19)</t>
  </si>
  <si>
    <t>Opinion Statement (CORSIA)'!$A$80</t>
  </si>
  <si>
    <t xml:space="preserve">&lt; confirmation of valid uncertainty assessments&gt; </t>
  </si>
  <si>
    <t>Opinion Statement (CORSIA)'!$D$80</t>
  </si>
  <si>
    <t>Delete the Opinion Template text lines in this OPTION that are NOT applicable - THE OPINION TEXT SELECTED APPLIES WHERE ONLY CORSIA IS REPORTED</t>
  </si>
  <si>
    <t>Opinion Statement (CORSIA)'!$D$110</t>
  </si>
  <si>
    <t>We have conducted a verification of the greenhouse gas data reported by the above Aircraft Operator in its Annual Emissions Report as presented above for the CORSIA. On the basis of the verification work undertaken (see Annex 2) these data are fairly stated.</t>
  </si>
  <si>
    <t>Opinion Statement (CORSIA)'!$B$111</t>
  </si>
  <si>
    <t>&lt; Either this opinion text if there is no problem and there are no specific comments to be made in relation to things that might affect data quality or the interpretation of the opinion by a user for CORSIA. This opinion statement may only be selected if there are no uncorrected misstatements, non-conformities and non-compliances. NOTE - only a positive form of words is acceptable for a verified opinion - DO NOT CHANGE THE FORM OF WORDS IN THESE OPINION TEXTS - AMEND THE REPORT TYPE AND ADD DETAIL WHERE REQUESTED.</t>
  </si>
  <si>
    <t>Opinion Statement (CORSIA)'!$D$111</t>
  </si>
  <si>
    <t xml:space="preserve">We have conducted a verification of the greenhouse gas data reported by the above Aircraft Operator in its Annual Emissions Report as presented above for the CORSIA.   On the basis of the verification work undertaken (see Annex 2) these data are fairly stated, with the exception of: </t>
  </si>
  <si>
    <t>Opinion Statement (CORSIA)'!$B$112</t>
  </si>
  <si>
    <t>&lt; OR this opinion text if the opinion is qualified with comments for the user of the opinion in relation to CORSIA reporting. 
Please provide brief details of any exceptions that might affect the data and therefore qualify the opinion.</t>
  </si>
  <si>
    <t>Opinion Statement (CORSIA)'!$D$112</t>
  </si>
  <si>
    <t>We have conducted a verification of the greenhouse gas data reported by the above Aircraft Operator in its Annual Emissions Report as presented above for the CORSIA.  On the basis of the work undertaken (see Annex 2) these data CANNOT be verified due to - &lt;select/delete as appropriate&gt;</t>
  </si>
  <si>
    <t>Opinion Statement (CORSIA)'!$B$123</t>
  </si>
  <si>
    <t>Scheme:</t>
  </si>
  <si>
    <t>Annex 1 - Findings'!$B$6; 'Annex 1 - Findings'!$B$19; 'Annex 1 - Findings'!$B$31; 'Annex 1 - Findings'!$B$43; 'Annex 1 - Findings'!$B$55; 'Annex 1 - Findings'!$B$69; 'Annex 1 - Findings'!$B$77; 'Annex 2 - basis of work (Avi)'!$A$7; 'Annex 3 - Changes '!$B$7; 'Annex 3 - Changes '!$B$21</t>
  </si>
  <si>
    <t>Annex 1 - Findings'!$E$6</t>
  </si>
  <si>
    <t>a data gap method as required by Article 66 MRR or Annex 16 of the Swiss CO2 Ordinance (in the case of Swiss ETS).  Please select which scheme the data gap comment applies to</t>
  </si>
  <si>
    <t>Annex 1 - Findings'!$E$70; 'Annex 1 - Findings'!$E$78</t>
  </si>
  <si>
    <t>If Yes, was this approved by the competent authority before completion of the verification?</t>
  </si>
  <si>
    <t>Annex 1 - Findings'!$C$71; 'Annex 1 - Findings'!$C$79</t>
  </si>
  <si>
    <t>If Yes, did the number of flights with data gaps exceed 5% of the annual reported flights?</t>
  </si>
  <si>
    <t>Annex 1 - Findings'!$C$72; 'Annex 1 - Findings'!$C$80</t>
  </si>
  <si>
    <t>If it concerns the verification of an operator's emission report, this question can be left blank.</t>
  </si>
  <si>
    <t>Annex 1 - Findings'!$E$72</t>
  </si>
  <si>
    <t>if it concerns the verification of an operator's emission report, this question can be left blank</t>
  </si>
  <si>
    <t>Annex 1 - Findings'!$E$80</t>
  </si>
  <si>
    <t>To verify the Operator's annual emissions to a reasonable level of assurance for the Annual Emissions Report (as summarised in the attached Opinion Statement) under the EU Emissions Trading System and to confirm compliance with approved monitoring requirements, approved monitoring plan and the EU Regulation on Monitoring and Reporting.</t>
  </si>
  <si>
    <t>Annex 2 - basis of work (Inst)'!$B$8</t>
  </si>
  <si>
    <t>The Operator is solely responsible for the preparation and reporting of their annual greenhouse gas (GHG) emissions for the purposes of the EU ETS in accordance with the rules and their approved monitoring plan (as listed in the attached Opinion Statement); for any information and assessments that support the reported data; for determining the installation's objectives in relation to GHG information and for establishing and maintaining appropriate procedures, performance management and internal control systems from which the reported information is derived.</t>
  </si>
  <si>
    <t>Annex 2 - basis of work (Inst)'!$B$9</t>
  </si>
  <si>
    <t>- issuing and varying applicable permits to Operators or Aircraft Operators</t>
  </si>
  <si>
    <t>Annex 2 - basis of work (Inst)'!$B$11; 'Annex 2 - basis of work (Avi)'!$B$11</t>
  </si>
  <si>
    <t>- enforcing the requirements of Regulation EU no. 2018/2066 on monitoring and reporting (MRR) and any conditions of applicable permits;</t>
  </si>
  <si>
    <t>Annex 2 - basis of work (Inst)'!$B$12</t>
  </si>
  <si>
    <t xml:space="preserve">The Verifier (as named on the Opinion Statement) is responsible for, in accordance with its verification contract and Commission Regulation EU no. 2018/2067 on Accreditation and Verification, carrying out the verification of an Operator or Aircraft operator in the public interest, independent of the Operator or Aircraft operator and the competent authorities responsible for Directive 2003/87/EC. It is the responsibility of  the Verifier to form an independent opinion, based on the examination of information and data presented in the Annual Emissions Report [Tonne-Kilometre Report], and to report that opinion to the Operator or Aircraft Operator.  We also report if, in our opinion:           </t>
  </si>
  <si>
    <t>Annex 2 - basis of work (Inst)'!$B$14; 'Annex 2 - basis of work (Avi)'!$B$14</t>
  </si>
  <si>
    <t xml:space="preserve">•   the Operator  is not complying with  Regulation EU no. 2018/2066 on monitoring and reporting , even if the monitoring plan is approved by the competent authority.                                                                                                                                                            </t>
  </si>
  <si>
    <t>Annex 2 - basis of work (Inst)'!$B$16</t>
  </si>
  <si>
    <t>•  improvements can be made to the Operator's performance in monitoring and reporting of emissions and/or compliance with the approved monitoring plan and Regulation EU no. 2018/2066 on monitoring and reporting.</t>
  </si>
  <si>
    <t>Annex 2 - basis of work (Inst)'!$B$18</t>
  </si>
  <si>
    <t>We conducted our examination having regard to the verification criteria reference documents outlined below.  This involved examining, based upon our risk analysis, evidence to give us reasonable assurance that the amounts and disclosures relating to the data have been properly prepared in accordance with the Regulations and principles of the EU Emissions Trading System, as outlined in the EU ETS criteria reference documents below, and the Operator's approved monitoring plan.  This also involved assessing where necessary estimates and judgements made by the Operator in preparing the data and considering the overall adequacy of the presentation of the data in the Annual Emissions Report and its potential for material misstatement.</t>
  </si>
  <si>
    <t>Annex 2 - basis of work (Inst)'!$B$19</t>
  </si>
  <si>
    <t>&lt; Free text &gt;. See Article 23 of AVR</t>
  </si>
  <si>
    <t>Annex 2 - basis of work (Inst)'!$C$20; 'Annex 2 - basis of work (Avi)'!$C$20; 'Accounting'!$Y$6; 'Accounting'!$Y$11</t>
  </si>
  <si>
    <t>&lt;Free Text: 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etc.&gt;</t>
  </si>
  <si>
    <t>Annex 2 - basis of work (Inst)'!$C$21; 'Annex 2 - basis of work (Avi)'!$C$21</t>
  </si>
  <si>
    <t>1) EU Regulation EU no.  2018/2067 on verification of data and the accreditation of verifiers pursuant to Directive 2003/87/EC….. (AVR)</t>
  </si>
  <si>
    <t>Annex 2 - basis of work (Inst)'!$B$25; 'Annex 2 - basis of work (Avi)'!$B$25</t>
  </si>
  <si>
    <t>2) EN ISO 14065:2020 General principles and requirements for bodies validating and verifying environmental information</t>
  </si>
  <si>
    <t>Annex 2 - basis of work (Inst)'!$B$26; 'Annex 2 - basis of work (Avi)'!$B$26</t>
  </si>
  <si>
    <t>3) EN ISO 14064-3:2019 Specification with guidance for the validation and verification of GHG assertions</t>
  </si>
  <si>
    <t>Annex 2 - basis of work (Inst)'!$B$27; 'Annex 2 - basis of work (Avi)'!$B$27</t>
  </si>
  <si>
    <t>Conduct of the Verification (3) - For Verifiers Certified under AVR Article 55(2)</t>
  </si>
  <si>
    <t>Annex 2 - basis of work (Inst)'!$B$38; 'Annex 2 - basis of work (Avi)'!$B$37</t>
  </si>
  <si>
    <t>This set should be selected only if the verifier is a Certified Natural Person as outlined under Article 55(2) of the AVR.</t>
  </si>
  <si>
    <t>Annex 2 - basis of work (Inst)'!$C$38; 'Annex 2 - basis of work (Avi)'!$C$37</t>
  </si>
  <si>
    <t>1) EC Regulation EU no.  2018/2067 on verification of data and the accreditation of verifiers pursuant to Directive 2003/87/EC….. (AVR)</t>
  </si>
  <si>
    <t>Annex 2 - basis of work (Inst)'!$B$39; 'Annex 2 - basis of work (Avi)'!$B$38</t>
  </si>
  <si>
    <t>This set should be selected by all verifiers where reporting covers the EU ETS
Note - check to ensure that the list is valid for the Member State in which the opinon is being issued as some MS Guidance may only be applicable in an individual MS.
As a minimum, the relevant EU Regulations and EC Guidance must be included</t>
  </si>
  <si>
    <t>Annex 2 - basis of work (Inst)'!$C$42; 'Annex 2 - basis of work (Avi)'!$C$41</t>
  </si>
  <si>
    <t>A) EC Regulation EU no. 2018/2066 on the Monitoring and Reporting of GHGs pursuant to Directive 2003/87/EC (MRR)</t>
  </si>
  <si>
    <t>Annex 2 - basis of work (Inst)'!$B$43; 'Annex 2 - basis of work (Avi)'!$B$42</t>
  </si>
  <si>
    <t>To verify the Aircraft Operator's annual emissions [tonne-kilometre data] to a reasonable level of assurance for the Annual Emissions Report [Tonne-Kilometre Report] (as summarised in the attached Opinion Statement) under the scheme(s) listed above and to confirm compliance with the approved monitoring plan and the monitoring requirements and scheme rules as listed in the Criteria below.</t>
  </si>
  <si>
    <t>Annex 2 - basis of work (Avi)'!$B$8</t>
  </si>
  <si>
    <t>The Aircraft Operator is solely responsible for the preparation and reporting of their annual greenhouse gas (GHG) emissions [tonne-kilometre data], for the purposes of the scheme(s) identified above, in accordance with the rules and their approved monitoring plan (as listed in the attached Opinion Statement); for any information and assessments that support the reported data; for determining the aircraft operator's objectives in relation to GHG information and for establishing and maintaining appropriate procedures, performance management and internal control systems from which the reported information is derived.</t>
  </si>
  <si>
    <t>Annex 2 - basis of work (Avi)'!$B$9</t>
  </si>
  <si>
    <t>&lt; edit to show the relevant report being audited : annual or TKm&gt;</t>
  </si>
  <si>
    <t>Annex 2 - basis of work (Avi)'!$C$9</t>
  </si>
  <si>
    <t>- enforcing the requirements of the scheme rules as outlined in the Criteria below and any conditions of applicable permits;</t>
  </si>
  <si>
    <t>Annex 2 - basis of work (Avi)'!$B$12</t>
  </si>
  <si>
    <t xml:space="preserve">•   the Aircraft Operator is not complying with the scheme rules as outlined in the Criteria below, even if the monitoring plan is approved by the competent authority.                                                                                                                                                            </t>
  </si>
  <si>
    <t>Annex 2 - basis of work (Avi)'!$B$16</t>
  </si>
  <si>
    <t>•  improvements can be made to the Aircraft Operator's performance in monitoring and reporting of emissions and/or compliance with the approved monitoring plan and the scheme rules on monitoring and reporting as outlined in the Criteria below.</t>
  </si>
  <si>
    <t>Annex 2 - basis of work (Avi)'!$B$18</t>
  </si>
  <si>
    <t>We conducted our examination having regard to the verification criteria reference documents outlined below.  This involved examining, based upon our risk analysis, evidence to give us reasonable assurance that the amounts and disclosures relating to the data have been properly prepared in accordance with the rules and principles of the relevant schemes, as outlined in the criteria reference documents below, and the Aircraft Operator's approved monitoring plan.  This also involved assessing where necessary estimates and judgements made by the Aircraft Operator in preparing the data and considering the overall adequacy of the presentation of the data in the Annual Emissions Report [Tonne-Kilometre report] and its potential for material misstatement.</t>
  </si>
  <si>
    <t>Annex 2 - basis of work (Avi)'!$B$19</t>
  </si>
  <si>
    <t>Scheme Criteria:</t>
  </si>
  <si>
    <t>Annex 2 - basis of work (Avi)'!$A$41</t>
  </si>
  <si>
    <t>Rules etc of the Swiss ETS</t>
  </si>
  <si>
    <t>Annex 2 - basis of work (Avi)'!$B$46</t>
  </si>
  <si>
    <t xml:space="preserve">This set should be selected by all verifiers where reporting covers the Swiss ETS
Note - check to ensure that the list is valid for Switzerland. </t>
  </si>
  <si>
    <t>Annex 2 - basis of work (Avi)'!$C$46</t>
  </si>
  <si>
    <t>A: Federal Act on the Reduction of CO2 Emissions</t>
  </si>
  <si>
    <t>Annex 2 - basis of work (Avi)'!$B$47</t>
  </si>
  <si>
    <t>B: Ordinance on Reduction of CO2 Eemissions</t>
  </si>
  <si>
    <t>Annex 2 - basis of work (Avi)'!$B$48</t>
  </si>
  <si>
    <t>&lt; this should list any changes to the monitoring plan that were not notified to the Competent Authority by the end of the year and have not been approved by the Competent Authority before completion of the verification.</t>
  </si>
  <si>
    <t>Annex 3 - Changes '!$D$22</t>
  </si>
  <si>
    <t>Installations</t>
  </si>
  <si>
    <t>Accounting'!$B$4</t>
  </si>
  <si>
    <t>Findings</t>
  </si>
  <si>
    <t>Accounting'!$B$14</t>
  </si>
  <si>
    <t>Accredited</t>
  </si>
  <si>
    <t>EUwideConstants'!$A$63</t>
  </si>
  <si>
    <t>Certified</t>
  </si>
  <si>
    <t>EUwideConstants'!$A$64</t>
  </si>
  <si>
    <t>Both EU &amp; Swiss Aviation ETSs (separate data)</t>
  </si>
  <si>
    <t>EUwideConstants'!$A$97</t>
  </si>
  <si>
    <t>EUwideConstants'!$A$98</t>
  </si>
  <si>
    <t>EU ETS Installation</t>
  </si>
  <si>
    <t>EUwideConstants'!$A$99</t>
  </si>
  <si>
    <t>Combined EU ETS and Swiss ETS Annual Reporting</t>
  </si>
  <si>
    <t>EUwideConstants'!$A$126</t>
  </si>
  <si>
    <t>Materiality applied to EU ETS declared emissions</t>
  </si>
  <si>
    <t>EUwideConstants'!$A$129</t>
  </si>
  <si>
    <t>Materiality applied to the combined sum of declared EU and Swiss emissions values</t>
  </si>
  <si>
    <t>EUwideConstants'!$A$130</t>
  </si>
  <si>
    <t>Materiality applied separately to declared EU and Swiss emissions values</t>
  </si>
  <si>
    <t>EUwideConstants'!$A$131</t>
  </si>
  <si>
    <t>Materiality applied to Swiss ETS declared emissions</t>
  </si>
  <si>
    <t>EUwideConstants'!$A$132</t>
  </si>
  <si>
    <t>Use Verification Opinion Statement (VOS) option A</t>
  </si>
  <si>
    <t>EUwideConstants'!$A$135</t>
  </si>
  <si>
    <t>Use Verification Opinion Statement (VOS) option B</t>
  </si>
  <si>
    <t>EUwideConstants'!$A$136</t>
  </si>
  <si>
    <t>Use Verification Opinion Statement (VOS) options A &amp; C</t>
  </si>
  <si>
    <t>EUwideConstants'!$A$137</t>
  </si>
  <si>
    <t>Use Verification Opinion Statement (VOS) option C</t>
  </si>
  <si>
    <t>EUwideConstants'!$A$138</t>
  </si>
  <si>
    <t xml:space="preserve">Signed on behalf of </t>
  </si>
  <si>
    <t>EUwideConstants'!$A$140</t>
  </si>
  <si>
    <t>Info for automatic Version detection</t>
  </si>
  <si>
    <t>Template type:</t>
  </si>
  <si>
    <t>Phase 4 Verification Report</t>
  </si>
  <si>
    <t>Version:</t>
  </si>
  <si>
    <t>Issued by:</t>
  </si>
  <si>
    <t>European Commission</t>
  </si>
  <si>
    <t>Language:</t>
  </si>
  <si>
    <t>English</t>
  </si>
  <si>
    <t>Type list:</t>
  </si>
  <si>
    <t>Monitoring plan tonne-kilometre data</t>
  </si>
  <si>
    <t>MP TKM</t>
  </si>
  <si>
    <t>Monitoring plan annual emissions</t>
  </si>
  <si>
    <t>MP AEm</t>
  </si>
  <si>
    <t>Report tonne-kilometre data</t>
  </si>
  <si>
    <t>Report TKM</t>
  </si>
  <si>
    <t>Report annual emissions</t>
  </si>
  <si>
    <t>Report AEm</t>
  </si>
  <si>
    <t>Phase 3 Installation Monitoring Plan</t>
  </si>
  <si>
    <t>MP P3 Inst</t>
  </si>
  <si>
    <t>Phase 3 Monitoring Plan Aircraft operators</t>
  </si>
  <si>
    <t>MP P3 Aircraft</t>
  </si>
  <si>
    <t>Phase 3 Monitoring Plan Aircraft t-km</t>
  </si>
  <si>
    <t>MP P3 TKM</t>
  </si>
  <si>
    <t>Phase 3 Verification Report</t>
  </si>
  <si>
    <t>VR P3</t>
  </si>
  <si>
    <t>VR P4</t>
  </si>
  <si>
    <t>Version list</t>
  </si>
  <si>
    <t>Reference File Name</t>
  </si>
  <si>
    <t>Version comments</t>
  </si>
  <si>
    <t>Update for the EU:Swiss Linkage combined VOS</t>
  </si>
  <si>
    <t>Updated to add an opinion statement for CORSIA</t>
  </si>
  <si>
    <t>Bugfixed, Translation sheet prepared</t>
  </si>
  <si>
    <t>COM</t>
  </si>
  <si>
    <t>Umweltbundesamt</t>
  </si>
  <si>
    <t>UBA</t>
  </si>
  <si>
    <t>Austria</t>
  </si>
  <si>
    <t>AT</t>
  </si>
  <si>
    <t>Belgium</t>
  </si>
  <si>
    <t>BE</t>
  </si>
  <si>
    <t>Bulgaria</t>
  </si>
  <si>
    <t>BG</t>
  </si>
  <si>
    <t>Croatia</t>
  </si>
  <si>
    <t>HR</t>
  </si>
  <si>
    <t>Cyprus</t>
  </si>
  <si>
    <t>CY</t>
  </si>
  <si>
    <t>Czech Republic</t>
  </si>
  <si>
    <t>CZ</t>
  </si>
  <si>
    <t>Denmark</t>
  </si>
  <si>
    <t>DK</t>
  </si>
  <si>
    <t>Estonia</t>
  </si>
  <si>
    <t>EE</t>
  </si>
  <si>
    <t>Finland</t>
  </si>
  <si>
    <t>FI</t>
  </si>
  <si>
    <t>France</t>
  </si>
  <si>
    <t>FR</t>
  </si>
  <si>
    <t>Germany</t>
  </si>
  <si>
    <t>DE</t>
  </si>
  <si>
    <t>Greece</t>
  </si>
  <si>
    <t>EL</t>
  </si>
  <si>
    <t>Hungary</t>
  </si>
  <si>
    <t>HU</t>
  </si>
  <si>
    <t>Iceland</t>
  </si>
  <si>
    <t>IS</t>
  </si>
  <si>
    <t>Ireland</t>
  </si>
  <si>
    <t>IE</t>
  </si>
  <si>
    <t>Italy</t>
  </si>
  <si>
    <t>IT</t>
  </si>
  <si>
    <t>Latvia</t>
  </si>
  <si>
    <t>LV</t>
  </si>
  <si>
    <t>Liechtenstein</t>
  </si>
  <si>
    <t>LI</t>
  </si>
  <si>
    <t>Lithuania</t>
  </si>
  <si>
    <t>LT</t>
  </si>
  <si>
    <t>Luxembourg</t>
  </si>
  <si>
    <t>LU</t>
  </si>
  <si>
    <t>Malta</t>
  </si>
  <si>
    <t>MT</t>
  </si>
  <si>
    <t>Netherlands</t>
  </si>
  <si>
    <t>NL</t>
  </si>
  <si>
    <t>Norway</t>
  </si>
  <si>
    <t>NO</t>
  </si>
  <si>
    <t>Poland</t>
  </si>
  <si>
    <t>PL</t>
  </si>
  <si>
    <t>Portugal</t>
  </si>
  <si>
    <t>PT</t>
  </si>
  <si>
    <t>Romania</t>
  </si>
  <si>
    <t>RO</t>
  </si>
  <si>
    <t>Slovakia</t>
  </si>
  <si>
    <t>SK</t>
  </si>
  <si>
    <t>Slovenia</t>
  </si>
  <si>
    <t>SI</t>
  </si>
  <si>
    <t>Spain</t>
  </si>
  <si>
    <t>ES</t>
  </si>
  <si>
    <t>Sweden</t>
  </si>
  <si>
    <t>SE</t>
  </si>
  <si>
    <t>United Kingdom</t>
  </si>
  <si>
    <t>UK</t>
  </si>
  <si>
    <t>Languages list</t>
  </si>
  <si>
    <t>Bulgarian</t>
  </si>
  <si>
    <t>bg</t>
  </si>
  <si>
    <t>Spanish</t>
  </si>
  <si>
    <t>es</t>
  </si>
  <si>
    <t>Croatian</t>
  </si>
  <si>
    <t>hr</t>
  </si>
  <si>
    <t>Czech</t>
  </si>
  <si>
    <t>cs</t>
  </si>
  <si>
    <t>Danish</t>
  </si>
  <si>
    <t>da</t>
  </si>
  <si>
    <t>German</t>
  </si>
  <si>
    <t>de</t>
  </si>
  <si>
    <t>Estonian</t>
  </si>
  <si>
    <t>et</t>
  </si>
  <si>
    <t>Greek</t>
  </si>
  <si>
    <t>el</t>
  </si>
  <si>
    <t>en</t>
  </si>
  <si>
    <t>French</t>
  </si>
  <si>
    <t>fr</t>
  </si>
  <si>
    <t>Icelandic</t>
  </si>
  <si>
    <t>is</t>
  </si>
  <si>
    <t>Italian</t>
  </si>
  <si>
    <t>it</t>
  </si>
  <si>
    <t>Latvian</t>
  </si>
  <si>
    <t>lv</t>
  </si>
  <si>
    <t>Lithuanian</t>
  </si>
  <si>
    <t>lt</t>
  </si>
  <si>
    <t>Hungarian</t>
  </si>
  <si>
    <t>hu</t>
  </si>
  <si>
    <t>Maltese</t>
  </si>
  <si>
    <t>mt</t>
  </si>
  <si>
    <t>Norwegian</t>
  </si>
  <si>
    <t>no</t>
  </si>
  <si>
    <t>Dutch</t>
  </si>
  <si>
    <t>nl</t>
  </si>
  <si>
    <t>Polish</t>
  </si>
  <si>
    <t>pl</t>
  </si>
  <si>
    <t>Portuguese</t>
  </si>
  <si>
    <t>pt</t>
  </si>
  <si>
    <t>Romanian</t>
  </si>
  <si>
    <t>ro</t>
  </si>
  <si>
    <t>Slovak</t>
  </si>
  <si>
    <t>sk</t>
  </si>
  <si>
    <t>Slovenian</t>
  </si>
  <si>
    <t>sl</t>
  </si>
  <si>
    <t>Finnish</t>
  </si>
  <si>
    <t>fi</t>
  </si>
  <si>
    <t>Swedish</t>
  </si>
  <si>
    <t>sv</t>
  </si>
  <si>
    <t xml:space="preserve">The complete verification report and statement must be provided to the operator in a ‘read-only’ electronic format (Microsoft Excel file).  The file must be saved in the following format:
[Permit Number, verification report, report date, version (01 in most cases unless you have to re-submit the report). 
(UK-X-IN-XXXXXVerification ReportDDMMYYV01).] 
The operator must then forward the verified USE data collection report and verification report and statement to their regulator electronically via email. 
</t>
  </si>
  <si>
    <t>fdvfdf</t>
  </si>
  <si>
    <t xml:space="preserve">We have conducted a verification of the greenhouse gas data reported by the above Operator in its Report as presented above.  On the basis of the work undertaken (see Annex 2) these data CANNOT be verified due to - &lt;insert N/A in the rows not applicable&gt;’. </t>
  </si>
  <si>
    <t xml:space="preserve">‘For Opinion Template text lines that are NOT applicable, delete the text and replace with N/A. The opinion statement text applicable to the 'worst' year applies (e.g. if 2022 is 'satisfactory' but 2021 is not verified, then the whole report is 'not verified')’. </t>
  </si>
  <si>
    <t>For sites in Wales: Natural Resources Wales: GHGHelp@naturalresourceswales.gov.uk for correspondence in Welsh: GHGHelp@cyfoethnaturiolcymru.gov.uk</t>
  </si>
  <si>
    <t>This spreadsheet has been password protected by the UK ETS Authority to ensure that the contents of the verification opinion and associated annexes do not accidentally get altered after copying into the Emissions Report</t>
  </si>
  <si>
    <t>Please complete all the yellow cells in the opinion template deleting or amending as appropriate any text that is already in the cell. Further instructions or comments are below against individual lines, as relevant.  Further detail concerning background to the verification etc should be given in Annex 2.</t>
  </si>
  <si>
    <t>insert the name of the file containing the USE data report, including date and version number. This should be the name of the electronic file which should contain a date and version number in the file naming convention</t>
  </si>
  <si>
    <t>insert the date of the report subject to verification (this should match the date of the report into which this verification opinion is inserted/the final version of the report if it has been revised or updated prior to final verification</t>
  </si>
  <si>
    <t>insert figures only</t>
  </si>
  <si>
    <t>this cell automatically adds up the two above as a cross check for the entry of disaggregated emissions</t>
  </si>
  <si>
    <t>Gas/Diesel/Coal/HFO/etc….. &lt;please state which fuel type(s) apply to the Operator. Please note that this line requires entry of a list of FUEL types (e.g. refinery fuel gas, coal etc) ONLY.  It is not required to list all individual EMISSIONS sources</t>
  </si>
  <si>
    <t xml:space="preserve"> please state which process source stream(s) apply to the installation. Please note this line requires a high level comment on the process source of the emissions being reported (e.g. calcination of lime/ waste gas scrubbing/ etc).  No significant detail is required.</t>
  </si>
  <si>
    <t>please ensure full titles etc are provided.  If more than one methodology (such as calculation or a combination of methodologies are being used) please clearly define which source streams relate to each methodology.</t>
  </si>
  <si>
    <t>state what type of factor is being used for the different types of fuels/materials (e.g. defaults/ activity-specific etc)</t>
  </si>
  <si>
    <t xml:space="preserve"> Only brief answers are required here.  If more detail is needed  for a No response, add this to the relevant section of Annex 1 relating to findings on uncorrected misstatements or non-conformities</t>
  </si>
  <si>
    <t>insert brief reasons why detailed data verification is not considered necessary and/or why data was not verified back to primary source data</t>
  </si>
  <si>
    <t>insert reasons why the rule is not complied with. In particular, if the boundaries of the installations have changed and if there are changes to emissions sources and/or new source streams, have these emissions been included in the report? Note that operators are not required to seek approval for changes to their monitoring plan.</t>
  </si>
  <si>
    <t xml:space="preserve"> insert reasons why the rule is not complied with</t>
  </si>
  <si>
    <t>insert reasons why the rule is not complied with</t>
  </si>
  <si>
    <t>Either this opinion text  if there is no problem and there are no specific comments to be made in relation to things that might affect data quality or the interpretation of the opinion by a user. This opinion statement may only be selected if there are no uncorrected misstatements, non-conformities and non-compliances.</t>
  </si>
  <si>
    <t xml:space="preserve">OR this opinion text if the opinion is qualified with comments for the user of the opinion . 
Please provide brief details of any exceptions that might affect the data and therefore qualify the opinion. </t>
  </si>
  <si>
    <t>insert comments in relation to any exceptions that have been noted that might/ do affect the verification and therefore which caveat the opinion. Please number each comment separately</t>
  </si>
  <si>
    <r>
      <t xml:space="preserve"> OR this opinion text if it is not possible to verify the data due to material misstatement(s), limitation of scope or non-conformities that, individually or combined with other non-conformities  that provide insufficient clarity and prevent the verifier from stating with reasonable assurance that the data are free from material misstatements. These issues should be specifically identified, as material items, in Annex 1, along with non-material concerns remaining at the point of final verification
</t>
    </r>
    <r>
      <rPr>
        <sz val="10"/>
        <color rgb="FFFF0000"/>
        <rFont val="Arial"/>
        <family val="2"/>
      </rPr>
      <t>If one or more years are 'not verified', please state the year and the reason why.</t>
    </r>
  </si>
  <si>
    <t>select the appropriate reasons from the list provided or add a reason if relevant</t>
  </si>
  <si>
    <t>insert name</t>
  </si>
  <si>
    <t>insert name, if relevant</t>
  </si>
  <si>
    <t>insert authorised signature here</t>
  </si>
  <si>
    <t>insert date of opinion - Note this date must change if the opinion is updated</t>
  </si>
  <si>
    <t>insert formal name of the verifier</t>
  </si>
  <si>
    <t>insert formal contact address of the verifier, including email address</t>
  </si>
  <si>
    <t>&lt; State details of misstatement including nature, size, and which element of the report it relates to; and why it has a material effect, if applicable.  Need to clearly state whether the misstatement is over-stated (e.g. higher than it should be) or under-stated (lower than it should be)</t>
  </si>
  <si>
    <t>State details of non-conformity including nature and size of non-conformity and which element of the monitoring plan it relates to</t>
  </si>
  <si>
    <t>State details of non-compliance including nature and size of non-compliance and which element of the Monitoring and Reporting Regulation it relates to. See the 'Guidelines and Conditions' tab for an explain of what non-compliance relates to.</t>
  </si>
  <si>
    <t>select the set of criteria that are appropriate to the accreditation/ certification held by the verifier (delete non-relevant sets). It is expected that for most Verfication Bodies only set (1) will be required.
Note, some of the documents may undergo update and revision so you need to check that the correct version is being cited</t>
  </si>
  <si>
    <t>Free Text: insert any other relevant details or criteria relating to the work performed or the basis of the opinion.  The objective of this line is to enable the verifier to add any detail that they consider helpful to the user of the opinion in understanding the depth and scope of work performed etc.</t>
  </si>
  <si>
    <t xml:space="preserve">This is the 2nd version of the USE verification report template, dated 9th April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</si>
</sst>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62" x14ac:knownFonts="1">
    <font>
      <sz val="10"/>
      <name val="Arial"/>
    </font>
    <font>
      <sz val="11"/>
      <color indexed="8"/>
      <name val="Calibri"/>
      <family val="2"/>
    </font>
    <font>
      <b/>
      <sz val="10"/>
      <name val="Arial"/>
      <family val="2"/>
    </font>
    <font>
      <i/>
      <sz val="10"/>
      <name val="Arial"/>
      <family val="2"/>
    </font>
    <font>
      <b/>
      <i/>
      <sz val="10"/>
      <name val="Arial"/>
      <family val="2"/>
    </font>
    <font>
      <sz val="10"/>
      <name val="Arial"/>
      <family val="2"/>
    </font>
    <font>
      <b/>
      <sz val="10"/>
      <color indexed="10"/>
      <name val="Arial"/>
      <family val="2"/>
    </font>
    <font>
      <sz val="8"/>
      <name val="Arial"/>
      <family val="2"/>
    </font>
    <font>
      <b/>
      <u/>
      <sz val="10"/>
      <name val="Arial"/>
      <family val="2"/>
    </font>
    <font>
      <b/>
      <vertAlign val="subscript"/>
      <sz val="10"/>
      <name val="Arial"/>
      <family val="2"/>
    </font>
    <font>
      <sz val="9"/>
      <name val="Arial"/>
      <family val="2"/>
    </font>
    <font>
      <sz val="10"/>
      <color indexed="10"/>
      <name val="Arial"/>
      <family val="2"/>
    </font>
    <font>
      <b/>
      <u/>
      <sz val="10"/>
      <color indexed="10"/>
      <name val="Arial"/>
      <family val="2"/>
    </font>
    <font>
      <sz val="10"/>
      <color indexed="10"/>
      <name val="Arial"/>
      <family val="2"/>
    </font>
    <font>
      <b/>
      <sz val="10"/>
      <color indexed="29"/>
      <name val="Arial"/>
      <family val="2"/>
    </font>
    <font>
      <sz val="10"/>
      <color indexed="29"/>
      <name val="Arial"/>
      <family val="2"/>
    </font>
    <font>
      <sz val="10"/>
      <color indexed="46"/>
      <name val="Arial"/>
      <family val="2"/>
    </font>
    <font>
      <b/>
      <sz val="10"/>
      <color indexed="60"/>
      <name val="Arial"/>
      <family val="2"/>
    </font>
    <font>
      <sz val="8"/>
      <name val="Arial"/>
      <family val="2"/>
    </font>
    <font>
      <b/>
      <u/>
      <sz val="12"/>
      <name val="Arial"/>
      <family val="2"/>
    </font>
    <font>
      <i/>
      <sz val="9"/>
      <name val="Arial"/>
      <family val="2"/>
    </font>
    <font>
      <b/>
      <sz val="10"/>
      <color indexed="18"/>
      <name val="Arial"/>
      <family val="2"/>
    </font>
    <font>
      <sz val="10"/>
      <color indexed="18"/>
      <name val="Arial"/>
      <family val="2"/>
    </font>
    <font>
      <i/>
      <sz val="10"/>
      <color indexed="18"/>
      <name val="Arial"/>
      <family val="2"/>
    </font>
    <font>
      <b/>
      <u/>
      <sz val="10"/>
      <color indexed="18"/>
      <name val="Arial"/>
      <family val="2"/>
    </font>
    <font>
      <b/>
      <u/>
      <sz val="10"/>
      <color indexed="62"/>
      <name val="Arial"/>
      <family val="2"/>
    </font>
    <font>
      <b/>
      <sz val="10"/>
      <color indexed="62"/>
      <name val="Arial"/>
      <family val="2"/>
    </font>
    <font>
      <i/>
      <sz val="10"/>
      <color indexed="62"/>
      <name val="Arial"/>
      <family val="2"/>
    </font>
    <font>
      <b/>
      <sz val="12"/>
      <name val="Arial"/>
      <family val="2"/>
    </font>
    <font>
      <b/>
      <sz val="11"/>
      <name val="Arial"/>
      <family val="2"/>
    </font>
    <font>
      <b/>
      <u/>
      <sz val="11"/>
      <name val="Arial"/>
      <family val="2"/>
    </font>
    <font>
      <u/>
      <sz val="10"/>
      <color indexed="12"/>
      <name val="Arial"/>
      <family val="2"/>
    </font>
    <font>
      <sz val="8"/>
      <name val="Arial"/>
      <family val="2"/>
    </font>
    <font>
      <b/>
      <sz val="16"/>
      <name val="Arial"/>
      <family val="2"/>
    </font>
    <font>
      <b/>
      <sz val="11"/>
      <color indexed="8"/>
      <name val="Calibri"/>
      <family val="2"/>
    </font>
    <font>
      <b/>
      <sz val="18"/>
      <name val="Arial"/>
      <family val="2"/>
    </font>
    <font>
      <b/>
      <sz val="10"/>
      <color indexed="9"/>
      <name val="Arial"/>
      <family val="2"/>
    </font>
    <font>
      <b/>
      <sz val="20"/>
      <name val="Arial"/>
      <family val="2"/>
    </font>
    <font>
      <i/>
      <sz val="10"/>
      <color indexed="32"/>
      <name val="Arial"/>
      <family val="2"/>
    </font>
    <font>
      <sz val="10"/>
      <color indexed="32"/>
      <name val="Arial"/>
      <family val="2"/>
    </font>
    <font>
      <vertAlign val="subscript"/>
      <sz val="10"/>
      <color indexed="32"/>
      <name val="Arial"/>
      <family val="2"/>
    </font>
    <font>
      <b/>
      <i/>
      <sz val="10"/>
      <color indexed="32"/>
      <name val="Arial"/>
      <family val="2"/>
    </font>
    <font>
      <b/>
      <i/>
      <sz val="9"/>
      <name val="Arial"/>
      <family val="2"/>
    </font>
    <font>
      <b/>
      <sz val="8"/>
      <color indexed="8"/>
      <name val="Tahoma"/>
      <family val="2"/>
    </font>
    <font>
      <sz val="8"/>
      <color indexed="8"/>
      <name val="Tahoma"/>
      <family val="2"/>
    </font>
    <font>
      <sz val="9"/>
      <color indexed="81"/>
      <name val="Segoe UI"/>
      <family val="2"/>
      <charset val="1"/>
    </font>
    <font>
      <b/>
      <sz val="9"/>
      <color indexed="81"/>
      <name val="Segoe UI"/>
      <family val="2"/>
      <charset val="1"/>
    </font>
    <font>
      <u/>
      <sz val="12.5"/>
      <color theme="10"/>
      <name val="Arial"/>
      <family val="2"/>
    </font>
    <font>
      <b/>
      <sz val="10"/>
      <color rgb="FFFF0000"/>
      <name val="Arial"/>
      <family val="2"/>
    </font>
    <font>
      <u/>
      <sz val="10"/>
      <color theme="10"/>
      <name val="Arial"/>
      <family val="2"/>
    </font>
    <font>
      <i/>
      <sz val="10"/>
      <color rgb="FF000080"/>
      <name val="Arial"/>
      <family val="2"/>
    </font>
    <font>
      <sz val="10"/>
      <color rgb="FF000080"/>
      <name val="Arial"/>
      <family val="2"/>
    </font>
    <font>
      <b/>
      <sz val="10"/>
      <color rgb="FF000080"/>
      <name val="Arial"/>
      <family val="2"/>
    </font>
    <font>
      <sz val="10"/>
      <color rgb="FFFF0000"/>
      <name val="Arial"/>
      <family val="2"/>
    </font>
    <font>
      <b/>
      <i/>
      <sz val="10"/>
      <color rgb="FFFF0000"/>
      <name val="Arial"/>
      <family val="2"/>
    </font>
    <font>
      <i/>
      <sz val="10"/>
      <color rgb="FF1B22A5"/>
      <name val="Arial"/>
      <family val="2"/>
    </font>
    <font>
      <b/>
      <sz val="16"/>
      <color rgb="FF4E22A6"/>
      <name val="Arial"/>
      <family val="2"/>
    </font>
    <font>
      <u/>
      <sz val="10"/>
      <name val="Arial"/>
      <family val="2"/>
    </font>
    <font>
      <i/>
      <sz val="10"/>
      <color theme="1"/>
      <name val="Arial"/>
      <family val="2"/>
    </font>
    <font>
      <b/>
      <i/>
      <sz val="10"/>
      <color indexed="18"/>
      <name val="Arial"/>
      <family val="2"/>
    </font>
    <font>
      <sz val="10"/>
      <color indexed="62"/>
      <name val="Arial"/>
      <family val="2"/>
    </font>
    <font>
      <b/>
      <sz val="12"/>
      <color rgb="FFFF0000"/>
      <name val="Arial"/>
      <family val="2"/>
    </font>
  </fonts>
  <fills count="23">
    <fill>
      <patternFill patternType="none"/>
    </fill>
    <fill>
      <patternFill patternType="gray125"/>
    </fill>
    <fill>
      <patternFill patternType="solid">
        <fgColor indexed="22"/>
        <bgColor indexed="64"/>
      </patternFill>
    </fill>
    <fill>
      <patternFill patternType="solid">
        <fgColor indexed="57"/>
        <bgColor indexed="64"/>
      </patternFill>
    </fill>
    <fill>
      <patternFill patternType="solid">
        <fgColor indexed="42"/>
        <bgColor indexed="64"/>
      </patternFill>
    </fill>
    <fill>
      <patternFill patternType="solid">
        <fgColor indexed="44"/>
        <bgColor indexed="64"/>
      </patternFill>
    </fill>
    <fill>
      <patternFill patternType="solid">
        <fgColor indexed="51"/>
        <bgColor indexed="64"/>
      </patternFill>
    </fill>
    <fill>
      <patternFill patternType="solid">
        <fgColor indexed="9"/>
        <bgColor indexed="64"/>
      </patternFill>
    </fill>
    <fill>
      <patternFill patternType="solid">
        <fgColor indexed="31"/>
        <bgColor indexed="64"/>
      </patternFill>
    </fill>
    <fill>
      <patternFill patternType="solid">
        <fgColor indexed="12"/>
        <bgColor indexed="64"/>
      </patternFill>
    </fill>
    <fill>
      <patternFill patternType="solid">
        <fgColor indexed="43"/>
        <bgColor indexed="64"/>
      </patternFill>
    </fill>
    <fill>
      <patternFill patternType="solid">
        <fgColor indexed="27"/>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8E4BC"/>
        <bgColor indexed="64"/>
      </patternFill>
    </fill>
    <fill>
      <patternFill patternType="solid">
        <fgColor rgb="FFCCFFFF"/>
        <bgColor indexed="64"/>
      </patternFill>
    </fill>
    <fill>
      <patternFill patternType="solid">
        <fgColor rgb="FFCCCCFF"/>
        <bgColor indexed="64"/>
      </patternFill>
    </fill>
    <fill>
      <patternFill patternType="solid">
        <fgColor rgb="FF92D050"/>
        <bgColor indexed="64"/>
      </patternFill>
    </fill>
    <fill>
      <patternFill patternType="solid">
        <fgColor theme="0" tint="-0.249977111117893"/>
        <bgColor indexed="64"/>
      </patternFill>
    </fill>
    <fill>
      <patternFill patternType="solid">
        <fgColor theme="6" tint="0.59999389629810485"/>
        <bgColor indexed="64"/>
      </patternFill>
    </fill>
  </fills>
  <borders count="82">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medium">
        <color indexed="64"/>
      </top>
      <bottom style="hair">
        <color indexed="64"/>
      </bottom>
      <diagonal/>
    </border>
    <border>
      <left/>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47" fillId="0" borderId="0" applyNumberFormat="0" applyFill="0" applyBorder="0" applyAlignment="0" applyProtection="0">
      <alignment vertical="top"/>
      <protection locked="0"/>
    </xf>
    <xf numFmtId="0" fontId="1" fillId="0" borderId="0"/>
  </cellStyleXfs>
  <cellXfs count="469">
    <xf numFmtId="0" fontId="0" fillId="0" borderId="0" xfId="0"/>
    <xf numFmtId="0" fontId="2" fillId="0" borderId="0" xfId="0" applyFont="1"/>
    <xf numFmtId="0" fontId="0" fillId="0" borderId="5" xfId="0" applyBorder="1"/>
    <xf numFmtId="0" fontId="0" fillId="0" borderId="6" xfId="0" applyBorder="1"/>
    <xf numFmtId="14" fontId="0" fillId="3" borderId="7" xfId="0" applyNumberFormat="1" applyFill="1" applyBorder="1" applyAlignment="1">
      <alignment horizontal="left"/>
    </xf>
    <xf numFmtId="0" fontId="0" fillId="4" borderId="8" xfId="0" applyFill="1" applyBorder="1"/>
    <xf numFmtId="0" fontId="0" fillId="4" borderId="9" xfId="0" applyFill="1" applyBorder="1"/>
    <xf numFmtId="0" fontId="0" fillId="4" borderId="10" xfId="0" applyFill="1" applyBorder="1"/>
    <xf numFmtId="0" fontId="0" fillId="0" borderId="11" xfId="0" applyBorder="1"/>
    <xf numFmtId="0" fontId="0" fillId="5" borderId="12" xfId="0" applyFill="1" applyBorder="1"/>
    <xf numFmtId="0" fontId="0" fillId="0" borderId="13" xfId="0" applyBorder="1"/>
    <xf numFmtId="0" fontId="0" fillId="2" borderId="14" xfId="0" applyFill="1" applyBorder="1"/>
    <xf numFmtId="0" fontId="0" fillId="6" borderId="0" xfId="0" applyFill="1"/>
    <xf numFmtId="0" fontId="2" fillId="0" borderId="15" xfId="0" applyFont="1" applyBorder="1"/>
    <xf numFmtId="0" fontId="2" fillId="0" borderId="16" xfId="0" applyFont="1" applyBorder="1"/>
    <xf numFmtId="0" fontId="0" fillId="0" borderId="17" xfId="0" applyBorder="1"/>
    <xf numFmtId="14" fontId="0" fillId="3" borderId="18" xfId="0" applyNumberFormat="1" applyFill="1" applyBorder="1" applyAlignment="1">
      <alignment horizontal="center"/>
    </xf>
    <xf numFmtId="0" fontId="0" fillId="4" borderId="19" xfId="0" applyFill="1" applyBorder="1"/>
    <xf numFmtId="0" fontId="0" fillId="4" borderId="20" xfId="0" applyFill="1" applyBorder="1"/>
    <xf numFmtId="14" fontId="0" fillId="3" borderId="21" xfId="0" applyNumberFormat="1" applyFill="1" applyBorder="1" applyAlignment="1">
      <alignment horizontal="center"/>
    </xf>
    <xf numFmtId="0" fontId="0" fillId="4" borderId="22" xfId="0" applyFill="1" applyBorder="1"/>
    <xf numFmtId="0" fontId="0" fillId="4" borderId="23" xfId="0" applyFill="1" applyBorder="1"/>
    <xf numFmtId="0" fontId="0" fillId="5" borderId="0" xfId="0" applyFill="1"/>
    <xf numFmtId="0" fontId="5" fillId="2" borderId="0" xfId="0" applyFont="1" applyFill="1" applyAlignment="1">
      <alignment horizontal="left" vertical="top" wrapText="1"/>
    </xf>
    <xf numFmtId="0" fontId="5" fillId="6" borderId="0" xfId="0" applyFont="1" applyFill="1"/>
    <xf numFmtId="0" fontId="35" fillId="0" borderId="0" xfId="0" applyFont="1"/>
    <xf numFmtId="0" fontId="5" fillId="0" borderId="0" xfId="0" applyFont="1"/>
    <xf numFmtId="0" fontId="8" fillId="0" borderId="24" xfId="0" applyFont="1" applyBorder="1" applyAlignment="1">
      <alignment vertical="top" wrapText="1"/>
    </xf>
    <xf numFmtId="0" fontId="3" fillId="0" borderId="0" xfId="0" applyFont="1"/>
    <xf numFmtId="0" fontId="0" fillId="4" borderId="0" xfId="0" applyFill="1"/>
    <xf numFmtId="0" fontId="5" fillId="4" borderId="0" xfId="0" applyFont="1" applyFill="1"/>
    <xf numFmtId="0" fontId="5" fillId="4" borderId="0" xfId="0" applyFont="1" applyFill="1" applyAlignment="1">
      <alignment vertical="top" wrapText="1"/>
    </xf>
    <xf numFmtId="0" fontId="5" fillId="13" borderId="0" xfId="0" quotePrefix="1" applyFont="1" applyFill="1"/>
    <xf numFmtId="0" fontId="5" fillId="13" borderId="0" xfId="0" applyFont="1" applyFill="1"/>
    <xf numFmtId="0" fontId="2" fillId="0" borderId="0" xfId="0" applyFont="1" applyAlignment="1">
      <alignment vertical="top" wrapText="1"/>
    </xf>
    <xf numFmtId="0" fontId="0" fillId="0" borderId="0" xfId="0" applyAlignment="1">
      <alignment vertical="top" wrapText="1"/>
    </xf>
    <xf numFmtId="0" fontId="25" fillId="0" borderId="0" xfId="0" applyFont="1" applyAlignment="1">
      <alignment vertical="top" wrapText="1"/>
    </xf>
    <xf numFmtId="0" fontId="0" fillId="0" borderId="0" xfId="0" applyAlignment="1">
      <alignment vertical="top"/>
    </xf>
    <xf numFmtId="0" fontId="26" fillId="0" borderId="0" xfId="0" applyFont="1" applyAlignment="1">
      <alignment vertical="top" wrapText="1"/>
    </xf>
    <xf numFmtId="0" fontId="6" fillId="0" borderId="0" xfId="0" applyFont="1" applyAlignment="1">
      <alignment vertical="top" wrapText="1"/>
    </xf>
    <xf numFmtId="0" fontId="5" fillId="0" borderId="0" xfId="0" applyFont="1" applyAlignment="1">
      <alignmen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4" fillId="0" borderId="2" xfId="0" applyFont="1" applyBorder="1" applyAlignment="1">
      <alignment vertical="top" wrapText="1"/>
    </xf>
    <xf numFmtId="0" fontId="4" fillId="0" borderId="25" xfId="0" applyFont="1" applyBorder="1" applyAlignment="1">
      <alignment vertical="top" wrapText="1"/>
    </xf>
    <xf numFmtId="0" fontId="13" fillId="0" borderId="0" xfId="0" applyFont="1" applyAlignment="1">
      <alignment vertical="top"/>
    </xf>
    <xf numFmtId="0" fontId="17" fillId="0" borderId="0" xfId="0" applyFont="1" applyAlignment="1">
      <alignment vertical="top" wrapText="1"/>
    </xf>
    <xf numFmtId="0" fontId="2" fillId="0" borderId="26" xfId="0" applyFont="1" applyBorder="1" applyAlignment="1">
      <alignment vertical="top" wrapText="1"/>
    </xf>
    <xf numFmtId="0" fontId="5" fillId="0" borderId="27" xfId="0" applyFont="1" applyBorder="1" applyAlignment="1">
      <alignment vertical="top" wrapText="1"/>
    </xf>
    <xf numFmtId="0" fontId="2" fillId="0" borderId="28" xfId="0" applyFont="1" applyBorder="1" applyAlignment="1">
      <alignment vertical="top" wrapText="1"/>
    </xf>
    <xf numFmtId="0" fontId="5" fillId="0" borderId="29" xfId="0" applyFont="1" applyBorder="1" applyAlignment="1">
      <alignment vertical="top" wrapText="1"/>
    </xf>
    <xf numFmtId="0" fontId="5" fillId="0" borderId="29" xfId="0" quotePrefix="1" applyFont="1" applyBorder="1" applyAlignment="1">
      <alignment vertical="top" wrapText="1"/>
    </xf>
    <xf numFmtId="0" fontId="17" fillId="0" borderId="28" xfId="0" applyFont="1" applyBorder="1" applyAlignment="1">
      <alignment vertical="top" wrapText="1"/>
    </xf>
    <xf numFmtId="0" fontId="14" fillId="0" borderId="28" xfId="0" applyFont="1" applyBorder="1" applyAlignment="1">
      <alignment vertical="top" wrapText="1"/>
    </xf>
    <xf numFmtId="0" fontId="14" fillId="0" borderId="0" xfId="0" applyFont="1" applyAlignment="1">
      <alignment vertical="top" wrapText="1"/>
    </xf>
    <xf numFmtId="0" fontId="2" fillId="0" borderId="30" xfId="0" applyFont="1" applyBorder="1" applyAlignment="1">
      <alignment vertical="top" wrapText="1"/>
    </xf>
    <xf numFmtId="0" fontId="5" fillId="0" borderId="31" xfId="0" applyFont="1" applyBorder="1" applyAlignment="1">
      <alignment vertical="top" wrapText="1"/>
    </xf>
    <xf numFmtId="0" fontId="8" fillId="0" borderId="32" xfId="0" applyFont="1" applyBorder="1" applyAlignment="1">
      <alignment vertical="top" wrapText="1"/>
    </xf>
    <xf numFmtId="0" fontId="5" fillId="0" borderId="29" xfId="0" applyFont="1" applyBorder="1" applyAlignment="1">
      <alignment vertical="top"/>
    </xf>
    <xf numFmtId="0" fontId="24" fillId="0" borderId="0" xfId="0" applyFont="1" applyAlignment="1">
      <alignment vertical="top" wrapText="1"/>
    </xf>
    <xf numFmtId="0" fontId="22" fillId="0" borderId="0" xfId="0" applyFont="1" applyAlignment="1">
      <alignment vertical="top"/>
    </xf>
    <xf numFmtId="0" fontId="2" fillId="0" borderId="0" xfId="0" applyFont="1" applyAlignment="1">
      <alignment vertical="top"/>
    </xf>
    <xf numFmtId="0" fontId="4" fillId="0" borderId="0" xfId="0" applyFont="1" applyAlignment="1">
      <alignment vertical="top" wrapText="1"/>
    </xf>
    <xf numFmtId="0" fontId="21" fillId="0" borderId="0" xfId="0" applyFont="1" applyAlignment="1">
      <alignment vertical="top" wrapText="1"/>
    </xf>
    <xf numFmtId="0" fontId="4" fillId="0" borderId="1" xfId="0" applyFont="1" applyBorder="1" applyAlignment="1">
      <alignment vertical="top" wrapText="1"/>
    </xf>
    <xf numFmtId="0" fontId="23" fillId="0" borderId="0" xfId="0" applyFont="1" applyAlignment="1">
      <alignment vertical="top" wrapText="1"/>
    </xf>
    <xf numFmtId="0" fontId="5" fillId="0" borderId="0" xfId="0" applyFont="1" applyAlignment="1">
      <alignment vertical="top"/>
    </xf>
    <xf numFmtId="0" fontId="12" fillId="0" borderId="0" xfId="0" applyFont="1" applyAlignment="1">
      <alignment vertical="top" wrapText="1"/>
    </xf>
    <xf numFmtId="0" fontId="23" fillId="0" borderId="28" xfId="0" applyFont="1" applyBorder="1" applyAlignment="1">
      <alignment vertical="top" wrapText="1"/>
    </xf>
    <xf numFmtId="0" fontId="2" fillId="0" borderId="25" xfId="0" applyFont="1" applyBorder="1" applyAlignment="1">
      <alignment vertical="top" wrapText="1"/>
    </xf>
    <xf numFmtId="0" fontId="22" fillId="0" borderId="0" xfId="0" applyFont="1" applyAlignment="1">
      <alignment vertical="top" wrapText="1"/>
    </xf>
    <xf numFmtId="2" fontId="23" fillId="0" borderId="0" xfId="0" applyNumberFormat="1" applyFont="1" applyAlignment="1">
      <alignment horizontal="left" vertical="top" wrapText="1"/>
    </xf>
    <xf numFmtId="0" fontId="48" fillId="0" borderId="0" xfId="0" applyFont="1" applyAlignment="1">
      <alignment vertical="top" wrapText="1"/>
    </xf>
    <xf numFmtId="0" fontId="15" fillId="0" borderId="0" xfId="0" applyFont="1" applyAlignment="1">
      <alignment vertical="top"/>
    </xf>
    <xf numFmtId="0" fontId="19" fillId="0" borderId="0" xfId="0" applyFont="1" applyAlignment="1">
      <alignment vertical="top"/>
    </xf>
    <xf numFmtId="0" fontId="2" fillId="0" borderId="0" xfId="0" applyFont="1" applyAlignment="1">
      <alignment horizontal="left" vertical="top" wrapText="1"/>
    </xf>
    <xf numFmtId="0" fontId="2" fillId="0" borderId="34" xfId="0" applyFont="1" applyBorder="1" applyAlignment="1">
      <alignment vertical="top" wrapText="1"/>
    </xf>
    <xf numFmtId="0" fontId="2" fillId="0" borderId="35" xfId="0" applyFont="1" applyBorder="1" applyAlignment="1">
      <alignment vertical="top" wrapText="1"/>
    </xf>
    <xf numFmtId="0" fontId="0" fillId="14" borderId="1" xfId="0" applyFill="1" applyBorder="1" applyAlignment="1">
      <alignment vertical="top"/>
    </xf>
    <xf numFmtId="0" fontId="0" fillId="8" borderId="36" xfId="0" applyFill="1" applyBorder="1" applyAlignment="1">
      <alignment vertical="top"/>
    </xf>
    <xf numFmtId="0" fontId="0" fillId="0" borderId="27" xfId="0" applyBorder="1"/>
    <xf numFmtId="0" fontId="23" fillId="0" borderId="0" xfId="0" applyFont="1" applyAlignment="1">
      <alignment horizontal="left" vertical="top" wrapText="1"/>
    </xf>
    <xf numFmtId="0" fontId="36" fillId="9" borderId="24" xfId="0" applyFont="1" applyFill="1" applyBorder="1" applyAlignment="1">
      <alignment horizontal="left" vertical="center" wrapText="1"/>
    </xf>
    <xf numFmtId="0" fontId="36" fillId="9" borderId="21" xfId="0" applyFont="1" applyFill="1" applyBorder="1" applyAlignment="1">
      <alignment horizontal="left" vertical="center" wrapText="1"/>
    </xf>
    <xf numFmtId="0" fontId="5" fillId="0" borderId="37" xfId="0" applyFont="1" applyBorder="1" applyAlignment="1">
      <alignment vertical="top" wrapText="1"/>
    </xf>
    <xf numFmtId="0" fontId="5" fillId="15" borderId="37" xfId="0" applyFont="1" applyFill="1" applyBorder="1" applyAlignment="1">
      <alignment vertical="top" wrapText="1"/>
    </xf>
    <xf numFmtId="0" fontId="5" fillId="15" borderId="37" xfId="0" quotePrefix="1" applyFont="1" applyFill="1" applyBorder="1" applyAlignment="1">
      <alignment horizontal="left" vertical="top" wrapText="1" indent="1"/>
    </xf>
    <xf numFmtId="0" fontId="5" fillId="0" borderId="37" xfId="0" applyFont="1" applyBorder="1" applyAlignment="1">
      <alignment horizontal="left" vertical="top"/>
    </xf>
    <xf numFmtId="0" fontId="4" fillId="0" borderId="37" xfId="0" applyFont="1" applyBorder="1" applyAlignment="1">
      <alignment horizontal="center" vertical="top" wrapText="1"/>
    </xf>
    <xf numFmtId="0" fontId="5" fillId="0" borderId="37" xfId="0" applyFont="1" applyBorder="1" applyAlignment="1">
      <alignment horizontal="center" vertical="top" wrapText="1"/>
    </xf>
    <xf numFmtId="0" fontId="5" fillId="0" borderId="15" xfId="0" applyFont="1" applyBorder="1" applyAlignment="1">
      <alignment vertical="top" wrapText="1"/>
    </xf>
    <xf numFmtId="0" fontId="2" fillId="0" borderId="37" xfId="0" applyFont="1" applyBorder="1" applyAlignment="1">
      <alignment horizontal="center" vertical="top" wrapText="1"/>
    </xf>
    <xf numFmtId="0" fontId="3" fillId="0" borderId="37" xfId="0" applyFont="1" applyBorder="1" applyAlignment="1">
      <alignment vertical="top" wrapText="1"/>
    </xf>
    <xf numFmtId="0" fontId="27" fillId="0" borderId="0" xfId="0" applyFont="1" applyAlignment="1">
      <alignment horizontal="left" vertical="top" wrapText="1"/>
    </xf>
    <xf numFmtId="0" fontId="23" fillId="0" borderId="28" xfId="0" applyFont="1" applyBorder="1" applyAlignment="1">
      <alignment horizontal="left" vertical="top" wrapText="1"/>
    </xf>
    <xf numFmtId="0" fontId="0" fillId="16" borderId="19" xfId="0" applyFill="1" applyBorder="1"/>
    <xf numFmtId="0" fontId="5" fillId="16" borderId="19" xfId="0" applyFont="1" applyFill="1" applyBorder="1"/>
    <xf numFmtId="0" fontId="0" fillId="16" borderId="20" xfId="0" applyFill="1" applyBorder="1"/>
    <xf numFmtId="14" fontId="0" fillId="16" borderId="18" xfId="0" applyNumberFormat="1" applyFill="1" applyBorder="1" applyAlignment="1">
      <alignment horizontal="center"/>
    </xf>
    <xf numFmtId="0" fontId="0" fillId="13" borderId="0" xfId="0" applyFill="1"/>
    <xf numFmtId="0" fontId="5" fillId="10" borderId="38" xfId="0" applyFont="1" applyFill="1" applyBorder="1"/>
    <xf numFmtId="0" fontId="0" fillId="0" borderId="0" xfId="0" applyAlignment="1">
      <alignment wrapText="1"/>
    </xf>
    <xf numFmtId="0" fontId="5" fillId="4" borderId="19" xfId="0" applyFont="1" applyFill="1" applyBorder="1"/>
    <xf numFmtId="0" fontId="0" fillId="4" borderId="0" xfId="0" applyFill="1" applyAlignment="1">
      <alignment horizontal="left"/>
    </xf>
    <xf numFmtId="0" fontId="5" fillId="12" borderId="3" xfId="0" applyFont="1" applyFill="1" applyBorder="1" applyAlignment="1">
      <alignment horizontal="left" vertical="top" wrapText="1"/>
    </xf>
    <xf numFmtId="0" fontId="5" fillId="12" borderId="0" xfId="0" applyFont="1" applyFill="1" applyAlignment="1">
      <alignment horizontal="left" vertical="top" wrapText="1"/>
    </xf>
    <xf numFmtId="0" fontId="2" fillId="0" borderId="37" xfId="0" applyFont="1" applyBorder="1" applyAlignment="1">
      <alignment horizontal="left" vertical="top" wrapText="1"/>
    </xf>
    <xf numFmtId="0" fontId="2" fillId="0" borderId="36" xfId="0" applyFont="1" applyBorder="1" applyAlignment="1">
      <alignment horizontal="left" vertical="top" wrapText="1"/>
    </xf>
    <xf numFmtId="0" fontId="5" fillId="14" borderId="39" xfId="0" applyFont="1" applyFill="1" applyBorder="1" applyAlignment="1">
      <alignment horizontal="left" vertical="top" wrapText="1"/>
    </xf>
    <xf numFmtId="0" fontId="0" fillId="17" borderId="0" xfId="0" applyFill="1" applyAlignment="1">
      <alignment vertical="top"/>
    </xf>
    <xf numFmtId="164" fontId="2" fillId="17" borderId="35" xfId="0" applyNumberFormat="1" applyFont="1" applyFill="1" applyBorder="1" applyAlignment="1">
      <alignment horizontal="center" vertical="top" wrapText="1"/>
    </xf>
    <xf numFmtId="0" fontId="37" fillId="0" borderId="0" xfId="0" applyFont="1" applyAlignment="1">
      <alignment vertical="center"/>
    </xf>
    <xf numFmtId="0" fontId="0" fillId="0" borderId="0" xfId="0" applyAlignment="1">
      <alignment horizontal="left" vertical="center" wrapText="1"/>
    </xf>
    <xf numFmtId="0" fontId="5" fillId="15" borderId="37" xfId="0" applyFont="1" applyFill="1" applyBorder="1" applyAlignment="1">
      <alignment horizontal="center"/>
    </xf>
    <xf numFmtId="0" fontId="0" fillId="15" borderId="37" xfId="0" applyFill="1" applyBorder="1" applyAlignment="1">
      <alignment horizontal="center"/>
    </xf>
    <xf numFmtId="0" fontId="5" fillId="15" borderId="37" xfId="0" applyFont="1" applyFill="1" applyBorder="1" applyAlignment="1">
      <alignment horizontal="left"/>
    </xf>
    <xf numFmtId="0" fontId="0" fillId="15" borderId="37" xfId="0" applyFill="1" applyBorder="1"/>
    <xf numFmtId="0" fontId="0" fillId="0" borderId="37" xfId="0" applyBorder="1" applyAlignment="1">
      <alignment horizontal="left"/>
    </xf>
    <xf numFmtId="14" fontId="0" fillId="0" borderId="37" xfId="0" applyNumberFormat="1" applyBorder="1" applyAlignment="1">
      <alignment horizontal="left"/>
    </xf>
    <xf numFmtId="0" fontId="5" fillId="0" borderId="37" xfId="0" applyFont="1" applyBorder="1" applyAlignment="1">
      <alignment horizontal="center"/>
    </xf>
    <xf numFmtId="0" fontId="0" fillId="0" borderId="37" xfId="0" applyBorder="1" applyAlignment="1">
      <alignment horizontal="center"/>
    </xf>
    <xf numFmtId="0" fontId="0" fillId="0" borderId="15" xfId="0" applyBorder="1" applyAlignment="1">
      <alignment horizontal="left"/>
    </xf>
    <xf numFmtId="0" fontId="0" fillId="0" borderId="17" xfId="0" applyBorder="1" applyAlignment="1">
      <alignment horizontal="left"/>
    </xf>
    <xf numFmtId="0" fontId="0" fillId="15" borderId="37" xfId="0" applyFill="1" applyBorder="1" applyAlignment="1">
      <alignment horizontal="left"/>
    </xf>
    <xf numFmtId="0" fontId="0" fillId="0" borderId="0" xfId="0" applyAlignment="1">
      <alignment horizontal="left"/>
    </xf>
    <xf numFmtId="0" fontId="0" fillId="0" borderId="37" xfId="0" applyBorder="1"/>
    <xf numFmtId="0" fontId="23" fillId="11" borderId="3" xfId="0" applyFont="1" applyFill="1" applyBorder="1" applyAlignment="1">
      <alignment horizontal="left" vertical="top" wrapText="1"/>
    </xf>
    <xf numFmtId="0" fontId="23" fillId="11" borderId="0" xfId="0" applyFont="1" applyFill="1" applyAlignment="1">
      <alignment horizontal="left" vertical="top" wrapText="1"/>
    </xf>
    <xf numFmtId="0" fontId="23" fillId="11" borderId="4" xfId="0" applyFont="1" applyFill="1" applyBorder="1" applyAlignment="1">
      <alignment horizontal="left" vertical="top" wrapText="1"/>
    </xf>
    <xf numFmtId="0" fontId="29" fillId="12" borderId="3" xfId="0" applyFont="1" applyFill="1" applyBorder="1" applyAlignment="1">
      <alignment horizontal="left" vertical="top" wrapText="1"/>
    </xf>
    <xf numFmtId="0" fontId="30" fillId="0" borderId="0" xfId="0" applyFont="1" applyAlignment="1">
      <alignment horizontal="left" vertical="top" wrapText="1"/>
    </xf>
    <xf numFmtId="0" fontId="5" fillId="12" borderId="4"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9" xfId="0" applyFont="1" applyFill="1"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left" vertical="top" wrapText="1"/>
    </xf>
    <xf numFmtId="0" fontId="19" fillId="0" borderId="0" xfId="0" applyFont="1" applyAlignment="1">
      <alignment horizontal="left" vertical="top" wrapText="1"/>
    </xf>
    <xf numFmtId="0" fontId="2" fillId="0" borderId="42" xfId="0" applyFont="1" applyBorder="1" applyAlignment="1">
      <alignment horizontal="left" vertical="top" wrapText="1"/>
    </xf>
    <xf numFmtId="0" fontId="2" fillId="0" borderId="43" xfId="0" applyFont="1" applyBorder="1" applyAlignment="1">
      <alignment horizontal="left" vertical="top" wrapText="1"/>
    </xf>
    <xf numFmtId="0" fontId="2" fillId="0" borderId="44" xfId="0" applyFont="1" applyBorder="1" applyAlignment="1">
      <alignment horizontal="left" vertical="top" wrapText="1"/>
    </xf>
    <xf numFmtId="0" fontId="2" fillId="0" borderId="45" xfId="0" applyFont="1" applyBorder="1" applyAlignment="1">
      <alignment horizontal="left" vertical="top" wrapText="1"/>
    </xf>
    <xf numFmtId="0" fontId="2" fillId="0" borderId="17" xfId="0" applyFont="1" applyBorder="1" applyAlignment="1">
      <alignment horizontal="left" vertical="top" wrapText="1"/>
    </xf>
    <xf numFmtId="0" fontId="2" fillId="0" borderId="46"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6" fillId="18" borderId="3" xfId="0" applyFont="1" applyFill="1" applyBorder="1" applyAlignment="1">
      <alignment horizontal="left" vertical="top" wrapText="1"/>
    </xf>
    <xf numFmtId="0" fontId="6" fillId="18" borderId="4" xfId="0" applyFont="1" applyFill="1" applyBorder="1" applyAlignment="1">
      <alignment horizontal="left" vertical="top" wrapText="1"/>
    </xf>
    <xf numFmtId="0" fontId="12" fillId="0" borderId="0" xfId="0" applyFont="1" applyAlignment="1">
      <alignment horizontal="left" vertical="top" wrapText="1"/>
    </xf>
    <xf numFmtId="0" fontId="22" fillId="0" borderId="0" xfId="0" applyFont="1" applyAlignment="1">
      <alignment horizontal="left" vertical="top" wrapText="1"/>
    </xf>
    <xf numFmtId="0" fontId="2" fillId="0" borderId="9" xfId="0" applyFont="1" applyBorder="1" applyAlignment="1">
      <alignment horizontal="left" vertical="top" wrapText="1"/>
    </xf>
    <xf numFmtId="0" fontId="50" fillId="0" borderId="0" xfId="0" applyFont="1" applyAlignment="1">
      <alignment horizontal="left" vertical="top" wrapText="1"/>
    </xf>
    <xf numFmtId="0" fontId="51" fillId="0" borderId="0" xfId="0" applyFont="1" applyAlignment="1">
      <alignment horizontal="left" vertical="top" wrapText="1"/>
    </xf>
    <xf numFmtId="0" fontId="2" fillId="0" borderId="23" xfId="0" applyFont="1" applyBorder="1" applyAlignment="1">
      <alignment horizontal="left" vertical="top" wrapText="1"/>
    </xf>
    <xf numFmtId="0" fontId="5" fillId="14" borderId="43" xfId="0" applyFont="1" applyFill="1" applyBorder="1" applyAlignment="1">
      <alignment horizontal="left" vertical="top" wrapText="1"/>
    </xf>
    <xf numFmtId="0" fontId="2" fillId="0" borderId="16" xfId="0" applyFont="1" applyBorder="1" applyAlignment="1">
      <alignment horizontal="left" vertical="top" wrapText="1"/>
    </xf>
    <xf numFmtId="0" fontId="2" fillId="0" borderId="47" xfId="0" applyFont="1" applyBorder="1" applyAlignment="1">
      <alignment horizontal="left" vertical="top" wrapText="1"/>
    </xf>
    <xf numFmtId="0" fontId="48" fillId="0" borderId="0" xfId="0" applyFont="1" applyAlignment="1">
      <alignment horizontal="left" vertical="top" wrapText="1"/>
    </xf>
    <xf numFmtId="0" fontId="2" fillId="0" borderId="48" xfId="0" applyFont="1" applyBorder="1" applyAlignment="1">
      <alignment horizontal="left" vertical="top" wrapText="1"/>
    </xf>
    <xf numFmtId="0" fontId="5" fillId="14" borderId="27" xfId="0" applyFont="1" applyFill="1" applyBorder="1" applyAlignment="1">
      <alignment horizontal="left" vertical="top" wrapText="1"/>
    </xf>
    <xf numFmtId="0" fontId="5" fillId="14" borderId="49" xfId="0" applyFont="1" applyFill="1" applyBorder="1" applyAlignment="1">
      <alignment horizontal="left" vertical="top" wrapText="1"/>
    </xf>
    <xf numFmtId="0" fontId="10" fillId="0" borderId="20" xfId="0" applyFont="1" applyBorder="1" applyAlignment="1">
      <alignment horizontal="left" vertical="top" wrapText="1"/>
    </xf>
    <xf numFmtId="0" fontId="5" fillId="14" borderId="49" xfId="0" quotePrefix="1" applyFont="1" applyFill="1" applyBorder="1" applyAlignment="1">
      <alignment horizontal="left" vertical="top" wrapText="1"/>
    </xf>
    <xf numFmtId="0" fontId="5" fillId="14" borderId="44" xfId="0" quotePrefix="1" applyFont="1" applyFill="1" applyBorder="1" applyAlignment="1">
      <alignment horizontal="left" vertical="top" wrapText="1"/>
    </xf>
    <xf numFmtId="0" fontId="4" fillId="0" borderId="44" xfId="0" applyFont="1" applyBorder="1" applyAlignment="1">
      <alignment horizontal="left" vertical="top" wrapText="1"/>
    </xf>
    <xf numFmtId="0" fontId="2" fillId="7" borderId="46" xfId="0" applyFont="1" applyFill="1" applyBorder="1" applyAlignment="1">
      <alignment horizontal="left" vertical="top" wrapText="1"/>
    </xf>
    <xf numFmtId="0" fontId="5" fillId="14" borderId="44" xfId="0" applyFont="1" applyFill="1" applyBorder="1" applyAlignment="1">
      <alignment horizontal="left" vertical="top" wrapText="1"/>
    </xf>
    <xf numFmtId="0" fontId="5" fillId="14" borderId="42" xfId="0" applyFont="1" applyFill="1" applyBorder="1" applyAlignment="1">
      <alignment horizontal="left" vertical="top" wrapText="1"/>
    </xf>
    <xf numFmtId="0" fontId="21" fillId="0" borderId="0" xfId="0" applyFont="1" applyAlignment="1">
      <alignment horizontal="left" vertical="top" wrapText="1"/>
    </xf>
    <xf numFmtId="0" fontId="3" fillId="0" borderId="0" xfId="0" applyFont="1" applyAlignment="1">
      <alignment horizontal="left" vertical="top" wrapText="1"/>
    </xf>
    <xf numFmtId="0" fontId="5" fillId="14" borderId="50" xfId="0" applyFont="1" applyFill="1" applyBorder="1" applyAlignment="1">
      <alignment horizontal="left" vertical="top" wrapText="1"/>
    </xf>
    <xf numFmtId="0" fontId="5" fillId="14" borderId="16" xfId="0" applyFont="1" applyFill="1" applyBorder="1" applyAlignment="1">
      <alignment horizontal="left" vertical="top" wrapText="1"/>
    </xf>
    <xf numFmtId="0" fontId="5" fillId="14" borderId="29" xfId="0" quotePrefix="1" applyFont="1" applyFill="1" applyBorder="1" applyAlignment="1">
      <alignment horizontal="left" vertical="top" wrapText="1"/>
    </xf>
    <xf numFmtId="0" fontId="5" fillId="14" borderId="4" xfId="0" quotePrefix="1" applyFont="1" applyFill="1" applyBorder="1" applyAlignment="1">
      <alignment horizontal="left" vertical="top" wrapText="1"/>
    </xf>
    <xf numFmtId="0" fontId="26" fillId="0" borderId="0" xfId="0" applyFont="1" applyAlignment="1">
      <alignment horizontal="left" vertical="top" wrapText="1"/>
    </xf>
    <xf numFmtId="0" fontId="6" fillId="0" borderId="0" xfId="0" applyFont="1" applyAlignment="1">
      <alignment horizontal="left" vertical="top" wrapText="1"/>
    </xf>
    <xf numFmtId="0" fontId="5" fillId="0" borderId="27" xfId="0" applyFont="1" applyBorder="1" applyAlignment="1">
      <alignment horizontal="left" vertical="top" wrapText="1"/>
    </xf>
    <xf numFmtId="0" fontId="5" fillId="0" borderId="29" xfId="0" applyFont="1" applyBorder="1" applyAlignment="1">
      <alignment horizontal="left" vertical="top" wrapText="1"/>
    </xf>
    <xf numFmtId="0" fontId="0" fillId="0" borderId="0" xfId="0" applyAlignment="1">
      <alignment horizontal="left" vertical="top" wrapText="1"/>
    </xf>
    <xf numFmtId="0" fontId="5" fillId="0" borderId="29" xfId="0" quotePrefix="1" applyFont="1" applyBorder="1" applyAlignment="1">
      <alignment horizontal="left" vertical="top" wrapText="1"/>
    </xf>
    <xf numFmtId="0" fontId="52" fillId="0" borderId="0" xfId="0" applyFont="1" applyAlignment="1">
      <alignment horizontal="left" vertical="top" wrapText="1"/>
    </xf>
    <xf numFmtId="0" fontId="5" fillId="0" borderId="31" xfId="0" applyFont="1" applyBorder="1" applyAlignment="1">
      <alignment horizontal="left" vertical="top" wrapText="1"/>
    </xf>
    <xf numFmtId="0" fontId="2" fillId="7" borderId="27" xfId="0" applyFont="1" applyFill="1" applyBorder="1" applyAlignment="1">
      <alignment horizontal="left" vertical="top" wrapText="1"/>
    </xf>
    <xf numFmtId="0" fontId="8" fillId="0" borderId="27" xfId="0" applyFont="1" applyBorder="1" applyAlignment="1">
      <alignment horizontal="left" vertical="top" wrapText="1"/>
    </xf>
    <xf numFmtId="0" fontId="5" fillId="8" borderId="29" xfId="0" applyFont="1" applyFill="1" applyBorder="1" applyAlignment="1">
      <alignment horizontal="left" vertical="top" wrapText="1"/>
    </xf>
    <xf numFmtId="0" fontId="5" fillId="19" borderId="29" xfId="0" applyFont="1" applyFill="1" applyBorder="1" applyAlignment="1">
      <alignment horizontal="left" vertical="top" wrapText="1"/>
    </xf>
    <xf numFmtId="0" fontId="50" fillId="7" borderId="0" xfId="0" applyFont="1" applyFill="1" applyAlignment="1">
      <alignment horizontal="left" vertical="top" wrapText="1"/>
    </xf>
    <xf numFmtId="0" fontId="5" fillId="19" borderId="31" xfId="0" applyFont="1" applyFill="1" applyBorder="1" applyAlignment="1">
      <alignment horizontal="left" vertical="top" wrapText="1"/>
    </xf>
    <xf numFmtId="0" fontId="8" fillId="0" borderId="29" xfId="0" applyFont="1" applyBorder="1" applyAlignment="1">
      <alignment horizontal="left" vertical="top" wrapText="1"/>
    </xf>
    <xf numFmtId="0" fontId="5" fillId="0" borderId="0" xfId="0" applyFont="1" applyAlignment="1">
      <alignment horizontal="left" vertical="top" wrapText="1"/>
    </xf>
    <xf numFmtId="0" fontId="5" fillId="4" borderId="0" xfId="0" applyFont="1" applyFill="1" applyAlignment="1">
      <alignment horizontal="left" vertical="top" wrapText="1"/>
    </xf>
    <xf numFmtId="0" fontId="8" fillId="0" borderId="47" xfId="0" applyFont="1" applyBorder="1" applyAlignment="1">
      <alignment horizontal="left" vertical="top" wrapText="1"/>
    </xf>
    <xf numFmtId="0" fontId="11" fillId="8" borderId="20" xfId="0" applyFont="1" applyFill="1" applyBorder="1" applyAlignment="1">
      <alignment horizontal="left" vertical="top" wrapText="1"/>
    </xf>
    <xf numFmtId="0" fontId="5" fillId="8" borderId="20" xfId="0" applyFont="1" applyFill="1" applyBorder="1" applyAlignment="1">
      <alignment horizontal="left" vertical="top" wrapText="1"/>
    </xf>
    <xf numFmtId="0" fontId="50" fillId="0" borderId="51" xfId="0" applyFont="1" applyBorder="1" applyAlignment="1">
      <alignment horizontal="left" vertical="top" wrapText="1"/>
    </xf>
    <xf numFmtId="0" fontId="2" fillId="0" borderId="35" xfId="0" applyFont="1" applyBorder="1" applyAlignment="1">
      <alignment horizontal="left" vertical="top" wrapText="1"/>
    </xf>
    <xf numFmtId="0" fontId="2" fillId="0" borderId="2" xfId="0" applyFont="1" applyBorder="1" applyAlignment="1">
      <alignment horizontal="left" vertical="top" wrapText="1"/>
    </xf>
    <xf numFmtId="0" fontId="2" fillId="0" borderId="8" xfId="0" applyFont="1" applyBorder="1" applyAlignment="1">
      <alignment horizontal="left" vertical="top" wrapText="1"/>
    </xf>
    <xf numFmtId="0" fontId="2" fillId="0" borderId="52" xfId="0" applyFont="1" applyBorder="1" applyAlignment="1">
      <alignment horizontal="left" vertical="top" wrapText="1"/>
    </xf>
    <xf numFmtId="0" fontId="2" fillId="0" borderId="26" xfId="0" applyFont="1" applyBorder="1" applyAlignment="1">
      <alignment horizontal="left" vertical="top" wrapText="1"/>
    </xf>
    <xf numFmtId="0" fontId="2" fillId="0" borderId="53" xfId="0" applyFont="1" applyBorder="1" applyAlignment="1">
      <alignment horizontal="left" vertical="top" wrapText="1"/>
    </xf>
    <xf numFmtId="2" fontId="23" fillId="12" borderId="0" xfId="0" applyNumberFormat="1" applyFont="1" applyFill="1" applyAlignment="1">
      <alignment horizontal="left" vertical="top" wrapText="1"/>
    </xf>
    <xf numFmtId="0" fontId="2" fillId="0" borderId="54" xfId="0" applyFont="1" applyBorder="1" applyAlignment="1">
      <alignment horizontal="left" vertical="top" wrapText="1"/>
    </xf>
    <xf numFmtId="0" fontId="53" fillId="0" borderId="0" xfId="0" applyFont="1" applyAlignment="1">
      <alignment horizontal="left" vertical="top" wrapText="1"/>
    </xf>
    <xf numFmtId="0" fontId="54" fillId="0" borderId="0" xfId="0" applyFont="1" applyAlignment="1">
      <alignment horizontal="left" vertical="top" wrapText="1"/>
    </xf>
    <xf numFmtId="0" fontId="5" fillId="14" borderId="55" xfId="0" applyFont="1" applyFill="1" applyBorder="1" applyAlignment="1">
      <alignment horizontal="left" vertical="top" wrapText="1"/>
    </xf>
    <xf numFmtId="0" fontId="42" fillId="14" borderId="15" xfId="0" applyFont="1" applyFill="1" applyBorder="1" applyAlignment="1">
      <alignment horizontal="left" vertical="top" wrapText="1"/>
    </xf>
    <xf numFmtId="0" fontId="2" fillId="0" borderId="56" xfId="0" applyFont="1" applyBorder="1" applyAlignment="1">
      <alignment horizontal="left" vertical="top" wrapText="1"/>
    </xf>
    <xf numFmtId="0" fontId="2" fillId="0" borderId="1" xfId="0" applyFont="1" applyBorder="1" applyAlignment="1">
      <alignment horizontal="left" vertical="top" wrapText="1"/>
    </xf>
    <xf numFmtId="0" fontId="2" fillId="7" borderId="2" xfId="0" applyFont="1" applyFill="1" applyBorder="1" applyAlignment="1">
      <alignment horizontal="left" vertical="top" wrapText="1"/>
    </xf>
    <xf numFmtId="0" fontId="55" fillId="0" borderId="28" xfId="0" applyFont="1" applyBorder="1" applyAlignment="1">
      <alignment horizontal="left" vertical="top" wrapText="1"/>
    </xf>
    <xf numFmtId="0" fontId="5" fillId="14" borderId="52" xfId="0" applyFont="1" applyFill="1" applyBorder="1" applyAlignment="1">
      <alignment horizontal="left" vertical="top" wrapText="1"/>
    </xf>
    <xf numFmtId="0" fontId="55" fillId="0" borderId="0" xfId="0" applyFont="1" applyAlignment="1">
      <alignment horizontal="left" vertical="top" wrapText="1"/>
    </xf>
    <xf numFmtId="0" fontId="5" fillId="8" borderId="33" xfId="0" applyFont="1" applyFill="1" applyBorder="1" applyAlignment="1">
      <alignment horizontal="left" vertical="top" wrapText="1"/>
    </xf>
    <xf numFmtId="0" fontId="8" fillId="0" borderId="32" xfId="0" applyFont="1" applyBorder="1" applyAlignment="1">
      <alignment horizontal="left" vertical="top" wrapText="1"/>
    </xf>
    <xf numFmtId="0" fontId="2" fillId="0" borderId="28" xfId="0" applyFont="1" applyBorder="1" applyAlignment="1">
      <alignment horizontal="left" vertical="top" wrapText="1"/>
    </xf>
    <xf numFmtId="0" fontId="8" fillId="0" borderId="33" xfId="0" applyFont="1" applyBorder="1" applyAlignment="1">
      <alignment horizontal="left" vertical="top" wrapText="1"/>
    </xf>
    <xf numFmtId="0" fontId="5" fillId="19" borderId="57" xfId="0" applyFont="1" applyFill="1" applyBorder="1" applyAlignment="1">
      <alignment horizontal="left" vertical="top" wrapText="1"/>
    </xf>
    <xf numFmtId="0" fontId="0" fillId="16" borderId="0" xfId="0" applyFill="1" applyAlignment="1">
      <alignment vertical="top"/>
    </xf>
    <xf numFmtId="0" fontId="31" fillId="0" borderId="58" xfId="1" applyFont="1" applyBorder="1" applyAlignment="1" applyProtection="1">
      <alignment horizontal="left" vertical="top" wrapText="1"/>
    </xf>
    <xf numFmtId="0" fontId="48" fillId="16" borderId="8" xfId="0" applyFont="1" applyFill="1" applyBorder="1" applyAlignment="1">
      <alignment horizontal="left" vertical="top" wrapText="1"/>
    </xf>
    <xf numFmtId="0" fontId="34" fillId="0" borderId="51" xfId="2" applyFont="1" applyBorder="1" applyAlignment="1">
      <alignment vertical="top"/>
    </xf>
    <xf numFmtId="0" fontId="0" fillId="0" borderId="37" xfId="0" applyBorder="1" applyAlignment="1">
      <alignment horizontal="center" vertical="top"/>
    </xf>
    <xf numFmtId="0" fontId="5" fillId="16" borderId="0" xfId="0" applyFont="1" applyFill="1" applyAlignment="1">
      <alignment vertical="top"/>
    </xf>
    <xf numFmtId="0" fontId="0" fillId="0" borderId="0" xfId="0" applyAlignment="1">
      <alignment horizontal="center" vertical="top"/>
    </xf>
    <xf numFmtId="0" fontId="34" fillId="16" borderId="21" xfId="2" applyFont="1" applyFill="1" applyBorder="1" applyAlignment="1">
      <alignment vertical="top" wrapText="1"/>
    </xf>
    <xf numFmtId="0" fontId="28" fillId="0" borderId="0" xfId="0" applyFont="1" applyAlignment="1">
      <alignment horizontal="left" vertical="top" wrapText="1"/>
    </xf>
    <xf numFmtId="0" fontId="56" fillId="0" borderId="0" xfId="0" applyFont="1" applyAlignment="1">
      <alignment horizontal="left" vertical="top" wrapText="1"/>
    </xf>
    <xf numFmtId="0" fontId="0" fillId="4" borderId="0" xfId="0" applyFill="1" applyAlignment="1">
      <alignment horizontal="left" vertical="top" wrapText="1"/>
    </xf>
    <xf numFmtId="0" fontId="5" fillId="13" borderId="0" xfId="0" applyFont="1" applyFill="1" applyAlignment="1">
      <alignment horizontal="left" vertical="top" wrapText="1"/>
    </xf>
    <xf numFmtId="0" fontId="5" fillId="13" borderId="0" xfId="0" quotePrefix="1" applyFont="1" applyFill="1" applyAlignment="1">
      <alignment horizontal="left" vertical="top" wrapText="1"/>
    </xf>
    <xf numFmtId="0" fontId="35" fillId="0" borderId="0" xfId="0" applyFont="1" applyAlignment="1">
      <alignment horizontal="left" vertical="top" wrapText="1"/>
    </xf>
    <xf numFmtId="0" fontId="3" fillId="8" borderId="20" xfId="0" applyFont="1" applyFill="1" applyBorder="1" applyAlignment="1">
      <alignment horizontal="left" vertical="top" wrapText="1"/>
    </xf>
    <xf numFmtId="0" fontId="33" fillId="18" borderId="0" xfId="0" applyFont="1" applyFill="1" applyAlignment="1">
      <alignment horizontal="left" vertical="top" wrapText="1"/>
    </xf>
    <xf numFmtId="0" fontId="2" fillId="0" borderId="1" xfId="0" quotePrefix="1" applyFont="1" applyBorder="1" applyAlignment="1">
      <alignment horizontal="left" vertical="top" wrapText="1"/>
    </xf>
    <xf numFmtId="0" fontId="2" fillId="0" borderId="25" xfId="0" quotePrefix="1" applyFont="1" applyBorder="1" applyAlignment="1">
      <alignment horizontal="left" vertical="top" wrapText="1"/>
    </xf>
    <xf numFmtId="0" fontId="37" fillId="0" borderId="0" xfId="0" applyFont="1" applyAlignment="1">
      <alignment horizontal="left" vertical="top" wrapText="1"/>
    </xf>
    <xf numFmtId="0" fontId="0" fillId="13" borderId="0" xfId="0" applyFill="1" applyAlignment="1">
      <alignment horizontal="left" vertical="top" wrapText="1"/>
    </xf>
    <xf numFmtId="0" fontId="0" fillId="0" borderId="0" xfId="0" quotePrefix="1" applyAlignment="1">
      <alignment vertical="top"/>
    </xf>
    <xf numFmtId="0" fontId="3" fillId="14" borderId="34" xfId="0" applyFont="1" applyFill="1" applyBorder="1" applyAlignment="1" applyProtection="1">
      <alignment vertical="top" wrapText="1"/>
      <protection locked="0"/>
    </xf>
    <xf numFmtId="0" fontId="3" fillId="14" borderId="35" xfId="0" applyFont="1" applyFill="1" applyBorder="1" applyAlignment="1" applyProtection="1">
      <alignment vertical="top" wrapText="1"/>
      <protection locked="0"/>
    </xf>
    <xf numFmtId="0" fontId="5" fillId="14" borderId="35" xfId="0" applyFont="1" applyFill="1" applyBorder="1" applyAlignment="1" applyProtection="1">
      <alignment vertical="top" wrapText="1"/>
      <protection locked="0"/>
    </xf>
    <xf numFmtId="14" fontId="5" fillId="14" borderId="35" xfId="0" applyNumberFormat="1" applyFont="1" applyFill="1" applyBorder="1" applyAlignment="1" applyProtection="1">
      <alignment vertical="top" wrapText="1"/>
      <protection locked="0"/>
    </xf>
    <xf numFmtId="0" fontId="3" fillId="14" borderId="59" xfId="0" applyFont="1" applyFill="1" applyBorder="1" applyAlignment="1" applyProtection="1">
      <alignment vertical="top" wrapText="1"/>
      <protection locked="0"/>
    </xf>
    <xf numFmtId="164" fontId="4" fillId="14" borderId="35" xfId="0" applyNumberFormat="1" applyFont="1" applyFill="1" applyBorder="1" applyAlignment="1" applyProtection="1">
      <alignment horizontal="center" vertical="top" wrapText="1"/>
      <protection locked="0"/>
    </xf>
    <xf numFmtId="2" fontId="5" fillId="14" borderId="35" xfId="0" applyNumberFormat="1" applyFont="1" applyFill="1" applyBorder="1" applyAlignment="1" applyProtection="1">
      <alignment horizontal="left" vertical="top" wrapText="1"/>
      <protection locked="0"/>
    </xf>
    <xf numFmtId="0" fontId="5" fillId="14" borderId="34" xfId="0" applyFont="1" applyFill="1" applyBorder="1" applyAlignment="1" applyProtection="1">
      <alignment vertical="top" wrapText="1"/>
      <protection locked="0"/>
    </xf>
    <xf numFmtId="0" fontId="5" fillId="14" borderId="59" xfId="0" applyFont="1" applyFill="1" applyBorder="1" applyAlignment="1" applyProtection="1">
      <alignment vertical="top" wrapText="1"/>
      <protection locked="0"/>
    </xf>
    <xf numFmtId="0" fontId="20" fillId="14" borderId="60" xfId="0" applyFont="1" applyFill="1" applyBorder="1" applyAlignment="1" applyProtection="1">
      <alignment vertical="top" wrapText="1"/>
      <protection locked="0"/>
    </xf>
    <xf numFmtId="0" fontId="20" fillId="14" borderId="35" xfId="0" applyFont="1" applyFill="1" applyBorder="1" applyAlignment="1" applyProtection="1">
      <alignment vertical="top" wrapText="1"/>
      <protection locked="0"/>
    </xf>
    <xf numFmtId="0" fontId="5" fillId="14" borderId="61" xfId="0" applyFont="1" applyFill="1" applyBorder="1" applyAlignment="1" applyProtection="1">
      <alignment vertical="top" wrapText="1"/>
      <protection locked="0"/>
    </xf>
    <xf numFmtId="0" fontId="5" fillId="14" borderId="59" xfId="0" quotePrefix="1" applyFont="1" applyFill="1" applyBorder="1" applyAlignment="1" applyProtection="1">
      <alignment vertical="top" wrapText="1"/>
      <protection locked="0"/>
    </xf>
    <xf numFmtId="0" fontId="5" fillId="14" borderId="62" xfId="0" applyFont="1" applyFill="1" applyBorder="1" applyAlignment="1" applyProtection="1">
      <alignment vertical="top" wrapText="1"/>
      <protection locked="0"/>
    </xf>
    <xf numFmtId="0" fontId="5" fillId="14" borderId="64" xfId="0" applyFont="1" applyFill="1" applyBorder="1" applyAlignment="1" applyProtection="1">
      <alignment vertical="top" wrapText="1"/>
      <protection locked="0"/>
    </xf>
    <xf numFmtId="0" fontId="5" fillId="14" borderId="37" xfId="0" applyFont="1" applyFill="1" applyBorder="1" applyAlignment="1" applyProtection="1">
      <alignment vertical="top" wrapText="1"/>
      <protection locked="0"/>
    </xf>
    <xf numFmtId="0" fontId="3" fillId="14" borderId="29" xfId="0" applyFont="1" applyFill="1" applyBorder="1" applyAlignment="1" applyProtection="1">
      <alignment vertical="top" wrapText="1"/>
      <protection locked="0"/>
    </xf>
    <xf numFmtId="0" fontId="5" fillId="8" borderId="33" xfId="0" applyFont="1" applyFill="1" applyBorder="1" applyAlignment="1" applyProtection="1">
      <alignment vertical="top" wrapText="1"/>
      <protection locked="0"/>
    </xf>
    <xf numFmtId="0" fontId="5" fillId="8" borderId="33" xfId="0" applyFont="1" applyFill="1" applyBorder="1" applyAlignment="1" applyProtection="1">
      <alignment horizontal="justify"/>
      <protection locked="0"/>
    </xf>
    <xf numFmtId="0" fontId="5" fillId="19" borderId="57" xfId="0" applyFont="1" applyFill="1" applyBorder="1" applyAlignment="1" applyProtection="1">
      <alignment vertical="top" wrapText="1"/>
      <protection locked="0"/>
    </xf>
    <xf numFmtId="0" fontId="3" fillId="8" borderId="18" xfId="0" applyFont="1" applyFill="1" applyBorder="1" applyAlignment="1" applyProtection="1">
      <alignment horizontal="justify"/>
      <protection locked="0"/>
    </xf>
    <xf numFmtId="0" fontId="11" fillId="8" borderId="18" xfId="0" applyFont="1" applyFill="1" applyBorder="1" applyAlignment="1" applyProtection="1">
      <alignment vertical="top" wrapText="1"/>
      <protection locked="0"/>
    </xf>
    <xf numFmtId="0" fontId="5" fillId="8" borderId="18" xfId="0" applyFont="1" applyFill="1" applyBorder="1" applyAlignment="1" applyProtection="1">
      <alignment vertical="top" wrapText="1"/>
      <protection locked="0"/>
    </xf>
    <xf numFmtId="0" fontId="5" fillId="8" borderId="18" xfId="0" applyFont="1" applyFill="1" applyBorder="1" applyAlignment="1" applyProtection="1">
      <alignment horizontal="justify"/>
      <protection locked="0"/>
    </xf>
    <xf numFmtId="0" fontId="5" fillId="8" borderId="21" xfId="0" applyFont="1" applyFill="1" applyBorder="1" applyAlignment="1" applyProtection="1">
      <alignment horizontal="justify"/>
      <protection locked="0"/>
    </xf>
    <xf numFmtId="0" fontId="53" fillId="0" borderId="0" xfId="0" applyFont="1"/>
    <xf numFmtId="0" fontId="5" fillId="0" borderId="37" xfId="0" applyFont="1" applyBorder="1" applyAlignment="1">
      <alignment horizontal="left"/>
    </xf>
    <xf numFmtId="0" fontId="53" fillId="20" borderId="0" xfId="0" applyFont="1" applyFill="1"/>
    <xf numFmtId="0" fontId="5" fillId="0" borderId="0" xfId="0" applyFont="1" applyAlignment="1">
      <alignment horizontal="center" vertical="center"/>
    </xf>
    <xf numFmtId="0" fontId="5" fillId="15" borderId="37" xfId="0" applyFont="1" applyFill="1" applyBorder="1"/>
    <xf numFmtId="0" fontId="49" fillId="12" borderId="0" xfId="1" applyFont="1" applyFill="1" applyBorder="1" applyAlignment="1" applyProtection="1">
      <alignment horizontal="justify" vertical="top" wrapText="1"/>
    </xf>
    <xf numFmtId="0" fontId="0" fillId="0" borderId="0" xfId="0" applyAlignment="1">
      <alignment horizontal="center" vertical="top" wrapText="1"/>
    </xf>
    <xf numFmtId="0" fontId="2" fillId="12" borderId="0" xfId="0" applyFont="1" applyFill="1" applyAlignment="1">
      <alignment vertical="top"/>
    </xf>
    <xf numFmtId="0" fontId="2" fillId="12" borderId="26" xfId="0" applyFont="1" applyFill="1" applyBorder="1" applyAlignment="1">
      <alignment horizontal="centerContinuous" vertical="top"/>
    </xf>
    <xf numFmtId="0" fontId="2" fillId="12" borderId="28" xfId="0" applyFont="1" applyFill="1" applyBorder="1" applyAlignment="1">
      <alignment vertical="top"/>
    </xf>
    <xf numFmtId="0" fontId="2" fillId="12" borderId="0" xfId="0" applyFont="1" applyFill="1" applyAlignment="1">
      <alignment horizontal="justify" vertical="top"/>
    </xf>
    <xf numFmtId="0" fontId="2" fillId="12" borderId="29" xfId="0" applyFont="1" applyFill="1" applyBorder="1" applyAlignment="1">
      <alignment horizontal="justify" vertical="top"/>
    </xf>
    <xf numFmtId="0" fontId="49" fillId="12" borderId="29" xfId="1" applyFont="1" applyFill="1" applyBorder="1" applyAlignment="1" applyProtection="1">
      <alignment horizontal="justify" vertical="top" wrapText="1"/>
    </xf>
    <xf numFmtId="0" fontId="5" fillId="12" borderId="0" xfId="1" applyFont="1" applyFill="1" applyBorder="1" applyAlignment="1" applyProtection="1">
      <alignment horizontal="left" vertical="top" wrapText="1"/>
    </xf>
    <xf numFmtId="0" fontId="5" fillId="12" borderId="29" xfId="1" applyFont="1" applyFill="1" applyBorder="1" applyAlignment="1" applyProtection="1">
      <alignment horizontal="left" vertical="top" wrapText="1"/>
    </xf>
    <xf numFmtId="0" fontId="5" fillId="12" borderId="0" xfId="0" applyFont="1" applyFill="1" applyAlignment="1">
      <alignment horizontal="justify" vertical="top"/>
    </xf>
    <xf numFmtId="0" fontId="5" fillId="12" borderId="29" xfId="0" applyFont="1" applyFill="1" applyBorder="1" applyAlignment="1">
      <alignment horizontal="justify" vertical="top"/>
    </xf>
    <xf numFmtId="0" fontId="49" fillId="12" borderId="0" xfId="1" applyFont="1" applyFill="1" applyBorder="1" applyAlignment="1" applyProtection="1">
      <alignment horizontal="left" vertical="top" wrapText="1"/>
    </xf>
    <xf numFmtId="0" fontId="49" fillId="12" borderId="29" xfId="1" applyFont="1" applyFill="1" applyBorder="1" applyAlignment="1" applyProtection="1">
      <alignment horizontal="left" vertical="top" wrapText="1"/>
    </xf>
    <xf numFmtId="0" fontId="5" fillId="12" borderId="0" xfId="0" applyFont="1" applyFill="1" applyAlignment="1">
      <alignment horizontal="justify" vertical="top" wrapText="1"/>
    </xf>
    <xf numFmtId="0" fontId="5" fillId="12" borderId="29" xfId="0" applyFont="1" applyFill="1" applyBorder="1" applyAlignment="1">
      <alignment horizontal="justify" vertical="top" wrapText="1"/>
    </xf>
    <xf numFmtId="0" fontId="3" fillId="12" borderId="0" xfId="0" applyFont="1" applyFill="1" applyAlignment="1">
      <alignment horizontal="left" vertical="top" wrapText="1" indent="1"/>
    </xf>
    <xf numFmtId="0" fontId="3" fillId="12" borderId="29" xfId="0" applyFont="1" applyFill="1" applyBorder="1" applyAlignment="1">
      <alignment horizontal="left" vertical="top" wrapText="1" indent="1"/>
    </xf>
    <xf numFmtId="0" fontId="2" fillId="12" borderId="30" xfId="0" applyFont="1" applyFill="1" applyBorder="1" applyAlignment="1">
      <alignment vertical="top"/>
    </xf>
    <xf numFmtId="0" fontId="2" fillId="21"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0" fillId="12" borderId="0" xfId="0" applyFill="1" applyAlignment="1">
      <alignment vertical="top"/>
    </xf>
    <xf numFmtId="0" fontId="2" fillId="0" borderId="58" xfId="0" applyFont="1" applyBorder="1" applyAlignment="1">
      <alignment vertical="top" wrapText="1"/>
    </xf>
    <xf numFmtId="0" fontId="53" fillId="19" borderId="33" xfId="0" applyFont="1" applyFill="1" applyBorder="1" applyAlignment="1" applyProtection="1">
      <alignment vertical="top" wrapText="1"/>
      <protection locked="0"/>
    </xf>
    <xf numFmtId="0" fontId="2" fillId="0" borderId="0" xfId="0" applyFont="1" applyAlignment="1">
      <alignment horizontal="left" vertical="top"/>
    </xf>
    <xf numFmtId="0" fontId="5" fillId="0" borderId="0" xfId="0" applyFont="1" applyAlignment="1" applyProtection="1">
      <alignment horizontal="justify"/>
      <protection locked="0"/>
    </xf>
    <xf numFmtId="0" fontId="5" fillId="14" borderId="61" xfId="0" quotePrefix="1" applyFont="1" applyFill="1" applyBorder="1" applyAlignment="1" applyProtection="1">
      <alignment vertical="top" wrapText="1"/>
      <protection locked="0"/>
    </xf>
    <xf numFmtId="0" fontId="5" fillId="0" borderId="0" xfId="0" applyFont="1" applyAlignment="1" applyProtection="1">
      <alignment vertical="top"/>
      <protection locked="0"/>
    </xf>
    <xf numFmtId="0" fontId="5" fillId="0" borderId="0" xfId="0" quotePrefix="1" applyFont="1" applyAlignment="1" applyProtection="1">
      <alignment vertical="top" wrapText="1"/>
      <protection locked="0"/>
    </xf>
    <xf numFmtId="0" fontId="3" fillId="14" borderId="60" xfId="0" applyFont="1" applyFill="1" applyBorder="1" applyAlignment="1" applyProtection="1">
      <alignment vertical="top" wrapText="1"/>
      <protection locked="0"/>
    </xf>
    <xf numFmtId="0" fontId="0" fillId="4" borderId="0" xfId="0" applyFill="1" applyProtection="1">
      <protection locked="0"/>
    </xf>
    <xf numFmtId="0" fontId="58" fillId="0" borderId="0" xfId="0" applyFont="1" applyAlignment="1">
      <alignment vertical="top" wrapText="1"/>
    </xf>
    <xf numFmtId="0" fontId="5" fillId="0" borderId="78" xfId="0" applyFont="1" applyBorder="1" applyAlignment="1">
      <alignment vertical="top" wrapText="1"/>
    </xf>
    <xf numFmtId="0" fontId="5" fillId="0" borderId="52" xfId="0" applyFont="1" applyBorder="1" applyAlignment="1">
      <alignment vertical="top" wrapText="1"/>
    </xf>
    <xf numFmtId="0" fontId="2" fillId="0" borderId="80" xfId="0" applyFont="1" applyBorder="1" applyAlignment="1">
      <alignment vertical="top"/>
    </xf>
    <xf numFmtId="0" fontId="5" fillId="0" borderId="28" xfId="0" quotePrefix="1" applyFont="1" applyBorder="1" applyAlignment="1">
      <alignment horizontal="left" vertical="top" wrapText="1" indent="1"/>
    </xf>
    <xf numFmtId="0" fontId="2" fillId="0" borderId="56" xfId="0" applyFont="1" applyBorder="1" applyAlignment="1">
      <alignment vertical="top" wrapText="1"/>
    </xf>
    <xf numFmtId="0" fontId="5" fillId="0" borderId="53" xfId="0" applyFont="1" applyBorder="1" applyAlignment="1">
      <alignment vertical="top" wrapText="1"/>
    </xf>
    <xf numFmtId="0" fontId="22" fillId="0" borderId="28" xfId="0" applyFont="1" applyBorder="1" applyAlignment="1">
      <alignment vertical="top" wrapText="1"/>
    </xf>
    <xf numFmtId="2" fontId="22" fillId="0" borderId="0" xfId="0" applyNumberFormat="1" applyFont="1" applyAlignment="1">
      <alignment horizontal="left" vertical="top" wrapText="1"/>
    </xf>
    <xf numFmtId="0" fontId="59" fillId="12" borderId="0" xfId="0" applyFont="1" applyFill="1" applyAlignment="1">
      <alignment horizontal="left" vertical="top" wrapText="1"/>
    </xf>
    <xf numFmtId="0" fontId="4" fillId="12" borderId="0" xfId="0" applyFont="1" applyFill="1" applyAlignment="1">
      <alignment vertical="top"/>
    </xf>
    <xf numFmtId="0" fontId="4" fillId="0" borderId="0" xfId="0" applyFont="1" applyAlignment="1">
      <alignment vertical="top"/>
    </xf>
    <xf numFmtId="0" fontId="5" fillId="0" borderId="0" xfId="0" applyFont="1" applyAlignment="1" applyProtection="1">
      <alignment vertical="top" wrapText="1"/>
      <protection locked="0"/>
    </xf>
    <xf numFmtId="0" fontId="8" fillId="0" borderId="28" xfId="0" applyFont="1" applyBorder="1" applyAlignment="1">
      <alignment vertical="top" wrapText="1"/>
    </xf>
    <xf numFmtId="0" fontId="5" fillId="14" borderId="79" xfId="0" applyFont="1" applyFill="1" applyBorder="1" applyAlignment="1" applyProtection="1">
      <alignment vertical="top" wrapText="1"/>
      <protection locked="0"/>
    </xf>
    <xf numFmtId="0" fontId="60" fillId="0" borderId="0" xfId="0" applyFont="1" applyAlignment="1">
      <alignment vertical="top" wrapText="1"/>
    </xf>
    <xf numFmtId="0" fontId="61" fillId="0" borderId="0" xfId="0" applyFont="1" applyAlignment="1">
      <alignment vertical="top" wrapText="1"/>
    </xf>
    <xf numFmtId="0" fontId="53" fillId="0" borderId="0" xfId="0" applyFont="1" applyAlignment="1">
      <alignment vertical="top"/>
    </xf>
    <xf numFmtId="0" fontId="11" fillId="0" borderId="0" xfId="0" applyFont="1" applyAlignment="1">
      <alignment vertical="top"/>
    </xf>
    <xf numFmtId="0" fontId="5" fillId="14" borderId="35" xfId="0" applyFont="1" applyFill="1" applyBorder="1" applyAlignment="1" applyProtection="1">
      <alignment vertical="top"/>
      <protection locked="0"/>
    </xf>
    <xf numFmtId="0" fontId="5" fillId="14" borderId="34" xfId="0" applyFont="1" applyFill="1" applyBorder="1" applyAlignment="1" applyProtection="1">
      <alignment vertical="top"/>
      <protection locked="0"/>
    </xf>
    <xf numFmtId="0" fontId="5" fillId="14" borderId="35" xfId="0" applyFont="1" applyFill="1" applyBorder="1" applyAlignment="1">
      <alignment horizontal="left" vertical="top" wrapText="1"/>
    </xf>
    <xf numFmtId="0" fontId="49" fillId="0" borderId="1" xfId="1" applyFont="1" applyBorder="1" applyAlignment="1" applyProtection="1">
      <alignment vertical="top"/>
    </xf>
    <xf numFmtId="0" fontId="49" fillId="0" borderId="2" xfId="1" applyFont="1" applyBorder="1" applyAlignment="1" applyProtection="1">
      <alignment vertical="top"/>
    </xf>
    <xf numFmtId="0" fontId="0" fillId="14" borderId="81" xfId="0" applyFill="1" applyBorder="1" applyAlignment="1" applyProtection="1">
      <alignment vertical="top" wrapText="1"/>
      <protection locked="0"/>
    </xf>
    <xf numFmtId="0" fontId="2" fillId="22" borderId="63" xfId="0" applyFont="1" applyFill="1" applyBorder="1" applyAlignment="1">
      <alignment vertical="top"/>
    </xf>
    <xf numFmtId="0" fontId="0" fillId="0" borderId="65" xfId="0" applyBorder="1" applyAlignment="1">
      <alignment horizontal="left" vertical="top"/>
    </xf>
    <xf numFmtId="0" fontId="0" fillId="0" borderId="41" xfId="0" applyBorder="1" applyAlignment="1">
      <alignment horizontal="left" vertical="top"/>
    </xf>
    <xf numFmtId="0" fontId="0" fillId="0" borderId="66" xfId="0" applyBorder="1" applyAlignment="1">
      <alignment horizontal="left" vertical="top"/>
    </xf>
    <xf numFmtId="0" fontId="5" fillId="13" borderId="69" xfId="0" applyFont="1" applyFill="1" applyBorder="1" applyAlignment="1">
      <alignment horizontal="left" vertical="top"/>
    </xf>
    <xf numFmtId="0" fontId="0" fillId="13" borderId="41" xfId="0" applyFill="1" applyBorder="1" applyAlignment="1">
      <alignment horizontal="left" vertical="top"/>
    </xf>
    <xf numFmtId="0" fontId="0" fillId="13" borderId="70" xfId="0" applyFill="1" applyBorder="1" applyAlignment="1">
      <alignment horizontal="left" vertical="top"/>
    </xf>
    <xf numFmtId="0" fontId="2" fillId="0" borderId="0" xfId="0" applyFont="1" applyAlignment="1">
      <alignment horizontal="left" vertical="top" wrapText="1"/>
    </xf>
    <xf numFmtId="0" fontId="0" fillId="0" borderId="0" xfId="0" applyAlignment="1">
      <alignment horizontal="left" vertical="top" wrapText="1"/>
    </xf>
    <xf numFmtId="0" fontId="2" fillId="21" borderId="3" xfId="0" applyFont="1" applyFill="1" applyBorder="1" applyAlignment="1">
      <alignment horizontal="left" vertical="top" wrapText="1"/>
    </xf>
    <xf numFmtId="0" fontId="2" fillId="21" borderId="27" xfId="0" applyFont="1" applyFill="1" applyBorder="1" applyAlignment="1">
      <alignment horizontal="left" vertical="top" wrapText="1"/>
    </xf>
    <xf numFmtId="0" fontId="2" fillId="21" borderId="4" xfId="0" applyFont="1" applyFill="1" applyBorder="1" applyAlignment="1">
      <alignment horizontal="left" vertical="top" wrapText="1"/>
    </xf>
    <xf numFmtId="0" fontId="2" fillId="21" borderId="31" xfId="0" applyFont="1" applyFill="1" applyBorder="1" applyAlignment="1">
      <alignment horizontal="left" vertical="top" wrapText="1"/>
    </xf>
    <xf numFmtId="0" fontId="2" fillId="0" borderId="4" xfId="0" applyFont="1" applyBorder="1" applyAlignment="1">
      <alignment horizontal="left" vertical="top" wrapText="1"/>
    </xf>
    <xf numFmtId="0" fontId="0" fillId="0" borderId="4" xfId="0" applyBorder="1" applyAlignment="1">
      <alignment horizontal="left" vertical="top" wrapText="1"/>
    </xf>
    <xf numFmtId="0" fontId="0" fillId="0" borderId="71" xfId="0" applyBorder="1" applyAlignment="1">
      <alignment horizontal="left" vertical="top"/>
    </xf>
    <xf numFmtId="0" fontId="0" fillId="0" borderId="40" xfId="0" applyBorder="1" applyAlignment="1">
      <alignment horizontal="left" vertical="top"/>
    </xf>
    <xf numFmtId="0" fontId="0" fillId="0" borderId="72" xfId="0" applyBorder="1" applyAlignment="1">
      <alignment horizontal="left" vertical="top"/>
    </xf>
    <xf numFmtId="0" fontId="0" fillId="13" borderId="67" xfId="0" applyFill="1" applyBorder="1" applyAlignment="1">
      <alignment horizontal="left" vertical="top"/>
    </xf>
    <xf numFmtId="0" fontId="0" fillId="13" borderId="40" xfId="0" applyFill="1" applyBorder="1" applyAlignment="1">
      <alignment horizontal="left" vertical="top"/>
    </xf>
    <xf numFmtId="0" fontId="0" fillId="13" borderId="68" xfId="0" applyFill="1" applyBorder="1" applyAlignment="1">
      <alignment horizontal="left" vertical="top"/>
    </xf>
    <xf numFmtId="0" fontId="5" fillId="12" borderId="0" xfId="0" applyFont="1" applyFill="1" applyAlignment="1">
      <alignment horizontal="justify" vertical="top" wrapText="1"/>
    </xf>
    <xf numFmtId="0" fontId="5" fillId="12" borderId="29" xfId="0" applyFont="1" applyFill="1" applyBorder="1" applyAlignment="1">
      <alignment horizontal="justify" vertical="top" wrapText="1"/>
    </xf>
    <xf numFmtId="0" fontId="57" fillId="12" borderId="4" xfId="1" applyFont="1" applyFill="1" applyBorder="1" applyAlignment="1" applyProtection="1">
      <alignment horizontal="justify" vertical="top" wrapText="1"/>
    </xf>
    <xf numFmtId="0" fontId="5" fillId="12" borderId="4" xfId="0" applyFont="1" applyFill="1" applyBorder="1" applyAlignment="1">
      <alignment horizontal="justify" vertical="top" wrapText="1"/>
    </xf>
    <xf numFmtId="0" fontId="5" fillId="12" borderId="31" xfId="0" applyFont="1" applyFill="1" applyBorder="1" applyAlignment="1">
      <alignment horizontal="justify" vertical="top" wrapText="1"/>
    </xf>
    <xf numFmtId="0" fontId="2" fillId="0" borderId="3" xfId="0" applyFont="1" applyBorder="1" applyAlignment="1">
      <alignment horizontal="left" vertical="top" wrapText="1"/>
    </xf>
    <xf numFmtId="0" fontId="0" fillId="0" borderId="3" xfId="0" applyBorder="1" applyAlignment="1">
      <alignment horizontal="left" vertical="top" wrapText="1"/>
    </xf>
    <xf numFmtId="0" fontId="2" fillId="0" borderId="9" xfId="0" applyFont="1" applyBorder="1" applyAlignment="1">
      <alignment horizontal="left" vertical="top" wrapText="1"/>
    </xf>
    <xf numFmtId="0" fontId="0" fillId="0" borderId="9" xfId="0" applyBorder="1" applyAlignment="1">
      <alignment horizontal="left" vertical="top" wrapText="1"/>
    </xf>
    <xf numFmtId="0" fontId="5" fillId="2" borderId="8" xfId="0" applyFont="1"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5" fillId="2" borderId="9"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8" xfId="0" applyFont="1" applyFill="1" applyBorder="1" applyAlignment="1">
      <alignment horizontal="left" wrapText="1"/>
    </xf>
    <xf numFmtId="0" fontId="5" fillId="2" borderId="9" xfId="0" applyFont="1" applyFill="1" applyBorder="1" applyAlignment="1">
      <alignment horizontal="left" wrapText="1"/>
    </xf>
    <xf numFmtId="0" fontId="5" fillId="2" borderId="10" xfId="0" applyFont="1" applyFill="1" applyBorder="1" applyAlignment="1">
      <alignment horizontal="left" wrapText="1"/>
    </xf>
    <xf numFmtId="0" fontId="33" fillId="18" borderId="0" xfId="0" applyFont="1" applyFill="1" applyAlignment="1">
      <alignment horizontal="left" vertical="center" wrapText="1"/>
    </xf>
    <xf numFmtId="0" fontId="5" fillId="18" borderId="0" xfId="0" applyFont="1" applyFill="1" applyAlignment="1">
      <alignment horizontal="left" vertical="center" wrapText="1"/>
    </xf>
    <xf numFmtId="0" fontId="5" fillId="18" borderId="29" xfId="0" applyFont="1" applyFill="1" applyBorder="1" applyAlignment="1">
      <alignment horizontal="left" vertical="center" wrapText="1"/>
    </xf>
    <xf numFmtId="0" fontId="5" fillId="12" borderId="0" xfId="1" applyFont="1" applyFill="1" applyBorder="1" applyAlignment="1" applyProtection="1">
      <alignment horizontal="left" vertical="top" wrapText="1"/>
    </xf>
    <xf numFmtId="0" fontId="49" fillId="12" borderId="0" xfId="1" applyFont="1" applyFill="1" applyBorder="1" applyAlignment="1" applyProtection="1">
      <alignment horizontal="left" vertical="top" wrapText="1"/>
    </xf>
    <xf numFmtId="0" fontId="49" fillId="12" borderId="29" xfId="1" applyFont="1" applyFill="1" applyBorder="1" applyAlignment="1" applyProtection="1">
      <alignment horizontal="left" vertical="top" wrapText="1"/>
    </xf>
    <xf numFmtId="0" fontId="5" fillId="12" borderId="29" xfId="1" applyFont="1" applyFill="1" applyBorder="1" applyAlignment="1" applyProtection="1">
      <alignment horizontal="left" vertical="top" wrapText="1"/>
    </xf>
    <xf numFmtId="0" fontId="2" fillId="0" borderId="28" xfId="0" applyFont="1" applyBorder="1" applyAlignment="1">
      <alignment horizontal="left" vertical="top"/>
    </xf>
    <xf numFmtId="0" fontId="2" fillId="0" borderId="0" xfId="0" applyFont="1" applyAlignment="1">
      <alignment horizontal="left" vertical="top"/>
    </xf>
    <xf numFmtId="0" fontId="2" fillId="0" borderId="29" xfId="0" applyFont="1" applyBorder="1" applyAlignment="1">
      <alignment horizontal="left" vertical="top"/>
    </xf>
    <xf numFmtId="0" fontId="5" fillId="12" borderId="0" xfId="0" applyFont="1" applyFill="1" applyAlignment="1">
      <alignment horizontal="left" vertical="top" wrapText="1" indent="1"/>
    </xf>
    <xf numFmtId="0" fontId="5" fillId="12" borderId="29" xfId="0" applyFont="1" applyFill="1" applyBorder="1" applyAlignment="1">
      <alignment horizontal="left" vertical="top" wrapText="1" indent="1"/>
    </xf>
    <xf numFmtId="0" fontId="49" fillId="12" borderId="0" xfId="1" applyFont="1" applyFill="1" applyBorder="1" applyAlignment="1" applyProtection="1">
      <alignment horizontal="justify" vertical="top" wrapText="1"/>
    </xf>
    <xf numFmtId="0" fontId="49" fillId="12" borderId="29" xfId="1" applyFont="1" applyFill="1" applyBorder="1" applyAlignment="1" applyProtection="1">
      <alignment horizontal="justify" vertical="top" wrapText="1"/>
    </xf>
    <xf numFmtId="0" fontId="28"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justify" vertical="distributed" wrapText="1"/>
    </xf>
    <xf numFmtId="0" fontId="0" fillId="0" borderId="0" xfId="0" applyAlignment="1">
      <alignment wrapText="1"/>
    </xf>
    <xf numFmtId="0" fontId="21" fillId="11" borderId="26" xfId="0" applyFont="1" applyFill="1" applyBorder="1" applyAlignment="1">
      <alignment horizontal="left" vertical="top" wrapText="1"/>
    </xf>
    <xf numFmtId="0" fontId="2" fillId="0" borderId="3" xfId="0" applyFont="1" applyBorder="1"/>
    <xf numFmtId="0" fontId="2" fillId="0" borderId="27" xfId="0" applyFont="1" applyBorder="1"/>
    <xf numFmtId="0" fontId="21" fillId="11" borderId="28" xfId="0" applyFont="1" applyFill="1" applyBorder="1" applyAlignment="1">
      <alignment horizontal="left" vertical="top" wrapText="1"/>
    </xf>
    <xf numFmtId="0" fontId="21" fillId="11" borderId="0" xfId="0" applyFont="1" applyFill="1" applyAlignment="1">
      <alignment horizontal="left" vertical="top" wrapText="1"/>
    </xf>
    <xf numFmtId="0" fontId="21" fillId="11" borderId="29" xfId="0" applyFont="1" applyFill="1" applyBorder="1" applyAlignment="1">
      <alignment horizontal="left" vertical="top" wrapText="1"/>
    </xf>
    <xf numFmtId="0" fontId="23" fillId="11" borderId="30" xfId="0" applyFont="1" applyFill="1" applyBorder="1" applyAlignment="1">
      <alignment horizontal="left" vertical="top" wrapText="1"/>
    </xf>
    <xf numFmtId="0" fontId="23" fillId="11" borderId="4" xfId="0" applyFont="1" applyFill="1" applyBorder="1" applyAlignment="1">
      <alignment horizontal="left" vertical="top" wrapText="1"/>
    </xf>
    <xf numFmtId="0" fontId="23" fillId="11" borderId="31" xfId="0" applyFont="1" applyFill="1" applyBorder="1" applyAlignment="1">
      <alignment horizontal="left" vertical="top" wrapText="1"/>
    </xf>
    <xf numFmtId="0" fontId="23" fillId="0" borderId="3" xfId="0" applyFont="1" applyBorder="1" applyAlignment="1">
      <alignment horizontal="left" vertical="top" wrapText="1"/>
    </xf>
    <xf numFmtId="0" fontId="47" fillId="0" borderId="0" xfId="1" applyAlignment="1" applyProtection="1">
      <alignment horizontal="left"/>
    </xf>
    <xf numFmtId="0" fontId="5" fillId="0" borderId="0" xfId="0" applyFont="1" applyAlignment="1">
      <alignment horizontal="left" vertical="top" wrapText="1"/>
    </xf>
    <xf numFmtId="0" fontId="5" fillId="0" borderId="29" xfId="0" applyFont="1" applyBorder="1" applyAlignment="1">
      <alignment horizontal="left" vertical="top" wrapText="1"/>
    </xf>
    <xf numFmtId="0" fontId="5" fillId="12" borderId="0" xfId="0" applyFont="1" applyFill="1" applyAlignment="1">
      <alignment horizontal="left" vertical="top" wrapText="1"/>
    </xf>
    <xf numFmtId="0" fontId="5" fillId="12" borderId="29" xfId="0" applyFont="1" applyFill="1" applyBorder="1" applyAlignment="1">
      <alignment horizontal="left" vertical="top" wrapText="1"/>
    </xf>
    <xf numFmtId="0" fontId="29" fillId="12" borderId="3" xfId="0" applyFont="1" applyFill="1" applyBorder="1" applyAlignment="1">
      <alignment horizontal="center" vertical="top"/>
    </xf>
    <xf numFmtId="0" fontId="29" fillId="12" borderId="27" xfId="0" applyFont="1" applyFill="1" applyBorder="1" applyAlignment="1">
      <alignment horizontal="center" vertical="top"/>
    </xf>
    <xf numFmtId="0" fontId="6" fillId="18" borderId="30" xfId="0" applyFont="1" applyFill="1" applyBorder="1" applyAlignment="1">
      <alignment horizontal="left" vertical="top" wrapText="1"/>
    </xf>
    <xf numFmtId="0" fontId="6" fillId="18" borderId="31" xfId="0" applyFont="1" applyFill="1" applyBorder="1" applyAlignment="1">
      <alignment horizontal="left" vertical="top" wrapText="1"/>
    </xf>
    <xf numFmtId="0" fontId="2" fillId="0" borderId="0" xfId="0" applyFont="1" applyAlignment="1">
      <alignment horizontal="left"/>
    </xf>
    <xf numFmtId="0" fontId="2" fillId="0" borderId="64" xfId="0" applyFont="1" applyBorder="1" applyAlignment="1">
      <alignment horizontal="left" vertical="top" wrapText="1"/>
    </xf>
    <xf numFmtId="0" fontId="2" fillId="0" borderId="34" xfId="0" applyFont="1" applyBorder="1" applyAlignment="1">
      <alignment horizontal="left" vertical="top" wrapText="1"/>
    </xf>
    <xf numFmtId="0" fontId="2" fillId="0" borderId="37" xfId="0" applyFont="1" applyBorder="1" applyAlignment="1">
      <alignment horizontal="left" vertical="top" wrapText="1"/>
    </xf>
    <xf numFmtId="0" fontId="2" fillId="0" borderId="35" xfId="0" applyFont="1" applyBorder="1" applyAlignment="1">
      <alignment horizontal="left" vertical="top" wrapText="1"/>
    </xf>
    <xf numFmtId="0" fontId="2" fillId="0" borderId="46" xfId="0" applyFont="1" applyBorder="1" applyAlignment="1">
      <alignment horizontal="left" vertical="top" wrapText="1"/>
    </xf>
    <xf numFmtId="0" fontId="2" fillId="0" borderId="59" xfId="0" applyFont="1" applyBorder="1" applyAlignment="1">
      <alignment horizontal="left" vertical="top" wrapText="1"/>
    </xf>
    <xf numFmtId="0" fontId="2" fillId="0" borderId="30" xfId="0" applyFont="1" applyBorder="1" applyAlignment="1">
      <alignment horizontal="left" vertical="top" wrapText="1"/>
    </xf>
    <xf numFmtId="0" fontId="2" fillId="0" borderId="31" xfId="0" applyFont="1" applyBorder="1" applyAlignment="1">
      <alignment horizontal="left" vertical="top" wrapText="1"/>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8" xfId="0" applyFont="1" applyBorder="1" applyAlignment="1">
      <alignment horizontal="center" vertical="top" wrapText="1"/>
    </xf>
    <xf numFmtId="0" fontId="2" fillId="0" borderId="10" xfId="0" applyFont="1" applyBorder="1" applyAlignment="1">
      <alignment horizontal="center" vertical="top" wrapText="1"/>
    </xf>
    <xf numFmtId="0" fontId="22" fillId="0" borderId="0" xfId="0" applyFont="1" applyAlignment="1">
      <alignment vertical="top" wrapText="1"/>
    </xf>
    <xf numFmtId="0" fontId="2" fillId="0" borderId="0" xfId="0" applyFont="1" applyAlignment="1">
      <alignment horizontal="center" vertical="top" wrapText="1"/>
    </xf>
    <xf numFmtId="0" fontId="2" fillId="0" borderId="36" xfId="0" applyFont="1" applyBorder="1" applyAlignment="1">
      <alignment vertical="top" wrapText="1"/>
    </xf>
    <xf numFmtId="0" fontId="2" fillId="0" borderId="77" xfId="0" applyFont="1" applyBorder="1" applyAlignment="1">
      <alignment vertical="top" wrapText="1"/>
    </xf>
    <xf numFmtId="0" fontId="2" fillId="0" borderId="52" xfId="0" applyFont="1" applyBorder="1" applyAlignment="1">
      <alignment horizontal="center" vertical="top" wrapText="1"/>
    </xf>
    <xf numFmtId="0" fontId="0" fillId="0" borderId="43" xfId="0" applyBorder="1" applyAlignment="1">
      <alignment horizontal="center" vertical="top" wrapText="1"/>
    </xf>
    <xf numFmtId="0" fontId="2" fillId="0" borderId="58" xfId="0" applyFont="1" applyBorder="1" applyAlignment="1">
      <alignment vertical="top" wrapText="1"/>
    </xf>
    <xf numFmtId="0" fontId="2" fillId="0" borderId="2" xfId="0" applyFont="1" applyBorder="1" applyAlignment="1">
      <alignment vertical="top" wrapText="1"/>
    </xf>
    <xf numFmtId="0" fontId="5" fillId="0" borderId="2" xfId="0" applyFont="1" applyBorder="1" applyAlignment="1">
      <alignment vertical="top" wrapText="1"/>
    </xf>
    <xf numFmtId="0" fontId="2" fillId="0" borderId="8" xfId="0" applyFont="1" applyBorder="1" applyAlignment="1">
      <alignment horizontal="center" vertical="top"/>
    </xf>
    <xf numFmtId="0" fontId="2" fillId="0" borderId="10" xfId="0" applyFont="1" applyBorder="1" applyAlignment="1">
      <alignment horizontal="center" vertical="top"/>
    </xf>
    <xf numFmtId="0" fontId="2" fillId="0" borderId="73" xfId="0" applyFont="1" applyBorder="1" applyAlignment="1">
      <alignment horizontal="left" vertical="top" wrapText="1"/>
    </xf>
    <xf numFmtId="0" fontId="2" fillId="0" borderId="58" xfId="0" applyFont="1" applyBorder="1" applyAlignment="1">
      <alignment horizontal="left" vertical="top" wrapText="1"/>
    </xf>
    <xf numFmtId="0" fontId="5" fillId="14" borderId="54" xfId="0" applyFont="1" applyFill="1" applyBorder="1" applyAlignment="1" applyProtection="1">
      <alignment horizontal="left" vertical="top" wrapText="1"/>
      <protection locked="0"/>
    </xf>
    <xf numFmtId="0" fontId="5" fillId="14" borderId="60" xfId="0" applyFont="1" applyFill="1" applyBorder="1" applyAlignment="1" applyProtection="1">
      <alignment horizontal="left" vertical="top" wrapText="1"/>
      <protection locked="0"/>
    </xf>
    <xf numFmtId="0" fontId="2" fillId="0" borderId="74" xfId="0" applyFont="1" applyBorder="1" applyAlignment="1">
      <alignment vertical="top" wrapText="1"/>
    </xf>
    <xf numFmtId="0" fontId="10" fillId="0" borderId="74" xfId="0" applyFont="1" applyBorder="1" applyAlignment="1">
      <alignment horizontal="left" vertical="top" wrapText="1"/>
    </xf>
    <xf numFmtId="0" fontId="10" fillId="0" borderId="58" xfId="0" applyFont="1" applyBorder="1" applyAlignment="1">
      <alignment horizontal="left" vertical="top" wrapText="1"/>
    </xf>
    <xf numFmtId="0" fontId="5" fillId="14" borderId="61" xfId="0" applyFont="1" applyFill="1" applyBorder="1" applyAlignment="1" applyProtection="1">
      <alignment horizontal="left" vertical="top" wrapText="1"/>
      <protection locked="0"/>
    </xf>
    <xf numFmtId="0" fontId="5" fillId="14" borderId="75" xfId="0" applyFont="1" applyFill="1" applyBorder="1" applyAlignment="1" applyProtection="1">
      <alignment horizontal="left" vertical="top" wrapText="1"/>
      <protection locked="0"/>
    </xf>
    <xf numFmtId="0" fontId="2" fillId="0" borderId="36" xfId="0" applyFont="1" applyBorder="1" applyAlignment="1">
      <alignment horizontal="left" vertical="top" wrapText="1"/>
    </xf>
    <xf numFmtId="0" fontId="2" fillId="0" borderId="74" xfId="0" applyFont="1" applyBorder="1" applyAlignment="1">
      <alignment horizontal="left" vertical="top" wrapText="1"/>
    </xf>
    <xf numFmtId="0" fontId="2" fillId="0" borderId="26" xfId="0" applyFont="1" applyBorder="1" applyAlignment="1">
      <alignment horizontal="center" vertical="top"/>
    </xf>
    <xf numFmtId="0" fontId="2" fillId="0" borderId="27" xfId="0" applyFont="1" applyBorder="1" applyAlignment="1">
      <alignment horizontal="center" vertical="top"/>
    </xf>
    <xf numFmtId="0" fontId="22" fillId="0" borderId="28" xfId="0" applyFont="1" applyBorder="1" applyAlignment="1">
      <alignment horizontal="left" vertical="top" wrapText="1"/>
    </xf>
    <xf numFmtId="0" fontId="2" fillId="0" borderId="0" xfId="0" applyFont="1" applyAlignment="1">
      <alignment horizontal="center" vertical="top"/>
    </xf>
    <xf numFmtId="0" fontId="22" fillId="0" borderId="0" xfId="0" applyFont="1" applyAlignment="1">
      <alignment horizontal="left" vertical="top" wrapText="1"/>
    </xf>
    <xf numFmtId="0" fontId="23" fillId="0" borderId="0" xfId="0" applyFont="1" applyAlignment="1">
      <alignment horizontal="left" vertical="top" wrapText="1"/>
    </xf>
    <xf numFmtId="0" fontId="55" fillId="0" borderId="0" xfId="0" applyFont="1" applyAlignment="1">
      <alignment vertical="top" wrapText="1"/>
    </xf>
    <xf numFmtId="0" fontId="2" fillId="13" borderId="15" xfId="0" applyFont="1" applyFill="1" applyBorder="1" applyAlignment="1">
      <alignment horizontal="center" vertical="top"/>
    </xf>
    <xf numFmtId="0" fontId="2" fillId="13" borderId="17" xfId="0" applyFont="1" applyFill="1" applyBorder="1" applyAlignment="1">
      <alignment horizontal="center" vertical="top"/>
    </xf>
    <xf numFmtId="0" fontId="51" fillId="0" borderId="28" xfId="0" applyFont="1" applyBorder="1" applyAlignment="1">
      <alignment vertical="top" wrapText="1"/>
    </xf>
    <xf numFmtId="0" fontId="23" fillId="0" borderId="28" xfId="0" applyFont="1" applyBorder="1" applyAlignment="1">
      <alignment vertical="top" wrapText="1"/>
    </xf>
    <xf numFmtId="0" fontId="60" fillId="0" borderId="0" xfId="0" applyFont="1" applyAlignment="1">
      <alignment vertical="top" wrapText="1"/>
    </xf>
    <xf numFmtId="0" fontId="60" fillId="0" borderId="28" xfId="0" applyFont="1" applyBorder="1" applyAlignment="1">
      <alignment vertical="top" wrapText="1"/>
    </xf>
    <xf numFmtId="0" fontId="26" fillId="0" borderId="0" xfId="0" applyFont="1" applyAlignment="1">
      <alignment horizontal="left" vertical="top" wrapText="1"/>
    </xf>
    <xf numFmtId="0" fontId="22" fillId="7" borderId="28" xfId="0" applyFont="1" applyFill="1" applyBorder="1" applyAlignment="1">
      <alignment vertical="top" wrapText="1"/>
    </xf>
    <xf numFmtId="0" fontId="2" fillId="7" borderId="32" xfId="0" applyFont="1" applyFill="1" applyBorder="1" applyAlignment="1">
      <alignment vertical="top" wrapText="1"/>
    </xf>
    <xf numFmtId="0" fontId="2" fillId="7" borderId="33" xfId="0" applyFont="1" applyFill="1" applyBorder="1" applyAlignment="1">
      <alignment vertical="top" wrapText="1"/>
    </xf>
    <xf numFmtId="0" fontId="6" fillId="0" borderId="0" xfId="0" applyFont="1" applyAlignment="1">
      <alignment vertical="top" wrapText="1"/>
    </xf>
    <xf numFmtId="0" fontId="36" fillId="9" borderId="24" xfId="0" applyFont="1" applyFill="1" applyBorder="1" applyAlignment="1">
      <alignment horizontal="left" vertical="center" wrapText="1"/>
    </xf>
    <xf numFmtId="0" fontId="36" fillId="9" borderId="21" xfId="0" applyFont="1" applyFill="1" applyBorder="1" applyAlignment="1">
      <alignment horizontal="left" vertical="center" wrapText="1"/>
    </xf>
    <xf numFmtId="0" fontId="36" fillId="9" borderId="37" xfId="0" applyFont="1" applyFill="1" applyBorder="1" applyAlignment="1">
      <alignment horizontal="left" vertical="center" wrapText="1"/>
    </xf>
    <xf numFmtId="0" fontId="36" fillId="9" borderId="39" xfId="0" applyFont="1" applyFill="1" applyBorder="1" applyAlignment="1">
      <alignment horizontal="left" vertical="center" wrapText="1"/>
    </xf>
    <xf numFmtId="0" fontId="36" fillId="9" borderId="76" xfId="0" applyFont="1" applyFill="1" applyBorder="1" applyAlignment="1">
      <alignment horizontal="left" vertical="center" wrapText="1"/>
    </xf>
    <xf numFmtId="0" fontId="36" fillId="9" borderId="47" xfId="0" applyFont="1" applyFill="1" applyBorder="1" applyAlignment="1">
      <alignment horizontal="left" vertical="center" wrapText="1"/>
    </xf>
    <xf numFmtId="0" fontId="36" fillId="9" borderId="22" xfId="0" applyFont="1" applyFill="1" applyBorder="1" applyAlignment="1">
      <alignment horizontal="left" vertical="center" wrapText="1"/>
    </xf>
    <xf numFmtId="0" fontId="36" fillId="9" borderId="51" xfId="0" applyFont="1" applyFill="1" applyBorder="1" applyAlignment="1">
      <alignment horizontal="left" vertical="center" wrapText="1"/>
    </xf>
    <xf numFmtId="0" fontId="36" fillId="9" borderId="23" xfId="0" applyFont="1" applyFill="1" applyBorder="1" applyAlignment="1">
      <alignment horizontal="left" vertical="center" wrapText="1"/>
    </xf>
    <xf numFmtId="0" fontId="36" fillId="9" borderId="76" xfId="0" applyFont="1" applyFill="1" applyBorder="1" applyAlignment="1">
      <alignment horizontal="center" vertical="center" wrapText="1"/>
    </xf>
    <xf numFmtId="0" fontId="36" fillId="9" borderId="0" xfId="0" applyFont="1" applyFill="1" applyAlignment="1">
      <alignment horizontal="center" vertical="center" wrapText="1"/>
    </xf>
    <xf numFmtId="0" fontId="36" fillId="9" borderId="24" xfId="0" applyFont="1" applyFill="1" applyBorder="1" applyAlignment="1">
      <alignment horizontal="center" vertical="center" wrapText="1"/>
    </xf>
    <xf numFmtId="0" fontId="36" fillId="9" borderId="21" xfId="0" applyFont="1" applyFill="1" applyBorder="1" applyAlignment="1">
      <alignment horizontal="center" vertical="center" wrapText="1"/>
    </xf>
    <xf numFmtId="0" fontId="36" fillId="9" borderId="15" xfId="0" applyFont="1" applyFill="1" applyBorder="1" applyAlignment="1">
      <alignment horizontal="left" vertical="center" wrapText="1"/>
    </xf>
    <xf numFmtId="0" fontId="36" fillId="9" borderId="17" xfId="0" applyFont="1" applyFill="1" applyBorder="1" applyAlignment="1">
      <alignment horizontal="left" vertical="center" wrapText="1"/>
    </xf>
    <xf numFmtId="0" fontId="36" fillId="9" borderId="37" xfId="0" applyFont="1" applyFill="1" applyBorder="1" applyAlignment="1">
      <alignment horizontal="center" vertical="center" wrapText="1"/>
    </xf>
    <xf numFmtId="0" fontId="36" fillId="9" borderId="0" xfId="0" applyFont="1" applyFill="1" applyAlignment="1">
      <alignment horizontal="left" vertical="center" wrapText="1"/>
    </xf>
  </cellXfs>
  <cellStyles count="3">
    <cellStyle name="Hyperlink" xfId="1" builtinId="8"/>
    <cellStyle name="Normal" xfId="0" builtinId="0"/>
    <cellStyle name="Standard_Outline NIMs template 10-09-30" xfId="2" xr:uid="{1E01F97A-ED75-496E-A8B5-001AA0888685}"/>
  </cellStyles>
  <dxfs count="1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24994659260841701"/>
        </patternFill>
      </fill>
    </dxf>
    <dxf>
      <fill>
        <patternFill>
          <bgColor theme="0" tint="-0.24994659260841701"/>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Maher, Sadie (Energy Security)" id="{C975E44C-701C-4A4C-9CE9-FCA562C21CB4}" userId="S::sadie.maher@energysecurity.gov.uk::1a1a21b7-964c-40f7-a166-a99ccae5e08b" providerId="AD"/>
  <person displayName="Padden2, Michael (Energy Security)" id="{7C4A7CD1-1183-4D5A-8E06-7A578FC8C250}" userId="S::Michael.Padden2@energysecurity.gov.uk::e672de3a-65fc-4885-a84c-0ace168ce6ff"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95" dT="2025-04-04T10:56:25.54" personId="{C975E44C-701C-4A4C-9CE9-FCA562C21CB4}" id="{22FC8D09-5B37-40A0-814F-4CAACFDA61F7}">
    <text>Allow paste and insert, picture into cell function</text>
  </threadedComment>
  <threadedComment ref="C95" dT="2025-04-08T14:01:03.75" personId="{7C4A7CD1-1183-4D5A-8E06-7A578FC8C250}" id="{98673ED1-6F74-4054-8E6D-91D93672F01E}" parentId="{22FC8D09-5B37-40A0-814F-4CAACFDA61F7}">
    <text>Have now amended by unprotecting and ensuring edit objects is selected</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legislation.gov.uk/ukdsi/2020/9780348209761/contents" TargetMode="External"/><Relationship Id="rId2" Type="http://schemas.openxmlformats.org/officeDocument/2006/relationships/hyperlink" Target="https://www.legislation.gov.uk/uksi/2020/18/contents/made" TargetMode="External"/><Relationship Id="rId1" Type="http://schemas.openxmlformats.org/officeDocument/2006/relationships/hyperlink" Target="https://www.legislation.gov.uk/uksi/2020/1557/contents/made" TargetMode="External"/><Relationship Id="rId4" Type="http://schemas.openxmlformats.org/officeDocument/2006/relationships/hyperlink" Target="https://www.legislation.gov.uk/uksi/2020/1265/made" TargetMode="Externa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21B0C-958E-4033-B553-936FD5AB4888}">
  <dimension ref="A1:W64"/>
  <sheetViews>
    <sheetView tabSelected="1" workbookViewId="0">
      <selection activeCell="F60" sqref="F60:I60"/>
    </sheetView>
  </sheetViews>
  <sheetFormatPr defaultColWidth="0" defaultRowHeight="13.2" zeroHeight="1" x14ac:dyDescent="0.25"/>
  <cols>
    <col min="1" max="5" width="8.88671875" customWidth="1"/>
    <col min="6" max="6" width="15.5546875" customWidth="1"/>
    <col min="7" max="7" width="13.44140625" customWidth="1"/>
    <col min="8" max="8" width="17.77734375" customWidth="1"/>
    <col min="9" max="9" width="44.5546875" customWidth="1"/>
    <col min="10" max="10" width="21.21875" customWidth="1"/>
    <col min="11" max="23" width="0" hidden="1" customWidth="1"/>
    <col min="24" max="16384" width="8.88671875" hidden="1"/>
  </cols>
  <sheetData>
    <row r="1" spans="1:11" s="61" customFormat="1" ht="25.5" customHeight="1" x14ac:dyDescent="0.25">
      <c r="A1" s="270"/>
      <c r="B1" s="376" t="s">
        <v>0</v>
      </c>
      <c r="C1" s="377"/>
      <c r="D1" s="377"/>
      <c r="E1" s="377"/>
      <c r="F1" s="377"/>
      <c r="G1" s="377"/>
      <c r="H1" s="377"/>
      <c r="I1" s="377"/>
    </row>
    <row r="2" spans="1:11" s="61" customFormat="1" ht="31.5" customHeight="1" x14ac:dyDescent="0.25">
      <c r="A2" s="270"/>
      <c r="B2" s="378" t="s">
        <v>1</v>
      </c>
      <c r="C2" s="379"/>
      <c r="D2" s="379"/>
      <c r="E2" s="379"/>
      <c r="F2" s="379"/>
      <c r="G2" s="379"/>
      <c r="H2" s="379"/>
      <c r="I2" s="379"/>
    </row>
    <row r="3" spans="1:11" s="61" customFormat="1" ht="12.75" customHeight="1" thickBot="1" x14ac:dyDescent="0.3">
      <c r="A3" s="270"/>
      <c r="B3" s="337"/>
      <c r="C3" s="338"/>
      <c r="D3" s="338"/>
      <c r="E3" s="338"/>
      <c r="F3" s="338"/>
      <c r="G3" s="338"/>
      <c r="H3" s="338"/>
      <c r="I3" s="338"/>
    </row>
    <row r="4" spans="1:11" s="310" customFormat="1" ht="20.100000000000001" customHeight="1" x14ac:dyDescent="0.25">
      <c r="A4" s="309"/>
      <c r="B4" s="380" t="s">
        <v>223</v>
      </c>
      <c r="C4" s="381"/>
      <c r="D4" s="381"/>
      <c r="E4" s="381"/>
      <c r="F4" s="381"/>
      <c r="G4" s="381"/>
      <c r="H4" s="381"/>
      <c r="I4" s="382"/>
      <c r="K4" s="308"/>
    </row>
    <row r="5" spans="1:11" s="310" customFormat="1" ht="14.55" customHeight="1" x14ac:dyDescent="0.25">
      <c r="A5" s="309"/>
      <c r="B5" s="383" t="s">
        <v>2</v>
      </c>
      <c r="C5" s="384"/>
      <c r="D5" s="384"/>
      <c r="E5" s="384"/>
      <c r="F5" s="384"/>
      <c r="G5" s="384"/>
      <c r="H5" s="384"/>
      <c r="I5" s="385"/>
    </row>
    <row r="6" spans="1:11" s="310" customFormat="1" ht="30" customHeight="1" x14ac:dyDescent="0.25">
      <c r="A6" s="309"/>
      <c r="B6" s="383" t="s">
        <v>3</v>
      </c>
      <c r="C6" s="384"/>
      <c r="D6" s="384"/>
      <c r="E6" s="384"/>
      <c r="F6" s="384"/>
      <c r="G6" s="384"/>
      <c r="H6" s="384"/>
      <c r="I6" s="385"/>
    </row>
    <row r="7" spans="1:11" s="61" customFormat="1" ht="6.6" customHeight="1" thickBot="1" x14ac:dyDescent="0.3">
      <c r="A7" s="270"/>
      <c r="B7" s="386"/>
      <c r="C7" s="387"/>
      <c r="D7" s="387"/>
      <c r="E7" s="387"/>
      <c r="F7" s="387"/>
      <c r="G7" s="387"/>
      <c r="H7" s="387"/>
      <c r="I7" s="388"/>
    </row>
    <row r="8" spans="1:11" s="61" customFormat="1" ht="12.75" customHeight="1" x14ac:dyDescent="0.25">
      <c r="A8" s="270"/>
      <c r="B8" s="389"/>
      <c r="C8" s="351"/>
      <c r="D8" s="351"/>
      <c r="E8" s="351"/>
      <c r="F8" s="351"/>
      <c r="G8" s="351"/>
      <c r="H8" s="351"/>
      <c r="I8" s="351"/>
    </row>
    <row r="9" spans="1:11" s="61" customFormat="1" ht="16.2" x14ac:dyDescent="0.3">
      <c r="A9" s="270"/>
      <c r="B9" s="390" t="s">
        <v>233</v>
      </c>
      <c r="C9" s="390"/>
      <c r="D9" s="390"/>
      <c r="E9" s="390"/>
      <c r="F9" s="390"/>
      <c r="G9" s="390"/>
      <c r="H9" s="390"/>
      <c r="I9" s="390"/>
    </row>
    <row r="10" spans="1:11" ht="13.8" thickBot="1" x14ac:dyDescent="0.3"/>
    <row r="11" spans="1:11" s="61" customFormat="1" ht="13.8" x14ac:dyDescent="0.25">
      <c r="A11" s="270"/>
      <c r="B11" s="271"/>
      <c r="C11" s="395" t="s">
        <v>235</v>
      </c>
      <c r="D11" s="395"/>
      <c r="E11" s="395"/>
      <c r="F11" s="395"/>
      <c r="G11" s="395"/>
      <c r="H11" s="395"/>
      <c r="I11" s="396"/>
    </row>
    <row r="12" spans="1:11" s="61" customFormat="1" ht="10.5" customHeight="1" x14ac:dyDescent="0.25">
      <c r="A12" s="270"/>
      <c r="B12" s="272"/>
      <c r="C12" s="273"/>
      <c r="D12" s="273"/>
      <c r="E12" s="273"/>
      <c r="F12" s="273"/>
      <c r="G12" s="273"/>
      <c r="H12" s="273"/>
      <c r="I12" s="274"/>
    </row>
    <row r="13" spans="1:11" s="61" customFormat="1" ht="10.5" customHeight="1" x14ac:dyDescent="0.25">
      <c r="A13" s="270"/>
      <c r="B13" s="272"/>
      <c r="C13" s="273"/>
      <c r="D13" s="273"/>
      <c r="E13" s="273"/>
      <c r="F13" s="273"/>
      <c r="G13" s="273"/>
      <c r="H13" s="273"/>
      <c r="I13" s="274"/>
    </row>
    <row r="14" spans="1:11" s="61" customFormat="1" ht="45.75" customHeight="1" x14ac:dyDescent="0.25">
      <c r="A14" s="270"/>
      <c r="B14" s="272">
        <v>1</v>
      </c>
      <c r="C14" s="391" t="s">
        <v>4</v>
      </c>
      <c r="D14" s="391"/>
      <c r="E14" s="391"/>
      <c r="F14" s="391"/>
      <c r="G14" s="391"/>
      <c r="H14" s="391"/>
      <c r="I14" s="392"/>
    </row>
    <row r="15" spans="1:11" s="61" customFormat="1" ht="21" customHeight="1" x14ac:dyDescent="0.25">
      <c r="A15" s="270"/>
      <c r="B15" s="272"/>
      <c r="C15" s="393" t="s">
        <v>5</v>
      </c>
      <c r="D15" s="393"/>
      <c r="E15" s="393"/>
      <c r="F15" s="393"/>
      <c r="G15" s="393"/>
      <c r="H15" s="393"/>
      <c r="I15" s="394"/>
      <c r="J15" s="35"/>
    </row>
    <row r="16" spans="1:11" s="61" customFormat="1" ht="21" customHeight="1" x14ac:dyDescent="0.25">
      <c r="A16" s="270"/>
      <c r="B16" s="272"/>
      <c r="C16" s="374" t="s">
        <v>6</v>
      </c>
      <c r="D16" s="374"/>
      <c r="E16" s="374"/>
      <c r="F16" s="374"/>
      <c r="G16" s="374"/>
      <c r="H16" s="374"/>
      <c r="I16" s="375"/>
      <c r="J16" s="35"/>
    </row>
    <row r="17" spans="1:10" s="61" customFormat="1" ht="25.5" customHeight="1" x14ac:dyDescent="0.25">
      <c r="A17" s="270"/>
      <c r="B17" s="272"/>
      <c r="C17" s="374" t="s">
        <v>7</v>
      </c>
      <c r="D17" s="374"/>
      <c r="E17" s="374"/>
      <c r="F17" s="374"/>
      <c r="G17" s="374"/>
      <c r="H17" s="374"/>
      <c r="I17" s="375"/>
    </row>
    <row r="18" spans="1:10" s="61" customFormat="1" ht="11.25" customHeight="1" x14ac:dyDescent="0.25">
      <c r="A18" s="270"/>
      <c r="B18" s="272"/>
      <c r="C18" s="268"/>
      <c r="D18" s="268"/>
      <c r="E18" s="268"/>
      <c r="F18" s="268"/>
      <c r="G18" s="268"/>
      <c r="H18" s="268"/>
      <c r="I18" s="275"/>
    </row>
    <row r="19" spans="1:10" s="61" customFormat="1" ht="30.75" customHeight="1" x14ac:dyDescent="0.25">
      <c r="A19" s="270"/>
      <c r="B19" s="272">
        <v>2</v>
      </c>
      <c r="C19" s="365" t="s">
        <v>8</v>
      </c>
      <c r="D19" s="365"/>
      <c r="E19" s="365"/>
      <c r="F19" s="365"/>
      <c r="G19" s="365"/>
      <c r="H19" s="365"/>
      <c r="I19" s="368"/>
    </row>
    <row r="20" spans="1:10" s="61" customFormat="1" ht="7.5" customHeight="1" x14ac:dyDescent="0.25">
      <c r="A20" s="270"/>
      <c r="B20" s="272"/>
      <c r="C20" s="276"/>
      <c r="D20" s="276"/>
      <c r="E20" s="276"/>
      <c r="F20" s="276"/>
      <c r="G20" s="276"/>
      <c r="H20" s="276"/>
      <c r="I20" s="277"/>
    </row>
    <row r="21" spans="1:10" s="61" customFormat="1" ht="38.25" customHeight="1" x14ac:dyDescent="0.25">
      <c r="A21" s="270"/>
      <c r="B21" s="272">
        <v>3</v>
      </c>
      <c r="C21" s="365" t="s">
        <v>9</v>
      </c>
      <c r="D21" s="365"/>
      <c r="E21" s="365"/>
      <c r="F21" s="365"/>
      <c r="G21" s="365"/>
      <c r="H21" s="365"/>
      <c r="I21" s="368"/>
    </row>
    <row r="22" spans="1:10" s="61" customFormat="1" ht="42.75" customHeight="1" x14ac:dyDescent="0.25">
      <c r="A22" s="270"/>
      <c r="B22" s="272">
        <v>4</v>
      </c>
      <c r="C22" s="365" t="s">
        <v>10</v>
      </c>
      <c r="D22" s="365"/>
      <c r="E22" s="365"/>
      <c r="F22" s="365"/>
      <c r="G22" s="365"/>
      <c r="H22" s="365"/>
      <c r="I22" s="368"/>
      <c r="J22" s="35"/>
    </row>
    <row r="23" spans="1:10" s="61" customFormat="1" ht="6.75" customHeight="1" x14ac:dyDescent="0.25">
      <c r="A23" s="270"/>
      <c r="B23" s="272"/>
      <c r="C23" s="278"/>
      <c r="D23" s="278"/>
      <c r="E23" s="278"/>
      <c r="F23" s="278"/>
      <c r="G23" s="278"/>
      <c r="H23" s="278"/>
      <c r="I23" s="279"/>
      <c r="J23" s="35"/>
    </row>
    <row r="24" spans="1:10" s="61" customFormat="1" ht="121.5" customHeight="1" x14ac:dyDescent="0.25">
      <c r="A24" s="270"/>
      <c r="B24" s="272">
        <v>5</v>
      </c>
      <c r="C24" s="365" t="s">
        <v>11</v>
      </c>
      <c r="D24" s="365"/>
      <c r="E24" s="365"/>
      <c r="F24" s="365"/>
      <c r="G24" s="365"/>
      <c r="H24" s="365"/>
      <c r="I24" s="368"/>
    </row>
    <row r="25" spans="1:10" s="61" customFormat="1" ht="41.55" customHeight="1" x14ac:dyDescent="0.25">
      <c r="A25" s="270"/>
      <c r="B25" s="272">
        <v>6</v>
      </c>
      <c r="C25" s="365" t="s">
        <v>12</v>
      </c>
      <c r="D25" s="365"/>
      <c r="E25" s="365"/>
      <c r="F25" s="365"/>
      <c r="G25" s="365"/>
      <c r="H25" s="365"/>
      <c r="I25" s="368"/>
    </row>
    <row r="26" spans="1:10" s="61" customFormat="1" x14ac:dyDescent="0.25">
      <c r="A26" s="270"/>
      <c r="B26" s="272"/>
      <c r="C26" s="276"/>
      <c r="D26" s="276"/>
      <c r="E26" s="276"/>
      <c r="F26" s="276"/>
      <c r="G26" s="276"/>
      <c r="H26" s="276"/>
      <c r="I26" s="277"/>
    </row>
    <row r="27" spans="1:10" s="61" customFormat="1" ht="24.75" customHeight="1" x14ac:dyDescent="0.25">
      <c r="A27" s="270"/>
      <c r="B27" s="272">
        <v>7</v>
      </c>
      <c r="C27" s="365" t="s">
        <v>13</v>
      </c>
      <c r="D27" s="365"/>
      <c r="E27" s="365"/>
      <c r="F27" s="365"/>
      <c r="G27" s="365"/>
      <c r="H27" s="365"/>
      <c r="I27" s="368"/>
    </row>
    <row r="28" spans="1:10" s="61" customFormat="1" ht="12" customHeight="1" x14ac:dyDescent="0.25">
      <c r="A28" s="270"/>
      <c r="B28" s="272"/>
      <c r="C28" s="276"/>
      <c r="D28" s="276"/>
      <c r="E28" s="276"/>
      <c r="F28" s="276"/>
      <c r="G28" s="276"/>
      <c r="H28" s="276"/>
      <c r="I28" s="277"/>
    </row>
    <row r="29" spans="1:10" s="61" customFormat="1" ht="55.05" customHeight="1" x14ac:dyDescent="0.25">
      <c r="A29" s="270"/>
      <c r="B29" s="272">
        <v>8</v>
      </c>
      <c r="C29" s="365" t="s">
        <v>14</v>
      </c>
      <c r="D29" s="366"/>
      <c r="E29" s="366"/>
      <c r="F29" s="366"/>
      <c r="G29" s="366"/>
      <c r="H29" s="366"/>
      <c r="I29" s="367"/>
    </row>
    <row r="30" spans="1:10" s="61" customFormat="1" ht="14.25" customHeight="1" x14ac:dyDescent="0.25">
      <c r="A30" s="270"/>
      <c r="B30" s="272"/>
      <c r="C30" s="276"/>
      <c r="D30" s="280"/>
      <c r="E30" s="280"/>
      <c r="F30" s="280"/>
      <c r="G30" s="280"/>
      <c r="H30" s="280"/>
      <c r="I30" s="281"/>
    </row>
    <row r="31" spans="1:10" s="61" customFormat="1" x14ac:dyDescent="0.25">
      <c r="B31" s="369"/>
      <c r="C31" s="370"/>
      <c r="D31" s="370"/>
      <c r="E31" s="370"/>
      <c r="F31" s="370"/>
      <c r="G31" s="370"/>
      <c r="H31" s="370"/>
      <c r="I31" s="371"/>
    </row>
    <row r="32" spans="1:10" s="61" customFormat="1" ht="46.5" customHeight="1" x14ac:dyDescent="0.25">
      <c r="A32" s="270"/>
      <c r="B32" s="272">
        <v>9</v>
      </c>
      <c r="C32" s="345" t="s">
        <v>15</v>
      </c>
      <c r="D32" s="345"/>
      <c r="E32" s="345"/>
      <c r="F32" s="345"/>
      <c r="G32" s="345"/>
      <c r="H32" s="345"/>
      <c r="I32" s="346"/>
      <c r="J32" s="35"/>
    </row>
    <row r="33" spans="1:10" s="61" customFormat="1" ht="66" customHeight="1" x14ac:dyDescent="0.25">
      <c r="A33" s="270"/>
      <c r="B33" s="272"/>
      <c r="C33" s="372" t="s">
        <v>16</v>
      </c>
      <c r="D33" s="372"/>
      <c r="E33" s="372"/>
      <c r="F33" s="372"/>
      <c r="G33" s="372"/>
      <c r="H33" s="372"/>
      <c r="I33" s="373"/>
    </row>
    <row r="34" spans="1:10" s="61" customFormat="1" ht="16.5" customHeight="1" x14ac:dyDescent="0.25">
      <c r="A34" s="270"/>
      <c r="B34" s="272"/>
      <c r="C34" s="284"/>
      <c r="D34" s="284"/>
      <c r="E34" s="284"/>
      <c r="F34" s="284"/>
      <c r="G34" s="284"/>
      <c r="H34" s="284"/>
      <c r="I34" s="285"/>
    </row>
    <row r="35" spans="1:10" s="61" customFormat="1" ht="46.5" customHeight="1" x14ac:dyDescent="0.25">
      <c r="A35" s="270"/>
      <c r="B35" s="272">
        <v>10</v>
      </c>
      <c r="C35" s="345" t="s">
        <v>17</v>
      </c>
      <c r="D35" s="345"/>
      <c r="E35" s="345"/>
      <c r="F35" s="345"/>
      <c r="G35" s="345"/>
      <c r="H35" s="345"/>
      <c r="I35" s="346"/>
      <c r="J35" s="35"/>
    </row>
    <row r="36" spans="1:10" s="61" customFormat="1" ht="12" customHeight="1" x14ac:dyDescent="0.25">
      <c r="A36" s="270"/>
      <c r="B36" s="272"/>
      <c r="C36" s="282"/>
      <c r="D36" s="282"/>
      <c r="E36" s="282"/>
      <c r="F36" s="282"/>
      <c r="G36" s="282"/>
      <c r="H36" s="282"/>
      <c r="I36" s="283"/>
      <c r="J36" s="35"/>
    </row>
    <row r="37" spans="1:10" s="61" customFormat="1" ht="27" customHeight="1" x14ac:dyDescent="0.25">
      <c r="A37" s="270"/>
      <c r="B37" s="272">
        <v>11</v>
      </c>
      <c r="C37" s="345" t="s">
        <v>18</v>
      </c>
      <c r="D37" s="345"/>
      <c r="E37" s="345"/>
      <c r="F37" s="345"/>
      <c r="G37" s="345"/>
      <c r="H37" s="345"/>
      <c r="I37" s="346"/>
      <c r="J37" s="35"/>
    </row>
    <row r="38" spans="1:10" s="61" customFormat="1" ht="38.549999999999997" customHeight="1" x14ac:dyDescent="0.25">
      <c r="A38" s="270"/>
      <c r="B38" s="272"/>
      <c r="C38" s="372" t="s">
        <v>19</v>
      </c>
      <c r="D38" s="372"/>
      <c r="E38" s="372"/>
      <c r="F38" s="372"/>
      <c r="G38" s="372"/>
      <c r="H38" s="372"/>
      <c r="I38" s="373"/>
      <c r="J38" s="35"/>
    </row>
    <row r="39" spans="1:10" s="61" customFormat="1" x14ac:dyDescent="0.25">
      <c r="A39" s="270"/>
      <c r="B39" s="272"/>
      <c r="C39" s="282"/>
      <c r="D39" s="282"/>
      <c r="E39" s="282"/>
      <c r="F39" s="282"/>
      <c r="G39" s="282"/>
      <c r="H39" s="282"/>
      <c r="I39" s="283"/>
      <c r="J39" s="35"/>
    </row>
    <row r="40" spans="1:10" s="61" customFormat="1" ht="24" customHeight="1" x14ac:dyDescent="0.25">
      <c r="A40" s="270"/>
      <c r="B40" s="272">
        <v>12</v>
      </c>
      <c r="C40" s="345" t="s">
        <v>20</v>
      </c>
      <c r="D40" s="345"/>
      <c r="E40" s="345"/>
      <c r="F40" s="345"/>
      <c r="G40" s="345"/>
      <c r="H40" s="345"/>
      <c r="I40" s="346"/>
      <c r="J40" s="35"/>
    </row>
    <row r="41" spans="1:10" s="61" customFormat="1" ht="36.75" customHeight="1" x14ac:dyDescent="0.25">
      <c r="A41" s="270"/>
      <c r="B41" s="272"/>
      <c r="C41" s="372" t="s">
        <v>21</v>
      </c>
      <c r="D41" s="372"/>
      <c r="E41" s="372"/>
      <c r="F41" s="372"/>
      <c r="G41" s="372"/>
      <c r="H41" s="372"/>
      <c r="I41" s="373"/>
      <c r="J41" s="35"/>
    </row>
    <row r="42" spans="1:10" s="61" customFormat="1" ht="12.75" customHeight="1" x14ac:dyDescent="0.25">
      <c r="A42" s="270"/>
      <c r="B42" s="272"/>
      <c r="C42" s="284"/>
      <c r="D42" s="284"/>
      <c r="E42" s="284"/>
      <c r="F42" s="284"/>
      <c r="G42" s="284"/>
      <c r="H42" s="284"/>
      <c r="I42" s="285"/>
      <c r="J42" s="35"/>
    </row>
    <row r="43" spans="1:10" s="61" customFormat="1" ht="55.5" customHeight="1" x14ac:dyDescent="0.25">
      <c r="A43" s="270"/>
      <c r="B43" s="272">
        <v>13</v>
      </c>
      <c r="C43" s="345" t="s">
        <v>22</v>
      </c>
      <c r="D43" s="345"/>
      <c r="E43" s="345"/>
      <c r="F43" s="345"/>
      <c r="G43" s="345"/>
      <c r="H43" s="345"/>
      <c r="I43" s="346"/>
      <c r="J43" s="35"/>
    </row>
    <row r="44" spans="1:10" s="61" customFormat="1" ht="41.25" customHeight="1" x14ac:dyDescent="0.25">
      <c r="A44" s="270"/>
      <c r="B44" s="272"/>
      <c r="C44" s="362" t="s">
        <v>1438</v>
      </c>
      <c r="D44" s="363"/>
      <c r="E44" s="363"/>
      <c r="F44" s="363"/>
      <c r="G44" s="363"/>
      <c r="H44" s="363"/>
      <c r="I44" s="364"/>
      <c r="J44" s="35"/>
    </row>
    <row r="45" spans="1:10" s="61" customFormat="1" ht="24" customHeight="1" x14ac:dyDescent="0.25">
      <c r="A45" s="270"/>
      <c r="B45" s="272"/>
      <c r="C45" s="282"/>
      <c r="D45" s="282"/>
      <c r="E45" s="282"/>
      <c r="F45" s="282"/>
      <c r="G45" s="282"/>
      <c r="H45" s="282"/>
      <c r="I45" s="283"/>
      <c r="J45" s="35"/>
    </row>
    <row r="46" spans="1:10" s="61" customFormat="1" ht="45.75" customHeight="1" x14ac:dyDescent="0.25">
      <c r="A46" s="270"/>
      <c r="B46" s="272">
        <v>14</v>
      </c>
      <c r="C46" s="345" t="s">
        <v>23</v>
      </c>
      <c r="D46" s="345"/>
      <c r="E46" s="345"/>
      <c r="F46" s="345"/>
      <c r="G46" s="345"/>
      <c r="H46" s="345"/>
      <c r="I46" s="346"/>
      <c r="J46" s="35"/>
    </row>
    <row r="47" spans="1:10" s="61" customFormat="1" ht="37.5" customHeight="1" x14ac:dyDescent="0.25">
      <c r="A47" s="270"/>
      <c r="B47" s="272">
        <v>15</v>
      </c>
      <c r="C47" s="345" t="s">
        <v>24</v>
      </c>
      <c r="D47" s="345"/>
      <c r="E47" s="345"/>
      <c r="F47" s="345"/>
      <c r="G47" s="345"/>
      <c r="H47" s="345"/>
      <c r="I47" s="346"/>
      <c r="J47" s="35"/>
    </row>
    <row r="48" spans="1:10" s="61" customFormat="1" ht="31.5" customHeight="1" thickBot="1" x14ac:dyDescent="0.3">
      <c r="A48" s="270"/>
      <c r="B48" s="286"/>
      <c r="C48" s="347" t="s">
        <v>25</v>
      </c>
      <c r="D48" s="348"/>
      <c r="E48" s="348"/>
      <c r="F48" s="348"/>
      <c r="G48" s="348"/>
      <c r="H48" s="348"/>
      <c r="I48" s="349"/>
      <c r="J48" s="35"/>
    </row>
    <row r="49" spans="1:23" s="61" customFormat="1" ht="23.25" customHeight="1" thickBot="1" x14ac:dyDescent="0.3">
      <c r="A49" s="270"/>
      <c r="B49" s="350"/>
      <c r="C49" s="351"/>
      <c r="D49" s="351"/>
      <c r="E49" s="351"/>
      <c r="F49" s="351"/>
      <c r="G49" s="351"/>
      <c r="H49" s="351"/>
      <c r="I49" s="351"/>
      <c r="J49" s="35"/>
    </row>
    <row r="50" spans="1:23" s="61" customFormat="1" ht="23.25" customHeight="1" thickBot="1" x14ac:dyDescent="0.3">
      <c r="A50" s="270"/>
      <c r="B50" s="352" t="s">
        <v>285</v>
      </c>
      <c r="C50" s="353"/>
      <c r="D50" s="353"/>
      <c r="E50" s="353"/>
      <c r="F50" s="353"/>
      <c r="G50" s="353"/>
      <c r="H50" s="353"/>
      <c r="I50" s="353"/>
      <c r="J50" s="35"/>
    </row>
    <row r="51" spans="1:23" s="61" customFormat="1" ht="23.25" customHeight="1" thickBot="1" x14ac:dyDescent="0.3">
      <c r="A51" s="270"/>
      <c r="B51" s="354" t="s">
        <v>26</v>
      </c>
      <c r="C51" s="355"/>
      <c r="D51" s="355"/>
      <c r="E51" s="355"/>
      <c r="F51" s="355"/>
      <c r="G51" s="355"/>
      <c r="H51" s="355"/>
      <c r="I51" s="356"/>
      <c r="J51" s="35"/>
    </row>
    <row r="52" spans="1:23" s="61" customFormat="1" ht="23.25" customHeight="1" thickBot="1" x14ac:dyDescent="0.3">
      <c r="A52" s="270"/>
      <c r="B52" s="354" t="s">
        <v>27</v>
      </c>
      <c r="C52" s="357"/>
      <c r="D52" s="357"/>
      <c r="E52" s="357"/>
      <c r="F52" s="357"/>
      <c r="G52" s="357"/>
      <c r="H52" s="357"/>
      <c r="I52" s="358"/>
      <c r="J52" s="35"/>
    </row>
    <row r="53" spans="1:23" s="61" customFormat="1" ht="35.549999999999997" customHeight="1" thickBot="1" x14ac:dyDescent="0.3">
      <c r="A53" s="270"/>
      <c r="B53" s="354" t="s">
        <v>1406</v>
      </c>
      <c r="C53" s="357"/>
      <c r="D53" s="357"/>
      <c r="E53" s="357"/>
      <c r="F53" s="357"/>
      <c r="G53" s="357"/>
      <c r="H53" s="357"/>
      <c r="I53" s="358"/>
      <c r="J53" s="35"/>
    </row>
    <row r="54" spans="1:23" s="61" customFormat="1" ht="26.25" customHeight="1" thickBot="1" x14ac:dyDescent="0.3">
      <c r="A54" s="270"/>
      <c r="B54" s="359" t="s">
        <v>28</v>
      </c>
      <c r="C54" s="360"/>
      <c r="D54" s="360"/>
      <c r="E54" s="360"/>
      <c r="F54" s="360"/>
      <c r="G54" s="360"/>
      <c r="H54" s="360"/>
      <c r="I54" s="361"/>
      <c r="J54" s="35"/>
    </row>
    <row r="55" spans="1:23" s="61" customFormat="1" ht="60.75" customHeight="1" x14ac:dyDescent="0.25">
      <c r="A55" s="270"/>
      <c r="B55" s="350"/>
      <c r="C55" s="351"/>
      <c r="D55" s="351"/>
      <c r="E55" s="351"/>
      <c r="F55" s="351"/>
      <c r="G55" s="351"/>
      <c r="H55" s="351"/>
      <c r="I55" s="351"/>
      <c r="L55" s="331"/>
      <c r="M55" s="331"/>
      <c r="N55" s="331"/>
      <c r="O55" s="331"/>
      <c r="P55" s="331"/>
      <c r="Q55" s="331"/>
      <c r="R55" s="331"/>
      <c r="S55" s="331"/>
      <c r="T55" s="331"/>
      <c r="U55" s="331"/>
      <c r="V55" s="331"/>
      <c r="W55" s="331"/>
    </row>
    <row r="56" spans="1:23" s="61" customFormat="1" ht="35.549999999999997" customHeight="1" thickBot="1" x14ac:dyDescent="0.3">
      <c r="A56" s="270"/>
      <c r="B56" s="331" t="s">
        <v>29</v>
      </c>
      <c r="C56" s="332"/>
      <c r="D56" s="332"/>
      <c r="E56" s="332"/>
      <c r="F56" s="332"/>
      <c r="G56" s="332"/>
      <c r="H56" s="332"/>
      <c r="I56" s="332"/>
      <c r="J56" s="315"/>
      <c r="L56" s="331"/>
      <c r="M56" s="331"/>
      <c r="N56" s="331"/>
      <c r="O56" s="331"/>
      <c r="P56" s="331"/>
      <c r="Q56" s="331"/>
      <c r="R56" s="331"/>
      <c r="S56" s="331"/>
      <c r="T56" s="331"/>
      <c r="U56" s="331"/>
      <c r="V56" s="331"/>
      <c r="W56" s="331"/>
    </row>
    <row r="57" spans="1:23" s="61" customFormat="1" ht="76.05" customHeight="1" x14ac:dyDescent="0.25">
      <c r="A57" s="270"/>
      <c r="B57" s="287"/>
      <c r="C57" s="333" t="s">
        <v>30</v>
      </c>
      <c r="D57" s="333"/>
      <c r="E57" s="333"/>
      <c r="F57" s="333"/>
      <c r="G57" s="333"/>
      <c r="H57" s="333"/>
      <c r="I57" s="334"/>
      <c r="J57" s="315"/>
    </row>
    <row r="58" spans="1:23" ht="90.75" customHeight="1" thickBot="1" x14ac:dyDescent="0.3">
      <c r="A58" s="270"/>
      <c r="B58" s="288"/>
      <c r="C58" s="335" t="s">
        <v>1402</v>
      </c>
      <c r="D58" s="335"/>
      <c r="E58" s="335"/>
      <c r="F58" s="335"/>
      <c r="G58" s="335"/>
      <c r="H58" s="335"/>
      <c r="I58" s="336"/>
      <c r="J58" s="263"/>
    </row>
    <row r="59" spans="1:23" s="61" customFormat="1" ht="13.8" thickBot="1" x14ac:dyDescent="0.3">
      <c r="A59" s="270"/>
      <c r="B59" s="337"/>
      <c r="C59" s="338"/>
      <c r="D59" s="338"/>
      <c r="E59" s="338"/>
      <c r="F59" s="338"/>
      <c r="G59" s="338"/>
      <c r="H59" s="338"/>
      <c r="I59" s="338"/>
    </row>
    <row r="60" spans="1:23" s="61" customFormat="1" x14ac:dyDescent="0.25">
      <c r="A60" s="289"/>
      <c r="B60" s="339" t="s">
        <v>291</v>
      </c>
      <c r="C60" s="340"/>
      <c r="D60" s="340"/>
      <c r="E60" s="341"/>
      <c r="F60" s="342" t="s">
        <v>1262</v>
      </c>
      <c r="G60" s="343"/>
      <c r="H60" s="343"/>
      <c r="I60" s="344"/>
      <c r="J60" s="37"/>
    </row>
    <row r="61" spans="1:23" s="61" customFormat="1" ht="13.8" thickBot="1" x14ac:dyDescent="0.3">
      <c r="A61" s="289"/>
      <c r="B61" s="325" t="s">
        <v>293</v>
      </c>
      <c r="C61" s="326"/>
      <c r="D61" s="326"/>
      <c r="E61" s="327"/>
      <c r="F61" s="328" t="s">
        <v>31</v>
      </c>
      <c r="G61" s="329"/>
      <c r="H61" s="329"/>
      <c r="I61" s="330"/>
      <c r="J61" s="316"/>
    </row>
    <row r="62" spans="1:23" x14ac:dyDescent="0.25"/>
    <row r="64" spans="1:23" hidden="1" x14ac:dyDescent="0.25">
      <c r="F64" s="26"/>
    </row>
  </sheetData>
  <sheetProtection sheet="1" objects="1" scenarios="1"/>
  <mergeCells count="51">
    <mergeCell ref="C16:I16"/>
    <mergeCell ref="B1:I1"/>
    <mergeCell ref="B2:I2"/>
    <mergeCell ref="B3:I3"/>
    <mergeCell ref="B4:I4"/>
    <mergeCell ref="B5:I5"/>
    <mergeCell ref="B6:I6"/>
    <mergeCell ref="B7:I7"/>
    <mergeCell ref="B8:I8"/>
    <mergeCell ref="B9:I9"/>
    <mergeCell ref="C14:I14"/>
    <mergeCell ref="C15:I15"/>
    <mergeCell ref="C11:I11"/>
    <mergeCell ref="C17:I17"/>
    <mergeCell ref="C19:I19"/>
    <mergeCell ref="C21:I21"/>
    <mergeCell ref="C24:I24"/>
    <mergeCell ref="C27:I27"/>
    <mergeCell ref="C44:I44"/>
    <mergeCell ref="C29:I29"/>
    <mergeCell ref="C22:I22"/>
    <mergeCell ref="B31:I31"/>
    <mergeCell ref="C32:I32"/>
    <mergeCell ref="C33:I33"/>
    <mergeCell ref="C35:I35"/>
    <mergeCell ref="C37:I37"/>
    <mergeCell ref="C38:I38"/>
    <mergeCell ref="C40:I40"/>
    <mergeCell ref="C41:I41"/>
    <mergeCell ref="C43:I43"/>
    <mergeCell ref="C25:I25"/>
    <mergeCell ref="L55:W55"/>
    <mergeCell ref="C46:I46"/>
    <mergeCell ref="C47:I47"/>
    <mergeCell ref="C48:I48"/>
    <mergeCell ref="B49:I49"/>
    <mergeCell ref="B50:I50"/>
    <mergeCell ref="B51:I51"/>
    <mergeCell ref="B52:I52"/>
    <mergeCell ref="B53:I53"/>
    <mergeCell ref="B54:I54"/>
    <mergeCell ref="B55:I55"/>
    <mergeCell ref="B61:E61"/>
    <mergeCell ref="F61:I61"/>
    <mergeCell ref="B56:I56"/>
    <mergeCell ref="L56:W56"/>
    <mergeCell ref="C57:I57"/>
    <mergeCell ref="C58:I58"/>
    <mergeCell ref="B59:I59"/>
    <mergeCell ref="B60:E60"/>
    <mergeCell ref="F60:I60"/>
  </mergeCells>
  <hyperlinks>
    <hyperlink ref="B9" location="'READ ME How to use this file'!A1" display="Go to 'How to use this file'" xr:uid="{A00B7E2E-ED0C-402C-A17C-A036C445018C}"/>
    <hyperlink ref="C17" r:id="rId1" xr:uid="{986EF707-A8E0-48F3-8AFA-E05BAD5E3801}"/>
    <hyperlink ref="C17:I17" r:id="rId2" display="https://www.legislation.gov.uk/uksi/2020/18/contents/made" xr:uid="{A5CA7CE1-91DE-41B3-8C8D-23C6B927DF81}"/>
    <hyperlink ref="C16" r:id="rId3" display="https://www.legislation.gov.uk/ukdsi/2020/9780348209761/contents" xr:uid="{371983F7-A2FE-4E45-B0C0-4AD3CDC79E20}"/>
    <hyperlink ref="C16:I16" r:id="rId4" display="https://www.legislation.gov.uk/uksi/2020/1265/made" xr:uid="{7099B518-6B70-4541-BAEE-257C3823ED3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B65EA-33FF-4354-B582-B02CDC631213}">
  <sheetPr codeName="Tabelle5"/>
  <dimension ref="A1:E89"/>
  <sheetViews>
    <sheetView workbookViewId="0">
      <selection activeCell="C4" sqref="C4"/>
    </sheetView>
  </sheetViews>
  <sheetFormatPr defaultColWidth="11.44140625" defaultRowHeight="13.2" x14ac:dyDescent="0.25"/>
  <cols>
    <col min="1" max="1" width="17.21875" customWidth="1"/>
    <col min="2" max="2" width="34.5546875" customWidth="1"/>
    <col min="3" max="3" width="15.21875" customWidth="1"/>
  </cols>
  <sheetData>
    <row r="1" spans="1:5" ht="13.8" thickBot="1" x14ac:dyDescent="0.3">
      <c r="A1" s="1" t="s">
        <v>1255</v>
      </c>
    </row>
    <row r="2" spans="1:5" ht="13.8" thickBot="1" x14ac:dyDescent="0.3">
      <c r="A2" s="2" t="s">
        <v>1256</v>
      </c>
      <c r="B2" s="100" t="s">
        <v>1257</v>
      </c>
    </row>
    <row r="3" spans="1:5" ht="13.8" thickBot="1" x14ac:dyDescent="0.3">
      <c r="A3" s="3" t="s">
        <v>1258</v>
      </c>
      <c r="B3" s="4">
        <v>44589</v>
      </c>
      <c r="C3" s="5" t="str">
        <f>IF(ISNUMBER(MATCH(B3,A19:A27,0)),VLOOKUP(B3,A19:B27,2,FALSE),"---")</f>
        <v>VR P4_COM_en_280122.xls</v>
      </c>
      <c r="D3" s="6"/>
      <c r="E3" s="7"/>
    </row>
    <row r="4" spans="1:5" x14ac:dyDescent="0.25">
      <c r="A4" s="8" t="s">
        <v>1259</v>
      </c>
      <c r="B4" s="9" t="s">
        <v>1260</v>
      </c>
    </row>
    <row r="5" spans="1:5" ht="13.8" thickBot="1" x14ac:dyDescent="0.3">
      <c r="A5" s="10" t="s">
        <v>1261</v>
      </c>
      <c r="B5" s="11" t="s">
        <v>1262</v>
      </c>
    </row>
    <row r="7" spans="1:5" x14ac:dyDescent="0.25">
      <c r="A7" s="1" t="s">
        <v>1263</v>
      </c>
    </row>
    <row r="8" spans="1:5" x14ac:dyDescent="0.25">
      <c r="A8" s="12" t="s">
        <v>1264</v>
      </c>
      <c r="B8" s="12"/>
      <c r="C8" s="12" t="s">
        <v>1265</v>
      </c>
    </row>
    <row r="9" spans="1:5" x14ac:dyDescent="0.25">
      <c r="A9" s="12" t="s">
        <v>1266</v>
      </c>
      <c r="B9" s="12"/>
      <c r="C9" s="12" t="s">
        <v>1267</v>
      </c>
    </row>
    <row r="10" spans="1:5" x14ac:dyDescent="0.25">
      <c r="A10" s="12" t="s">
        <v>1268</v>
      </c>
      <c r="B10" s="12"/>
      <c r="C10" s="12" t="s">
        <v>1269</v>
      </c>
    </row>
    <row r="11" spans="1:5" x14ac:dyDescent="0.25">
      <c r="A11" s="12" t="s">
        <v>1270</v>
      </c>
      <c r="B11" s="12"/>
      <c r="C11" s="12" t="s">
        <v>1271</v>
      </c>
    </row>
    <row r="12" spans="1:5" x14ac:dyDescent="0.25">
      <c r="A12" s="12" t="s">
        <v>1272</v>
      </c>
      <c r="B12" s="12"/>
      <c r="C12" s="12" t="s">
        <v>1273</v>
      </c>
    </row>
    <row r="13" spans="1:5" x14ac:dyDescent="0.25">
      <c r="A13" s="12" t="s">
        <v>1274</v>
      </c>
      <c r="B13" s="12"/>
      <c r="C13" s="12" t="s">
        <v>1275</v>
      </c>
    </row>
    <row r="14" spans="1:5" x14ac:dyDescent="0.25">
      <c r="A14" s="12" t="s">
        <v>1276</v>
      </c>
      <c r="B14" s="12"/>
      <c r="C14" s="12" t="s">
        <v>1277</v>
      </c>
    </row>
    <row r="15" spans="1:5" x14ac:dyDescent="0.25">
      <c r="A15" s="24" t="s">
        <v>1278</v>
      </c>
      <c r="B15" s="12"/>
      <c r="C15" s="12" t="s">
        <v>1279</v>
      </c>
    </row>
    <row r="16" spans="1:5" x14ac:dyDescent="0.25">
      <c r="A16" s="24" t="s">
        <v>1257</v>
      </c>
      <c r="B16" s="12"/>
      <c r="C16" s="24" t="s">
        <v>1280</v>
      </c>
    </row>
    <row r="18" spans="1:4" x14ac:dyDescent="0.25">
      <c r="A18" s="13" t="s">
        <v>1281</v>
      </c>
      <c r="B18" s="14" t="s">
        <v>1282</v>
      </c>
      <c r="C18" s="14" t="s">
        <v>1283</v>
      </c>
      <c r="D18" s="15"/>
    </row>
    <row r="19" spans="1:4" x14ac:dyDescent="0.25">
      <c r="A19" s="98">
        <v>44547</v>
      </c>
      <c r="B19" s="95" t="str">
        <f t="shared" ref="B19:B27" si="0">IF(ISBLANK($A19),"---", VLOOKUP($B$2,$A$8:$C$16,3,0) &amp; "_" &amp; VLOOKUP($B$4,$A$30:$B$62,2,0)&amp;"_"&amp;VLOOKUP($B$5,$A$65:$B$89,2,0)&amp;"_"&amp; TEXT(DAY($A19),"0#")&amp; TEXT(MONTH($A19),"0#")&amp; TEXT(YEAR($A19)-2000,"0#")&amp;".xls")</f>
        <v>VR P4_COM_en_171221.xls</v>
      </c>
      <c r="C19" s="96" t="s">
        <v>1284</v>
      </c>
      <c r="D19" s="97"/>
    </row>
    <row r="20" spans="1:4" x14ac:dyDescent="0.25">
      <c r="A20" s="98">
        <v>44581</v>
      </c>
      <c r="B20" s="95" t="str">
        <f t="shared" si="0"/>
        <v>VR P4_COM_en_200122.xls</v>
      </c>
      <c r="C20" s="96" t="s">
        <v>1285</v>
      </c>
      <c r="D20" s="97"/>
    </row>
    <row r="21" spans="1:4" x14ac:dyDescent="0.25">
      <c r="A21" s="16">
        <v>44589</v>
      </c>
      <c r="B21" s="17" t="str">
        <f t="shared" si="0"/>
        <v>VR P4_COM_en_280122.xls</v>
      </c>
      <c r="C21" s="102" t="s">
        <v>1286</v>
      </c>
      <c r="D21" s="18"/>
    </row>
    <row r="22" spans="1:4" x14ac:dyDescent="0.25">
      <c r="A22" s="16"/>
      <c r="B22" s="17" t="str">
        <f t="shared" si="0"/>
        <v>---</v>
      </c>
      <c r="C22" s="17"/>
      <c r="D22" s="18"/>
    </row>
    <row r="23" spans="1:4" x14ac:dyDescent="0.25">
      <c r="A23" s="16"/>
      <c r="B23" s="17" t="str">
        <f t="shared" si="0"/>
        <v>---</v>
      </c>
      <c r="C23" s="17"/>
      <c r="D23" s="18"/>
    </row>
    <row r="24" spans="1:4" x14ac:dyDescent="0.25">
      <c r="A24" s="16"/>
      <c r="B24" s="17" t="str">
        <f t="shared" si="0"/>
        <v>---</v>
      </c>
      <c r="C24" s="17"/>
      <c r="D24" s="18"/>
    </row>
    <row r="25" spans="1:4" x14ac:dyDescent="0.25">
      <c r="A25" s="16"/>
      <c r="B25" s="17" t="str">
        <f t="shared" si="0"/>
        <v>---</v>
      </c>
      <c r="C25" s="17"/>
      <c r="D25" s="18"/>
    </row>
    <row r="26" spans="1:4" x14ac:dyDescent="0.25">
      <c r="A26" s="16"/>
      <c r="B26" s="17" t="str">
        <f t="shared" si="0"/>
        <v>---</v>
      </c>
      <c r="C26" s="17"/>
      <c r="D26" s="18"/>
    </row>
    <row r="27" spans="1:4" x14ac:dyDescent="0.25">
      <c r="A27" s="19"/>
      <c r="B27" s="20" t="str">
        <f t="shared" si="0"/>
        <v>---</v>
      </c>
      <c r="C27" s="20"/>
      <c r="D27" s="21"/>
    </row>
    <row r="29" spans="1:4" x14ac:dyDescent="0.25">
      <c r="A29" s="1" t="s">
        <v>1259</v>
      </c>
    </row>
    <row r="30" spans="1:4" x14ac:dyDescent="0.25">
      <c r="A30" s="22" t="s">
        <v>1260</v>
      </c>
      <c r="B30" s="22" t="s">
        <v>1287</v>
      </c>
    </row>
    <row r="31" spans="1:4" x14ac:dyDescent="0.25">
      <c r="A31" s="22" t="s">
        <v>1288</v>
      </c>
      <c r="B31" s="22" t="s">
        <v>1289</v>
      </c>
    </row>
    <row r="32" spans="1:4" x14ac:dyDescent="0.25">
      <c r="A32" s="22" t="s">
        <v>1290</v>
      </c>
      <c r="B32" s="22" t="s">
        <v>1291</v>
      </c>
    </row>
    <row r="33" spans="1:2" x14ac:dyDescent="0.25">
      <c r="A33" s="22" t="s">
        <v>1292</v>
      </c>
      <c r="B33" s="22" t="s">
        <v>1293</v>
      </c>
    </row>
    <row r="34" spans="1:2" x14ac:dyDescent="0.25">
      <c r="A34" s="22" t="s">
        <v>1294</v>
      </c>
      <c r="B34" s="22" t="s">
        <v>1295</v>
      </c>
    </row>
    <row r="35" spans="1:2" x14ac:dyDescent="0.25">
      <c r="A35" s="22" t="s">
        <v>1296</v>
      </c>
      <c r="B35" s="22" t="s">
        <v>1297</v>
      </c>
    </row>
    <row r="36" spans="1:2" x14ac:dyDescent="0.25">
      <c r="A36" s="22" t="s">
        <v>1298</v>
      </c>
      <c r="B36" s="22" t="s">
        <v>1299</v>
      </c>
    </row>
    <row r="37" spans="1:2" x14ac:dyDescent="0.25">
      <c r="A37" s="22" t="s">
        <v>1300</v>
      </c>
      <c r="B37" s="22" t="s">
        <v>1301</v>
      </c>
    </row>
    <row r="38" spans="1:2" x14ac:dyDescent="0.25">
      <c r="A38" s="22" t="s">
        <v>1302</v>
      </c>
      <c r="B38" s="22" t="s">
        <v>1303</v>
      </c>
    </row>
    <row r="39" spans="1:2" x14ac:dyDescent="0.25">
      <c r="A39" s="22" t="s">
        <v>1304</v>
      </c>
      <c r="B39" s="22" t="s">
        <v>1305</v>
      </c>
    </row>
    <row r="40" spans="1:2" x14ac:dyDescent="0.25">
      <c r="A40" s="22" t="s">
        <v>1306</v>
      </c>
      <c r="B40" s="22" t="s">
        <v>1307</v>
      </c>
    </row>
    <row r="41" spans="1:2" x14ac:dyDescent="0.25">
      <c r="A41" s="22" t="s">
        <v>1308</v>
      </c>
      <c r="B41" s="22" t="s">
        <v>1309</v>
      </c>
    </row>
    <row r="42" spans="1:2" x14ac:dyDescent="0.25">
      <c r="A42" s="22" t="s">
        <v>1310</v>
      </c>
      <c r="B42" s="22" t="s">
        <v>1311</v>
      </c>
    </row>
    <row r="43" spans="1:2" x14ac:dyDescent="0.25">
      <c r="A43" s="22" t="s">
        <v>1312</v>
      </c>
      <c r="B43" s="22" t="s">
        <v>1313</v>
      </c>
    </row>
    <row r="44" spans="1:2" x14ac:dyDescent="0.25">
      <c r="A44" s="22" t="s">
        <v>1314</v>
      </c>
      <c r="B44" s="22" t="s">
        <v>1315</v>
      </c>
    </row>
    <row r="45" spans="1:2" x14ac:dyDescent="0.25">
      <c r="A45" s="22" t="s">
        <v>1316</v>
      </c>
      <c r="B45" s="22" t="s">
        <v>1317</v>
      </c>
    </row>
    <row r="46" spans="1:2" x14ac:dyDescent="0.25">
      <c r="A46" s="22" t="s">
        <v>1318</v>
      </c>
      <c r="B46" s="22" t="s">
        <v>1319</v>
      </c>
    </row>
    <row r="47" spans="1:2" x14ac:dyDescent="0.25">
      <c r="A47" s="22" t="s">
        <v>1320</v>
      </c>
      <c r="B47" s="22" t="s">
        <v>1321</v>
      </c>
    </row>
    <row r="48" spans="1:2" x14ac:dyDescent="0.25">
      <c r="A48" s="22" t="s">
        <v>1322</v>
      </c>
      <c r="B48" s="22" t="s">
        <v>1323</v>
      </c>
    </row>
    <row r="49" spans="1:2" x14ac:dyDescent="0.25">
      <c r="A49" s="22" t="s">
        <v>1324</v>
      </c>
      <c r="B49" s="22" t="s">
        <v>1325</v>
      </c>
    </row>
    <row r="50" spans="1:2" x14ac:dyDescent="0.25">
      <c r="A50" s="22" t="s">
        <v>1326</v>
      </c>
      <c r="B50" s="22" t="s">
        <v>1327</v>
      </c>
    </row>
    <row r="51" spans="1:2" x14ac:dyDescent="0.25">
      <c r="A51" s="22" t="s">
        <v>1328</v>
      </c>
      <c r="B51" s="22" t="s">
        <v>1329</v>
      </c>
    </row>
    <row r="52" spans="1:2" x14ac:dyDescent="0.25">
      <c r="A52" s="22" t="s">
        <v>1330</v>
      </c>
      <c r="B52" s="22" t="s">
        <v>1331</v>
      </c>
    </row>
    <row r="53" spans="1:2" x14ac:dyDescent="0.25">
      <c r="A53" s="22" t="s">
        <v>1332</v>
      </c>
      <c r="B53" s="22" t="s">
        <v>1333</v>
      </c>
    </row>
    <row r="54" spans="1:2" x14ac:dyDescent="0.25">
      <c r="A54" s="22" t="s">
        <v>1334</v>
      </c>
      <c r="B54" s="22" t="s">
        <v>1335</v>
      </c>
    </row>
    <row r="55" spans="1:2" x14ac:dyDescent="0.25">
      <c r="A55" s="22" t="s">
        <v>1336</v>
      </c>
      <c r="B55" s="22" t="s">
        <v>1337</v>
      </c>
    </row>
    <row r="56" spans="1:2" x14ac:dyDescent="0.25">
      <c r="A56" s="22" t="s">
        <v>1338</v>
      </c>
      <c r="B56" s="22" t="s">
        <v>1339</v>
      </c>
    </row>
    <row r="57" spans="1:2" x14ac:dyDescent="0.25">
      <c r="A57" s="22" t="s">
        <v>1340</v>
      </c>
      <c r="B57" s="22" t="s">
        <v>1341</v>
      </c>
    </row>
    <row r="58" spans="1:2" x14ac:dyDescent="0.25">
      <c r="A58" s="22" t="s">
        <v>1342</v>
      </c>
      <c r="B58" s="22" t="s">
        <v>1343</v>
      </c>
    </row>
    <row r="59" spans="1:2" x14ac:dyDescent="0.25">
      <c r="A59" s="22" t="s">
        <v>1344</v>
      </c>
      <c r="B59" s="22" t="s">
        <v>1345</v>
      </c>
    </row>
    <row r="60" spans="1:2" x14ac:dyDescent="0.25">
      <c r="A60" s="22" t="s">
        <v>1346</v>
      </c>
      <c r="B60" s="22" t="s">
        <v>1347</v>
      </c>
    </row>
    <row r="61" spans="1:2" x14ac:dyDescent="0.25">
      <c r="A61" s="22" t="s">
        <v>1348</v>
      </c>
      <c r="B61" s="22" t="s">
        <v>1349</v>
      </c>
    </row>
    <row r="62" spans="1:2" x14ac:dyDescent="0.25">
      <c r="A62" s="22" t="s">
        <v>1350</v>
      </c>
      <c r="B62" s="22" t="s">
        <v>1351</v>
      </c>
    </row>
    <row r="64" spans="1:2" x14ac:dyDescent="0.25">
      <c r="A64" s="1" t="s">
        <v>1352</v>
      </c>
    </row>
    <row r="65" spans="1:2" x14ac:dyDescent="0.25">
      <c r="A65" s="23" t="s">
        <v>1353</v>
      </c>
      <c r="B65" s="23" t="s">
        <v>1354</v>
      </c>
    </row>
    <row r="66" spans="1:2" x14ac:dyDescent="0.25">
      <c r="A66" s="23" t="s">
        <v>1355</v>
      </c>
      <c r="B66" s="23" t="s">
        <v>1356</v>
      </c>
    </row>
    <row r="67" spans="1:2" x14ac:dyDescent="0.25">
      <c r="A67" s="23" t="s">
        <v>1357</v>
      </c>
      <c r="B67" s="23" t="s">
        <v>1358</v>
      </c>
    </row>
    <row r="68" spans="1:2" x14ac:dyDescent="0.25">
      <c r="A68" s="23" t="s">
        <v>1359</v>
      </c>
      <c r="B68" s="23" t="s">
        <v>1360</v>
      </c>
    </row>
    <row r="69" spans="1:2" x14ac:dyDescent="0.25">
      <c r="A69" s="23" t="s">
        <v>1361</v>
      </c>
      <c r="B69" s="23" t="s">
        <v>1362</v>
      </c>
    </row>
    <row r="70" spans="1:2" x14ac:dyDescent="0.25">
      <c r="A70" s="23" t="s">
        <v>1363</v>
      </c>
      <c r="B70" s="23" t="s">
        <v>1364</v>
      </c>
    </row>
    <row r="71" spans="1:2" x14ac:dyDescent="0.25">
      <c r="A71" s="23" t="s">
        <v>1365</v>
      </c>
      <c r="B71" s="23" t="s">
        <v>1366</v>
      </c>
    </row>
    <row r="72" spans="1:2" x14ac:dyDescent="0.25">
      <c r="A72" s="23" t="s">
        <v>1367</v>
      </c>
      <c r="B72" s="23" t="s">
        <v>1368</v>
      </c>
    </row>
    <row r="73" spans="1:2" x14ac:dyDescent="0.25">
      <c r="A73" s="23" t="s">
        <v>1262</v>
      </c>
      <c r="B73" s="23" t="s">
        <v>1369</v>
      </c>
    </row>
    <row r="74" spans="1:2" x14ac:dyDescent="0.25">
      <c r="A74" s="23" t="s">
        <v>1370</v>
      </c>
      <c r="B74" s="23" t="s">
        <v>1371</v>
      </c>
    </row>
    <row r="75" spans="1:2" x14ac:dyDescent="0.25">
      <c r="A75" s="23" t="s">
        <v>1372</v>
      </c>
      <c r="B75" s="23" t="s">
        <v>1373</v>
      </c>
    </row>
    <row r="76" spans="1:2" x14ac:dyDescent="0.25">
      <c r="A76" s="23" t="s">
        <v>1374</v>
      </c>
      <c r="B76" s="23" t="s">
        <v>1375</v>
      </c>
    </row>
    <row r="77" spans="1:2" x14ac:dyDescent="0.25">
      <c r="A77" s="23" t="s">
        <v>1376</v>
      </c>
      <c r="B77" s="23" t="s">
        <v>1377</v>
      </c>
    </row>
    <row r="78" spans="1:2" x14ac:dyDescent="0.25">
      <c r="A78" s="23" t="s">
        <v>1378</v>
      </c>
      <c r="B78" s="23" t="s">
        <v>1379</v>
      </c>
    </row>
    <row r="79" spans="1:2" x14ac:dyDescent="0.25">
      <c r="A79" s="23" t="s">
        <v>1380</v>
      </c>
      <c r="B79" s="23" t="s">
        <v>1381</v>
      </c>
    </row>
    <row r="80" spans="1:2" x14ac:dyDescent="0.25">
      <c r="A80" s="23" t="s">
        <v>1382</v>
      </c>
      <c r="B80" s="23" t="s">
        <v>1383</v>
      </c>
    </row>
    <row r="81" spans="1:2" x14ac:dyDescent="0.25">
      <c r="A81" s="23" t="s">
        <v>1384</v>
      </c>
      <c r="B81" s="23" t="s">
        <v>1385</v>
      </c>
    </row>
    <row r="82" spans="1:2" x14ac:dyDescent="0.25">
      <c r="A82" s="23" t="s">
        <v>1386</v>
      </c>
      <c r="B82" s="23" t="s">
        <v>1387</v>
      </c>
    </row>
    <row r="83" spans="1:2" x14ac:dyDescent="0.25">
      <c r="A83" s="23" t="s">
        <v>1388</v>
      </c>
      <c r="B83" s="23" t="s">
        <v>1389</v>
      </c>
    </row>
    <row r="84" spans="1:2" x14ac:dyDescent="0.25">
      <c r="A84" s="23" t="s">
        <v>1390</v>
      </c>
      <c r="B84" s="23" t="s">
        <v>1391</v>
      </c>
    </row>
    <row r="85" spans="1:2" x14ac:dyDescent="0.25">
      <c r="A85" s="23" t="s">
        <v>1392</v>
      </c>
      <c r="B85" s="23" t="s">
        <v>1393</v>
      </c>
    </row>
    <row r="86" spans="1:2" x14ac:dyDescent="0.25">
      <c r="A86" s="23" t="s">
        <v>1394</v>
      </c>
      <c r="B86" s="23" t="s">
        <v>1395</v>
      </c>
    </row>
    <row r="87" spans="1:2" x14ac:dyDescent="0.25">
      <c r="A87" s="23" t="s">
        <v>1396</v>
      </c>
      <c r="B87" s="23" t="s">
        <v>1397</v>
      </c>
    </row>
    <row r="88" spans="1:2" x14ac:dyDescent="0.25">
      <c r="A88" s="23" t="s">
        <v>1398</v>
      </c>
      <c r="B88" s="23" t="s">
        <v>1399</v>
      </c>
    </row>
    <row r="89" spans="1:2" x14ac:dyDescent="0.25">
      <c r="A89" s="23" t="s">
        <v>1400</v>
      </c>
      <c r="B89" s="23" t="s">
        <v>1401</v>
      </c>
    </row>
  </sheetData>
  <sheetProtection sheet="1" objects="1" scenarios="1" formatCells="0" formatColumns="0" formatRows="0"/>
  <dataValidations count="4">
    <dataValidation type="list" allowBlank="1" showInputMessage="1" showErrorMessage="1" sqref="B4" xr:uid="{5BD3B223-4FC0-4BFA-9B44-ACB2E57D6A15}">
      <formula1>$A$30:$A$62</formula1>
    </dataValidation>
    <dataValidation type="list" allowBlank="1" showInputMessage="1" showErrorMessage="1" sqref="B5" xr:uid="{5BA3F5F6-24FE-4EF1-A471-AF14A46E2566}">
      <formula1>$A$65:$A$89</formula1>
    </dataValidation>
    <dataValidation type="list" allowBlank="1" showInputMessage="1" showErrorMessage="1" sqref="B3" xr:uid="{4B3F5063-9A75-4B60-98D9-B35E3CD1425C}">
      <formula1>$A$19:$A$27</formula1>
    </dataValidation>
    <dataValidation type="list" allowBlank="1" showInputMessage="1" showErrorMessage="1" sqref="B2" xr:uid="{8EC4F3CC-DFA2-44F5-AFFC-CC16CEC9D8DC}">
      <formula1>$A$8:$A$16</formula1>
    </dataValidation>
  </dataValidations>
  <pageMargins left="0.7" right="0.7" top="0.78740157499999996" bottom="0.78740157499999996"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0ADE2-F72F-4538-AFD1-84B4CBF81725}">
  <sheetPr codeName="Tabelle1">
    <pageSetUpPr fitToPage="1"/>
  </sheetPr>
  <dimension ref="A1:D17"/>
  <sheetViews>
    <sheetView workbookViewId="0">
      <selection activeCell="D13" sqref="D13"/>
    </sheetView>
  </sheetViews>
  <sheetFormatPr defaultColWidth="0" defaultRowHeight="13.2" zeroHeight="1" x14ac:dyDescent="0.25"/>
  <cols>
    <col min="1" max="1" width="9.21875" customWidth="1"/>
    <col min="2" max="2" width="31.21875" customWidth="1"/>
    <col min="3" max="3" width="63" customWidth="1"/>
    <col min="4" max="4" width="11.44140625" customWidth="1"/>
    <col min="5" max="16384" width="11.44140625" hidden="1"/>
  </cols>
  <sheetData>
    <row r="1" spans="1:3" ht="15.6" x14ac:dyDescent="0.25">
      <c r="B1" s="74" t="s">
        <v>295</v>
      </c>
      <c r="C1" s="61"/>
    </row>
    <row r="2" spans="1:3" ht="34.5" customHeight="1" thickBot="1" x14ac:dyDescent="0.3">
      <c r="B2" s="331" t="s">
        <v>297</v>
      </c>
      <c r="C2" s="331"/>
    </row>
    <row r="3" spans="1:3" ht="26.25" customHeight="1" x14ac:dyDescent="0.25">
      <c r="B3" s="321" t="s">
        <v>299</v>
      </c>
      <c r="C3" s="76" t="s">
        <v>32</v>
      </c>
    </row>
    <row r="4" spans="1:3" ht="26.4" x14ac:dyDescent="0.25">
      <c r="B4" s="322" t="s">
        <v>304</v>
      </c>
      <c r="C4" s="77" t="s">
        <v>33</v>
      </c>
    </row>
    <row r="5" spans="1:3" ht="54.75" customHeight="1" x14ac:dyDescent="0.25">
      <c r="B5" s="322" t="s">
        <v>308</v>
      </c>
      <c r="C5" s="77" t="s">
        <v>34</v>
      </c>
    </row>
    <row r="6" spans="1:3" x14ac:dyDescent="0.25">
      <c r="B6" s="34"/>
      <c r="C6" s="34"/>
    </row>
    <row r="7" spans="1:3" ht="13.8" thickBot="1" x14ac:dyDescent="0.3">
      <c r="A7" s="399" t="str">
        <f>Translations!$B$55</f>
        <v>Colour codes</v>
      </c>
      <c r="B7" s="399"/>
      <c r="C7" s="61"/>
    </row>
    <row r="8" spans="1:3" ht="51" customHeight="1" x14ac:dyDescent="0.25">
      <c r="A8" s="78"/>
      <c r="B8" s="400" t="s">
        <v>318</v>
      </c>
      <c r="C8" s="401"/>
    </row>
    <row r="9" spans="1:3" ht="27" customHeight="1" x14ac:dyDescent="0.25">
      <c r="A9" s="79"/>
      <c r="B9" s="402" t="s">
        <v>320</v>
      </c>
      <c r="C9" s="403"/>
    </row>
    <row r="10" spans="1:3" ht="27" customHeight="1" thickBot="1" x14ac:dyDescent="0.3">
      <c r="A10" s="109"/>
      <c r="B10" s="402" t="s">
        <v>926</v>
      </c>
      <c r="C10" s="403"/>
    </row>
    <row r="11" spans="1:3" ht="40.5" customHeight="1" thickBot="1" x14ac:dyDescent="0.3">
      <c r="A11" s="80"/>
      <c r="B11" s="404" t="s">
        <v>322</v>
      </c>
      <c r="C11" s="405"/>
    </row>
    <row r="12" spans="1:3" x14ac:dyDescent="0.25">
      <c r="B12" s="34"/>
      <c r="C12" s="34"/>
    </row>
    <row r="13" spans="1:3" ht="51" customHeight="1" thickBot="1" x14ac:dyDescent="0.3">
      <c r="B13" s="406" t="s">
        <v>326</v>
      </c>
      <c r="C13" s="407"/>
    </row>
    <row r="14" spans="1:3" ht="18" customHeight="1" x14ac:dyDescent="0.25">
      <c r="B14" s="75"/>
      <c r="C14" s="75"/>
    </row>
    <row r="15" spans="1:3" ht="45.45" customHeight="1" thickBot="1" x14ac:dyDescent="0.3">
      <c r="B15" s="397" t="s">
        <v>1407</v>
      </c>
      <c r="C15" s="398"/>
    </row>
    <row r="16" spans="1:3" x14ac:dyDescent="0.25"/>
    <row r="17" x14ac:dyDescent="0.25"/>
  </sheetData>
  <mergeCells count="8">
    <mergeCell ref="B15:C15"/>
    <mergeCell ref="A7:B7"/>
    <mergeCell ref="B2:C2"/>
    <mergeCell ref="B8:C8"/>
    <mergeCell ref="B9:C9"/>
    <mergeCell ref="B11:C11"/>
    <mergeCell ref="B13:C13"/>
    <mergeCell ref="B10:C10"/>
  </mergeCells>
  <phoneticPr fontId="32" type="noConversion"/>
  <hyperlinks>
    <hyperlink ref="B3" location="'Opinion Statement (USE)'!B6" display="Opinion Statement (installation)" xr:uid="{63EF0DB6-A29E-4F0C-AE45-52FC33751DBA}"/>
    <hyperlink ref="B4" location="'Annex 1 - Findings'!C3" display="Annex 1 : FINDINGS" xr:uid="{C588F0F2-DBDA-4387-9597-5906610D05D2}"/>
    <hyperlink ref="B5" location="'Annex 2 - basis of work (USE)'!C1" display="Annex 2 : BASIS OF WORK" xr:uid="{F3C555CA-071A-4884-9B8B-CE248680FCA8}"/>
  </hyperlinks>
  <pageMargins left="0.74803149606299213" right="0.74803149606299213" top="0.35433070866141736" bottom="0.78740157480314965" header="0.23622047244094491" footer="0.47244094488188981"/>
  <pageSetup paperSize="9" scale="85" fitToHeight="0" orientation="portrait"/>
  <headerFooter>
    <oddFooter>&amp;L&amp;F/
&amp;A&amp;C&amp;P/&amp;N&amp;RPrinted : &amp;D/&amp;T</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E7B6B-422B-443A-A24C-28E927CB0475}">
  <sheetPr codeName="Sheet3">
    <pageSetUpPr fitToPage="1"/>
  </sheetPr>
  <dimension ref="A1:D102"/>
  <sheetViews>
    <sheetView zoomScaleNormal="100" workbookViewId="0">
      <selection activeCell="C7" sqref="C7"/>
    </sheetView>
  </sheetViews>
  <sheetFormatPr defaultColWidth="0" defaultRowHeight="13.2" zeroHeight="1" x14ac:dyDescent="0.25"/>
  <cols>
    <col min="1" max="1" width="30.5546875" style="34" customWidth="1"/>
    <col min="2" max="2" width="63.5546875" style="35" customWidth="1"/>
    <col min="3" max="3" width="98.44140625" style="39" customWidth="1"/>
    <col min="4" max="4" width="11.6640625" style="37" customWidth="1"/>
    <col min="5" max="16384" width="11.44140625" style="37" hidden="1"/>
  </cols>
  <sheetData>
    <row r="1" spans="1:4" x14ac:dyDescent="0.25">
      <c r="C1" s="67" t="str">
        <f>Translations!$B$63</f>
        <v>GUIDANCE FOR VERIFIERS</v>
      </c>
    </row>
    <row r="2" spans="1:4" ht="34.049999999999997" customHeight="1" x14ac:dyDescent="0.25">
      <c r="A2" s="413" t="str">
        <f>Translations!$B$64</f>
        <v>Independent Reasonable Assurance Verification Report Opinion Statement - Emissions Trading System</v>
      </c>
      <c r="B2" s="413"/>
      <c r="C2" s="412" t="s">
        <v>1408</v>
      </c>
    </row>
    <row r="3" spans="1:4" s="269" customFormat="1" ht="35.549999999999997" customHeight="1" x14ac:dyDescent="0.25">
      <c r="A3" s="413" t="s">
        <v>36</v>
      </c>
      <c r="B3" s="413"/>
      <c r="C3" s="412"/>
    </row>
    <row r="4" spans="1:4" ht="13.8" thickBot="1" x14ac:dyDescent="0.3">
      <c r="B4" s="40"/>
      <c r="C4" s="412"/>
    </row>
    <row r="5" spans="1:4" ht="15" customHeight="1" thickBot="1" x14ac:dyDescent="0.3">
      <c r="A5" s="410" t="str">
        <f>Translations!$B$67</f>
        <v>OPERATOR DETAILS</v>
      </c>
      <c r="B5" s="411"/>
      <c r="C5" s="68"/>
    </row>
    <row r="6" spans="1:4" ht="12.75" customHeight="1" x14ac:dyDescent="0.25">
      <c r="A6" s="41" t="str">
        <f>Translations!$B$68</f>
        <v xml:space="preserve">Name of Operator: </v>
      </c>
      <c r="B6" s="238"/>
      <c r="C6" s="70" t="s">
        <v>37</v>
      </c>
    </row>
    <row r="7" spans="1:4" x14ac:dyDescent="0.25">
      <c r="A7" s="42" t="str">
        <f>Translations!$B$70</f>
        <v>Name of Installation:</v>
      </c>
      <c r="B7" s="239"/>
      <c r="C7" s="68"/>
    </row>
    <row r="8" spans="1:4" ht="27" customHeight="1" x14ac:dyDescent="0.25">
      <c r="A8" s="42" t="str">
        <f>Translations!$B$71</f>
        <v>Address of Installation:</v>
      </c>
      <c r="B8" s="240"/>
      <c r="C8" s="68"/>
    </row>
    <row r="9" spans="1:4" x14ac:dyDescent="0.25">
      <c r="A9" s="42" t="s">
        <v>38</v>
      </c>
      <c r="B9" s="240"/>
      <c r="C9" s="306" t="s">
        <v>39</v>
      </c>
    </row>
    <row r="10" spans="1:4" x14ac:dyDescent="0.25">
      <c r="A10" s="42" t="s">
        <v>40</v>
      </c>
      <c r="B10" s="240"/>
      <c r="C10" s="306"/>
    </row>
    <row r="11" spans="1:4" s="45" customFormat="1" x14ac:dyDescent="0.25">
      <c r="A11" s="42" t="s">
        <v>41</v>
      </c>
      <c r="B11" s="241"/>
      <c r="C11" s="70"/>
      <c r="D11" s="317"/>
    </row>
    <row r="12" spans="1:4" ht="9" customHeight="1" x14ac:dyDescent="0.25">
      <c r="B12" s="40"/>
      <c r="C12" s="63"/>
    </row>
    <row r="13" spans="1:4" ht="13.8" thickBot="1" x14ac:dyDescent="0.3"/>
    <row r="14" spans="1:4" ht="13.8" thickBot="1" x14ac:dyDescent="0.3">
      <c r="A14" s="410" t="s">
        <v>42</v>
      </c>
      <c r="B14" s="411"/>
    </row>
    <row r="15" spans="1:4" ht="39.6" x14ac:dyDescent="0.25">
      <c r="A15" s="290" t="s">
        <v>43</v>
      </c>
      <c r="B15" s="297"/>
      <c r="C15" s="70" t="s">
        <v>1409</v>
      </c>
      <c r="D15" s="66"/>
    </row>
    <row r="16" spans="1:4" ht="27" thickBot="1" x14ac:dyDescent="0.3">
      <c r="A16" s="42" t="s">
        <v>44</v>
      </c>
      <c r="B16" s="241"/>
      <c r="C16" s="70" t="s">
        <v>1410</v>
      </c>
    </row>
    <row r="17" spans="1:4" ht="13.8" thickBot="1" x14ac:dyDescent="0.3">
      <c r="A17" s="410" t="str">
        <f>Translations!$B$81</f>
        <v>EMISSIONS DETAILS</v>
      </c>
      <c r="B17" s="411"/>
      <c r="C17" s="63"/>
    </row>
    <row r="18" spans="1:4" x14ac:dyDescent="0.25">
      <c r="A18" s="41" t="s">
        <v>46</v>
      </c>
      <c r="B18" s="238"/>
      <c r="C18" s="70" t="s">
        <v>47</v>
      </c>
    </row>
    <row r="19" spans="1:4" x14ac:dyDescent="0.25">
      <c r="A19" s="42" t="str">
        <f>Translations!$B$87</f>
        <v>Process Emissions in tCO2e:</v>
      </c>
      <c r="B19" s="243"/>
      <c r="C19" s="307" t="s">
        <v>1411</v>
      </c>
    </row>
    <row r="20" spans="1:4" x14ac:dyDescent="0.25">
      <c r="A20" s="42" t="str">
        <f>Translations!$B$89</f>
        <v>Combustion Emissions in tCO2e:</v>
      </c>
      <c r="B20" s="243"/>
      <c r="C20" s="307" t="s">
        <v>1411</v>
      </c>
    </row>
    <row r="21" spans="1:4" x14ac:dyDescent="0.25">
      <c r="A21" s="42" t="str">
        <f>Translations!$B$90</f>
        <v>Total Emissions in tCO2e:</v>
      </c>
      <c r="B21" s="110">
        <f>SUM(B19:B20)</f>
        <v>0</v>
      </c>
      <c r="C21" s="70" t="s">
        <v>1412</v>
      </c>
    </row>
    <row r="22" spans="1:4" ht="39.6" x14ac:dyDescent="0.25">
      <c r="A22" s="42" t="str">
        <f>Translations!$B$92</f>
        <v>Combustion Source Streams:</v>
      </c>
      <c r="B22" s="244"/>
      <c r="C22" s="70" t="s">
        <v>1413</v>
      </c>
      <c r="D22" s="299"/>
    </row>
    <row r="23" spans="1:4" ht="39.6" x14ac:dyDescent="0.25">
      <c r="A23" s="42" t="str">
        <f>Translations!$B$94</f>
        <v>Process Source Streams:</v>
      </c>
      <c r="B23" s="244"/>
      <c r="C23" s="70" t="s">
        <v>1414</v>
      </c>
      <c r="D23" s="299"/>
    </row>
    <row r="24" spans="1:4" ht="28.95" customHeight="1" x14ac:dyDescent="0.25">
      <c r="A24" s="42" t="str">
        <f>Translations!$B$96</f>
        <v>Methodology used:</v>
      </c>
      <c r="B24" s="239"/>
      <c r="C24" s="70" t="s">
        <v>1415</v>
      </c>
      <c r="D24" s="299"/>
    </row>
    <row r="25" spans="1:4" ht="21.45" customHeight="1" x14ac:dyDescent="0.25">
      <c r="A25" s="42" t="str">
        <f>Translations!$B$98</f>
        <v>Emissions factors used:</v>
      </c>
      <c r="B25" s="240"/>
      <c r="C25" s="70" t="s">
        <v>1416</v>
      </c>
      <c r="D25" s="299"/>
    </row>
    <row r="26" spans="1:4" ht="15.6" customHeight="1" thickBot="1" x14ac:dyDescent="0.3">
      <c r="B26" s="311"/>
      <c r="C26" s="70"/>
      <c r="D26" s="299"/>
    </row>
    <row r="27" spans="1:4" x14ac:dyDescent="0.25">
      <c r="A27" s="41" t="s">
        <v>46</v>
      </c>
      <c r="B27" s="238"/>
      <c r="C27" s="70"/>
      <c r="D27" s="299"/>
    </row>
    <row r="28" spans="1:4" x14ac:dyDescent="0.25">
      <c r="A28" s="42" t="str">
        <f>Translations!$B$87</f>
        <v>Process Emissions in tCO2e:</v>
      </c>
      <c r="B28" s="243"/>
      <c r="C28" s="66"/>
    </row>
    <row r="29" spans="1:4" x14ac:dyDescent="0.25">
      <c r="A29" s="42" t="str">
        <f>Translations!$B$89</f>
        <v>Combustion Emissions in tCO2e:</v>
      </c>
      <c r="B29" s="243"/>
      <c r="C29" s="66"/>
    </row>
    <row r="30" spans="1:4" x14ac:dyDescent="0.25">
      <c r="A30" s="42" t="str">
        <f>Translations!$B$90</f>
        <v>Total Emissions in tCO2e:</v>
      </c>
      <c r="B30" s="110">
        <f>SUM(B28:B29)</f>
        <v>0</v>
      </c>
      <c r="C30" s="66"/>
    </row>
    <row r="31" spans="1:4" x14ac:dyDescent="0.25">
      <c r="A31" s="42" t="str">
        <f>Translations!$B$92</f>
        <v>Combustion Source Streams:</v>
      </c>
      <c r="B31" s="244"/>
      <c r="C31" s="66"/>
    </row>
    <row r="32" spans="1:4" x14ac:dyDescent="0.25">
      <c r="A32" s="42" t="str">
        <f>Translations!$B$94</f>
        <v>Process Source Streams:</v>
      </c>
      <c r="B32" s="244"/>
      <c r="C32" s="66"/>
    </row>
    <row r="33" spans="1:3" x14ac:dyDescent="0.25">
      <c r="A33" s="42" t="str">
        <f>Translations!$B$96</f>
        <v>Methodology used:</v>
      </c>
      <c r="B33" s="239"/>
      <c r="C33" s="66"/>
    </row>
    <row r="34" spans="1:3" x14ac:dyDescent="0.25">
      <c r="A34" s="42" t="str">
        <f>Translations!$B$98</f>
        <v>Emissions factors used:</v>
      </c>
      <c r="B34" s="240"/>
      <c r="C34" s="66"/>
    </row>
    <row r="35" spans="1:3" ht="13.8" thickBot="1" x14ac:dyDescent="0.3">
      <c r="B35" s="311"/>
      <c r="C35" s="70"/>
    </row>
    <row r="36" spans="1:3" x14ac:dyDescent="0.25">
      <c r="A36" s="41" t="s">
        <v>46</v>
      </c>
      <c r="B36" s="238"/>
      <c r="C36" s="70"/>
    </row>
    <row r="37" spans="1:3" x14ac:dyDescent="0.25">
      <c r="A37" s="42" t="str">
        <f>Translations!$B$87</f>
        <v>Process Emissions in tCO2e:</v>
      </c>
      <c r="B37" s="243"/>
      <c r="C37" s="70"/>
    </row>
    <row r="38" spans="1:3" x14ac:dyDescent="0.25">
      <c r="A38" s="42" t="str">
        <f>Translations!$B$89</f>
        <v>Combustion Emissions in tCO2e:</v>
      </c>
      <c r="B38" s="243"/>
      <c r="C38" s="70"/>
    </row>
    <row r="39" spans="1:3" x14ac:dyDescent="0.25">
      <c r="A39" s="42" t="str">
        <f>Translations!$B$90</f>
        <v>Total Emissions in tCO2e:</v>
      </c>
      <c r="B39" s="110">
        <f>SUM(B37:B38)</f>
        <v>0</v>
      </c>
      <c r="C39" s="70"/>
    </row>
    <row r="40" spans="1:3" x14ac:dyDescent="0.25">
      <c r="A40" s="42" t="str">
        <f>Translations!$B$92</f>
        <v>Combustion Source Streams:</v>
      </c>
      <c r="B40" s="244"/>
      <c r="C40" s="70"/>
    </row>
    <row r="41" spans="1:3" x14ac:dyDescent="0.25">
      <c r="A41" s="42" t="str">
        <f>Translations!$B$94</f>
        <v>Process Source Streams:</v>
      </c>
      <c r="B41" s="244"/>
      <c r="C41" s="70"/>
    </row>
    <row r="42" spans="1:3" x14ac:dyDescent="0.25">
      <c r="A42" s="42" t="str">
        <f>Translations!$B$96</f>
        <v>Methodology used:</v>
      </c>
      <c r="B42" s="239"/>
      <c r="C42" s="70"/>
    </row>
    <row r="43" spans="1:3" x14ac:dyDescent="0.25">
      <c r="A43" s="42" t="str">
        <f>Translations!$B$98</f>
        <v>Emissions factors used:</v>
      </c>
      <c r="B43" s="240"/>
      <c r="C43" s="70"/>
    </row>
    <row r="44" spans="1:3" ht="9" customHeight="1" thickBot="1" x14ac:dyDescent="0.3">
      <c r="B44" s="40"/>
      <c r="C44" s="63"/>
    </row>
    <row r="45" spans="1:3" ht="13.8" thickBot="1" x14ac:dyDescent="0.3">
      <c r="A45" s="408" t="str">
        <f>Translations!$B$102</f>
        <v>SITE VERIFICATION DETAILS</v>
      </c>
      <c r="B45" s="409"/>
      <c r="C45" s="63"/>
    </row>
    <row r="46" spans="1:3" ht="26.4" x14ac:dyDescent="0.25">
      <c r="A46" s="41" t="str">
        <f>Translations!$B$103</f>
        <v>Operator/ Installation visited during verification:</v>
      </c>
      <c r="B46" s="245"/>
      <c r="C46" s="70" t="s">
        <v>54</v>
      </c>
    </row>
    <row r="47" spans="1:3" ht="24.75" customHeight="1" x14ac:dyDescent="0.25">
      <c r="A47" s="42" t="str">
        <f>Translations!$B$105</f>
        <v>Date(s) of visit(s):</v>
      </c>
      <c r="B47" s="240"/>
      <c r="C47" s="70"/>
    </row>
    <row r="48" spans="1:3" x14ac:dyDescent="0.25">
      <c r="A48" s="42" t="str">
        <f>Translations!$B$107</f>
        <v>Number of days on-site:</v>
      </c>
      <c r="B48" s="240"/>
      <c r="C48" s="70"/>
    </row>
    <row r="49" spans="1:4" ht="52.8" x14ac:dyDescent="0.25">
      <c r="A49" s="42" t="s">
        <v>55</v>
      </c>
      <c r="B49" s="318"/>
      <c r="C49" s="70"/>
    </row>
    <row r="50" spans="1:4" ht="9" customHeight="1" thickBot="1" x14ac:dyDescent="0.3">
      <c r="B50" s="40"/>
      <c r="C50" s="63"/>
    </row>
    <row r="51" spans="1:4" ht="13.8" thickBot="1" x14ac:dyDescent="0.3">
      <c r="A51" s="410" t="s">
        <v>56</v>
      </c>
      <c r="B51" s="411"/>
    </row>
    <row r="52" spans="1:4" ht="27" thickBot="1" x14ac:dyDescent="0.3">
      <c r="A52" s="41" t="s">
        <v>57</v>
      </c>
      <c r="B52" s="319" t="s">
        <v>58</v>
      </c>
    </row>
    <row r="53" spans="1:4" ht="51.6" customHeight="1" x14ac:dyDescent="0.25">
      <c r="A53" s="41" t="s">
        <v>59</v>
      </c>
      <c r="B53" s="319"/>
      <c r="C53" s="70" t="s">
        <v>1417</v>
      </c>
    </row>
    <row r="54" spans="1:4" ht="32.1" customHeight="1" x14ac:dyDescent="0.25">
      <c r="A54" s="416" t="s">
        <v>60</v>
      </c>
      <c r="B54" s="417"/>
      <c r="C54" s="70"/>
    </row>
    <row r="55" spans="1:4" ht="21" customHeight="1" x14ac:dyDescent="0.25">
      <c r="A55" s="419" t="s">
        <v>61</v>
      </c>
      <c r="B55" s="318"/>
    </row>
    <row r="56" spans="1:4" ht="30" customHeight="1" x14ac:dyDescent="0.25">
      <c r="A56" s="420"/>
      <c r="B56" s="240" t="s">
        <v>62</v>
      </c>
      <c r="C56" s="70" t="s">
        <v>1418</v>
      </c>
    </row>
    <row r="57" spans="1:4" ht="30" customHeight="1" x14ac:dyDescent="0.25">
      <c r="A57" s="420"/>
      <c r="B57" s="318" t="s">
        <v>64</v>
      </c>
      <c r="C57" s="295"/>
    </row>
    <row r="58" spans="1:4" ht="30" customHeight="1" x14ac:dyDescent="0.25">
      <c r="A58" s="420"/>
      <c r="B58" s="318"/>
      <c r="C58" s="63"/>
    </row>
    <row r="59" spans="1:4" ht="30" customHeight="1" x14ac:dyDescent="0.25">
      <c r="A59" s="414" t="s">
        <v>65</v>
      </c>
      <c r="B59" s="318"/>
      <c r="C59" s="70"/>
    </row>
    <row r="60" spans="1:4" ht="44.1" customHeight="1" x14ac:dyDescent="0.25">
      <c r="A60" s="418"/>
      <c r="B60" s="240" t="s">
        <v>62</v>
      </c>
      <c r="C60" s="70" t="s">
        <v>1419</v>
      </c>
      <c r="D60" s="35"/>
    </row>
    <row r="61" spans="1:4" ht="30" customHeight="1" x14ac:dyDescent="0.25">
      <c r="A61" s="414" t="s">
        <v>66</v>
      </c>
      <c r="B61" s="318"/>
      <c r="C61" s="70"/>
    </row>
    <row r="62" spans="1:4" ht="30" customHeight="1" x14ac:dyDescent="0.25">
      <c r="A62" s="418"/>
      <c r="B62" s="240" t="s">
        <v>62</v>
      </c>
      <c r="C62" s="70" t="s">
        <v>1420</v>
      </c>
    </row>
    <row r="63" spans="1:4" ht="30" customHeight="1" x14ac:dyDescent="0.25">
      <c r="A63" s="414" t="s">
        <v>68</v>
      </c>
      <c r="B63" s="318"/>
      <c r="C63" s="70" t="s">
        <v>69</v>
      </c>
    </row>
    <row r="64" spans="1:4" ht="39" customHeight="1" thickBot="1" x14ac:dyDescent="0.3">
      <c r="A64" s="415"/>
      <c r="B64" s="246" t="s">
        <v>62</v>
      </c>
      <c r="C64" s="70" t="s">
        <v>1421</v>
      </c>
    </row>
    <row r="65" spans="1:4" ht="9" customHeight="1" x14ac:dyDescent="0.25">
      <c r="B65" s="40"/>
      <c r="C65" s="63"/>
    </row>
    <row r="66" spans="1:4" ht="9" customHeight="1" thickBot="1" x14ac:dyDescent="0.3">
      <c r="B66" s="40"/>
      <c r="C66" s="70"/>
    </row>
    <row r="67" spans="1:4" ht="62.55" customHeight="1" thickBot="1" x14ac:dyDescent="0.3">
      <c r="A67" s="434" t="str">
        <f>Translations!$B$152</f>
        <v>OPINION</v>
      </c>
      <c r="B67" s="435"/>
      <c r="C67" s="72" t="s">
        <v>1405</v>
      </c>
    </row>
    <row r="68" spans="1:4" ht="78.75" customHeight="1" x14ac:dyDescent="0.25">
      <c r="A68" s="423" t="str">
        <f>Translations!$B$154</f>
        <v xml:space="preserve">OPINION - verified as satisfactory: </v>
      </c>
      <c r="B68" s="425" t="s">
        <v>70</v>
      </c>
      <c r="C68" s="306" t="s">
        <v>1422</v>
      </c>
    </row>
    <row r="69" spans="1:4" ht="45" customHeight="1" x14ac:dyDescent="0.25">
      <c r="A69" s="424"/>
      <c r="B69" s="426"/>
      <c r="C69" s="306" t="s">
        <v>71</v>
      </c>
    </row>
    <row r="70" spans="1:4" ht="50.25" customHeight="1" x14ac:dyDescent="0.25">
      <c r="A70" s="432" t="str">
        <f>Translations!$B$158</f>
        <v xml:space="preserve">OPINION - verified with comments: </v>
      </c>
      <c r="B70" s="430" t="s">
        <v>72</v>
      </c>
      <c r="C70" s="306" t="s">
        <v>1423</v>
      </c>
      <c r="D70" s="35"/>
    </row>
    <row r="71" spans="1:4" ht="50.25" customHeight="1" x14ac:dyDescent="0.25">
      <c r="A71" s="433"/>
      <c r="B71" s="431"/>
      <c r="C71" s="306" t="s">
        <v>73</v>
      </c>
    </row>
    <row r="72" spans="1:4" ht="12.75" customHeight="1" x14ac:dyDescent="0.25">
      <c r="A72" s="428" t="str">
        <f>Translations!$B$162</f>
        <v>Comments which qualify the opinion:</v>
      </c>
      <c r="B72" s="247" t="s">
        <v>74</v>
      </c>
      <c r="C72" s="436" t="s">
        <v>75</v>
      </c>
    </row>
    <row r="73" spans="1:4" ht="12.75" customHeight="1" x14ac:dyDescent="0.25">
      <c r="A73" s="428"/>
      <c r="B73" s="248" t="s">
        <v>76</v>
      </c>
      <c r="C73" s="436"/>
    </row>
    <row r="74" spans="1:4" ht="12.75" customHeight="1" x14ac:dyDescent="0.25">
      <c r="A74" s="428"/>
      <c r="B74" s="248" t="s">
        <v>77</v>
      </c>
      <c r="C74" s="436"/>
    </row>
    <row r="75" spans="1:4" ht="12.75" customHeight="1" x14ac:dyDescent="0.25">
      <c r="A75" s="428"/>
      <c r="B75" s="248"/>
      <c r="C75" s="436"/>
    </row>
    <row r="76" spans="1:4" ht="12.75" customHeight="1" x14ac:dyDescent="0.25">
      <c r="A76" s="428"/>
      <c r="B76" s="248"/>
      <c r="C76" s="436"/>
    </row>
    <row r="77" spans="1:4" ht="12.75" customHeight="1" x14ac:dyDescent="0.25">
      <c r="A77" s="428"/>
      <c r="B77" s="248"/>
      <c r="C77" s="436"/>
    </row>
    <row r="78" spans="1:4" ht="12.75" customHeight="1" x14ac:dyDescent="0.25">
      <c r="A78" s="428"/>
      <c r="B78" s="248"/>
      <c r="C78" s="436"/>
    </row>
    <row r="79" spans="1:4" ht="12.75" customHeight="1" x14ac:dyDescent="0.25">
      <c r="A79" s="428"/>
      <c r="B79" s="248"/>
      <c r="C79" s="436" t="s">
        <v>1424</v>
      </c>
    </row>
    <row r="80" spans="1:4" ht="12.75" customHeight="1" x14ac:dyDescent="0.25">
      <c r="A80" s="428"/>
      <c r="B80" s="248"/>
      <c r="C80" s="436"/>
    </row>
    <row r="81" spans="1:4" ht="12.75" customHeight="1" x14ac:dyDescent="0.25">
      <c r="A81" s="429"/>
      <c r="B81" s="248"/>
      <c r="C81" s="436"/>
    </row>
    <row r="82" spans="1:4" ht="56.25" customHeight="1" x14ac:dyDescent="0.25">
      <c r="A82" s="414" t="str">
        <f>Translations!$B$165</f>
        <v xml:space="preserve">OPINION - not verified: </v>
      </c>
      <c r="B82" s="249" t="s">
        <v>1404</v>
      </c>
      <c r="C82" s="436" t="s">
        <v>1425</v>
      </c>
    </row>
    <row r="83" spans="1:4" ht="19.05" customHeight="1" x14ac:dyDescent="0.25">
      <c r="A83" s="427"/>
      <c r="B83" s="294" t="s">
        <v>79</v>
      </c>
      <c r="C83" s="436"/>
    </row>
    <row r="84" spans="1:4" ht="22.5" customHeight="1" x14ac:dyDescent="0.25">
      <c r="A84" s="427"/>
      <c r="B84" s="294" t="s">
        <v>80</v>
      </c>
      <c r="C84" s="436"/>
    </row>
    <row r="85" spans="1:4" ht="25.5" customHeight="1" x14ac:dyDescent="0.25">
      <c r="A85" s="427"/>
      <c r="B85" s="294" t="s">
        <v>81</v>
      </c>
      <c r="C85" s="436"/>
      <c r="D85" s="296"/>
    </row>
    <row r="86" spans="1:4" ht="26.55" customHeight="1" x14ac:dyDescent="0.25">
      <c r="A86" s="427"/>
      <c r="B86" s="294" t="s">
        <v>82</v>
      </c>
      <c r="C86" s="436" t="s">
        <v>1426</v>
      </c>
      <c r="D86" s="237"/>
    </row>
    <row r="87" spans="1:4" ht="12.75" customHeight="1" thickBot="1" x14ac:dyDescent="0.3">
      <c r="A87" s="427"/>
      <c r="B87" s="250"/>
      <c r="C87" s="436"/>
      <c r="D87" s="296"/>
    </row>
    <row r="88" spans="1:4" s="45" customFormat="1" ht="13.8" thickBot="1" x14ac:dyDescent="0.3">
      <c r="A88" s="421" t="str">
        <f>Translations!$B$174</f>
        <v>VERIFICATION TEAM</v>
      </c>
      <c r="B88" s="422"/>
      <c r="C88" s="63"/>
      <c r="D88" s="317"/>
    </row>
    <row r="89" spans="1:4" x14ac:dyDescent="0.25">
      <c r="A89" s="41" t="s">
        <v>84</v>
      </c>
      <c r="B89" s="245"/>
      <c r="C89" s="70" t="s">
        <v>1427</v>
      </c>
      <c r="D89" s="237"/>
    </row>
    <row r="90" spans="1:4" x14ac:dyDescent="0.25">
      <c r="A90" s="42" t="s">
        <v>86</v>
      </c>
      <c r="B90" s="240"/>
      <c r="C90" s="70" t="s">
        <v>1427</v>
      </c>
    </row>
    <row r="91" spans="1:4" ht="26.4" x14ac:dyDescent="0.25">
      <c r="A91" s="42" t="s">
        <v>87</v>
      </c>
      <c r="B91" s="240"/>
      <c r="C91" s="70" t="s">
        <v>1428</v>
      </c>
    </row>
    <row r="92" spans="1:4" x14ac:dyDescent="0.25">
      <c r="A92" s="42" t="str">
        <f>Translations!$B$179</f>
        <v>Independent Reviewer:</v>
      </c>
      <c r="B92" s="240"/>
      <c r="C92" s="70" t="s">
        <v>1427</v>
      </c>
    </row>
    <row r="93" spans="1:4" ht="27" thickBot="1" x14ac:dyDescent="0.3">
      <c r="A93" s="69" t="str">
        <f>Translations!$B$180</f>
        <v>Technical Expert(s) (Independent Review):</v>
      </c>
      <c r="B93" s="246"/>
      <c r="C93" s="70" t="s">
        <v>1428</v>
      </c>
    </row>
    <row r="94" spans="1:4" ht="7.5" customHeight="1" thickBot="1" x14ac:dyDescent="0.3">
      <c r="B94" s="40"/>
      <c r="C94" s="63"/>
    </row>
    <row r="95" spans="1:4" ht="44.25" customHeight="1" x14ac:dyDescent="0.25">
      <c r="A95" s="41" t="str">
        <f>CONCATENATE(Signed_on_behalf_of,$B$99,":")</f>
        <v>Signed on behalf of :</v>
      </c>
      <c r="B95" s="238"/>
      <c r="C95" s="70" t="s">
        <v>1429</v>
      </c>
    </row>
    <row r="96" spans="1:4" ht="81" customHeight="1" x14ac:dyDescent="0.25">
      <c r="A96" s="42" t="str">
        <f>Translations!$B$183</f>
        <v>Name of authorised signatory:</v>
      </c>
      <c r="B96" s="239"/>
      <c r="C96" s="306" t="s">
        <v>89</v>
      </c>
    </row>
    <row r="97" spans="1:3" ht="26.25" customHeight="1" thickBot="1" x14ac:dyDescent="0.3">
      <c r="A97" s="69" t="str">
        <f>Translations!$B$185</f>
        <v>Date of Opinion:</v>
      </c>
      <c r="B97" s="242"/>
      <c r="C97" s="70" t="s">
        <v>1430</v>
      </c>
    </row>
    <row r="98" spans="1:3" ht="7.5" customHeight="1" thickBot="1" x14ac:dyDescent="0.3">
      <c r="B98" s="40"/>
      <c r="C98" s="63"/>
    </row>
    <row r="99" spans="1:3" ht="36" customHeight="1" x14ac:dyDescent="0.25">
      <c r="A99" s="41" t="s">
        <v>91</v>
      </c>
      <c r="B99" s="238"/>
      <c r="C99" s="70" t="s">
        <v>1431</v>
      </c>
    </row>
    <row r="100" spans="1:3" ht="26.4" x14ac:dyDescent="0.25">
      <c r="A100" s="42" t="s">
        <v>93</v>
      </c>
      <c r="B100" s="239"/>
      <c r="C100" s="70" t="s">
        <v>1432</v>
      </c>
    </row>
    <row r="101" spans="1:3" s="73" customFormat="1" ht="13.8" thickBot="1" x14ac:dyDescent="0.3">
      <c r="A101" s="69" t="s">
        <v>95</v>
      </c>
      <c r="B101" s="242"/>
      <c r="C101" s="65"/>
    </row>
    <row r="102" spans="1:3" x14ac:dyDescent="0.25"/>
  </sheetData>
  <sheetProtection sheet="1" scenarios="1" formatColumns="0" formatRows="0"/>
  <dataConsolidate/>
  <customSheetViews>
    <customSheetView guid="{A54031ED-59E9-4190-9F48-094FDC80E5C8}" showPageBreaks="1" hiddenRows="1" view="pageBreakPreview" topLeftCell="A43">
      <selection activeCell="B61" sqref="B61"/>
      <rowBreaks count="1" manualBreakCount="1">
        <brk id="38" max="16383" man="1"/>
      </rowBreaks>
      <pageMargins left="0" right="0" top="0" bottom="0" header="0" footer="0"/>
      <pageSetup paperSize="9" scale="78" fitToHeight="0" orientation="landscape"/>
      <headerFooter alignWithMargins="0">
        <oddFooter>&amp;L&amp;F/
&amp;A&amp;C&amp;P/&amp;N&amp;RPrinted : &amp;D/&amp;T</oddFooter>
      </headerFooter>
    </customSheetView>
    <customSheetView guid="{3EE4370E-84AC-4220-AECA-2B19C5F3775F}" showPageBreaks="1" hiddenRows="1" view="pageBreakPreview" topLeftCell="A43">
      <selection activeCell="B61" sqref="B61"/>
      <rowBreaks count="1" manualBreakCount="1">
        <brk id="38" max="16383" man="1"/>
      </rowBreaks>
      <pageMargins left="0" right="0" top="0" bottom="0" header="0" footer="0"/>
      <pageSetup paperSize="9" scale="78" fitToHeight="0" orientation="landscape"/>
      <headerFooter alignWithMargins="0">
        <oddFooter>&amp;L&amp;F/
&amp;A&amp;C&amp;P/&amp;N&amp;RPrinted : &amp;D/&amp;T</oddFooter>
      </headerFooter>
    </customSheetView>
  </customSheetViews>
  <mergeCells count="25">
    <mergeCell ref="A67:B67"/>
    <mergeCell ref="C86:C87"/>
    <mergeCell ref="C82:C85"/>
    <mergeCell ref="C79:C81"/>
    <mergeCell ref="C72:C78"/>
    <mergeCell ref="A88:B88"/>
    <mergeCell ref="A68:A69"/>
    <mergeCell ref="B68:B69"/>
    <mergeCell ref="A82:A87"/>
    <mergeCell ref="A72:A81"/>
    <mergeCell ref="B70:B71"/>
    <mergeCell ref="A70:A71"/>
    <mergeCell ref="A63:A64"/>
    <mergeCell ref="A54:B54"/>
    <mergeCell ref="A59:A60"/>
    <mergeCell ref="A51:B51"/>
    <mergeCell ref="A61:A62"/>
    <mergeCell ref="A55:A58"/>
    <mergeCell ref="A45:B45"/>
    <mergeCell ref="A14:B14"/>
    <mergeCell ref="C2:C4"/>
    <mergeCell ref="A2:B2"/>
    <mergeCell ref="A5:B5"/>
    <mergeCell ref="A17:B17"/>
    <mergeCell ref="A3:B3"/>
  </mergeCells>
  <phoneticPr fontId="0" type="noConversion"/>
  <dataValidations count="5">
    <dataValidation allowBlank="1" showErrorMessage="1" prompt="Insert name" sqref="B89:B93" xr:uid="{4546D726-A3DF-43C2-9E19-9687DBB1FD08}"/>
    <dataValidation type="list" allowBlank="1" showInputMessage="1" showErrorMessage="1" promptTitle="Yes or No" prompt="Please select" sqref="B63 B58:B59 B61 B55" xr:uid="{5848B08C-FF10-426A-9BE4-AE89F26E92DF}">
      <formula1>RulesCompliance</formula1>
    </dataValidation>
    <dataValidation type="list" allowBlank="1" showInputMessage="1" showErrorMessage="1" promptTitle="Yes or No" prompt="Please select" sqref="B46" xr:uid="{F2F244B9-0BD7-4115-861C-14FAAF8A02D5}">
      <formula1>sitevisit</formula1>
    </dataValidation>
    <dataValidation allowBlank="1" showErrorMessage="1" sqref="B15" xr:uid="{9CE2567C-A9B9-49C3-B119-44152B9EB137}"/>
    <dataValidation type="list" allowBlank="1" showInputMessage="1" showErrorMessage="1" promptTitle="Regulated activity" prompt="Please select" sqref="B10" xr:uid="{BEECFA37-6822-4D08-A07C-80A7224D9A44}">
      <formula1>Annex1Activities</formula1>
    </dataValidation>
  </dataValidations>
  <pageMargins left="0.43307086614173229" right="0.31496062992125984" top="0.35433070866141736" bottom="0.78740157480314965" header="0.23622047244094491" footer="0.19685039370078741"/>
  <pageSetup paperSize="9" fitToHeight="0" orientation="portrait"/>
  <headerFooter alignWithMargins="0">
    <oddFooter>&amp;L&amp;9&amp;F/
&amp;A&amp;C&amp;9&amp;P/&amp;N&amp;R&amp;9Printed : &amp;D/&amp;T</oddFooter>
  </headerFooter>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r:uid="{C1F4B9D7-453E-4ECE-B8AC-4688E6EC5CAF}">
          <x14:formula1>
            <xm:f>Constants!$A$75:$A$77</xm:f>
          </x14:formula1>
          <xm:sqref>B36 B18 B27</xm:sqref>
        </x14:dataValidation>
        <x14:dataValidation type="list" allowBlank="1" showInputMessage="1" showErrorMessage="1" promptTitle="Yes or No" prompt="Please select" xr:uid="{2AF03A47-6894-4429-9E18-D14D39B2AEC0}">
          <x14:formula1>
            <xm:f>Constants!$A$45:$A$46</xm:f>
          </x14:formula1>
          <xm:sqref>B52:B53</xm:sqref>
        </x14:dataValidation>
        <x14:dataValidation type="list" allowBlank="1" showInputMessage="1" showErrorMessage="1" promptTitle="Regulator" prompt="Please select" xr:uid="{D2F03142-D1B1-40A0-AFDF-F6D1C9D983F8}">
          <x14:formula1>
            <xm:f>Constants!$A$116:$A$119</xm:f>
          </x14:formula1>
          <xm:sqref>B11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6E5502-212C-48BE-8F5D-110CD5AD1F18}">
  <sheetPr codeName="Sheet4">
    <pageSetUpPr fitToPage="1"/>
  </sheetPr>
  <dimension ref="A1:F64"/>
  <sheetViews>
    <sheetView workbookViewId="0">
      <selection activeCell="E38" sqref="E38:E42"/>
    </sheetView>
  </sheetViews>
  <sheetFormatPr defaultColWidth="0" defaultRowHeight="13.2" zeroHeight="1" x14ac:dyDescent="0.25"/>
  <cols>
    <col min="1" max="1" width="4.77734375" style="34" customWidth="1"/>
    <col min="2" max="2" width="24.21875" style="34" customWidth="1"/>
    <col min="3" max="3" width="82.5546875" style="35" customWidth="1"/>
    <col min="4" max="4" width="9.77734375" style="39" customWidth="1"/>
    <col min="5" max="5" width="75.5546875" style="37" customWidth="1"/>
    <col min="6" max="6" width="11.44140625" style="37" customWidth="1"/>
    <col min="7" max="16384" width="11.44140625" style="37" hidden="1"/>
  </cols>
  <sheetData>
    <row r="1" spans="1:5" x14ac:dyDescent="0.25">
      <c r="A1" s="437" t="s">
        <v>36</v>
      </c>
      <c r="B1" s="437"/>
      <c r="C1" s="437"/>
      <c r="D1" s="34"/>
      <c r="E1" s="59" t="str">
        <f>Translations!$B$63</f>
        <v>GUIDANCE FOR VERIFIERS</v>
      </c>
    </row>
    <row r="2" spans="1:5" ht="13.8" thickBot="1" x14ac:dyDescent="0.3">
      <c r="A2" s="437"/>
      <c r="B2" s="437"/>
      <c r="C2" s="437"/>
      <c r="D2" s="34"/>
      <c r="E2" s="60"/>
    </row>
    <row r="3" spans="1:5" ht="13.8" thickBot="1" x14ac:dyDescent="0.3">
      <c r="A3" s="61"/>
      <c r="B3" s="61"/>
      <c r="C3" s="324">
        <f>'Opinion Statement (USE)'!B6</f>
        <v>0</v>
      </c>
      <c r="D3" s="34"/>
      <c r="E3" s="60" t="str">
        <f>Translations!$B$251</f>
        <v>Please enter the name of the operator as entered in sheet "Opinion Statement"</v>
      </c>
    </row>
    <row r="4" spans="1:5" x14ac:dyDescent="0.25">
      <c r="A4" s="370" t="s">
        <v>96</v>
      </c>
      <c r="B4" s="370"/>
      <c r="C4" s="370"/>
      <c r="D4" s="292"/>
      <c r="E4" s="438" t="s">
        <v>97</v>
      </c>
    </row>
    <row r="5" spans="1:5" ht="13.5" customHeight="1" x14ac:dyDescent="0.25">
      <c r="C5" s="40"/>
      <c r="D5" s="34"/>
      <c r="E5" s="438"/>
    </row>
    <row r="6" spans="1:5" ht="27" thickBot="1" x14ac:dyDescent="0.3">
      <c r="A6" s="62" t="s">
        <v>98</v>
      </c>
      <c r="B6" s="34" t="s">
        <v>46</v>
      </c>
      <c r="C6" s="34" t="str">
        <f>Translations!$B$253</f>
        <v>Uncorrected Misstatements that were not corrected before issuance of the verification report</v>
      </c>
      <c r="D6" s="34" t="s">
        <v>649</v>
      </c>
      <c r="E6" s="63" t="s">
        <v>99</v>
      </c>
    </row>
    <row r="7" spans="1:5" ht="12.75" customHeight="1" thickBot="1" x14ac:dyDescent="0.3">
      <c r="A7" s="64" t="s">
        <v>100</v>
      </c>
      <c r="B7" s="252" t="str">
        <f>Translations!$B$256</f>
        <v>-- select --</v>
      </c>
      <c r="C7" s="252"/>
      <c r="D7" s="313" t="str">
        <f>Translations!$B$256</f>
        <v>-- select --</v>
      </c>
      <c r="E7" s="412" t="str">
        <f>Translations!$B$257</f>
        <v>Please insert relevant description, one line per uncorrected misstatement point.  If further space is required, please add rows and individually number points.  If there are NO uncorrected misstatements please state NOT APPLICABLE in the first row.</v>
      </c>
    </row>
    <row r="8" spans="1:5" ht="13.8" thickBot="1" x14ac:dyDescent="0.3">
      <c r="A8" s="43" t="s">
        <v>101</v>
      </c>
      <c r="B8" s="252" t="str">
        <f>Translations!$B$256</f>
        <v>-- select --</v>
      </c>
      <c r="C8" s="253"/>
      <c r="D8" s="313" t="str">
        <f>Translations!$B$256</f>
        <v>-- select --</v>
      </c>
      <c r="E8" s="412"/>
    </row>
    <row r="9" spans="1:5" ht="12.75" customHeight="1" thickBot="1" x14ac:dyDescent="0.3">
      <c r="A9" s="43" t="s">
        <v>102</v>
      </c>
      <c r="B9" s="252" t="str">
        <f>Translations!$B$256</f>
        <v>-- select --</v>
      </c>
      <c r="C9" s="253"/>
      <c r="D9" s="313" t="str">
        <f>Translations!$B$256</f>
        <v>-- select --</v>
      </c>
      <c r="E9" s="412"/>
    </row>
    <row r="10" spans="1:5" ht="12.75" customHeight="1" thickBot="1" x14ac:dyDescent="0.3">
      <c r="A10" s="43" t="s">
        <v>103</v>
      </c>
      <c r="B10" s="252" t="str">
        <f>Translations!$B$256</f>
        <v>-- select --</v>
      </c>
      <c r="C10" s="253"/>
      <c r="D10" s="313" t="str">
        <f>Translations!$B$256</f>
        <v>-- select --</v>
      </c>
      <c r="E10" s="412"/>
    </row>
    <row r="11" spans="1:5" ht="12.75" customHeight="1" thickBot="1" x14ac:dyDescent="0.3">
      <c r="A11" s="43" t="s">
        <v>104</v>
      </c>
      <c r="B11" s="252" t="str">
        <f>Translations!$B$256</f>
        <v>-- select --</v>
      </c>
      <c r="C11" s="253"/>
      <c r="D11" s="313" t="str">
        <f>Translations!$B$256</f>
        <v>-- select --</v>
      </c>
      <c r="E11" s="412"/>
    </row>
    <row r="12" spans="1:5" ht="12.75" customHeight="1" thickBot="1" x14ac:dyDescent="0.3">
      <c r="A12" s="43" t="s">
        <v>105</v>
      </c>
      <c r="B12" s="252" t="str">
        <f>Translations!$B$256</f>
        <v>-- select --</v>
      </c>
      <c r="C12" s="253"/>
      <c r="D12" s="313" t="str">
        <f>Translations!$B$256</f>
        <v>-- select --</v>
      </c>
      <c r="E12" s="412" t="s">
        <v>1433</v>
      </c>
    </row>
    <row r="13" spans="1:5" ht="12.75" customHeight="1" thickBot="1" x14ac:dyDescent="0.3">
      <c r="A13" s="43" t="s">
        <v>106</v>
      </c>
      <c r="B13" s="252" t="str">
        <f>Translations!$B$256</f>
        <v>-- select --</v>
      </c>
      <c r="C13" s="253"/>
      <c r="D13" s="313" t="str">
        <f>Translations!$B$256</f>
        <v>-- select --</v>
      </c>
      <c r="E13" s="412"/>
    </row>
    <row r="14" spans="1:5" ht="15" customHeight="1" thickBot="1" x14ac:dyDescent="0.3">
      <c r="A14" s="43" t="s">
        <v>107</v>
      </c>
      <c r="B14" s="252" t="str">
        <f>Translations!$B$256</f>
        <v>-- select --</v>
      </c>
      <c r="C14" s="253"/>
      <c r="D14" s="313" t="str">
        <f>Translations!$B$256</f>
        <v>-- select --</v>
      </c>
      <c r="E14" s="412"/>
    </row>
    <row r="15" spans="1:5" ht="12.75" customHeight="1" thickBot="1" x14ac:dyDescent="0.3">
      <c r="A15" s="43" t="s">
        <v>108</v>
      </c>
      <c r="B15" s="252" t="str">
        <f>Translations!$B$256</f>
        <v>-- select --</v>
      </c>
      <c r="C15" s="253"/>
      <c r="D15" s="313" t="str">
        <f>Translations!$B$256</f>
        <v>-- select --</v>
      </c>
      <c r="E15" s="412"/>
    </row>
    <row r="16" spans="1:5" ht="13.8" thickBot="1" x14ac:dyDescent="0.3">
      <c r="A16" s="44" t="s">
        <v>109</v>
      </c>
      <c r="B16" s="252" t="str">
        <f>Translations!$B$256</f>
        <v>-- select --</v>
      </c>
      <c r="C16" s="251"/>
      <c r="D16" s="313" t="str">
        <f>Translations!$B$256</f>
        <v>-- select --</v>
      </c>
      <c r="E16" s="412"/>
    </row>
    <row r="17" spans="1:5" x14ac:dyDescent="0.25">
      <c r="C17" s="40"/>
      <c r="D17" s="34"/>
      <c r="E17" s="60"/>
    </row>
    <row r="18" spans="1:5" ht="13.5" customHeight="1" x14ac:dyDescent="0.25">
      <c r="A18" s="62" t="s">
        <v>110</v>
      </c>
      <c r="B18" s="62"/>
      <c r="C18" s="34" t="s">
        <v>111</v>
      </c>
      <c r="E18" s="63"/>
    </row>
    <row r="19" spans="1:5" ht="26.25" customHeight="1" thickBot="1" x14ac:dyDescent="0.3">
      <c r="A19" s="62"/>
      <c r="B19" s="34" t="s">
        <v>46</v>
      </c>
      <c r="C19" s="40" t="s">
        <v>112</v>
      </c>
      <c r="D19" s="34" t="s">
        <v>649</v>
      </c>
      <c r="E19" s="63"/>
    </row>
    <row r="20" spans="1:5" ht="12.75" customHeight="1" thickBot="1" x14ac:dyDescent="0.3">
      <c r="A20" s="64" t="s">
        <v>113</v>
      </c>
      <c r="B20" s="252" t="str">
        <f>Translations!$B$256</f>
        <v>-- select --</v>
      </c>
      <c r="C20" s="252"/>
      <c r="D20" s="313" t="str">
        <f>Translations!$B$256</f>
        <v>-- select --</v>
      </c>
      <c r="E20" s="436" t="str">
        <f>Translations!$B$261</f>
        <v>Please complete any relevant data.  One line per non-conformity point.  If further space is required, please add rows and individually number points.  If there are NO non-conformities please state NOT APPLICABLE in the first row.</v>
      </c>
    </row>
    <row r="21" spans="1:5" ht="13.8" thickBot="1" x14ac:dyDescent="0.3">
      <c r="A21" s="43" t="s">
        <v>114</v>
      </c>
      <c r="B21" s="252" t="str">
        <f>Translations!$B$256</f>
        <v>-- select --</v>
      </c>
      <c r="C21" s="253"/>
      <c r="D21" s="313" t="str">
        <f>Translations!$B$256</f>
        <v>-- select --</v>
      </c>
      <c r="E21" s="436"/>
    </row>
    <row r="22" spans="1:5" ht="12.75" customHeight="1" thickBot="1" x14ac:dyDescent="0.3">
      <c r="A22" s="43" t="s">
        <v>115</v>
      </c>
      <c r="B22" s="252" t="str">
        <f>Translations!$B$256</f>
        <v>-- select --</v>
      </c>
      <c r="C22" s="253"/>
      <c r="D22" s="313" t="str">
        <f>Translations!$B$256</f>
        <v>-- select --</v>
      </c>
      <c r="E22" s="436"/>
    </row>
    <row r="23" spans="1:5" ht="12.75" customHeight="1" thickBot="1" x14ac:dyDescent="0.3">
      <c r="A23" s="43" t="s">
        <v>116</v>
      </c>
      <c r="B23" s="252" t="str">
        <f>Translations!$B$256</f>
        <v>-- select --</v>
      </c>
      <c r="C23" s="253"/>
      <c r="D23" s="313" t="str">
        <f>Translations!$B$256</f>
        <v>-- select --</v>
      </c>
      <c r="E23" s="436"/>
    </row>
    <row r="24" spans="1:5" ht="12.75" customHeight="1" thickBot="1" x14ac:dyDescent="0.3">
      <c r="A24" s="43" t="s">
        <v>117</v>
      </c>
      <c r="B24" s="252" t="str">
        <f>Translations!$B$256</f>
        <v>-- select --</v>
      </c>
      <c r="C24" s="253"/>
      <c r="D24" s="313" t="str">
        <f>Translations!$B$256</f>
        <v>-- select --</v>
      </c>
      <c r="E24" s="436"/>
    </row>
    <row r="25" spans="1:5" ht="12.75" customHeight="1" thickBot="1" x14ac:dyDescent="0.3">
      <c r="A25" s="43" t="s">
        <v>118</v>
      </c>
      <c r="B25" s="252" t="str">
        <f>Translations!$B$256</f>
        <v>-- select --</v>
      </c>
      <c r="C25" s="253"/>
      <c r="D25" s="313" t="str">
        <f>Translations!$B$256</f>
        <v>-- select --</v>
      </c>
      <c r="E25" s="436" t="s">
        <v>1434</v>
      </c>
    </row>
    <row r="26" spans="1:5" ht="13.5" customHeight="1" thickBot="1" x14ac:dyDescent="0.3">
      <c r="A26" s="43" t="s">
        <v>119</v>
      </c>
      <c r="B26" s="252" t="str">
        <f>Translations!$B$256</f>
        <v>-- select --</v>
      </c>
      <c r="C26" s="253"/>
      <c r="D26" s="313" t="str">
        <f>Translations!$B$256</f>
        <v>-- select --</v>
      </c>
      <c r="E26" s="436"/>
    </row>
    <row r="27" spans="1:5" ht="13.5" customHeight="1" thickBot="1" x14ac:dyDescent="0.3">
      <c r="A27" s="43" t="s">
        <v>120</v>
      </c>
      <c r="B27" s="252" t="str">
        <f>Translations!$B$256</f>
        <v>-- select --</v>
      </c>
      <c r="C27" s="253"/>
      <c r="D27" s="313" t="str">
        <f>Translations!$B$256</f>
        <v>-- select --</v>
      </c>
      <c r="E27" s="436"/>
    </row>
    <row r="28" spans="1:5" ht="13.5" customHeight="1" thickBot="1" x14ac:dyDescent="0.3">
      <c r="A28" s="43" t="s">
        <v>121</v>
      </c>
      <c r="B28" s="252" t="str">
        <f>Translations!$B$256</f>
        <v>-- select --</v>
      </c>
      <c r="C28" s="253"/>
      <c r="D28" s="313" t="str">
        <f>Translations!$B$256</f>
        <v>-- select --</v>
      </c>
      <c r="E28" s="436"/>
    </row>
    <row r="29" spans="1:5" ht="13.8" thickBot="1" x14ac:dyDescent="0.3">
      <c r="A29" s="44" t="s">
        <v>122</v>
      </c>
      <c r="B29" s="252" t="str">
        <f>Translations!$B$256</f>
        <v>-- select --</v>
      </c>
      <c r="C29" s="251"/>
      <c r="D29" s="313" t="str">
        <f>Translations!$B$256</f>
        <v>-- select --</v>
      </c>
      <c r="E29" s="436"/>
    </row>
    <row r="30" spans="1:5" x14ac:dyDescent="0.25">
      <c r="C30" s="40"/>
      <c r="D30" s="34"/>
      <c r="E30" s="60"/>
    </row>
    <row r="31" spans="1:5" ht="26.4" x14ac:dyDescent="0.25">
      <c r="A31" s="62" t="s">
        <v>123</v>
      </c>
      <c r="C31" s="34" t="s">
        <v>124</v>
      </c>
    </row>
    <row r="32" spans="1:5" ht="13.8" thickBot="1" x14ac:dyDescent="0.3">
      <c r="A32" s="62"/>
      <c r="B32" s="34" t="s">
        <v>46</v>
      </c>
      <c r="C32" s="34"/>
      <c r="D32" s="34" t="s">
        <v>649</v>
      </c>
      <c r="E32" s="63"/>
    </row>
    <row r="33" spans="1:5" ht="13.8" customHeight="1" thickBot="1" x14ac:dyDescent="0.3">
      <c r="A33" s="64" t="s">
        <v>125</v>
      </c>
      <c r="B33" s="252" t="str">
        <f>Translations!$B$256</f>
        <v>-- select --</v>
      </c>
      <c r="C33" s="252"/>
      <c r="D33" s="313" t="str">
        <f>Translations!$B$256</f>
        <v>-- select --</v>
      </c>
      <c r="E33" s="436" t="s">
        <v>668</v>
      </c>
    </row>
    <row r="34" spans="1:5" s="45" customFormat="1" ht="13.05" customHeight="1" thickBot="1" x14ac:dyDescent="0.3">
      <c r="A34" s="43" t="s">
        <v>126</v>
      </c>
      <c r="B34" s="252" t="str">
        <f>Translations!$B$256</f>
        <v>-- select --</v>
      </c>
      <c r="C34" s="253"/>
      <c r="D34" s="313" t="str">
        <f>Translations!$B$256</f>
        <v>-- select --</v>
      </c>
      <c r="E34" s="436"/>
    </row>
    <row r="35" spans="1:5" s="45" customFormat="1" ht="13.8" thickBot="1" x14ac:dyDescent="0.3">
      <c r="A35" s="43" t="s">
        <v>127</v>
      </c>
      <c r="B35" s="252" t="str">
        <f>Translations!$B$256</f>
        <v>-- select --</v>
      </c>
      <c r="C35" s="253"/>
      <c r="D35" s="313" t="str">
        <f>Translations!$B$256</f>
        <v>-- select --</v>
      </c>
      <c r="E35" s="436"/>
    </row>
    <row r="36" spans="1:5" ht="13.8" thickBot="1" x14ac:dyDescent="0.3">
      <c r="A36" s="43" t="s">
        <v>128</v>
      </c>
      <c r="B36" s="252" t="str">
        <f>Translations!$B$256</f>
        <v>-- select --</v>
      </c>
      <c r="C36" s="253"/>
      <c r="D36" s="313" t="str">
        <f>Translations!$B$256</f>
        <v>-- select --</v>
      </c>
      <c r="E36" s="148"/>
    </row>
    <row r="37" spans="1:5" ht="13.8" thickBot="1" x14ac:dyDescent="0.3">
      <c r="A37" s="43" t="s">
        <v>129</v>
      </c>
      <c r="B37" s="252" t="str">
        <f>Translations!$B$256</f>
        <v>-- select --</v>
      </c>
      <c r="C37" s="253"/>
      <c r="D37" s="313" t="str">
        <f>Translations!$B$256</f>
        <v>-- select --</v>
      </c>
      <c r="E37" s="148"/>
    </row>
    <row r="38" spans="1:5" ht="13.8" thickBot="1" x14ac:dyDescent="0.3">
      <c r="A38" s="43" t="s">
        <v>130</v>
      </c>
      <c r="B38" s="252" t="str">
        <f>Translations!$B$256</f>
        <v>-- select --</v>
      </c>
      <c r="C38" s="253"/>
      <c r="D38" s="313" t="str">
        <f>Translations!$B$256</f>
        <v>-- select --</v>
      </c>
      <c r="E38" s="438" t="s">
        <v>1435</v>
      </c>
    </row>
    <row r="39" spans="1:5" ht="13.8" thickBot="1" x14ac:dyDescent="0.3">
      <c r="A39" s="43" t="s">
        <v>131</v>
      </c>
      <c r="B39" s="252" t="str">
        <f>Translations!$B$256</f>
        <v>-- select --</v>
      </c>
      <c r="C39" s="253"/>
      <c r="D39" s="313" t="str">
        <f>Translations!$B$256</f>
        <v>-- select --</v>
      </c>
      <c r="E39" s="438"/>
    </row>
    <row r="40" spans="1:5" ht="13.8" thickBot="1" x14ac:dyDescent="0.3">
      <c r="A40" s="43" t="s">
        <v>132</v>
      </c>
      <c r="B40" s="252" t="str">
        <f>Translations!$B$256</f>
        <v>-- select --</v>
      </c>
      <c r="C40" s="253"/>
      <c r="D40" s="313" t="str">
        <f>Translations!$B$256</f>
        <v>-- select --</v>
      </c>
      <c r="E40" s="438"/>
    </row>
    <row r="41" spans="1:5" ht="13.8" thickBot="1" x14ac:dyDescent="0.3">
      <c r="A41" s="43" t="s">
        <v>133</v>
      </c>
      <c r="B41" s="252" t="str">
        <f>Translations!$B$256</f>
        <v>-- select --</v>
      </c>
      <c r="C41" s="253"/>
      <c r="D41" s="313" t="str">
        <f>Translations!$B$256</f>
        <v>-- select --</v>
      </c>
      <c r="E41" s="438"/>
    </row>
    <row r="42" spans="1:5" ht="13.8" thickBot="1" x14ac:dyDescent="0.3">
      <c r="A42" s="44" t="s">
        <v>134</v>
      </c>
      <c r="B42" s="252" t="str">
        <f>Translations!$B$256</f>
        <v>-- select --</v>
      </c>
      <c r="C42" s="251"/>
      <c r="D42" s="313" t="str">
        <f>Translations!$B$256</f>
        <v>-- select --</v>
      </c>
      <c r="E42" s="438"/>
    </row>
    <row r="43" spans="1:5" x14ac:dyDescent="0.25">
      <c r="C43" s="40"/>
      <c r="D43" s="34"/>
      <c r="E43" s="60"/>
    </row>
    <row r="44" spans="1:5" ht="53.4" thickBot="1" x14ac:dyDescent="0.3">
      <c r="A44" s="62" t="s">
        <v>135</v>
      </c>
      <c r="B44" s="34" t="s">
        <v>46</v>
      </c>
      <c r="C44" s="34" t="s">
        <v>136</v>
      </c>
      <c r="D44" s="34"/>
      <c r="E44" s="70"/>
    </row>
    <row r="45" spans="1:5" ht="13.8" thickBot="1" x14ac:dyDescent="0.3">
      <c r="A45" s="64" t="s">
        <v>137</v>
      </c>
      <c r="B45" s="252" t="str">
        <f>Translations!$B$256</f>
        <v>-- select --</v>
      </c>
      <c r="C45" s="245"/>
      <c r="D45" s="313" t="str">
        <f>Translations!$B$256</f>
        <v>-- select --</v>
      </c>
      <c r="E45" s="439" t="s">
        <v>138</v>
      </c>
    </row>
    <row r="46" spans="1:5" ht="13.8" thickBot="1" x14ac:dyDescent="0.3">
      <c r="A46" s="43" t="s">
        <v>139</v>
      </c>
      <c r="B46" s="252" t="str">
        <f>Translations!$B$256</f>
        <v>-- select --</v>
      </c>
      <c r="C46" s="240"/>
      <c r="D46" s="313" t="str">
        <f>Translations!$B$256</f>
        <v>-- select --</v>
      </c>
      <c r="E46" s="439"/>
    </row>
    <row r="47" spans="1:5" ht="13.8" thickBot="1" x14ac:dyDescent="0.3">
      <c r="A47" s="43" t="s">
        <v>140</v>
      </c>
      <c r="B47" s="252" t="str">
        <f>Translations!$B$256</f>
        <v>-- select --</v>
      </c>
      <c r="C47" s="240"/>
      <c r="D47" s="313" t="str">
        <f>Translations!$B$256</f>
        <v>-- select --</v>
      </c>
      <c r="E47" s="439"/>
    </row>
    <row r="48" spans="1:5" ht="13.8" thickBot="1" x14ac:dyDescent="0.3">
      <c r="A48" s="43" t="s">
        <v>141</v>
      </c>
      <c r="B48" s="252" t="str">
        <f>Translations!$B$256</f>
        <v>-- select --</v>
      </c>
      <c r="C48" s="240"/>
      <c r="D48" s="313" t="str">
        <f>Translations!$B$256</f>
        <v>-- select --</v>
      </c>
      <c r="E48" s="439"/>
    </row>
    <row r="49" spans="1:6" ht="13.8" thickBot="1" x14ac:dyDescent="0.3">
      <c r="A49" s="43" t="s">
        <v>142</v>
      </c>
      <c r="B49" s="252" t="str">
        <f>Translations!$B$256</f>
        <v>-- select --</v>
      </c>
      <c r="C49" s="240"/>
      <c r="D49" s="313" t="str">
        <f>Translations!$B$256</f>
        <v>-- select --</v>
      </c>
      <c r="E49" s="439"/>
    </row>
    <row r="50" spans="1:6" ht="13.8" thickBot="1" x14ac:dyDescent="0.3">
      <c r="A50" s="43" t="s">
        <v>143</v>
      </c>
      <c r="B50" s="252" t="str">
        <f>Translations!$B$256</f>
        <v>-- select --</v>
      </c>
      <c r="C50" s="240"/>
      <c r="D50" s="313" t="str">
        <f>Translations!$B$256</f>
        <v>-- select --</v>
      </c>
    </row>
    <row r="51" spans="1:6" ht="13.8" thickBot="1" x14ac:dyDescent="0.3">
      <c r="A51" s="43" t="s">
        <v>144</v>
      </c>
      <c r="B51" s="252" t="str">
        <f>Translations!$B$256</f>
        <v>-- select --</v>
      </c>
      <c r="C51" s="240"/>
      <c r="D51" s="313" t="str">
        <f>Translations!$B$256</f>
        <v>-- select --</v>
      </c>
    </row>
    <row r="52" spans="1:6" ht="13.8" thickBot="1" x14ac:dyDescent="0.3">
      <c r="A52" s="43" t="s">
        <v>145</v>
      </c>
      <c r="B52" s="252" t="str">
        <f>Translations!$B$256</f>
        <v>-- select --</v>
      </c>
      <c r="C52" s="240"/>
      <c r="D52" s="313" t="str">
        <f>Translations!$B$256</f>
        <v>-- select --</v>
      </c>
    </row>
    <row r="53" spans="1:6" ht="13.8" thickBot="1" x14ac:dyDescent="0.3">
      <c r="A53" s="43" t="s">
        <v>146</v>
      </c>
      <c r="B53" s="252" t="str">
        <f>Translations!$B$256</f>
        <v>-- select --</v>
      </c>
      <c r="C53" s="240"/>
      <c r="D53" s="313" t="str">
        <f>Translations!$B$256</f>
        <v>-- select --</v>
      </c>
    </row>
    <row r="54" spans="1:6" ht="13.8" thickBot="1" x14ac:dyDescent="0.3">
      <c r="A54" s="44" t="s">
        <v>147</v>
      </c>
      <c r="B54" s="252" t="str">
        <f>Translations!$B$256</f>
        <v>-- select --</v>
      </c>
      <c r="C54" s="246"/>
      <c r="D54" s="313" t="str">
        <f>Translations!$B$256</f>
        <v>-- select --</v>
      </c>
    </row>
    <row r="55" spans="1:6" x14ac:dyDescent="0.25">
      <c r="A55" s="66"/>
      <c r="B55" s="66"/>
      <c r="C55" s="66"/>
      <c r="D55" s="34"/>
      <c r="E55" s="60"/>
    </row>
    <row r="56" spans="1:6" x14ac:dyDescent="0.25">
      <c r="A56" s="370" t="s">
        <v>684</v>
      </c>
      <c r="B56" s="370"/>
      <c r="C56" s="370"/>
      <c r="D56" s="34"/>
      <c r="E56" s="60"/>
    </row>
    <row r="57" spans="1:6" ht="13.8" thickBot="1" x14ac:dyDescent="0.3">
      <c r="A57" s="292"/>
      <c r="B57" s="292"/>
      <c r="C57" s="292"/>
      <c r="E57" s="60"/>
    </row>
    <row r="58" spans="1:6" ht="27" thickBot="1" x14ac:dyDescent="0.3">
      <c r="B58" s="300" t="s">
        <v>686</v>
      </c>
      <c r="C58" s="313" t="str">
        <f>Translations!$B$256</f>
        <v>-- select --</v>
      </c>
      <c r="D58" s="37"/>
      <c r="E58" s="440"/>
    </row>
    <row r="59" spans="1:6" ht="39.6" x14ac:dyDescent="0.25">
      <c r="B59" s="301" t="s">
        <v>148</v>
      </c>
      <c r="C59" s="313" t="str">
        <f>Translations!$B$256</f>
        <v>-- select --</v>
      </c>
      <c r="D59" s="37"/>
      <c r="E59" s="440"/>
    </row>
    <row r="60" spans="1:6" ht="13.8" thickBot="1" x14ac:dyDescent="0.3">
      <c r="B60" s="305" t="s">
        <v>689</v>
      </c>
      <c r="C60" s="302"/>
      <c r="D60" s="37"/>
      <c r="E60" s="70"/>
    </row>
    <row r="61" spans="1:6" ht="53.4" thickBot="1" x14ac:dyDescent="0.3">
      <c r="B61" s="303" t="s">
        <v>691</v>
      </c>
      <c r="C61" s="313" t="str">
        <f>Translations!$B$256</f>
        <v>-- select --</v>
      </c>
      <c r="D61" s="37"/>
      <c r="E61" s="70"/>
    </row>
    <row r="62" spans="1:6" ht="52.8" x14ac:dyDescent="0.25">
      <c r="B62" s="303" t="s">
        <v>693</v>
      </c>
      <c r="C62" s="313" t="str">
        <f>Translations!$B$256</f>
        <v>-- select --</v>
      </c>
      <c r="D62" s="37"/>
      <c r="E62" s="70"/>
    </row>
    <row r="63" spans="1:6" ht="27" thickBot="1" x14ac:dyDescent="0.3">
      <c r="B63" s="304" t="s">
        <v>149</v>
      </c>
      <c r="C63" s="323"/>
      <c r="F63" s="70"/>
    </row>
    <row r="64" spans="1:6" x14ac:dyDescent="0.25">
      <c r="D64" s="35"/>
    </row>
  </sheetData>
  <sheetProtection sheet="1" objects="1" scenarios="1"/>
  <customSheetViews>
    <customSheetView guid="{A54031ED-59E9-4190-9F48-094FDC80E5C8}" fitToPage="1" topLeftCell="A43">
      <selection activeCell="A80" sqref="A80"/>
      <pageMargins left="0" right="0" top="0" bottom="0" header="0" footer="0"/>
      <pageSetup paperSize="9" scale="78" fitToHeight="0" orientation="landscape"/>
      <headerFooter alignWithMargins="0">
        <oddFooter>&amp;L&amp;F/
&amp;A&amp;C&amp;P/&amp;N&amp;RPrinted : &amp;D/&amp;T</oddFooter>
      </headerFooter>
    </customSheetView>
    <customSheetView guid="{3EE4370E-84AC-4220-AECA-2B19C5F3775F}" fitToPage="1" topLeftCell="A43">
      <selection activeCell="A80" sqref="A80"/>
      <pageMargins left="0" right="0" top="0" bottom="0" header="0" footer="0"/>
      <pageSetup paperSize="9" scale="78" fitToHeight="0" orientation="landscape"/>
      <headerFooter alignWithMargins="0">
        <oddFooter>&amp;L&amp;F/
&amp;A&amp;C&amp;P/&amp;N&amp;RPrinted : &amp;D/&amp;T</oddFooter>
      </headerFooter>
    </customSheetView>
  </customSheetViews>
  <mergeCells count="13">
    <mergeCell ref="E45:E49"/>
    <mergeCell ref="A56:C56"/>
    <mergeCell ref="E58:E59"/>
    <mergeCell ref="E38:E42"/>
    <mergeCell ref="E33:E35"/>
    <mergeCell ref="E25:E29"/>
    <mergeCell ref="E20:E24"/>
    <mergeCell ref="E12:E16"/>
    <mergeCell ref="A1:C1"/>
    <mergeCell ref="A2:C2"/>
    <mergeCell ref="A4:C4"/>
    <mergeCell ref="E7:E11"/>
    <mergeCell ref="E4:E5"/>
  </mergeCells>
  <phoneticPr fontId="0" type="noConversion"/>
  <dataValidations xWindow="691" yWindow="325" count="1">
    <dataValidation type="list" allowBlank="1" showErrorMessage="1" prompt="Please select: yes or no" sqref="D7:D16 D20:D29 D33:D42 C61:C62 C58:C59 D45:D54" xr:uid="{BB8AB78E-923A-4995-B78B-8524A684EFE6}">
      <formula1>SelectYesNo</formula1>
    </dataValidation>
  </dataValidation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extLst>
    <ext xmlns:x14="http://schemas.microsoft.com/office/spreadsheetml/2009/9/main" uri="{CCE6A557-97BC-4b89-ADB6-D9C93CAAB3DF}">
      <x14:dataValidations xmlns:xm="http://schemas.microsoft.com/office/excel/2006/main" xWindow="691" yWindow="325" count="1">
        <x14:dataValidation type="list" allowBlank="1" showInputMessage="1" showErrorMessage="1" xr:uid="{7434D995-F102-453F-92D0-56E240F2B0AF}">
          <x14:formula1>
            <xm:f>Constants!$A$75:$A$77</xm:f>
          </x14:formula1>
          <xm:sqref>B7:B16 B20:B29 B33:B42 B45:B54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8A2A9-CC3D-4000-A566-51DF04CDB92A}">
  <sheetPr codeName="Sheet5">
    <pageSetUpPr fitToPage="1"/>
  </sheetPr>
  <dimension ref="A1:D43"/>
  <sheetViews>
    <sheetView topLeftCell="B1" zoomScaleNormal="100" workbookViewId="0">
      <selection activeCell="D23" sqref="D23"/>
    </sheetView>
  </sheetViews>
  <sheetFormatPr defaultColWidth="0" defaultRowHeight="13.2" zeroHeight="1" x14ac:dyDescent="0.25"/>
  <cols>
    <col min="1" max="1" width="20.44140625" style="34" customWidth="1"/>
    <col min="2" max="2" width="74.21875" style="35" customWidth="1"/>
    <col min="3" max="3" width="73.21875" style="39" customWidth="1"/>
    <col min="4" max="4" width="11.44140625" style="37" customWidth="1"/>
    <col min="5" max="16384" width="11.44140625" style="37" hidden="1"/>
  </cols>
  <sheetData>
    <row r="1" spans="1:3" x14ac:dyDescent="0.25">
      <c r="C1" s="36" t="str">
        <f>Translations!$B$63</f>
        <v>GUIDANCE FOR VERIFIERS</v>
      </c>
    </row>
    <row r="2" spans="1:3" ht="12.75" customHeight="1" x14ac:dyDescent="0.25">
      <c r="A2" s="437" t="str">
        <f>Translations!$B$250</f>
        <v>Verification Report - Emissions Trading System</v>
      </c>
      <c r="B2" s="437"/>
      <c r="C2" s="46"/>
    </row>
    <row r="3" spans="1:3" x14ac:dyDescent="0.25">
      <c r="A3" s="437" t="str">
        <f>'Opinion Statement (USE)'!A3</f>
        <v>Verification of ultra-small emitters (USE) emissions for the purpose of determining eligibilty for the 2026-2030 allocation period</v>
      </c>
      <c r="B3" s="437"/>
      <c r="C3" s="447" t="s">
        <v>695</v>
      </c>
    </row>
    <row r="4" spans="1:3" ht="15" customHeight="1" x14ac:dyDescent="0.25">
      <c r="A4" s="441">
        <f>IF(ISBLANK('Annex 1 - Findings'!C3),NameMissing,'Annex 1 - Findings'!C3)</f>
        <v>0</v>
      </c>
      <c r="B4" s="442"/>
      <c r="C4" s="447"/>
    </row>
    <row r="5" spans="1:3" x14ac:dyDescent="0.25">
      <c r="A5" s="437" t="str">
        <f>Translations!$B$279</f>
        <v>Annex 2 - Further information of relevance to the Opinion</v>
      </c>
      <c r="B5" s="437"/>
      <c r="C5" s="451" t="s">
        <v>699</v>
      </c>
    </row>
    <row r="6" spans="1:3" x14ac:dyDescent="0.25">
      <c r="B6" s="40"/>
      <c r="C6" s="451"/>
    </row>
    <row r="7" spans="1:3" ht="13.8" thickBot="1" x14ac:dyDescent="0.3">
      <c r="B7" s="40"/>
    </row>
    <row r="8" spans="1:3" ht="68.25" customHeight="1" x14ac:dyDescent="0.25">
      <c r="A8" s="47" t="str">
        <f>Translations!$B$281</f>
        <v xml:space="preserve">Objectives and scope of the Verification: </v>
      </c>
      <c r="B8" s="48" t="s">
        <v>150</v>
      </c>
    </row>
    <row r="9" spans="1:3" ht="93.75" customHeight="1" x14ac:dyDescent="0.25">
      <c r="A9" s="49" t="str">
        <f>Translations!$B$283</f>
        <v>Responsibilities:</v>
      </c>
      <c r="B9" s="50" t="s">
        <v>151</v>
      </c>
    </row>
    <row r="10" spans="1:3" x14ac:dyDescent="0.25">
      <c r="A10" s="49"/>
      <c r="B10" s="50" t="s">
        <v>152</v>
      </c>
    </row>
    <row r="11" spans="1:3" x14ac:dyDescent="0.25">
      <c r="A11" s="49"/>
      <c r="B11" s="51" t="s">
        <v>153</v>
      </c>
    </row>
    <row r="12" spans="1:3" ht="26.4" x14ac:dyDescent="0.25">
      <c r="A12" s="49"/>
      <c r="B12" s="51" t="s">
        <v>154</v>
      </c>
    </row>
    <row r="13" spans="1:3" x14ac:dyDescent="0.25">
      <c r="A13" s="49"/>
      <c r="B13" s="51"/>
    </row>
    <row r="14" spans="1:3" ht="66" x14ac:dyDescent="0.25">
      <c r="A14" s="49"/>
      <c r="B14" s="51" t="s">
        <v>155</v>
      </c>
    </row>
    <row r="15" spans="1:3" ht="52.8" x14ac:dyDescent="0.25">
      <c r="A15" s="49"/>
      <c r="B15" s="50" t="s">
        <v>156</v>
      </c>
      <c r="C15" s="52"/>
    </row>
    <row r="16" spans="1:3" ht="26.4" x14ac:dyDescent="0.25">
      <c r="A16" s="49"/>
      <c r="B16" s="50" t="s">
        <v>157</v>
      </c>
      <c r="C16" s="53"/>
    </row>
    <row r="17" spans="1:4" x14ac:dyDescent="0.25">
      <c r="A17" s="49"/>
      <c r="B17" s="50" t="s">
        <v>158</v>
      </c>
      <c r="C17" s="54"/>
    </row>
    <row r="18" spans="1:4" ht="27.6" customHeight="1" x14ac:dyDescent="0.25">
      <c r="A18" s="49"/>
      <c r="B18" s="50" t="s">
        <v>159</v>
      </c>
    </row>
    <row r="19" spans="1:4" ht="26.4" x14ac:dyDescent="0.25">
      <c r="A19" s="49"/>
      <c r="B19" s="50" t="s">
        <v>160</v>
      </c>
    </row>
    <row r="20" spans="1:4" ht="132" x14ac:dyDescent="0.25">
      <c r="A20" s="49" t="str">
        <f>Translations!$B$295</f>
        <v xml:space="preserve">Work performed &amp; basis of the opinion: </v>
      </c>
      <c r="B20" s="50" t="s">
        <v>161</v>
      </c>
      <c r="C20" s="37"/>
    </row>
    <row r="21" spans="1:4" ht="26.4" x14ac:dyDescent="0.25">
      <c r="A21" s="49" t="str">
        <f>Translations!$B$297</f>
        <v>Materiality level</v>
      </c>
      <c r="B21" s="253" t="s">
        <v>162</v>
      </c>
      <c r="C21" s="314"/>
    </row>
    <row r="22" spans="1:4" ht="52.8" x14ac:dyDescent="0.25">
      <c r="A22" s="49"/>
      <c r="B22" s="254" t="s">
        <v>1403</v>
      </c>
      <c r="C22" s="314" t="s">
        <v>1437</v>
      </c>
    </row>
    <row r="23" spans="1:4" ht="61.5" customHeight="1" thickBot="1" x14ac:dyDescent="0.3">
      <c r="A23" s="55"/>
      <c r="B23" s="56" t="str">
        <f>Translations!$B$300</f>
        <v>GHG quantification is subject to inherent uncertainty due to the designed capability of measurement instrumentation and testing methodologies and incomplete scientific knowledge used in the determination of emissions factors and global warming potentials</v>
      </c>
      <c r="C23" s="38"/>
    </row>
    <row r="24" spans="1:4" ht="9" customHeight="1" thickBot="1" x14ac:dyDescent="0.3">
      <c r="B24" s="40"/>
      <c r="C24" s="38"/>
    </row>
    <row r="25" spans="1:4" ht="39.75" customHeight="1" x14ac:dyDescent="0.25">
      <c r="A25" s="449" t="str">
        <f>Translations!$B$301</f>
        <v xml:space="preserve">Reference documents cited : 
</v>
      </c>
      <c r="B25" s="57" t="s">
        <v>163</v>
      </c>
      <c r="C25" s="445" t="s">
        <v>1436</v>
      </c>
    </row>
    <row r="26" spans="1:4" ht="39.6" x14ac:dyDescent="0.25">
      <c r="A26" s="450"/>
      <c r="B26" s="255" t="s">
        <v>164</v>
      </c>
      <c r="C26" s="445"/>
    </row>
    <row r="27" spans="1:4" ht="39.6" x14ac:dyDescent="0.25">
      <c r="A27" s="450"/>
      <c r="B27" s="256" t="s">
        <v>165</v>
      </c>
      <c r="C27" s="445"/>
      <c r="D27" s="293"/>
    </row>
    <row r="28" spans="1:4" ht="39.6" x14ac:dyDescent="0.25">
      <c r="A28" s="450"/>
      <c r="B28" s="256" t="s">
        <v>166</v>
      </c>
      <c r="C28" s="445"/>
      <c r="D28" s="293"/>
    </row>
    <row r="29" spans="1:4" ht="26.4" x14ac:dyDescent="0.25">
      <c r="A29" s="450"/>
      <c r="B29" s="256" t="s">
        <v>167</v>
      </c>
      <c r="C29" s="445"/>
      <c r="D29" s="293"/>
    </row>
    <row r="30" spans="1:4" ht="26.4" x14ac:dyDescent="0.25">
      <c r="A30" s="450"/>
      <c r="B30" s="255" t="s">
        <v>168</v>
      </c>
      <c r="C30" s="445"/>
    </row>
    <row r="31" spans="1:4" ht="26.4" x14ac:dyDescent="0.25">
      <c r="A31" s="450"/>
      <c r="B31" s="255" t="s">
        <v>169</v>
      </c>
      <c r="C31" s="445"/>
    </row>
    <row r="32" spans="1:4" ht="26.4" x14ac:dyDescent="0.25">
      <c r="A32" s="450"/>
      <c r="B32" s="255" t="s">
        <v>170</v>
      </c>
      <c r="C32" s="445"/>
    </row>
    <row r="33" spans="1:3" x14ac:dyDescent="0.25">
      <c r="A33" s="450"/>
      <c r="B33" s="255"/>
      <c r="C33" s="445"/>
    </row>
    <row r="34" spans="1:3" x14ac:dyDescent="0.25">
      <c r="A34" s="450"/>
      <c r="B34" s="291"/>
      <c r="C34" s="445"/>
    </row>
    <row r="35" spans="1:3" ht="13.8" thickBot="1" x14ac:dyDescent="0.3">
      <c r="A35" s="450"/>
      <c r="B35" s="257"/>
      <c r="C35" s="445"/>
    </row>
    <row r="36" spans="1:3" ht="13.8" thickBot="1" x14ac:dyDescent="0.3">
      <c r="A36" s="49"/>
      <c r="B36" s="58"/>
      <c r="C36" s="446"/>
    </row>
    <row r="37" spans="1:3" ht="26.4" x14ac:dyDescent="0.25">
      <c r="A37" s="49"/>
      <c r="B37" s="57" t="str">
        <f>Translations!$B$311</f>
        <v>Conduct of the Verification (2) - Additional criteria for Accredited Verifiers that are also financial assurance providers</v>
      </c>
      <c r="C37" s="448" t="s">
        <v>748</v>
      </c>
    </row>
    <row r="38" spans="1:3" ht="39.6" x14ac:dyDescent="0.25">
      <c r="A38" s="49"/>
      <c r="B38" s="255" t="s">
        <v>750</v>
      </c>
      <c r="C38" s="448"/>
    </row>
    <row r="39" spans="1:3" ht="40.200000000000003" thickBot="1" x14ac:dyDescent="0.3">
      <c r="A39" s="49"/>
      <c r="B39" s="257" t="s">
        <v>752</v>
      </c>
      <c r="C39" s="448"/>
    </row>
    <row r="40" spans="1:3" x14ac:dyDescent="0.25">
      <c r="B40" s="312" t="s">
        <v>171</v>
      </c>
      <c r="C40" s="443" t="s">
        <v>172</v>
      </c>
    </row>
    <row r="41" spans="1:3" ht="42" customHeight="1" x14ac:dyDescent="0.25">
      <c r="A41" s="49"/>
      <c r="B41" s="255" t="s">
        <v>173</v>
      </c>
      <c r="C41" s="444"/>
    </row>
    <row r="42" spans="1:3" x14ac:dyDescent="0.25">
      <c r="B42" s="40"/>
    </row>
    <row r="43" spans="1:3" ht="66" hidden="1" x14ac:dyDescent="0.25">
      <c r="C43" s="39" t="s">
        <v>174</v>
      </c>
    </row>
  </sheetData>
  <customSheetViews>
    <customSheetView guid="{A54031ED-59E9-4190-9F48-094FDC80E5C8}" hiddenRows="1" topLeftCell="A16">
      <selection activeCell="B33" sqref="B33"/>
      <pageMargins left="0" right="0" top="0" bottom="0" header="0" footer="0"/>
      <pageSetup paperSize="9" scale="78" fitToHeight="0" orientation="landscape"/>
      <headerFooter alignWithMargins="0">
        <oddFooter>&amp;L&amp;F/
&amp;A&amp;C&amp;P/&amp;N&amp;RPrinted : &amp;D/&amp;T</oddFooter>
      </headerFooter>
    </customSheetView>
    <customSheetView guid="{3EE4370E-84AC-4220-AECA-2B19C5F3775F}" hiddenRows="1" topLeftCell="A16">
      <selection activeCell="B33" sqref="B33"/>
      <pageMargins left="0" right="0" top="0" bottom="0" header="0" footer="0"/>
      <pageSetup paperSize="9" scale="78" fitToHeight="0" orientation="landscape"/>
      <headerFooter alignWithMargins="0">
        <oddFooter>&amp;L&amp;F/
&amp;A&amp;C&amp;P/&amp;N&amp;RPrinted : &amp;D/&amp;T</oddFooter>
      </headerFooter>
    </customSheetView>
  </customSheetViews>
  <mergeCells count="10">
    <mergeCell ref="A2:B2"/>
    <mergeCell ref="A3:B3"/>
    <mergeCell ref="A4:B4"/>
    <mergeCell ref="C40:C41"/>
    <mergeCell ref="C25:C36"/>
    <mergeCell ref="C3:C4"/>
    <mergeCell ref="C37:C39"/>
    <mergeCell ref="A5:B5"/>
    <mergeCell ref="A25:A35"/>
    <mergeCell ref="C5:C6"/>
  </mergeCells>
  <phoneticPr fontId="0" type="noConversion"/>
  <dataValidations count="2">
    <dataValidation allowBlank="1" showErrorMessage="1" promptTitle="Select guidance document" prompt="Select the additional and relevant guidance documents that you have used, ensuring that the correct version is cited" sqref="B34:B35" xr:uid="{B6D5C576-B3C5-40CB-B7C2-07A116A6F794}"/>
    <dataValidation type="list" allowBlank="1" showInputMessage="1" showErrorMessage="1" prompt="Select appropriate materiality level" sqref="B21" xr:uid="{EDEBBADD-0A36-4290-8732-82D3612A016D}">
      <formula1>materialitythreshold</formula1>
    </dataValidation>
  </dataValidations>
  <pageMargins left="0.74803149606299213" right="0.74803149606299213" top="0.35433070866141736" bottom="0.78740157480314965" header="0.23622047244094491" footer="0.47244094488188981"/>
  <pageSetup paperSize="9" scale="78" fitToHeight="0" orientation="landscape"/>
  <headerFooter alignWithMargins="0">
    <oddFooter>&amp;L&amp;F/
&amp;A&amp;C&amp;P/&amp;N&amp;RPrinted : &amp;D/&amp;T</oddFooter>
  </headerFooter>
  <rowBreaks count="1" manualBreakCount="1">
    <brk id="2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360D36-F8A4-4B38-A5D7-F86302B0172A}">
  <sheetPr codeName="Tabelle6">
    <tabColor theme="4" tint="0.79998168889431442"/>
  </sheetPr>
  <dimension ref="A1:GS28"/>
  <sheetViews>
    <sheetView topLeftCell="A3" workbookViewId="0">
      <selection activeCell="E13" sqref="E13"/>
    </sheetView>
  </sheetViews>
  <sheetFormatPr defaultColWidth="11.44140625" defaultRowHeight="13.2" x14ac:dyDescent="0.25"/>
  <cols>
    <col min="1" max="1" width="2.5546875" customWidth="1"/>
    <col min="2" max="18" width="15.5546875" customWidth="1"/>
    <col min="19" max="19" width="20.5546875" customWidth="1"/>
    <col min="20" max="22" width="15.5546875" customWidth="1"/>
    <col min="23" max="35" width="20.5546875" customWidth="1"/>
    <col min="36" max="78" width="15.5546875" customWidth="1"/>
    <col min="79" max="81" width="20.5546875" customWidth="1"/>
    <col min="82" max="111" width="15.5546875" customWidth="1"/>
    <col min="112" max="112" width="2.5546875" customWidth="1"/>
    <col min="113" max="113" width="15.5546875" customWidth="1"/>
    <col min="114" max="114" width="20.5546875" customWidth="1"/>
    <col min="115" max="115" width="15.5546875" customWidth="1"/>
    <col min="116" max="117" width="20.5546875" customWidth="1"/>
    <col min="118" max="118" width="12.5546875" customWidth="1"/>
    <col min="120" max="120" width="15.5546875" customWidth="1"/>
    <col min="121" max="121" width="20.5546875" customWidth="1"/>
    <col min="122" max="122" width="15.5546875" customWidth="1"/>
    <col min="123" max="124" width="20.5546875" customWidth="1"/>
    <col min="125" max="125" width="12.5546875" customWidth="1"/>
  </cols>
  <sheetData>
    <row r="1" spans="1:201" s="263" customFormat="1" hidden="1" x14ac:dyDescent="0.25">
      <c r="B1" s="263">
        <v>9</v>
      </c>
      <c r="C1" s="263">
        <v>6</v>
      </c>
      <c r="D1" s="263">
        <v>7</v>
      </c>
      <c r="E1" s="263">
        <v>18</v>
      </c>
      <c r="F1" s="263">
        <v>14</v>
      </c>
      <c r="G1" s="263">
        <v>10</v>
      </c>
      <c r="H1" s="263">
        <f t="shared" ref="H1:BY1" si="0">G1+1</f>
        <v>11</v>
      </c>
      <c r="I1" s="263">
        <f t="shared" si="0"/>
        <v>12</v>
      </c>
      <c r="J1" s="263">
        <v>19</v>
      </c>
      <c r="K1" s="263">
        <f t="shared" si="0"/>
        <v>20</v>
      </c>
      <c r="L1" s="263">
        <f t="shared" si="0"/>
        <v>21</v>
      </c>
      <c r="M1" s="263">
        <f t="shared" si="0"/>
        <v>22</v>
      </c>
      <c r="N1" s="263">
        <f t="shared" si="0"/>
        <v>23</v>
      </c>
      <c r="O1" s="263">
        <f t="shared" si="0"/>
        <v>24</v>
      </c>
      <c r="P1" s="263">
        <f t="shared" si="0"/>
        <v>25</v>
      </c>
      <c r="AA1" s="263">
        <f>P1+1</f>
        <v>26</v>
      </c>
      <c r="AB1" s="263">
        <f t="shared" si="0"/>
        <v>27</v>
      </c>
      <c r="AC1" s="263">
        <f t="shared" si="0"/>
        <v>28</v>
      </c>
      <c r="AD1" s="263">
        <v>31</v>
      </c>
      <c r="AE1" s="263">
        <f t="shared" si="0"/>
        <v>32</v>
      </c>
      <c r="AF1" s="263">
        <f t="shared" si="0"/>
        <v>33</v>
      </c>
      <c r="AG1" s="263">
        <f t="shared" si="0"/>
        <v>34</v>
      </c>
      <c r="AH1" s="263">
        <f t="shared" si="0"/>
        <v>35</v>
      </c>
      <c r="AI1" s="263">
        <v>37</v>
      </c>
      <c r="AJ1" s="263">
        <v>40</v>
      </c>
      <c r="AK1" s="263">
        <f t="shared" si="0"/>
        <v>41</v>
      </c>
      <c r="AL1" s="263">
        <f t="shared" si="0"/>
        <v>42</v>
      </c>
      <c r="AM1" s="263">
        <f t="shared" si="0"/>
        <v>43</v>
      </c>
      <c r="AN1" s="263">
        <f t="shared" si="0"/>
        <v>44</v>
      </c>
      <c r="AO1" s="263">
        <f t="shared" si="0"/>
        <v>45</v>
      </c>
      <c r="AP1" s="263">
        <v>47</v>
      </c>
      <c r="AQ1" s="263">
        <f t="shared" si="0"/>
        <v>48</v>
      </c>
      <c r="AR1" s="263">
        <v>49</v>
      </c>
      <c r="AS1" s="263">
        <v>51</v>
      </c>
      <c r="AT1" s="263">
        <f t="shared" si="0"/>
        <v>52</v>
      </c>
      <c r="AU1" s="263">
        <f t="shared" si="0"/>
        <v>53</v>
      </c>
      <c r="AV1" s="263">
        <f t="shared" si="0"/>
        <v>54</v>
      </c>
      <c r="AW1" s="263">
        <f t="shared" si="0"/>
        <v>55</v>
      </c>
      <c r="AX1" s="263">
        <f t="shared" si="0"/>
        <v>56</v>
      </c>
      <c r="AY1" s="263">
        <f t="shared" si="0"/>
        <v>57</v>
      </c>
      <c r="AZ1" s="263">
        <f t="shared" si="0"/>
        <v>58</v>
      </c>
      <c r="BC1" s="263">
        <v>59</v>
      </c>
      <c r="BD1" s="263">
        <f t="shared" si="0"/>
        <v>60</v>
      </c>
      <c r="BE1" s="263">
        <f t="shared" si="0"/>
        <v>61</v>
      </c>
      <c r="BF1" s="263">
        <f t="shared" si="0"/>
        <v>62</v>
      </c>
      <c r="BG1" s="263">
        <f t="shared" si="0"/>
        <v>63</v>
      </c>
      <c r="BH1" s="263">
        <f t="shared" si="0"/>
        <v>64</v>
      </c>
      <c r="BM1" s="263">
        <f>BH1+1</f>
        <v>65</v>
      </c>
      <c r="BN1" s="263">
        <f t="shared" si="0"/>
        <v>66</v>
      </c>
      <c r="BO1" s="263">
        <v>69</v>
      </c>
      <c r="BP1" s="263">
        <f t="shared" si="0"/>
        <v>70</v>
      </c>
      <c r="BQ1" s="263">
        <f t="shared" si="0"/>
        <v>71</v>
      </c>
      <c r="BR1" s="263">
        <f t="shared" si="0"/>
        <v>72</v>
      </c>
      <c r="BS1" s="263">
        <f t="shared" si="0"/>
        <v>73</v>
      </c>
      <c r="BT1" s="263">
        <f t="shared" si="0"/>
        <v>74</v>
      </c>
      <c r="BU1" s="263">
        <f t="shared" si="0"/>
        <v>75</v>
      </c>
      <c r="BV1" s="263">
        <f t="shared" si="0"/>
        <v>76</v>
      </c>
      <c r="BW1" s="263">
        <f t="shared" si="0"/>
        <v>77</v>
      </c>
      <c r="BX1" s="263">
        <f t="shared" si="0"/>
        <v>78</v>
      </c>
      <c r="BY1" s="263">
        <f t="shared" si="0"/>
        <v>79</v>
      </c>
      <c r="BZ1" s="263">
        <f t="shared" ref="BZ1:CQ1" si="1">BY1+1</f>
        <v>80</v>
      </c>
      <c r="CA1" s="263">
        <f t="shared" si="1"/>
        <v>81</v>
      </c>
      <c r="CB1" s="263">
        <v>84</v>
      </c>
      <c r="CC1" s="263">
        <v>86</v>
      </c>
      <c r="CD1" s="263">
        <v>88</v>
      </c>
      <c r="CE1" s="263">
        <f t="shared" si="1"/>
        <v>89</v>
      </c>
      <c r="CF1" s="263">
        <f t="shared" si="1"/>
        <v>90</v>
      </c>
      <c r="CG1" s="263">
        <f t="shared" si="1"/>
        <v>91</v>
      </c>
      <c r="CH1" s="263">
        <f t="shared" si="1"/>
        <v>92</v>
      </c>
      <c r="CI1" s="263">
        <f t="shared" si="1"/>
        <v>93</v>
      </c>
      <c r="CJ1" s="263">
        <f t="shared" si="1"/>
        <v>94</v>
      </c>
      <c r="CK1" s="263">
        <f t="shared" si="1"/>
        <v>95</v>
      </c>
      <c r="CL1" s="263">
        <f t="shared" si="1"/>
        <v>96</v>
      </c>
      <c r="CM1" s="263">
        <f t="shared" si="1"/>
        <v>97</v>
      </c>
      <c r="CN1" s="263">
        <f t="shared" si="1"/>
        <v>98</v>
      </c>
      <c r="CO1" s="263">
        <f t="shared" si="1"/>
        <v>99</v>
      </c>
      <c r="CP1" s="263">
        <f t="shared" si="1"/>
        <v>100</v>
      </c>
      <c r="CQ1" s="263">
        <f t="shared" si="1"/>
        <v>101</v>
      </c>
      <c r="CR1" s="263">
        <f t="shared" ref="CR1:DG1" si="2">CQ1+1</f>
        <v>102</v>
      </c>
      <c r="CS1" s="263">
        <f t="shared" si="2"/>
        <v>103</v>
      </c>
      <c r="CT1" s="263">
        <v>105</v>
      </c>
      <c r="CU1" s="263">
        <f t="shared" si="2"/>
        <v>106</v>
      </c>
      <c r="CV1" s="263">
        <f t="shared" si="2"/>
        <v>107</v>
      </c>
      <c r="CW1" s="263">
        <f t="shared" si="2"/>
        <v>108</v>
      </c>
      <c r="CX1" s="263">
        <f t="shared" si="2"/>
        <v>109</v>
      </c>
      <c r="CY1" s="263">
        <v>111</v>
      </c>
      <c r="CZ1" s="263">
        <f t="shared" si="2"/>
        <v>112</v>
      </c>
      <c r="DA1" s="263">
        <f t="shared" si="2"/>
        <v>113</v>
      </c>
      <c r="DB1" s="263">
        <v>115</v>
      </c>
      <c r="DC1" s="263">
        <f t="shared" si="2"/>
        <v>116</v>
      </c>
      <c r="DD1" s="263">
        <f t="shared" si="2"/>
        <v>117</v>
      </c>
      <c r="DE1" s="263">
        <f t="shared" si="2"/>
        <v>118</v>
      </c>
      <c r="DF1" s="263">
        <f t="shared" si="2"/>
        <v>119</v>
      </c>
      <c r="DG1" s="263">
        <f t="shared" si="2"/>
        <v>120</v>
      </c>
      <c r="DW1" s="263">
        <v>36</v>
      </c>
    </row>
    <row r="2" spans="1:201" s="263" customFormat="1" ht="12.75" hidden="1" customHeight="1" x14ac:dyDescent="0.25">
      <c r="B2" s="263">
        <v>8</v>
      </c>
      <c r="C2" s="263">
        <v>6</v>
      </c>
      <c r="D2" s="263">
        <v>7</v>
      </c>
      <c r="E2" s="263">
        <v>22</v>
      </c>
      <c r="F2" s="263">
        <v>14</v>
      </c>
      <c r="H2" s="263">
        <v>10</v>
      </c>
      <c r="I2" s="263">
        <v>11</v>
      </c>
      <c r="J2" s="263">
        <v>23</v>
      </c>
      <c r="K2" s="263">
        <v>25</v>
      </c>
      <c r="L2" s="265"/>
      <c r="M2" s="263">
        <v>31</v>
      </c>
      <c r="N2" s="263">
        <v>30</v>
      </c>
      <c r="AA2" s="263">
        <v>32</v>
      </c>
      <c r="AB2" s="263">
        <f>AA2+1</f>
        <v>33</v>
      </c>
      <c r="AC2" s="263">
        <f>AB2+1</f>
        <v>34</v>
      </c>
      <c r="AD2" s="263">
        <v>37</v>
      </c>
      <c r="AE2" s="263">
        <f>AD2+1</f>
        <v>38</v>
      </c>
      <c r="AF2" s="263">
        <f>AE2+1</f>
        <v>39</v>
      </c>
      <c r="AG2" s="263">
        <f>AF2+1</f>
        <v>40</v>
      </c>
      <c r="AH2" s="263">
        <f>AG2+1</f>
        <v>41</v>
      </c>
      <c r="AI2" s="263">
        <v>43</v>
      </c>
      <c r="AJ2" s="263">
        <v>46</v>
      </c>
      <c r="AK2" s="263">
        <f>AJ2+2</f>
        <v>48</v>
      </c>
      <c r="AL2" s="263">
        <v>55</v>
      </c>
      <c r="AM2" s="263">
        <f>AL2+2</f>
        <v>57</v>
      </c>
      <c r="AN2" s="263">
        <v>49</v>
      </c>
      <c r="AO2" s="263">
        <f>AN2+2</f>
        <v>51</v>
      </c>
      <c r="AP2" s="263">
        <v>72</v>
      </c>
      <c r="AQ2" s="263">
        <f>AP2+2</f>
        <v>74</v>
      </c>
      <c r="AR2" s="263">
        <f>AQ2+2</f>
        <v>76</v>
      </c>
      <c r="AS2" s="263">
        <v>77</v>
      </c>
      <c r="AT2" s="263">
        <f>AS2+2</f>
        <v>79</v>
      </c>
      <c r="AU2" s="263">
        <f t="shared" ref="AU2:BI2" si="3">AT2+1</f>
        <v>80</v>
      </c>
      <c r="AV2" s="263">
        <f>AU2+2</f>
        <v>82</v>
      </c>
      <c r="AW2" s="263">
        <f t="shared" si="3"/>
        <v>83</v>
      </c>
      <c r="AX2" s="263">
        <f>AW2+2</f>
        <v>85</v>
      </c>
      <c r="AY2" s="263">
        <f t="shared" si="3"/>
        <v>86</v>
      </c>
      <c r="AZ2" s="263">
        <f>AY2+2</f>
        <v>88</v>
      </c>
      <c r="BA2" s="263">
        <f t="shared" si="3"/>
        <v>89</v>
      </c>
      <c r="BB2" s="263">
        <f>BA2+2</f>
        <v>91</v>
      </c>
      <c r="BC2" s="263">
        <f t="shared" si="3"/>
        <v>92</v>
      </c>
      <c r="BD2" s="263">
        <f>BC2+2</f>
        <v>94</v>
      </c>
      <c r="BE2" s="263">
        <f t="shared" si="3"/>
        <v>95</v>
      </c>
      <c r="BF2" s="263">
        <f>BE2+2</f>
        <v>97</v>
      </c>
      <c r="BG2" s="263">
        <f t="shared" si="3"/>
        <v>98</v>
      </c>
      <c r="BH2" s="263">
        <f>BG2+2</f>
        <v>100</v>
      </c>
      <c r="BI2" s="263">
        <f t="shared" si="3"/>
        <v>101</v>
      </c>
      <c r="BJ2" s="263">
        <f>BI2+2</f>
        <v>103</v>
      </c>
      <c r="BK2" s="263">
        <f>BJ2+1</f>
        <v>104</v>
      </c>
      <c r="BL2" s="263">
        <f>BK2+2</f>
        <v>106</v>
      </c>
      <c r="BM2" s="263">
        <v>107</v>
      </c>
      <c r="BN2" s="263">
        <v>108</v>
      </c>
      <c r="BO2" s="263">
        <v>111</v>
      </c>
      <c r="BP2" s="263">
        <f>BO2+2</f>
        <v>113</v>
      </c>
      <c r="BQ2" s="263">
        <f t="shared" ref="BQ2:BY2" si="4">BP2+1</f>
        <v>114</v>
      </c>
      <c r="BR2" s="263">
        <f>BQ2+2</f>
        <v>116</v>
      </c>
      <c r="BS2" s="263">
        <f t="shared" si="4"/>
        <v>117</v>
      </c>
      <c r="BT2" s="263">
        <f>BS2+2</f>
        <v>119</v>
      </c>
      <c r="BU2" s="263">
        <f t="shared" si="4"/>
        <v>120</v>
      </c>
      <c r="BV2" s="263">
        <f>BU2+1</f>
        <v>121</v>
      </c>
      <c r="BW2" s="263">
        <v>124</v>
      </c>
      <c r="BX2" s="263">
        <f>BW2+2</f>
        <v>126</v>
      </c>
      <c r="BY2" s="263">
        <f t="shared" si="4"/>
        <v>127</v>
      </c>
      <c r="BZ2" s="263">
        <f>BY2+1</f>
        <v>128</v>
      </c>
      <c r="CA2" s="263">
        <v>129</v>
      </c>
      <c r="CB2" s="263">
        <v>133</v>
      </c>
      <c r="CC2" s="263">
        <f>CB2+1</f>
        <v>134</v>
      </c>
      <c r="CD2" s="263">
        <v>137</v>
      </c>
      <c r="CE2" s="263">
        <f t="shared" ref="CE2:CS2" si="5">CD2+1</f>
        <v>138</v>
      </c>
      <c r="CF2" s="263">
        <f t="shared" si="5"/>
        <v>139</v>
      </c>
      <c r="CG2" s="263">
        <f t="shared" si="5"/>
        <v>140</v>
      </c>
      <c r="CH2" s="263">
        <f t="shared" si="5"/>
        <v>141</v>
      </c>
      <c r="CI2" s="263">
        <f t="shared" si="5"/>
        <v>142</v>
      </c>
      <c r="CJ2" s="263">
        <f t="shared" si="5"/>
        <v>143</v>
      </c>
      <c r="CK2" s="263">
        <f t="shared" si="5"/>
        <v>144</v>
      </c>
      <c r="CN2" s="263">
        <v>145</v>
      </c>
      <c r="CO2" s="263">
        <f t="shared" si="5"/>
        <v>146</v>
      </c>
      <c r="CP2" s="263">
        <f t="shared" si="5"/>
        <v>147</v>
      </c>
      <c r="CQ2" s="263">
        <f t="shared" si="5"/>
        <v>148</v>
      </c>
      <c r="CR2" s="263">
        <f t="shared" si="5"/>
        <v>149</v>
      </c>
      <c r="CS2" s="263">
        <f t="shared" si="5"/>
        <v>150</v>
      </c>
      <c r="CT2" s="263">
        <v>198</v>
      </c>
      <c r="CU2" s="263">
        <f>CT2+1</f>
        <v>199</v>
      </c>
      <c r="CV2" s="263">
        <f>CU2+1</f>
        <v>200</v>
      </c>
      <c r="CW2" s="263">
        <f>CV2+1</f>
        <v>201</v>
      </c>
      <c r="CX2" s="263">
        <f>CW2+1</f>
        <v>202</v>
      </c>
      <c r="CY2" s="263">
        <v>204</v>
      </c>
      <c r="CZ2" s="263">
        <f>CY2+1</f>
        <v>205</v>
      </c>
      <c r="DA2" s="263">
        <f>CZ2+1</f>
        <v>206</v>
      </c>
      <c r="DB2" s="263">
        <v>208</v>
      </c>
      <c r="DC2" s="263">
        <f>DB2+1</f>
        <v>209</v>
      </c>
      <c r="DD2" s="263">
        <f>DC2+1</f>
        <v>210</v>
      </c>
      <c r="DE2" s="263">
        <f>DD2+1</f>
        <v>211</v>
      </c>
      <c r="DF2" s="263">
        <f>DE2+1</f>
        <v>212</v>
      </c>
      <c r="DG2" s="263">
        <f>DF2+1</f>
        <v>213</v>
      </c>
      <c r="DW2" s="263">
        <v>42</v>
      </c>
      <c r="DY2" s="263">
        <v>18</v>
      </c>
      <c r="DZ2" s="263">
        <v>19</v>
      </c>
      <c r="EA2" s="263">
        <v>155</v>
      </c>
      <c r="EB2" s="263">
        <v>156</v>
      </c>
      <c r="EC2" s="263">
        <v>159</v>
      </c>
      <c r="ED2" s="263">
        <f>EC2+1</f>
        <v>160</v>
      </c>
      <c r="EE2" s="263">
        <f t="shared" ref="EE2:EJ2" si="6">ED2+1</f>
        <v>161</v>
      </c>
      <c r="EF2" s="263">
        <f t="shared" si="6"/>
        <v>162</v>
      </c>
      <c r="EG2" s="263">
        <f t="shared" si="6"/>
        <v>163</v>
      </c>
      <c r="EH2" s="263">
        <f t="shared" si="6"/>
        <v>164</v>
      </c>
      <c r="EI2" s="263">
        <f t="shared" si="6"/>
        <v>165</v>
      </c>
      <c r="EJ2" s="263">
        <f t="shared" si="6"/>
        <v>166</v>
      </c>
      <c r="EK2" s="263">
        <v>167</v>
      </c>
      <c r="EL2" s="263">
        <f>EK2+1</f>
        <v>168</v>
      </c>
      <c r="EM2" s="263">
        <f>EL2+1</f>
        <v>169</v>
      </c>
      <c r="EN2" s="263">
        <f>EM2+1</f>
        <v>170</v>
      </c>
      <c r="EO2" s="263">
        <f>EN2+1</f>
        <v>171</v>
      </c>
      <c r="EP2" s="263">
        <f>EO2+1</f>
        <v>172</v>
      </c>
      <c r="EQ2" s="263">
        <v>177</v>
      </c>
      <c r="ER2" s="263">
        <f>EQ2+EB2-EA2</f>
        <v>178</v>
      </c>
      <c r="ES2" s="263">
        <f t="shared" ref="ES2:FF2" si="7">ER2+EC2-EB2</f>
        <v>181</v>
      </c>
      <c r="ET2" s="263">
        <f t="shared" si="7"/>
        <v>182</v>
      </c>
      <c r="EU2" s="263">
        <f t="shared" si="7"/>
        <v>183</v>
      </c>
      <c r="EV2" s="263">
        <f t="shared" si="7"/>
        <v>184</v>
      </c>
      <c r="EW2" s="263">
        <f t="shared" si="7"/>
        <v>185</v>
      </c>
      <c r="EX2" s="263">
        <f t="shared" si="7"/>
        <v>186</v>
      </c>
      <c r="EY2" s="263">
        <f t="shared" si="7"/>
        <v>187</v>
      </c>
      <c r="EZ2" s="263">
        <f t="shared" si="7"/>
        <v>188</v>
      </c>
      <c r="FA2" s="263">
        <f t="shared" si="7"/>
        <v>189</v>
      </c>
      <c r="FB2" s="263">
        <f t="shared" si="7"/>
        <v>190</v>
      </c>
      <c r="FC2" s="263">
        <f t="shared" si="7"/>
        <v>191</v>
      </c>
      <c r="FD2" s="263">
        <f t="shared" si="7"/>
        <v>192</v>
      </c>
      <c r="FE2" s="263">
        <f t="shared" si="7"/>
        <v>193</v>
      </c>
      <c r="FF2" s="263">
        <f t="shared" si="7"/>
        <v>194</v>
      </c>
      <c r="FI2" s="263">
        <v>31</v>
      </c>
      <c r="FJ2" s="263">
        <v>32</v>
      </c>
      <c r="FK2" s="263">
        <v>33</v>
      </c>
      <c r="FL2" s="263">
        <v>34</v>
      </c>
      <c r="FM2" s="263">
        <v>59</v>
      </c>
      <c r="FN2" s="263">
        <f>FM2+2</f>
        <v>61</v>
      </c>
      <c r="FO2" s="263">
        <f>FN2+1</f>
        <v>62</v>
      </c>
      <c r="FP2" s="263">
        <f>FO2+2</f>
        <v>64</v>
      </c>
      <c r="FQ2" s="263">
        <f>FP2+1</f>
        <v>65</v>
      </c>
      <c r="FR2" s="263">
        <f>FQ2+2</f>
        <v>67</v>
      </c>
      <c r="FS2" s="263">
        <f>FR2+1</f>
        <v>68</v>
      </c>
      <c r="FT2" s="263">
        <f>FS2+2</f>
        <v>70</v>
      </c>
      <c r="FU2" s="263">
        <v>72</v>
      </c>
      <c r="FV2" s="263">
        <f>FU2+2</f>
        <v>74</v>
      </c>
      <c r="FW2" s="263">
        <f>FV2+2</f>
        <v>76</v>
      </c>
      <c r="FX2" s="263">
        <v>77</v>
      </c>
      <c r="FY2" s="263">
        <f>FX2+2</f>
        <v>79</v>
      </c>
      <c r="FZ2" s="263">
        <f>FY2+1</f>
        <v>80</v>
      </c>
      <c r="GA2" s="263">
        <f>FZ2+2</f>
        <v>82</v>
      </c>
      <c r="GB2" s="263">
        <f>GA2+1</f>
        <v>83</v>
      </c>
      <c r="GC2" s="263">
        <f>GB2+2</f>
        <v>85</v>
      </c>
      <c r="GD2" s="263">
        <f>GC2+1</f>
        <v>86</v>
      </c>
      <c r="GE2" s="263">
        <f>GD2+2</f>
        <v>88</v>
      </c>
      <c r="GF2" s="263">
        <f>GE2+1</f>
        <v>89</v>
      </c>
      <c r="GG2" s="263">
        <f>GF2+2</f>
        <v>91</v>
      </c>
      <c r="GH2" s="263">
        <f>GG2+1</f>
        <v>92</v>
      </c>
      <c r="GI2" s="263">
        <f>GH2+2</f>
        <v>94</v>
      </c>
      <c r="GJ2" s="263">
        <f>GI2+1</f>
        <v>95</v>
      </c>
      <c r="GK2" s="263">
        <f>GJ2+2</f>
        <v>97</v>
      </c>
      <c r="GL2" s="263">
        <f>GK2+1</f>
        <v>98</v>
      </c>
      <c r="GM2" s="263">
        <f>GL2+2</f>
        <v>100</v>
      </c>
      <c r="GN2" s="263">
        <f>GM2+1</f>
        <v>101</v>
      </c>
      <c r="GO2" s="263">
        <f>GN2+2</f>
        <v>103</v>
      </c>
      <c r="GP2" s="263">
        <f>GO2+1</f>
        <v>104</v>
      </c>
      <c r="GQ2" s="263">
        <f>GP2+2</f>
        <v>106</v>
      </c>
      <c r="GR2" s="263">
        <v>107</v>
      </c>
      <c r="GS2" s="263">
        <v>108</v>
      </c>
    </row>
    <row r="3" spans="1:201" x14ac:dyDescent="0.25">
      <c r="AI3" s="26"/>
    </row>
    <row r="4" spans="1:201" s="111" customFormat="1" ht="25.05" customHeight="1" x14ac:dyDescent="0.25">
      <c r="B4" s="111" t="str">
        <f>Translations!$B$558</f>
        <v>Installations</v>
      </c>
      <c r="DK4" s="263" t="s">
        <v>175</v>
      </c>
      <c r="DN4" s="263" t="s">
        <v>175</v>
      </c>
      <c r="DP4" s="263" t="s">
        <v>175</v>
      </c>
      <c r="DQ4" s="263" t="s">
        <v>175</v>
      </c>
      <c r="DR4" s="263" t="s">
        <v>175</v>
      </c>
      <c r="DS4" s="263" t="s">
        <v>175</v>
      </c>
      <c r="DT4" s="263" t="s">
        <v>175</v>
      </c>
      <c r="DU4" s="263" t="s">
        <v>175</v>
      </c>
      <c r="DW4" s="263" t="s">
        <v>175</v>
      </c>
    </row>
    <row r="5" spans="1:201" s="112" customFormat="1" ht="50.25" customHeight="1" x14ac:dyDescent="0.25">
      <c r="B5" s="454" t="str">
        <f>IF(INDEX('Opinion Statement (USE)'!$A:$A,Accounting!B$1)="","",INDEX('Opinion Statement (USE)'!$A:$A,Accounting!B$1))</f>
        <v>Permit number</v>
      </c>
      <c r="C5" s="454" t="str">
        <f>IF(INDEX('Opinion Statement (USE)'!$A:$A,Accounting!C$1)="","",INDEX('Opinion Statement (USE)'!$A:$A,Accounting!C$1))</f>
        <v xml:space="preserve">Name of Operator: </v>
      </c>
      <c r="D5" s="454" t="str">
        <f>IF(INDEX('Opinion Statement (USE)'!$A:$A,Accounting!D$1)="","",INDEX('Opinion Statement (USE)'!$A:$A,Accounting!D$1))</f>
        <v>Name of Installation:</v>
      </c>
      <c r="E5" s="454" t="str">
        <f>IF(INDEX('Opinion Statement (USE)'!$A:$A,Accounting!E$1)="","",INDEX('Opinion Statement (USE)'!$A:$A,Accounting!E$1))</f>
        <v>Scheme year</v>
      </c>
      <c r="F5" s="452" t="str">
        <f>IF(INDEX('Opinion Statement (USE)'!$A:$A,Accounting!F$1)="","",INDEX('Opinion Statement (USE)'!$A:$A,Accounting!F$1))</f>
        <v>REPORT DETAILS</v>
      </c>
      <c r="G5" s="452" t="str">
        <f>IF(INDEX('Opinion Statement (USE)'!$A:$A,Accounting!G$1)="","",INDEX('Opinion Statement (USE)'!$A:$A,Accounting!G$1))</f>
        <v>Regulated activity</v>
      </c>
      <c r="H5" s="452" t="str">
        <f>IF(INDEX('Opinion Statement (USE)'!$A:$A,Accounting!H$1)="","",INDEX('Opinion Statement (USE)'!$A:$A,Accounting!H$1))</f>
        <v>Regulator</v>
      </c>
      <c r="I5" s="452" t="str">
        <f>IF(INDEX('Opinion Statement (USE)'!$A:$A,Accounting!I$1)="","",INDEX('Opinion Statement (USE)'!$A:$A,Accounting!I$1))</f>
        <v/>
      </c>
      <c r="J5" s="452" t="str">
        <f>IF(INDEX('Opinion Statement (USE)'!$A:$A,Accounting!J$1)="","",INDEX('Opinion Statement (USE)'!$A:$A,Accounting!J$1))</f>
        <v>Process Emissions in tCO2e:</v>
      </c>
      <c r="K5" s="452" t="str">
        <f>IF(INDEX('Opinion Statement (USE)'!$A:$A,Accounting!K$1)="","",INDEX('Opinion Statement (USE)'!$A:$A,Accounting!K$1))</f>
        <v>Combustion Emissions in tCO2e:</v>
      </c>
      <c r="L5" s="452" t="str">
        <f>IF(INDEX('Opinion Statement (USE)'!$A:$A,Accounting!L$1)="","",INDEX('Opinion Statement (USE)'!$A:$A,Accounting!L$1))</f>
        <v>Total Emissions in tCO2e:</v>
      </c>
      <c r="M5" s="452" t="str">
        <f>IF(INDEX('Opinion Statement (USE)'!$A:$A,Accounting!M$1)="","",INDEX('Opinion Statement (USE)'!$A:$A,Accounting!M$1))</f>
        <v>Combustion Source Streams:</v>
      </c>
      <c r="N5" s="452" t="str">
        <f>IF(INDEX('Opinion Statement (USE)'!$A:$A,Accounting!N$1)="","",INDEX('Opinion Statement (USE)'!$A:$A,Accounting!N$1))</f>
        <v>Process Source Streams:</v>
      </c>
      <c r="O5" s="452" t="str">
        <f>IF(INDEX('Opinion Statement (USE)'!$A:$A,Accounting!O$1)="","",INDEX('Opinion Statement (USE)'!$A:$A,Accounting!O$1))</f>
        <v>Methodology used:</v>
      </c>
      <c r="P5" s="452" t="str">
        <f>IF(INDEX('Opinion Statement (USE)'!$A:$A,Accounting!P$1)="","",INDEX('Opinion Statement (USE)'!$A:$A,Accounting!P$1))</f>
        <v>Emissions factors used:</v>
      </c>
      <c r="Q5" s="454" t="str">
        <f>'Annex 1 - Findings'!$C$6</f>
        <v>Uncorrected Misstatements that were not corrected before issuance of the verification report</v>
      </c>
      <c r="R5" s="454"/>
      <c r="S5" s="454" t="str">
        <f>'Annex 1 - Findings'!$C$18</f>
        <v>Uncorrected non-conformities with Monitoring Plan</v>
      </c>
      <c r="T5" s="454"/>
      <c r="U5" s="454" t="e">
        <f>'Annex 1 - Findings'!#REF!</f>
        <v>#REF!</v>
      </c>
      <c r="V5" s="454"/>
      <c r="W5" s="82" t="e">
        <f>'Annex 1 - Findings'!#REF!</f>
        <v>#REF!</v>
      </c>
      <c r="X5" s="82" t="e">
        <f>'Annex 1 - Findings'!#REF!</f>
        <v>#REF!</v>
      </c>
      <c r="Y5" s="454" t="str">
        <f>'Annex 2 - basis of work (USE)'!$A$21</f>
        <v>Materiality level</v>
      </c>
      <c r="Z5" s="454"/>
      <c r="AA5" s="452" t="str">
        <f>IF(INDEX('Opinion Statement (USE)'!$A:$A,Accounting!AA$1)="","",INDEX('Opinion Statement (USE)'!$A:$A,Accounting!AA$1))</f>
        <v/>
      </c>
      <c r="AB5" s="452" t="str">
        <f>IF(INDEX('Opinion Statement (USE)'!$A:$A,Accounting!AB$1)="","",INDEX('Opinion Statement (USE)'!$A:$A,Accounting!AB$1))</f>
        <v>Scheme year</v>
      </c>
      <c r="AC5" s="452" t="str">
        <f>IF(INDEX('Opinion Statement (USE)'!$A:$A,Accounting!AC$1)="","",INDEX('Opinion Statement (USE)'!$A:$A,Accounting!AC$1))</f>
        <v>Process Emissions in tCO2e:</v>
      </c>
      <c r="AD5" s="452" t="str">
        <f>IF(INDEX('Opinion Statement (USE)'!$A:$A,Accounting!AD$1)="","",INDEX('Opinion Statement (USE)'!$A:$A,Accounting!AD$1))</f>
        <v>Combustion Source Streams:</v>
      </c>
      <c r="AE5" s="452" t="str">
        <f>IF(INDEX('Opinion Statement (USE)'!$A:$A,Accounting!AE$1)="","",INDEX('Opinion Statement (USE)'!$A:$A,Accounting!AE$1))</f>
        <v>Process Source Streams:</v>
      </c>
      <c r="AF5" s="452" t="str">
        <f>IF(INDEX('Opinion Statement (USE)'!$A:$A,Accounting!AF$1)="","",INDEX('Opinion Statement (USE)'!$A:$A,Accounting!AF$1))</f>
        <v>Methodology used:</v>
      </c>
      <c r="AG5" s="452" t="str">
        <f>IF(INDEX('Opinion Statement (USE)'!$A:$A,Accounting!AG$1)="","",INDEX('Opinion Statement (USE)'!$A:$A,Accounting!AG$1))</f>
        <v>Emissions factors used:</v>
      </c>
      <c r="AH5" s="452" t="str">
        <f>IF(INDEX('Opinion Statement (USE)'!$A:$A,Accounting!AH$1)="","",INDEX('Opinion Statement (USE)'!$A:$A,Accounting!AH$1))</f>
        <v/>
      </c>
      <c r="AI5" s="452" t="str">
        <f>IF(INDEX('Opinion Statement (USE)'!$A:$A,Accounting!AI$1)="","",INDEX('Opinion Statement (USE)'!$A:$A,Accounting!AI$1))</f>
        <v>Process Emissions in tCO2e:</v>
      </c>
      <c r="AJ5" s="454" t="str">
        <f>IF(INDEX('Opinion Statement (USE)'!$A:$A,Accounting!AJ$1)="","",INDEX('Opinion Statement (USE)'!$A:$A,Accounting!AJ$1))</f>
        <v>Combustion Source Streams:</v>
      </c>
      <c r="AK5" s="454"/>
      <c r="AL5" s="454" t="str">
        <f>IF(INDEX('Opinion Statement (USE)'!$A:$A,Accounting!AL$1)="","",INDEX('Opinion Statement (USE)'!$A:$A,Accounting!AL$1))</f>
        <v>Methodology used:</v>
      </c>
      <c r="AM5" s="454" t="str">
        <f>IF(INDEX('Opinion Statement (USE)'!$A:$A,Accounting!AM$1)="","",INDEX('Opinion Statement (USE)'!$A:$A,Accounting!AM$1))</f>
        <v>Emissions factors used:</v>
      </c>
      <c r="AN5" s="454" t="str">
        <f>IF(INDEX('Opinion Statement (USE)'!$A:$A,Accounting!AN$1)="","",INDEX('Opinion Statement (USE)'!$A:$A,Accounting!AN$1))</f>
        <v/>
      </c>
      <c r="AO5" s="454" t="str">
        <f>IF(INDEX('Opinion Statement (USE)'!$A:$A,Accounting!AO$1)="","",INDEX('Opinion Statement (USE)'!$A:$A,Accounting!AO$1))</f>
        <v>SITE VERIFICATION DETAILS</v>
      </c>
      <c r="AP5" s="454" t="str">
        <f>IF(INDEX('Opinion Statement (USE)'!$A:$A,Accounting!AP$1)="","",INDEX('Opinion Statement (USE)'!$A:$A,Accounting!AP$1))</f>
        <v>Date(s) of visit(s):</v>
      </c>
      <c r="AQ5" s="454"/>
      <c r="AR5" s="454"/>
      <c r="AS5" s="465" t="str">
        <f>IF(INDEX('Opinion Statement (USE)'!$A:$A,Accounting!AS$1)="","",INDEX('Opinion Statement (USE)'!$A:$A,Accounting!AS$1))</f>
        <v>COMPLIANCE WITH UK ETS RULES FOR tCO2 DECLARED ABOVE</v>
      </c>
      <c r="AT5" s="466"/>
      <c r="AU5" s="465" t="str">
        <f>IF(INDEX('Opinion Statement (USE)'!$A:$A,Accounting!AU$1)="","",INDEX('Opinion Statement (USE)'!$A:$A,Accounting!AU$1))</f>
        <v>Has the operator complied with their obligations under the MRR 2018?</v>
      </c>
      <c r="AV5" s="466"/>
      <c r="AW5" s="465" t="str">
        <f>IF(INDEX('Opinion Statement (USE)'!$A:$A,Accounting!AW$1)="","",INDEX('Opinion Statement (USE)'!$A:$A,Accounting!AW$1))</f>
        <v>Data verified in detail and back to source: 
(Verification Regulation Article 14)</v>
      </c>
      <c r="AX5" s="466" t="str">
        <f>IF(INDEX('Opinion Statement (USE)'!$A:$A,Accounting!AX$1)="","",INDEX('Opinion Statement (USE)'!$A:$A,Accounting!AX$1))</f>
        <v/>
      </c>
      <c r="AY5" s="465" t="str">
        <f>IF(INDEX('Opinion Statement (USE)'!$A:$A,Accounting!AY$1)="","",INDEX('Opinion Statement (USE)'!$A:$A,Accounting!AY$1))</f>
        <v/>
      </c>
      <c r="AZ5" s="466" t="str">
        <f>IF(INDEX('Opinion Statement (USE)'!$A:$A,Accounting!AZ$1)="","",INDEX('Opinion Statement (USE)'!$A:$A,Accounting!AZ$1))</f>
        <v/>
      </c>
      <c r="BA5" s="465" t="str">
        <f>Translations!$B$131</f>
        <v>Article 17(4): Reporting of planned or actual changes:</v>
      </c>
      <c r="BB5" s="466" t="str">
        <f>IF(INDEX('Opinion Statement (USE)'!$A:$A,Accounting!BB$1)="","",INDEX('Opinion Statement (USE)'!$A:$A,Accounting!BB$1))</f>
        <v>OPERATOR DETAILS</v>
      </c>
      <c r="BC5" s="465" t="str">
        <f>IF(INDEX('Opinion Statement (USE)'!$A:$A,Accounting!BC$1)="","",INDEX('Opinion Statement (USE)'!$A:$A,Accounting!BC$1))</f>
        <v>Data verification:
(Verification Regulation Article 16 (2)(a), (c), (g)  and (i)</v>
      </c>
      <c r="BD5" s="466" t="str">
        <f>IF(INDEX('Opinion Statement (USE)'!$A:$A,Accounting!BD$1)="","",INDEX('Opinion Statement (USE)'!$A:$A,Accounting!BD$1))</f>
        <v/>
      </c>
      <c r="BE5" s="465" t="str">
        <f>IF(INDEX('Opinion Statement (USE)'!$A:$A,Accounting!BE$1)="","",INDEX('Opinion Statement (USE)'!$A:$A,Accounting!BE$1))</f>
        <v>Correct application of monitoring methodology:
(Verification Regulation Article 17(1) and (2))</v>
      </c>
      <c r="BF5" s="466" t="str">
        <f>IF(INDEX('Opinion Statement (USE)'!$A:$A,Accounting!BF$1)="","",INDEX('Opinion Statement (USE)'!$A:$A,Accounting!BF$1))</f>
        <v/>
      </c>
      <c r="BG5" s="465" t="str">
        <f>IF(INDEX('Opinion Statement (USE)'!$A:$A,Accounting!BG$1)="","",INDEX('Opinion Statement (USE)'!$A:$A,Accounting!BG$1))</f>
        <v>Verification of methods applied for missing data:
(Verification Regulation Article 18(1) and (2)</v>
      </c>
      <c r="BH5" s="466" t="str">
        <f>IF(INDEX('Opinion Statement (USE)'!$A:$A,Accounting!BH$1)="","",INDEX('Opinion Statement (USE)'!$A:$A,Accounting!BH$1))</f>
        <v/>
      </c>
      <c r="BI5" s="463"/>
      <c r="BJ5" s="463"/>
      <c r="BK5" s="463"/>
      <c r="BL5" s="463"/>
      <c r="BM5" s="452" t="str">
        <f>IF(INDEX('Opinion Statement (USE)'!$A:$A,Accounting!BM$1)="","",INDEX('Opinion Statement (USE)'!$A:$A,Accounting!BM$1))</f>
        <v/>
      </c>
      <c r="BN5" s="452" t="str">
        <f>IF(INDEX('Opinion Statement (USE)'!$A:$A,Accounting!BN$1)="","",INDEX('Opinion Statement (USE)'!$A:$A,Accounting!BN$1))</f>
        <v/>
      </c>
      <c r="BO5" s="454" t="str">
        <f>IF(INDEX('Opinion Statement (USE)'!$A:$A,Accounting!BO$1)="","",INDEX('Opinion Statement (USE)'!$A:$A,Accounting!BO$1))</f>
        <v/>
      </c>
      <c r="BP5" s="454"/>
      <c r="BQ5" s="454" t="str">
        <f>IF(INDEX('Opinion Statement (USE)'!$A:$A,Accounting!BQ$1)="","",INDEX('Opinion Statement (USE)'!$A:$A,Accounting!BQ$1))</f>
        <v/>
      </c>
      <c r="BR5" s="454" t="str">
        <f>IF(INDEX('Opinion Statement (USE)'!$A:$A,Accounting!BR$1)="","",INDEX('Opinion Statement (USE)'!$A:$A,Accounting!BR$1))</f>
        <v>Comments which qualify the opinion:</v>
      </c>
      <c r="BS5" s="454" t="str">
        <f>IF(INDEX('Opinion Statement (USE)'!$A:$A,Accounting!BS$1)="","",INDEX('Opinion Statement (USE)'!$A:$A,Accounting!BS$1))</f>
        <v/>
      </c>
      <c r="BT5" s="454" t="str">
        <f>IF(INDEX('Opinion Statement (USE)'!$A:$A,Accounting!BT$1)="","",INDEX('Opinion Statement (USE)'!$A:$A,Accounting!BT$1))</f>
        <v/>
      </c>
      <c r="BU5" s="454" t="str">
        <f>IF(INDEX('Opinion Statement (USE)'!$A:$A,Accounting!BU$1)="","",INDEX('Opinion Statement (USE)'!$A:$A,Accounting!BU$1))</f>
        <v/>
      </c>
      <c r="BV5" s="454" t="str">
        <f>IF(INDEX('Opinion Statement (USE)'!$A:$A,Accounting!BV$1)="","",INDEX('Opinion Statement (USE)'!$A:$A,Accounting!BV$1))</f>
        <v/>
      </c>
      <c r="BW5" s="454" t="str">
        <f>IF(INDEX('Opinion Statement (USE)'!$A:$A,Accounting!BW$1)="","",INDEX('Opinion Statement (USE)'!$A:$A,Accounting!BW$1))</f>
        <v/>
      </c>
      <c r="BX5" s="454" t="str">
        <f>IF(INDEX('Opinion Statement (USE)'!$A:$A,Accounting!BX$1)="","",INDEX('Opinion Statement (USE)'!$A:$A,Accounting!BX$1))</f>
        <v/>
      </c>
      <c r="BY5" s="454" t="str">
        <f>IF(INDEX('Opinion Statement (USE)'!$A:$A,Accounting!BY$1)="","",INDEX('Opinion Statement (USE)'!$A:$A,Accounting!BY$1))</f>
        <v/>
      </c>
      <c r="BZ5" s="454"/>
      <c r="CA5" s="452" t="str">
        <f>IF(INDEX('Opinion Statement (USE)'!$A:$A,Accounting!CA$1)="","",INDEX('Opinion Statement (USE)'!$A:$A,Accounting!CA$1))</f>
        <v/>
      </c>
      <c r="CB5" s="452" t="str">
        <f>IF(INDEX('Opinion Statement (USE)'!$A:$A,Accounting!CB$1)="","",INDEX('Opinion Statement (USE)'!$A:$A,Accounting!CB$1))</f>
        <v/>
      </c>
      <c r="CC5" s="452" t="str">
        <f>IF(INDEX('Opinion Statement (USE)'!$A:$A,Accounting!CC$1)="","",INDEX('Opinion Statement (USE)'!$A:$A,Accounting!CC$1))</f>
        <v/>
      </c>
      <c r="CD5" s="454" t="str">
        <f>IF(INDEX('Opinion Statement (USE)'!$A:$A,Accounting!CD$1)="","",INDEX('Opinion Statement (USE)'!$A:$A,Accounting!CD$1))</f>
        <v>VERIFICATION TEAM</v>
      </c>
      <c r="CE5" s="454"/>
      <c r="CF5" s="454"/>
      <c r="CG5" s="454"/>
      <c r="CH5" s="454"/>
      <c r="CI5" s="454"/>
      <c r="CJ5" s="454"/>
      <c r="CK5" s="454"/>
      <c r="CL5" s="454"/>
      <c r="CM5" s="454"/>
      <c r="CN5" s="455" t="str">
        <f>IF(INDEX('Opinion Statement (USE)'!$A:$A,Accounting!CN$1)="","",INDEX('Opinion Statement (USE)'!$A:$A,Accounting!CN$1))</f>
        <v/>
      </c>
      <c r="CO5" s="456"/>
      <c r="CP5" s="456"/>
      <c r="CQ5" s="456"/>
      <c r="CR5" s="456"/>
      <c r="CS5" s="457"/>
      <c r="CT5" s="452" t="str">
        <f>IF(INDEX('Opinion Statement (USE)'!$A:$A,Accounting!CT$1)="","",INDEX('Opinion Statement (USE)'!$A:$A,Accounting!CT$1))</f>
        <v/>
      </c>
      <c r="CU5" s="452" t="str">
        <f>IF(INDEX('Opinion Statement (USE)'!$A:$A,Accounting!CU$1)="","",INDEX('Opinion Statement (USE)'!$A:$A,Accounting!CU$1))</f>
        <v/>
      </c>
      <c r="CV5" s="452" t="str">
        <f>IF(INDEX('Opinion Statement (USE)'!$A:$A,Accounting!CV$1)="","",INDEX('Opinion Statement (USE)'!$A:$A,Accounting!CV$1))</f>
        <v/>
      </c>
      <c r="CW5" s="452" t="str">
        <f>IF(INDEX('Opinion Statement (USE)'!$A:$A,Accounting!CW$1)="","",INDEX('Opinion Statement (USE)'!$A:$A,Accounting!CW$1))</f>
        <v/>
      </c>
      <c r="CX5" s="452" t="str">
        <f>IF(INDEX('Opinion Statement (USE)'!$A:$A,Accounting!CX$1)="","",INDEX('Opinion Statement (USE)'!$A:$A,Accounting!CX$1))</f>
        <v/>
      </c>
      <c r="CY5" s="452" t="str">
        <f>IF(INDEX('Opinion Statement (USE)'!$A:$A,Accounting!CY$1)="","",INDEX('Opinion Statement (USE)'!$A:$A,Accounting!CY$1))</f>
        <v/>
      </c>
      <c r="CZ5" s="452" t="str">
        <f>IF(INDEX('Opinion Statement (USE)'!$A:$A,Accounting!CZ$1)="","",INDEX('Opinion Statement (USE)'!$A:$A,Accounting!CZ$1))</f>
        <v/>
      </c>
      <c r="DA5" s="452" t="str">
        <f>IF(INDEX('Opinion Statement (USE)'!$A:$A,Accounting!DA$1)="","",INDEX('Opinion Statement (USE)'!$A:$A,Accounting!DA$1))</f>
        <v/>
      </c>
      <c r="DB5" s="452" t="str">
        <f>IF(INDEX('Opinion Statement (USE)'!$A:$A,Accounting!DB$1)="","",INDEX('Opinion Statement (USE)'!$A:$A,Accounting!DB$1))</f>
        <v/>
      </c>
      <c r="DC5" s="452" t="str">
        <f>IF(INDEX('Opinion Statement (USE)'!$A:$A,Accounting!DC$1)="","",INDEX('Opinion Statement (USE)'!$A:$A,Accounting!DC$1))</f>
        <v/>
      </c>
      <c r="DD5" s="452" t="str">
        <f>IF(INDEX('Opinion Statement (USE)'!$A:$A,Accounting!DD$1)="","",INDEX('Opinion Statement (USE)'!$A:$A,Accounting!DD$1))</f>
        <v/>
      </c>
      <c r="DE5" s="452" t="str">
        <f>IF(INDEX('Opinion Statement (USE)'!$A:$A,Accounting!DE$1)="","",INDEX('Opinion Statement (USE)'!$A:$A,Accounting!DE$1))</f>
        <v/>
      </c>
      <c r="DF5" s="452" t="str">
        <f>IF(INDEX('Opinion Statement (USE)'!$A:$A,Accounting!DF$1)="","",INDEX('Opinion Statement (USE)'!$A:$A,Accounting!DF$1))</f>
        <v/>
      </c>
      <c r="DG5" s="452" t="str">
        <f>IF(INDEX('Opinion Statement (USE)'!$A:$A,Accounting!DG$1)="","",INDEX('Opinion Statement (USE)'!$A:$A,Accounting!DG$1))</f>
        <v/>
      </c>
      <c r="DI5" s="454" t="e">
        <f>'Annex 1 - Findings'!#REF!</f>
        <v>#REF!</v>
      </c>
      <c r="DJ5" s="454"/>
      <c r="DK5" s="454"/>
      <c r="DL5" s="454"/>
      <c r="DM5" s="454"/>
      <c r="DN5" s="463" t="str">
        <f>Translations!$B$520</f>
        <v>Scheme:</v>
      </c>
      <c r="DP5" s="454" t="e">
        <f>'Annex 1 - Findings'!#REF!</f>
        <v>#REF!</v>
      </c>
      <c r="DQ5" s="454"/>
      <c r="DR5" s="454"/>
      <c r="DS5" s="454"/>
      <c r="DT5" s="454"/>
      <c r="DU5" s="463" t="str">
        <f>Translations!$B$520</f>
        <v>Scheme:</v>
      </c>
      <c r="DW5" s="463" t="str">
        <f>IF(INDEX('Opinion Statement (USE)'!$A:$A,Accounting!DW$1)="","",INDEX('Opinion Statement (USE)'!$A:$A,Accounting!DW$1))</f>
        <v>Scheme year</v>
      </c>
    </row>
    <row r="6" spans="1:201" ht="12.75" customHeight="1" x14ac:dyDescent="0.25">
      <c r="B6" s="454"/>
      <c r="C6" s="454"/>
      <c r="D6" s="454"/>
      <c r="E6" s="454"/>
      <c r="F6" s="453"/>
      <c r="G6" s="453"/>
      <c r="H6" s="453"/>
      <c r="I6" s="453"/>
      <c r="J6" s="453"/>
      <c r="K6" s="453"/>
      <c r="L6" s="453"/>
      <c r="M6" s="453"/>
      <c r="N6" s="453"/>
      <c r="O6" s="453"/>
      <c r="P6" s="453"/>
      <c r="Q6" s="113" t="s">
        <v>176</v>
      </c>
      <c r="R6" s="114" t="e">
        <f>'Annex 1 - Findings'!#REF!</f>
        <v>#REF!</v>
      </c>
      <c r="S6" s="113" t="s">
        <v>176</v>
      </c>
      <c r="T6" s="114" t="e">
        <f>'Annex 1 - Findings'!#REF!</f>
        <v>#REF!</v>
      </c>
      <c r="U6" s="113" t="s">
        <v>176</v>
      </c>
      <c r="V6" s="114" t="e">
        <f>'Annex 1 - Findings'!#REF!</f>
        <v>#REF!</v>
      </c>
      <c r="W6" s="113" t="s">
        <v>176</v>
      </c>
      <c r="X6" s="113" t="s">
        <v>176</v>
      </c>
      <c r="Y6" s="115" t="str">
        <f>Translations!$B$535</f>
        <v>&lt; Free text &gt;. See Article 23 of AVR</v>
      </c>
      <c r="Z6" s="114"/>
      <c r="AA6" s="453"/>
      <c r="AB6" s="453"/>
      <c r="AC6" s="453"/>
      <c r="AD6" s="453"/>
      <c r="AE6" s="453"/>
      <c r="AF6" s="453"/>
      <c r="AG6" s="453"/>
      <c r="AH6" s="453"/>
      <c r="AI6" s="453"/>
      <c r="AJ6" s="116"/>
      <c r="AK6" s="116" t="str">
        <f>Translations!$B$117</f>
        <v>If no, because.......</v>
      </c>
      <c r="AL6" s="116"/>
      <c r="AM6" s="116" t="str">
        <f>Translations!$B$117</f>
        <v>If no, because.......</v>
      </c>
      <c r="AN6" s="116"/>
      <c r="AO6" s="116" t="str">
        <f>Translations!$B$117</f>
        <v>If no, because.......</v>
      </c>
      <c r="AP6" s="116"/>
      <c r="AQ6" s="116" t="str">
        <f>Translations!$B$117</f>
        <v>If no, because.......</v>
      </c>
      <c r="AR6" s="116" t="str">
        <f>Translations!$B$424</f>
        <v>If yes, was this part of site verification….</v>
      </c>
      <c r="AS6" s="116"/>
      <c r="AT6" s="116" t="str">
        <f>Translations!$B$117</f>
        <v>If no, because.......</v>
      </c>
      <c r="AU6" s="116"/>
      <c r="AV6" s="116" t="str">
        <f>Translations!$B$117</f>
        <v>If no, because.......</v>
      </c>
      <c r="AW6" s="116"/>
      <c r="AX6" s="116" t="str">
        <f>Translations!$B$117</f>
        <v>If no, because.......</v>
      </c>
      <c r="AY6" s="116"/>
      <c r="AZ6" s="116" t="str">
        <f>Translations!$B$117</f>
        <v>If no, because.......</v>
      </c>
      <c r="BA6" s="116" t="s">
        <v>177</v>
      </c>
      <c r="BB6" s="116" t="s">
        <v>177</v>
      </c>
      <c r="BC6" s="116"/>
      <c r="BD6" s="116" t="str">
        <f>Translations!$B$117</f>
        <v>If no, because.......</v>
      </c>
      <c r="BE6" s="116"/>
      <c r="BF6" s="116" t="str">
        <f>Translations!$B$117</f>
        <v>If no, because.......</v>
      </c>
      <c r="BG6" s="116"/>
      <c r="BH6" s="116" t="str">
        <f>Translations!$B$117</f>
        <v>If no, because.......</v>
      </c>
      <c r="BI6" s="464"/>
      <c r="BJ6" s="464"/>
      <c r="BK6" s="464"/>
      <c r="BL6" s="464"/>
      <c r="BM6" s="453"/>
      <c r="BN6" s="453"/>
      <c r="BO6" s="116"/>
      <c r="BP6" s="116" t="str">
        <f>Translations!$B$117</f>
        <v>If no, because.......</v>
      </c>
      <c r="BQ6" s="116"/>
      <c r="BR6" s="116" t="str">
        <f>Translations!$B$117</f>
        <v>If no, because.......</v>
      </c>
      <c r="BS6" s="116"/>
      <c r="BT6" s="116" t="str">
        <f>Translations!$B$117</f>
        <v>If no, because.......</v>
      </c>
      <c r="BU6" s="116"/>
      <c r="BV6" s="116" t="str">
        <f>Translations!$B$117</f>
        <v>If no, because.......</v>
      </c>
      <c r="BW6" s="116"/>
      <c r="BX6" s="116" t="str">
        <f>Translations!$B$117</f>
        <v>If no, because.......</v>
      </c>
      <c r="BY6" s="116"/>
      <c r="BZ6" s="116" t="str">
        <f>Translations!$B$117</f>
        <v>If no, because.......</v>
      </c>
      <c r="CA6" s="453"/>
      <c r="CB6" s="453"/>
      <c r="CC6" s="453"/>
      <c r="CD6" s="116" t="s">
        <v>74</v>
      </c>
      <c r="CE6" s="116" t="s">
        <v>76</v>
      </c>
      <c r="CF6" s="116" t="s">
        <v>77</v>
      </c>
      <c r="CG6" s="116" t="s">
        <v>178</v>
      </c>
      <c r="CH6" s="116" t="s">
        <v>179</v>
      </c>
      <c r="CI6" s="116" t="s">
        <v>180</v>
      </c>
      <c r="CJ6" s="116" t="s">
        <v>181</v>
      </c>
      <c r="CK6" s="116" t="s">
        <v>182</v>
      </c>
      <c r="CL6" s="116" t="s">
        <v>183</v>
      </c>
      <c r="CM6" s="116" t="s">
        <v>184</v>
      </c>
      <c r="CN6" s="458"/>
      <c r="CO6" s="459"/>
      <c r="CP6" s="459"/>
      <c r="CQ6" s="459"/>
      <c r="CR6" s="459"/>
      <c r="CS6" s="460"/>
      <c r="CT6" s="453"/>
      <c r="CU6" s="453"/>
      <c r="CV6" s="453"/>
      <c r="CW6" s="453"/>
      <c r="CX6" s="453"/>
      <c r="CY6" s="453"/>
      <c r="CZ6" s="453"/>
      <c r="DA6" s="453"/>
      <c r="DB6" s="453"/>
      <c r="DC6" s="453"/>
      <c r="DD6" s="453"/>
      <c r="DE6" s="453"/>
      <c r="DF6" s="453"/>
      <c r="DG6" s="453"/>
      <c r="DI6" s="116"/>
      <c r="DJ6" s="85" t="e">
        <f>'Annex 1 - Findings'!#REF!</f>
        <v>#REF!</v>
      </c>
      <c r="DK6" s="85" t="e">
        <f>'Annex 1 - Findings'!#REF!</f>
        <v>#REF!</v>
      </c>
      <c r="DL6" s="86" t="e">
        <f>'Annex 1 - Findings'!#REF!</f>
        <v>#REF!</v>
      </c>
      <c r="DM6" s="86" t="e">
        <f>'Annex 1 - Findings'!#REF!</f>
        <v>#REF!</v>
      </c>
      <c r="DN6" s="464"/>
      <c r="DP6" s="116"/>
      <c r="DQ6" s="85" t="e">
        <f>'Annex 1 - Findings'!#REF!</f>
        <v>#REF!</v>
      </c>
      <c r="DR6" s="85" t="e">
        <f>'Annex 1 - Findings'!#REF!</f>
        <v>#REF!</v>
      </c>
      <c r="DS6" s="86" t="e">
        <f>'Annex 1 - Findings'!#REF!</f>
        <v>#REF!</v>
      </c>
      <c r="DT6" s="86" t="e">
        <f>'Annex 1 - Findings'!#REF!</f>
        <v>#REF!</v>
      </c>
      <c r="DU6" s="464"/>
      <c r="DW6" s="464"/>
    </row>
    <row r="7" spans="1:201" s="124" customFormat="1" ht="92.4" x14ac:dyDescent="0.25">
      <c r="B7" s="117" t="str">
        <f>IF(INDEX('Opinion Statement (USE)'!$B:$B,Accounting!B$1)="","",INDEX('Opinion Statement (USE)'!$B:$B,Accounting!B$1))</f>
        <v/>
      </c>
      <c r="C7" s="117" t="str">
        <f>IF(INDEX('Opinion Statement (USE)'!$B:$B,Accounting!C$1)="","",INDEX('Opinion Statement (USE)'!$B:$B,Accounting!C$1))</f>
        <v/>
      </c>
      <c r="D7" s="117" t="str">
        <f>IF(INDEX('Opinion Statement (USE)'!$B:$B,Accounting!D$1)="","",INDEX('Opinion Statement (USE)'!$B:$B,Accounting!D$1))</f>
        <v/>
      </c>
      <c r="E7" s="117" t="str">
        <f>IF(INDEX('Opinion Statement (USE)'!$B:$B,Accounting!E$1)="","",INDEX('Opinion Statement (USE)'!$B:$B,Accounting!E$1))</f>
        <v/>
      </c>
      <c r="F7" s="117" t="str">
        <f>IF(INDEX('Opinion Statement (USE)'!$B:$B,Accounting!F$1)="","",INDEX('Opinion Statement (USE)'!$B:$B,Accounting!F$1))</f>
        <v/>
      </c>
      <c r="G7" s="117" t="str">
        <f>IF(INDEX('Opinion Statement (USE)'!$B:$B,Accounting!G$1)="","",INDEX('Opinion Statement (USE)'!$B:$B,Accounting!G$1))</f>
        <v/>
      </c>
      <c r="H7" s="118" t="str">
        <f>IF(INDEX('Opinion Statement (USE)'!$B:$B,Accounting!H$1)="","",INDEX('Opinion Statement (USE)'!$B:$B,Accounting!H$1))</f>
        <v/>
      </c>
      <c r="I7" s="117" t="str">
        <f>IF(INDEX('Opinion Statement (USE)'!$B:$B,Accounting!I$1)="","",INDEX('Opinion Statement (USE)'!$B:$B,Accounting!I$1))</f>
        <v/>
      </c>
      <c r="J7" s="117" t="str">
        <f>IF(INDEX('Opinion Statement (USE)'!$B:$B,Accounting!J$1)="","",INDEX('Opinion Statement (USE)'!$B:$B,Accounting!J$1))</f>
        <v/>
      </c>
      <c r="K7" s="118" t="str">
        <f>IF(INDEX('Opinion Statement (USE)'!$B:$B,Accounting!K$1)="","",INDEX('Opinion Statement (USE)'!$B:$B,Accounting!K$1))</f>
        <v/>
      </c>
      <c r="L7" s="117">
        <f>IF(INDEX('Opinion Statement (USE)'!$B:$B,Accounting!L$1)="","",INDEX('Opinion Statement (USE)'!$B:$B,Accounting!L$1))</f>
        <v>0</v>
      </c>
      <c r="M7" s="117" t="str">
        <f>IF(INDEX('Opinion Statement (USE)'!$B:$B,Accounting!M$1)="","",INDEX('Opinion Statement (USE)'!$B:$B,Accounting!M$1))</f>
        <v/>
      </c>
      <c r="N7" s="117" t="str">
        <f>IF(INDEX('Opinion Statement (USE)'!$B:$B,Accounting!N$1)="","",INDEX('Opinion Statement (USE)'!$B:$B,Accounting!N$1))</f>
        <v/>
      </c>
      <c r="O7" s="117" t="str">
        <f>IF(INDEX('Opinion Statement (USE)'!$B:$B,Accounting!O$1)="","",INDEX('Opinion Statement (USE)'!$B:$B,Accounting!O$1))</f>
        <v/>
      </c>
      <c r="P7" s="117" t="str">
        <f>IF(INDEX('Opinion Statement (USE)'!$B:$B,Accounting!P$1)="","",INDEX('Opinion Statement (USE)'!$B:$B,Accounting!P$1))</f>
        <v/>
      </c>
      <c r="Q7" s="119">
        <f>COUNTA($G$13:$G$22)-COUNTIF($G$13:$G$22,"")</f>
        <v>0</v>
      </c>
      <c r="R7" s="120">
        <f>COUNTIF($H$13:$H$22,Yes)</f>
        <v>0</v>
      </c>
      <c r="S7" s="119">
        <f>COUNTA($J$13:$J$22)-COUNTIF($J$13:$J$22,"")</f>
        <v>0</v>
      </c>
      <c r="T7" s="120">
        <f>COUNTIF($K$13:$K$22,Yes)</f>
        <v>0</v>
      </c>
      <c r="U7" s="119">
        <f>COUNTA($M$13:$M$22)-COUNTIF($M$13:$M$22,"")</f>
        <v>10</v>
      </c>
      <c r="V7" s="120">
        <f>COUNTIF($N$13:$N$22,Yes)</f>
        <v>0</v>
      </c>
      <c r="W7" s="119">
        <f>COUNTA($P$13:$P$22)-COUNTIF($P$13:$P$22,"")</f>
        <v>10</v>
      </c>
      <c r="X7" s="119">
        <f>COUNTA($R$13:$R$22)-COUNTIF($R$13:$R$22,"")</f>
        <v>10</v>
      </c>
      <c r="Y7" s="84" t="str">
        <f>IF('Annex 2 - basis of work (USE)'!$B$21="","",'Annex 2 - basis of work (USE)'!$B$21)</f>
        <v xml:space="preserve">Unless otherwise stated in Annex 1, the materiality level was 5% of the total reported emissions for the period subject to verification. </v>
      </c>
      <c r="Z7" s="92" t="str">
        <f>IF('Annex 2 - basis of work (USE)'!$B$22="","",'Annex 2 - basis of work (USE)'!$B$22)</f>
        <v>fdvfdf</v>
      </c>
      <c r="AA7" s="117" t="str">
        <f>IF(INDEX('Opinion Statement (USE)'!$B:$B,Accounting!AA$1)="","",INDEX('Opinion Statement (USE)'!$B:$B,Accounting!AA$1))</f>
        <v/>
      </c>
      <c r="AB7" s="117" t="str">
        <f>IF(INDEX('Opinion Statement (USE)'!$B:$B,Accounting!AB$1)="","",INDEX('Opinion Statement (USE)'!$B:$B,Accounting!AB$1))</f>
        <v/>
      </c>
      <c r="AC7" s="117" t="str">
        <f>IF(INDEX('Opinion Statement (USE)'!$B:$B,Accounting!AC$1)="","",INDEX('Opinion Statement (USE)'!$B:$B,Accounting!AC$1))</f>
        <v/>
      </c>
      <c r="AD7" s="117" t="str">
        <f>IF(INDEX('Opinion Statement (USE)'!$B:$B,Accounting!AD$1)="","",INDEX('Opinion Statement (USE)'!$B:$B,Accounting!AD$1))</f>
        <v/>
      </c>
      <c r="AE7" s="117" t="str">
        <f>IF(INDEX('Opinion Statement (USE)'!$B:$B,Accounting!AE$1)="","",INDEX('Opinion Statement (USE)'!$B:$B,Accounting!AE$1))</f>
        <v/>
      </c>
      <c r="AF7" s="117" t="str">
        <f>IF(INDEX('Opinion Statement (USE)'!$B:$B,Accounting!AF$1)="","",INDEX('Opinion Statement (USE)'!$B:$B,Accounting!AF$1))</f>
        <v/>
      </c>
      <c r="AG7" s="117" t="str">
        <f>IF(INDEX('Opinion Statement (USE)'!$B:$B,Accounting!AG$1)="","",INDEX('Opinion Statement (USE)'!$B:$B,Accounting!AG$1))</f>
        <v/>
      </c>
      <c r="AH7" s="117" t="str">
        <f>IF(INDEX('Opinion Statement (USE)'!$B:$B,Accounting!AH$1)="","",INDEX('Opinion Statement (USE)'!$B:$B,Accounting!AH$1))</f>
        <v/>
      </c>
      <c r="AI7" s="121" t="str">
        <f>IF(INDEX('Opinion Statement (USE)'!$B:$B,Accounting!AI$1)="","",INDEX('Opinion Statement (USE)'!$B:$B,Accounting!AI$1))</f>
        <v/>
      </c>
      <c r="AJ7" s="117" t="str">
        <f>IF(INDEX('Opinion Statement (USE)'!$B:$B,Accounting!AJ$1)="","",INDEX('Opinion Statement (USE)'!$B:$B,Accounting!AJ$1))</f>
        <v/>
      </c>
      <c r="AK7" s="117" t="str">
        <f>IF(INDEX('Opinion Statement (USE)'!$B:$B,Accounting!AK$1)="","",INDEX('Opinion Statement (USE)'!$B:$B,Accounting!AK$1))</f>
        <v/>
      </c>
      <c r="AL7" s="122" t="str">
        <f>IF(INDEX('Opinion Statement (USE)'!$B:$B,Accounting!AL$1)="","",INDEX('Opinion Statement (USE)'!$B:$B,Accounting!AL$1))</f>
        <v/>
      </c>
      <c r="AM7" s="117" t="str">
        <f>IF(INDEX('Opinion Statement (USE)'!$B:$B,Accounting!AM$1)="","",INDEX('Opinion Statement (USE)'!$B:$B,Accounting!AM$1))</f>
        <v/>
      </c>
      <c r="AN7" s="117" t="str">
        <f>IF(INDEX('Opinion Statement (USE)'!$B:$B,Accounting!AN$1)="","",INDEX('Opinion Statement (USE)'!$B:$B,Accounting!AN$1))</f>
        <v/>
      </c>
      <c r="AO7" s="117" t="str">
        <f>IF(INDEX('Opinion Statement (USE)'!$B:$B,Accounting!AO$1)="","",INDEX('Opinion Statement (USE)'!$B:$B,Accounting!AO$1))</f>
        <v/>
      </c>
      <c r="AP7" s="117" t="str">
        <f>IF(INDEX('Opinion Statement (USE)'!$B:$B,Accounting!AP$1)="","",INDEX('Opinion Statement (USE)'!$B:$B,Accounting!AP$1))</f>
        <v/>
      </c>
      <c r="AQ7" s="117" t="str">
        <f>IF(INDEX('Opinion Statement (USE)'!$B:$B,Accounting!AQ$1)="","",INDEX('Opinion Statement (USE)'!$B:$B,Accounting!AQ$1))</f>
        <v/>
      </c>
      <c r="AR7" s="117" t="str">
        <f>IF(INDEX('Opinion Statement (USE)'!$B:$B,Accounting!AR$1)="","",INDEX('Opinion Statement (USE)'!$B:$B,Accounting!AR$1))</f>
        <v/>
      </c>
      <c r="AS7" s="117" t="str">
        <f>IF(INDEX('Opinion Statement (USE)'!$B:$B,Accounting!AS$1)="","",INDEX('Opinion Statement (USE)'!$B:$B,Accounting!AS$1))</f>
        <v/>
      </c>
      <c r="AT7" s="117" t="str">
        <f>IF(INDEX('Opinion Statement (USE)'!$B:$B,Accounting!AT$1)="","",INDEX('Opinion Statement (USE)'!$B:$B,Accounting!AT$1))</f>
        <v>No. See Annex 1 for details</v>
      </c>
      <c r="AU7" s="117" t="str">
        <f>IF(INDEX('Opinion Statement (USE)'!$B:$B,Accounting!AU$1)="","",INDEX('Opinion Statement (USE)'!$B:$B,Accounting!AU$1))</f>
        <v/>
      </c>
      <c r="AV7" s="117" t="str">
        <f>IF(INDEX('Opinion Statement (USE)'!$B:$B,Accounting!AV$1)="","",INDEX('Opinion Statement (USE)'!$B:$B,Accounting!AV$1))</f>
        <v/>
      </c>
      <c r="AW7" s="117" t="str">
        <f>IF(INDEX('Opinion Statement (USE)'!$B:$B,Accounting!AW$1)="","",INDEX('Opinion Statement (USE)'!$B:$B,Accounting!AW$1))</f>
        <v/>
      </c>
      <c r="AX7" s="117" t="str">
        <f>IF(INDEX('Opinion Statement (USE)'!$B:$B,Accounting!AX$1)="","",INDEX('Opinion Statement (USE)'!$B:$B,Accounting!AX$1))</f>
        <v>If no, because.......</v>
      </c>
      <c r="AY7" s="117" t="str">
        <f>IF(INDEX('Opinion Statement (USE)'!$B:$B,Accounting!AY$1)="","",INDEX('Opinion Statement (USE)'!$B:$B,Accounting!AY$1))</f>
        <v>If yes, was this part of site verification….</v>
      </c>
      <c r="AZ7" s="117" t="str">
        <f>IF(INDEX('Opinion Statement (USE)'!$B:$B,Accounting!AZ$1)="","",INDEX('Opinion Statement (USE)'!$B:$B,Accounting!AZ$1))</f>
        <v/>
      </c>
      <c r="BA7" s="264"/>
      <c r="BB7" s="264"/>
      <c r="BC7" s="117" t="str">
        <f>IF(INDEX('Opinion Statement (USE)'!$B:$B,Accounting!BC$1)="","",INDEX('Opinion Statement (USE)'!$B:$B,Accounting!BC$1))</f>
        <v/>
      </c>
      <c r="BD7" s="117" t="str">
        <f>IF(INDEX('Opinion Statement (USE)'!$B:$B,Accounting!BD$1)="","",INDEX('Opinion Statement (USE)'!$B:$B,Accounting!BD$1))</f>
        <v>If no, because.......</v>
      </c>
      <c r="BE7" s="117" t="str">
        <f>IF(INDEX('Opinion Statement (USE)'!$B:$B,Accounting!BE$1)="","",INDEX('Opinion Statement (USE)'!$B:$B,Accounting!BE$1))</f>
        <v/>
      </c>
      <c r="BF7" s="117" t="str">
        <f>IF(INDEX('Opinion Statement (USE)'!$B:$B,Accounting!BF$1)="","",INDEX('Opinion Statement (USE)'!$B:$B,Accounting!BF$1))</f>
        <v>If no, because.......</v>
      </c>
      <c r="BG7" s="117" t="str">
        <f>IF(INDEX('Opinion Statement (USE)'!$B:$B,Accounting!BG$1)="","",INDEX('Opinion Statement (USE)'!$B:$B,Accounting!BG$1))</f>
        <v/>
      </c>
      <c r="BH7" s="117" t="str">
        <f>IF(INDEX('Opinion Statement (USE)'!$B:$B,Accounting!BH$1)="","",INDEX('Opinion Statement (USE)'!$B:$B,Accounting!BH$1))</f>
        <v>If no, because.......</v>
      </c>
      <c r="BI7" s="123"/>
      <c r="BJ7" s="123"/>
      <c r="BK7" s="123"/>
      <c r="BL7" s="123"/>
      <c r="BM7" s="117" t="str">
        <f>IF(INDEX('Opinion Statement (USE)'!$B:$B,Accounting!BM$1)="","",INDEX('Opinion Statement (USE)'!$B:$B,Accounting!BM$1))</f>
        <v/>
      </c>
      <c r="BN7" s="117" t="str">
        <f>IF(INDEX('Opinion Statement (USE)'!$B:$B,Accounting!BN$1)="","",INDEX('Opinion Statement (USE)'!$B:$B,Accounting!BN$1))</f>
        <v/>
      </c>
      <c r="BO7" s="117" t="str">
        <f>IF(INDEX('Opinion Statement (USE)'!$B:$B,Accounting!BO$1)="","",INDEX('Opinion Statement (USE)'!$B:$B,Accounting!BO$1))</f>
        <v/>
      </c>
      <c r="BP7" s="117" t="str">
        <f>IF(INDEX('Opinion Statement (USE)'!$B:$B,Accounting!BP$1)="","",INDEX('Opinion Statement (USE)'!$B:$B,Accounting!BP$1))</f>
        <v xml:space="preserve">We have conducted a verification of the greenhouse gas data reported by the above Operator in its Report as presented above.   On the basis of the verification work undertaken (see Annex 2) these data are fairly stated, with the exception of: </v>
      </c>
      <c r="BQ7" s="117" t="str">
        <f>IF(INDEX('Opinion Statement (USE)'!$B:$B,Accounting!BQ$1)="","",INDEX('Opinion Statement (USE)'!$B:$B,Accounting!BQ$1))</f>
        <v/>
      </c>
      <c r="BR7" s="117" t="str">
        <f>IF(INDEX('Opinion Statement (USE)'!$B:$B,Accounting!BR$1)="","",INDEX('Opinion Statement (USE)'!$B:$B,Accounting!BR$1))</f>
        <v>1.</v>
      </c>
      <c r="BS7" s="117" t="str">
        <f>IF(INDEX('Opinion Statement (USE)'!$B:$B,Accounting!BS$1)="","",INDEX('Opinion Statement (USE)'!$B:$B,Accounting!BS$1))</f>
        <v>2.</v>
      </c>
      <c r="BT7" s="117" t="str">
        <f>IF(INDEX('Opinion Statement (USE)'!$B:$B,Accounting!BT$1)="","",INDEX('Opinion Statement (USE)'!$B:$B,Accounting!BT$1))</f>
        <v>3.</v>
      </c>
      <c r="BU7" s="117" t="str">
        <f>IF(INDEX('Opinion Statement (USE)'!$B:$B,Accounting!BU$1)="","",INDEX('Opinion Statement (USE)'!$B:$B,Accounting!BU$1))</f>
        <v/>
      </c>
      <c r="BV7" s="117" t="str">
        <f>IF(INDEX('Opinion Statement (USE)'!$B:$B,Accounting!BV$1)="","",INDEX('Opinion Statement (USE)'!$B:$B,Accounting!BV$1))</f>
        <v/>
      </c>
      <c r="BW7" s="117" t="str">
        <f>IF(INDEX('Opinion Statement (USE)'!$B:$B,Accounting!BW$1)="","",INDEX('Opinion Statement (USE)'!$B:$B,Accounting!BW$1))</f>
        <v/>
      </c>
      <c r="BX7" s="117" t="str">
        <f>IF(INDEX('Opinion Statement (USE)'!$B:$B,Accounting!BX$1)="","",INDEX('Opinion Statement (USE)'!$B:$B,Accounting!BX$1))</f>
        <v/>
      </c>
      <c r="BY7" s="117" t="str">
        <f>IF(INDEX('Opinion Statement (USE)'!$B:$B,Accounting!BY$1)="","",INDEX('Opinion Statement (USE)'!$B:$B,Accounting!BY$1))</f>
        <v/>
      </c>
      <c r="BZ7" s="117" t="str">
        <f>IF(INDEX('Opinion Statement (USE)'!$B:$B,Accounting!BZ$1)="","",INDEX('Opinion Statement (USE)'!$B:$B,Accounting!BZ$1))</f>
        <v/>
      </c>
      <c r="CA7" s="117" t="str">
        <f>IF(INDEX('Opinion Statement (USE)'!$B:$B,Accounting!CA$1)="","",INDEX('Opinion Statement (USE)'!$B:$B,Accounting!CA$1))</f>
        <v/>
      </c>
      <c r="CB7" s="117" t="str">
        <f>IF(INDEX('Opinion Statement (USE)'!$B:$B,Accounting!CB$1)="","",INDEX('Opinion Statement (USE)'!$B:$B,Accounting!CB$1))</f>
        <v>'- uncorrected material non-conformity (individual or in aggregate)</v>
      </c>
      <c r="CC7" s="117" t="str">
        <f>IF(INDEX('Opinion Statement (USE)'!$B:$B,Accounting!CC$1)="","",INDEX('Opinion Statement (USE)'!$B:$B,Accounting!CC$1))</f>
        <v>- limitations of scope due to lack of clarity &amp; or scope of the monitoring plan</v>
      </c>
      <c r="CD7" s="117" t="str">
        <f>IF(INDEX('Opinion Statement (USE)'!$B:$B,Accounting!CD$1)="","",INDEX('Opinion Statement (USE)'!$B:$B,Accounting!CD$1))</f>
        <v/>
      </c>
      <c r="CE7" s="117" t="str">
        <f>IF(INDEX('Opinion Statement (USE)'!$B:$B,Accounting!CE$1)="","",INDEX('Opinion Statement (USE)'!$B:$B,Accounting!CE$1))</f>
        <v/>
      </c>
      <c r="CF7" s="117" t="str">
        <f>IF(INDEX('Opinion Statement (USE)'!$B:$B,Accounting!CF$1)="","",INDEX('Opinion Statement (USE)'!$B:$B,Accounting!CF$1))</f>
        <v/>
      </c>
      <c r="CG7" s="117" t="str">
        <f>IF(INDEX('Opinion Statement (USE)'!$B:$B,Accounting!CG$1)="","",INDEX('Opinion Statement (USE)'!$B:$B,Accounting!CG$1))</f>
        <v/>
      </c>
      <c r="CH7" s="117" t="str">
        <f>IF(INDEX('Opinion Statement (USE)'!$B:$B,Accounting!CH$1)="","",INDEX('Opinion Statement (USE)'!$B:$B,Accounting!CH$1))</f>
        <v/>
      </c>
      <c r="CI7" s="117" t="str">
        <f>IF(INDEX('Opinion Statement (USE)'!$B:$B,Accounting!CI$1)="","",INDEX('Opinion Statement (USE)'!$B:$B,Accounting!CI$1))</f>
        <v/>
      </c>
      <c r="CJ7" s="117" t="str">
        <f>IF(INDEX('Opinion Statement (USE)'!$B:$B,Accounting!CJ$1)="","",INDEX('Opinion Statement (USE)'!$B:$B,Accounting!CJ$1))</f>
        <v/>
      </c>
      <c r="CK7" s="117" t="str">
        <f>IF(INDEX('Opinion Statement (USE)'!$B:$B,Accounting!CK$1)="","",INDEX('Opinion Statement (USE)'!$B:$B,Accounting!CK$1))</f>
        <v/>
      </c>
      <c r="CL7" s="117" t="str">
        <f>IF(INDEX('Opinion Statement (USE)'!$B:$B,Accounting!CL$1)="","",INDEX('Opinion Statement (USE)'!$B:$B,Accounting!CL$1))</f>
        <v/>
      </c>
      <c r="CM7" s="117" t="str">
        <f>IF(INDEX('Opinion Statement (USE)'!$B:$B,Accounting!CM$1)="","",INDEX('Opinion Statement (USE)'!$B:$B,Accounting!CM$1))</f>
        <v/>
      </c>
      <c r="CN7" s="117" t="str">
        <f>IF(INDEX('Opinion Statement (USE)'!$B:$B,Accounting!CN$1)="","",INDEX('Opinion Statement (USE)'!$B:$B,Accounting!CN$1))</f>
        <v/>
      </c>
      <c r="CO7" s="117" t="str">
        <f>IF(INDEX('Opinion Statement (USE)'!$B:$B,Accounting!CO$1)="","",INDEX('Opinion Statement (USE)'!$B:$B,Accounting!CO$1))</f>
        <v/>
      </c>
      <c r="CP7" s="117" t="str">
        <f>IF(INDEX('Opinion Statement (USE)'!$B:$B,Accounting!CP$1)="","",INDEX('Opinion Statement (USE)'!$B:$B,Accounting!CP$1))</f>
        <v/>
      </c>
      <c r="CQ7" s="117" t="str">
        <f>IF(INDEX('Opinion Statement (USE)'!$B:$B,Accounting!CQ$1)="","",INDEX('Opinion Statement (USE)'!$B:$B,Accounting!CQ$1))</f>
        <v/>
      </c>
      <c r="CR7" s="117" t="str">
        <f>IF(INDEX('Opinion Statement (USE)'!$B:$B,Accounting!CR$1)="","",INDEX('Opinion Statement (USE)'!$B:$B,Accounting!CR$1))</f>
        <v/>
      </c>
      <c r="CS7" s="117" t="str">
        <f>IF(INDEX('Opinion Statement (USE)'!$B:$B,Accounting!CS$1)="","",INDEX('Opinion Statement (USE)'!$B:$B,Accounting!CS$1))</f>
        <v/>
      </c>
      <c r="CT7" s="117" t="str">
        <f>IF(INDEX('Opinion Statement (USE)'!$B:$B,Accounting!CT$1)="","",INDEX('Opinion Statement (USE)'!$B:$B,Accounting!CT$1))</f>
        <v/>
      </c>
      <c r="CU7" s="117" t="str">
        <f>IF(INDEX('Opinion Statement (USE)'!$B:$B,Accounting!CU$1)="","",INDEX('Opinion Statement (USE)'!$B:$B,Accounting!CU$1))</f>
        <v/>
      </c>
      <c r="CV7" s="117" t="str">
        <f>IF(INDEX('Opinion Statement (USE)'!$B:$B,Accounting!CV$1)="","",INDEX('Opinion Statement (USE)'!$B:$B,Accounting!CV$1))</f>
        <v/>
      </c>
      <c r="CW7" s="117" t="str">
        <f>IF(INDEX('Opinion Statement (USE)'!$B:$B,Accounting!CW$1)="","",INDEX('Opinion Statement (USE)'!$B:$B,Accounting!CW$1))</f>
        <v/>
      </c>
      <c r="CX7" s="117" t="str">
        <f>IF(INDEX('Opinion Statement (USE)'!$B:$B,Accounting!CX$1)="","",INDEX('Opinion Statement (USE)'!$B:$B,Accounting!CX$1))</f>
        <v/>
      </c>
      <c r="CY7" s="117" t="str">
        <f>IF(INDEX('Opinion Statement (USE)'!$B:$B,Accounting!CY$1)="","",INDEX('Opinion Statement (USE)'!$B:$B,Accounting!CY$1))</f>
        <v/>
      </c>
      <c r="CZ7" s="117" t="str">
        <f>IF(INDEX('Opinion Statement (USE)'!$B:$B,Accounting!CZ$1)="","",INDEX('Opinion Statement (USE)'!$B:$B,Accounting!CZ$1))</f>
        <v/>
      </c>
      <c r="DA7" s="117" t="str">
        <f>IF(INDEX('Opinion Statement (USE)'!$B:$B,Accounting!DA$1)="","",INDEX('Opinion Statement (USE)'!$B:$B,Accounting!DA$1))</f>
        <v/>
      </c>
      <c r="DB7" s="117" t="str">
        <f>IF(INDEX('Opinion Statement (USE)'!$B:$B,Accounting!DB$1)="","",INDEX('Opinion Statement (USE)'!$B:$B,Accounting!DB$1))</f>
        <v/>
      </c>
      <c r="DC7" s="117" t="str">
        <f>IF(INDEX('Opinion Statement (USE)'!$B:$B,Accounting!DC$1)="","",INDEX('Opinion Statement (USE)'!$B:$B,Accounting!DC$1))</f>
        <v/>
      </c>
      <c r="DD7" s="118" t="str">
        <f>IF(INDEX('Opinion Statement (USE)'!$B:$B,Accounting!DD$1)="","",INDEX('Opinion Statement (USE)'!$B:$B,Accounting!DD$1))</f>
        <v/>
      </c>
      <c r="DE7" s="117" t="str">
        <f>IF(INDEX('Opinion Statement (USE)'!$B:$B,Accounting!DE$1)="","",INDEX('Opinion Statement (USE)'!$B:$B,Accounting!DE$1))</f>
        <v/>
      </c>
      <c r="DF7" s="117" t="str">
        <f>IF(INDEX('Opinion Statement (USE)'!$B:$B,Accounting!DF$1)="","",INDEX('Opinion Statement (USE)'!$B:$B,Accounting!DF$1))</f>
        <v/>
      </c>
      <c r="DG7" s="117" t="str">
        <f>IF(INDEX('Opinion Statement (USE)'!$B:$B,Accounting!DG$1)="","",INDEX('Opinion Statement (USE)'!$B:$B,Accounting!DG$1))</f>
        <v/>
      </c>
      <c r="DI7" s="87" t="e">
        <f>'Annex 1 - Findings'!#REF!</f>
        <v>#REF!</v>
      </c>
      <c r="DJ7" s="87" t="e">
        <f>'Annex 1 - Findings'!#REF!</f>
        <v>#REF!</v>
      </c>
      <c r="DK7" s="87" t="e">
        <f>'Annex 1 - Findings'!#REF!</f>
        <v>#REF!</v>
      </c>
      <c r="DL7" s="87" t="e">
        <f>'Annex 1 - Findings'!#REF!</f>
        <v>#REF!</v>
      </c>
      <c r="DM7" s="87" t="e">
        <f>'Annex 1 - Findings'!#REF!</f>
        <v>#REF!</v>
      </c>
      <c r="DN7" s="121" t="e">
        <f>'Annex 1 - Findings'!#REF!</f>
        <v>#REF!</v>
      </c>
      <c r="DP7" s="87" t="e">
        <f>'Annex 1 - Findings'!#REF!</f>
        <v>#REF!</v>
      </c>
      <c r="DQ7" s="87" t="e">
        <f>'Annex 1 - Findings'!#REF!</f>
        <v>#REF!</v>
      </c>
      <c r="DR7" s="87" t="e">
        <f>'Annex 1 - Findings'!#REF!</f>
        <v>#REF!</v>
      </c>
      <c r="DS7" s="87" t="e">
        <f>'Annex 1 - Findings'!#REF!</f>
        <v>#REF!</v>
      </c>
      <c r="DT7" s="87" t="e">
        <f>'Annex 1 - Findings'!#REF!</f>
        <v>#REF!</v>
      </c>
      <c r="DU7" s="121" t="e">
        <f>'Annex 1 - Findings'!#REF!</f>
        <v>#REF!</v>
      </c>
      <c r="DW7" s="121" t="str">
        <f>IF(INDEX('Opinion Statement (USE)'!$B:$B,Accounting!DW$1)="","",INDEX('Opinion Statement (USE)'!$B:$B,Accounting!DW$1))</f>
        <v/>
      </c>
    </row>
    <row r="8" spans="1:201" x14ac:dyDescent="0.25">
      <c r="EA8" s="26"/>
      <c r="EB8" s="26"/>
      <c r="EC8" s="26"/>
      <c r="ED8" s="26"/>
      <c r="EE8" s="26"/>
      <c r="EF8" s="26"/>
      <c r="EG8" s="26"/>
      <c r="EH8" s="26"/>
      <c r="EI8" s="26"/>
      <c r="EJ8" s="26"/>
      <c r="EK8" s="26"/>
      <c r="EL8" s="26"/>
      <c r="EM8" s="26"/>
      <c r="EN8" s="26"/>
      <c r="EO8" s="26"/>
      <c r="EP8" s="26"/>
      <c r="EQ8" s="26"/>
      <c r="ER8" s="26"/>
      <c r="ES8" s="26"/>
      <c r="ET8" s="26"/>
      <c r="EU8" s="26"/>
      <c r="EV8" s="26"/>
      <c r="EW8" s="26"/>
      <c r="EX8" s="26"/>
      <c r="EY8" s="26"/>
      <c r="EZ8" s="26"/>
      <c r="FA8" s="26"/>
      <c r="FB8" s="26"/>
      <c r="FC8" s="26"/>
      <c r="FD8" s="26"/>
      <c r="FE8" s="26"/>
      <c r="FF8" s="26"/>
    </row>
    <row r="10" spans="1:201" ht="24.6" x14ac:dyDescent="0.25">
      <c r="B10" s="111" t="str">
        <f>Translations!$B$559</f>
        <v>Findings</v>
      </c>
      <c r="X10" s="263" t="s">
        <v>175</v>
      </c>
      <c r="Y10" s="263" t="s">
        <v>175</v>
      </c>
      <c r="Z10" s="263" t="s">
        <v>175</v>
      </c>
      <c r="AA10" s="263" t="s">
        <v>175</v>
      </c>
      <c r="AB10" s="263" t="s">
        <v>175</v>
      </c>
      <c r="AC10" s="263" t="s">
        <v>175</v>
      </c>
      <c r="AD10" s="263" t="s">
        <v>175</v>
      </c>
    </row>
    <row r="11" spans="1:201" ht="50.25" customHeight="1" x14ac:dyDescent="0.25">
      <c r="B11" s="454" t="e">
        <f>IF(B7="",#REF!,B5)</f>
        <v>#REF!</v>
      </c>
      <c r="C11" s="454" t="e">
        <f>IF(#REF!="",C5,#REF!)</f>
        <v>#REF!</v>
      </c>
      <c r="D11" s="454" t="e">
        <f>IF(#REF!="",D5,#REF!)</f>
        <v>#REF!</v>
      </c>
      <c r="E11" s="454" t="e">
        <f>IF(E7="",#REF!,E5)</f>
        <v>#REF!</v>
      </c>
      <c r="F11" s="467" t="str">
        <f>'Annex 1 - Findings'!A6</f>
        <v>A.</v>
      </c>
      <c r="G11" s="454" t="str">
        <f>'Annex 1 - Findings'!C6</f>
        <v>Uncorrected Misstatements that were not corrected before issuance of the verification report</v>
      </c>
      <c r="H11" s="454"/>
      <c r="I11" s="461" t="str">
        <f>'Annex 1 - Findings'!A18</f>
        <v>B.</v>
      </c>
      <c r="J11" s="454" t="str">
        <f>'Annex 1 - Findings'!C18</f>
        <v>Uncorrected non-conformities with Monitoring Plan</v>
      </c>
      <c r="K11" s="454"/>
      <c r="L11" s="461" t="e">
        <f>'Annex 1 - Findings'!#REF!</f>
        <v>#REF!</v>
      </c>
      <c r="M11" s="454" t="e">
        <f>'Annex 1 - Findings'!#REF!</f>
        <v>#REF!</v>
      </c>
      <c r="N11" s="454"/>
      <c r="O11" s="461" t="e">
        <f>'Annex 1 - Findings'!#REF!</f>
        <v>#REF!</v>
      </c>
      <c r="P11" s="456" t="e">
        <f>'Annex 1 - Findings'!#REF!</f>
        <v>#REF!</v>
      </c>
      <c r="Q11" s="461" t="e">
        <f>'Annex 1 - Findings'!#REF!</f>
        <v>#REF!</v>
      </c>
      <c r="R11" s="456" t="e">
        <f>'Annex 1 - Findings'!#REF!</f>
        <v>#REF!</v>
      </c>
      <c r="S11" s="456" t="e">
        <f>#REF!</f>
        <v>#REF!</v>
      </c>
      <c r="T11" s="456"/>
      <c r="U11" s="456" t="e">
        <f>#REF!</f>
        <v>#REF!</v>
      </c>
      <c r="V11" s="456"/>
      <c r="W11" s="266" t="str">
        <f>Translations!$B$520</f>
        <v>Scheme:</v>
      </c>
      <c r="X11" s="461" t="str">
        <f>F11&amp;$W$11</f>
        <v>A.Scheme:</v>
      </c>
      <c r="Y11" s="461" t="str">
        <f>I11&amp;$W$11</f>
        <v>B.Scheme:</v>
      </c>
      <c r="Z11" s="461" t="e">
        <f>L11&amp;$W$11</f>
        <v>#REF!</v>
      </c>
      <c r="AA11" s="461" t="e">
        <f>O11&amp;$W$11</f>
        <v>#REF!</v>
      </c>
      <c r="AB11" s="461" t="e">
        <f>Q11&amp;$W$11</f>
        <v>#REF!</v>
      </c>
      <c r="AC11" s="461" t="e">
        <f>$W$11 &amp; " " &amp; LEFT(S11,2)</f>
        <v>#REF!</v>
      </c>
      <c r="AD11" s="461" t="e">
        <f>$W$11 &amp; " " &amp; LEFT(U11,2)</f>
        <v>#REF!</v>
      </c>
    </row>
    <row r="12" spans="1:201" x14ac:dyDescent="0.25">
      <c r="B12" s="454"/>
      <c r="C12" s="454"/>
      <c r="D12" s="454"/>
      <c r="E12" s="454"/>
      <c r="F12" s="467"/>
      <c r="G12" s="116"/>
      <c r="H12" s="114" t="e">
        <f>'Annex 1 - Findings'!#REF!</f>
        <v>#REF!</v>
      </c>
      <c r="I12" s="462"/>
      <c r="J12" s="116"/>
      <c r="K12" s="114" t="e">
        <f>'Annex 1 - Findings'!#REF!</f>
        <v>#REF!</v>
      </c>
      <c r="L12" s="462"/>
      <c r="M12" s="116"/>
      <c r="N12" s="114" t="e">
        <f>'Annex 1 - Findings'!#REF!</f>
        <v>#REF!</v>
      </c>
      <c r="O12" s="462"/>
      <c r="P12" s="468"/>
      <c r="Q12" s="462"/>
      <c r="R12" s="468"/>
      <c r="S12" s="468"/>
      <c r="T12" s="468"/>
      <c r="U12" s="468"/>
      <c r="V12" s="468"/>
      <c r="X12" s="462"/>
      <c r="Y12" s="462"/>
      <c r="Z12" s="462"/>
      <c r="AA12" s="462"/>
      <c r="AB12" s="462"/>
      <c r="AC12" s="462"/>
      <c r="AD12" s="462"/>
      <c r="CZ12" s="34"/>
    </row>
    <row r="13" spans="1:201" x14ac:dyDescent="0.25">
      <c r="A13" s="26"/>
      <c r="B13" s="125" t="e">
        <f>IF(B7="",#REF!,B7)</f>
        <v>#REF!</v>
      </c>
      <c r="C13" s="125" t="e">
        <f>IF(C7="",#REF!,C7)</f>
        <v>#REF!</v>
      </c>
      <c r="D13" s="125" t="e">
        <f>IF(D7="",#REF!,D7)</f>
        <v>#REF!</v>
      </c>
      <c r="E13" s="125" t="e">
        <f>IF(E7="",#REF!,E7)</f>
        <v>#REF!</v>
      </c>
      <c r="F13" s="88" t="str">
        <f>'Annex 1 - Findings'!A7</f>
        <v>A1</v>
      </c>
      <c r="G13" s="84" t="str">
        <f>IF('Annex 1 - Findings'!C7="","",'Annex 1 - Findings'!C7)</f>
        <v/>
      </c>
      <c r="H13" s="89" t="e">
        <f>'Annex 1 - Findings'!#REF!</f>
        <v>#REF!</v>
      </c>
      <c r="I13" s="88" t="str">
        <f>'Annex 1 - Findings'!A20</f>
        <v>B1</v>
      </c>
      <c r="J13" s="84" t="str">
        <f>IF('Annex 1 - Findings'!C20="","",'Annex 1 - Findings'!C20)</f>
        <v/>
      </c>
      <c r="K13" s="89" t="e">
        <f>'Annex 1 - Findings'!#REF!</f>
        <v>#REF!</v>
      </c>
      <c r="L13" s="88" t="e">
        <f>'Annex 1 - Findings'!#REF!</f>
        <v>#REF!</v>
      </c>
      <c r="M13" s="84" t="e">
        <f>IF('Annex 1 - Findings'!#REF!="","",'Annex 1 - Findings'!#REF!)</f>
        <v>#REF!</v>
      </c>
      <c r="N13" s="89" t="e">
        <f>'Annex 1 - Findings'!#REF!</f>
        <v>#REF!</v>
      </c>
      <c r="O13" s="88" t="e">
        <f>'Annex 1 - Findings'!#REF!</f>
        <v>#REF!</v>
      </c>
      <c r="P13" s="84" t="e">
        <f>IF('Annex 1 - Findings'!#REF!="","",'Annex 1 - Findings'!#REF!)</f>
        <v>#REF!</v>
      </c>
      <c r="Q13" s="88" t="e">
        <f>'Annex 1 - Findings'!#REF!</f>
        <v>#REF!</v>
      </c>
      <c r="R13" s="90" t="e">
        <f>IF('Annex 1 - Findings'!#REF!="","",'Annex 1 - Findings'!#REF!)</f>
        <v>#REF!</v>
      </c>
      <c r="S13" s="91" t="e">
        <f>#REF!</f>
        <v>#REF!</v>
      </c>
      <c r="T13" s="84" t="e">
        <f>IF(#REF!="","",#REF!)</f>
        <v>#REF!</v>
      </c>
      <c r="U13" s="91" t="e">
        <f>#REF!</f>
        <v>#REF!</v>
      </c>
      <c r="V13" s="84" t="e">
        <f>IF(#REF!="","",#REF!)</f>
        <v>#REF!</v>
      </c>
      <c r="X13" s="84" t="str">
        <f>IF('Annex 1 - Findings'!B7="","",'Annex 1 - Findings'!B7)</f>
        <v>-- select --</v>
      </c>
      <c r="Y13" s="84" t="str">
        <f>IF('Annex 1 - Findings'!B20="","",'Annex 1 - Findings'!B20)</f>
        <v>-- select --</v>
      </c>
      <c r="Z13" s="84" t="e">
        <f>IF('Annex 1 - Findings'!#REF!="","",'Annex 1 - Findings'!#REF!)</f>
        <v>#REF!</v>
      </c>
      <c r="AA13" s="84" t="e">
        <f>IF('Annex 1 - Findings'!#REF!="","",'Annex 1 - Findings'!#REF!)</f>
        <v>#REF!</v>
      </c>
      <c r="AB13" s="90" t="e">
        <f>IF('Annex 1 - Findings'!#REF!="","",'Annex 1 - Findings'!#REF!)</f>
        <v>#REF!</v>
      </c>
      <c r="AC13" s="84" t="e">
        <f>IF(#REF!="","",#REF!)</f>
        <v>#REF!</v>
      </c>
      <c r="AD13" s="84" t="e">
        <f>IF(#REF!="","",#REF!)</f>
        <v>#REF!</v>
      </c>
      <c r="CZ13" s="34"/>
    </row>
    <row r="14" spans="1:201" x14ac:dyDescent="0.25">
      <c r="B14" s="125" t="e">
        <f>B13</f>
        <v>#REF!</v>
      </c>
      <c r="C14" s="125" t="e">
        <f t="shared" ref="C14:E22" si="8">C13</f>
        <v>#REF!</v>
      </c>
      <c r="D14" s="125" t="e">
        <f t="shared" si="8"/>
        <v>#REF!</v>
      </c>
      <c r="E14" s="125" t="e">
        <f t="shared" si="8"/>
        <v>#REF!</v>
      </c>
      <c r="F14" s="88" t="str">
        <f>'Annex 1 - Findings'!A8</f>
        <v>A2</v>
      </c>
      <c r="G14" s="84" t="str">
        <f>IF('Annex 1 - Findings'!C8="","",'Annex 1 - Findings'!C8)</f>
        <v/>
      </c>
      <c r="H14" s="89" t="e">
        <f>'Annex 1 - Findings'!#REF!</f>
        <v>#REF!</v>
      </c>
      <c r="I14" s="88" t="str">
        <f>'Annex 1 - Findings'!A21</f>
        <v>B2</v>
      </c>
      <c r="J14" s="84" t="str">
        <f>IF('Annex 1 - Findings'!C21="","",'Annex 1 - Findings'!C21)</f>
        <v/>
      </c>
      <c r="K14" s="89" t="e">
        <f>'Annex 1 - Findings'!#REF!</f>
        <v>#REF!</v>
      </c>
      <c r="L14" s="88" t="e">
        <f>'Annex 1 - Findings'!#REF!</f>
        <v>#REF!</v>
      </c>
      <c r="M14" s="84" t="e">
        <f>IF('Annex 1 - Findings'!#REF!="","",'Annex 1 - Findings'!#REF!)</f>
        <v>#REF!</v>
      </c>
      <c r="N14" s="89" t="e">
        <f>'Annex 1 - Findings'!#REF!</f>
        <v>#REF!</v>
      </c>
      <c r="O14" s="88" t="e">
        <f>'Annex 1 - Findings'!#REF!</f>
        <v>#REF!</v>
      </c>
      <c r="P14" s="84" t="e">
        <f>IF('Annex 1 - Findings'!#REF!="","",'Annex 1 - Findings'!#REF!)</f>
        <v>#REF!</v>
      </c>
      <c r="Q14" s="88" t="e">
        <f>'Annex 1 - Findings'!#REF!</f>
        <v>#REF!</v>
      </c>
      <c r="R14" s="90" t="e">
        <f>IF('Annex 1 - Findings'!#REF!="","",'Annex 1 - Findings'!#REF!)</f>
        <v>#REF!</v>
      </c>
      <c r="S14" s="91" t="e">
        <f>#REF!</f>
        <v>#REF!</v>
      </c>
      <c r="T14" s="84" t="e">
        <f>IF(#REF!="","",#REF!)</f>
        <v>#REF!</v>
      </c>
      <c r="U14" s="91" t="e">
        <f>#REF!</f>
        <v>#REF!</v>
      </c>
      <c r="V14" s="84" t="e">
        <f>IF(#REF!="","",#REF!)</f>
        <v>#REF!</v>
      </c>
      <c r="X14" s="84" t="str">
        <f>IF('Annex 1 - Findings'!B8="","",'Annex 1 - Findings'!B8)</f>
        <v>-- select --</v>
      </c>
      <c r="Y14" s="84" t="str">
        <f>IF('Annex 1 - Findings'!B21="","",'Annex 1 - Findings'!B21)</f>
        <v>-- select --</v>
      </c>
      <c r="Z14" s="84" t="e">
        <f>IF('Annex 1 - Findings'!#REF!="","",'Annex 1 - Findings'!#REF!)</f>
        <v>#REF!</v>
      </c>
      <c r="AA14" s="84" t="e">
        <f>IF('Annex 1 - Findings'!#REF!="","",'Annex 1 - Findings'!#REF!)</f>
        <v>#REF!</v>
      </c>
      <c r="AB14" s="90" t="e">
        <f>IF('Annex 1 - Findings'!#REF!="","",'Annex 1 - Findings'!#REF!)</f>
        <v>#REF!</v>
      </c>
      <c r="AC14" s="84" t="e">
        <f>IF(#REF!="","",#REF!)</f>
        <v>#REF!</v>
      </c>
      <c r="AD14" s="84" t="e">
        <f>IF(#REF!="","",#REF!)</f>
        <v>#REF!</v>
      </c>
    </row>
    <row r="15" spans="1:201" x14ac:dyDescent="0.25">
      <c r="B15" s="125" t="e">
        <f t="shared" ref="B15:B22" si="9">B14</f>
        <v>#REF!</v>
      </c>
      <c r="C15" s="125" t="e">
        <f t="shared" si="8"/>
        <v>#REF!</v>
      </c>
      <c r="D15" s="125" t="e">
        <f t="shared" si="8"/>
        <v>#REF!</v>
      </c>
      <c r="E15" s="125" t="e">
        <f t="shared" si="8"/>
        <v>#REF!</v>
      </c>
      <c r="F15" s="88" t="str">
        <f>'Annex 1 - Findings'!A9</f>
        <v>A3</v>
      </c>
      <c r="G15" s="84" t="str">
        <f>IF('Annex 1 - Findings'!C9="","",'Annex 1 - Findings'!C9)</f>
        <v/>
      </c>
      <c r="H15" s="89" t="e">
        <f>'Annex 1 - Findings'!#REF!</f>
        <v>#REF!</v>
      </c>
      <c r="I15" s="88" t="str">
        <f>'Annex 1 - Findings'!A22</f>
        <v>B3</v>
      </c>
      <c r="J15" s="84" t="str">
        <f>IF('Annex 1 - Findings'!C22="","",'Annex 1 - Findings'!C22)</f>
        <v/>
      </c>
      <c r="K15" s="89" t="e">
        <f>'Annex 1 - Findings'!#REF!</f>
        <v>#REF!</v>
      </c>
      <c r="L15" s="88" t="e">
        <f>'Annex 1 - Findings'!#REF!</f>
        <v>#REF!</v>
      </c>
      <c r="M15" s="84" t="e">
        <f>IF('Annex 1 - Findings'!#REF!="","",'Annex 1 - Findings'!#REF!)</f>
        <v>#REF!</v>
      </c>
      <c r="N15" s="89" t="e">
        <f>'Annex 1 - Findings'!#REF!</f>
        <v>#REF!</v>
      </c>
      <c r="O15" s="88" t="e">
        <f>'Annex 1 - Findings'!#REF!</f>
        <v>#REF!</v>
      </c>
      <c r="P15" s="84" t="e">
        <f>IF('Annex 1 - Findings'!#REF!="","",'Annex 1 - Findings'!#REF!)</f>
        <v>#REF!</v>
      </c>
      <c r="Q15" s="88" t="e">
        <f>'Annex 1 - Findings'!#REF!</f>
        <v>#REF!</v>
      </c>
      <c r="R15" s="90" t="e">
        <f>IF('Annex 1 - Findings'!#REF!="","",'Annex 1 - Findings'!#REF!)</f>
        <v>#REF!</v>
      </c>
      <c r="S15" s="91" t="e">
        <f>#REF!</f>
        <v>#REF!</v>
      </c>
      <c r="T15" s="84" t="e">
        <f>IF(#REF!="","",#REF!)</f>
        <v>#REF!</v>
      </c>
      <c r="U15" s="91" t="e">
        <f>#REF!</f>
        <v>#REF!</v>
      </c>
      <c r="V15" s="84" t="e">
        <f>IF(#REF!="","",#REF!)</f>
        <v>#REF!</v>
      </c>
      <c r="X15" s="84" t="str">
        <f>IF('Annex 1 - Findings'!B9="","",'Annex 1 - Findings'!B9)</f>
        <v>-- select --</v>
      </c>
      <c r="Y15" s="84" t="str">
        <f>IF('Annex 1 - Findings'!B22="","",'Annex 1 - Findings'!B22)</f>
        <v>-- select --</v>
      </c>
      <c r="Z15" s="84" t="e">
        <f>IF('Annex 1 - Findings'!#REF!="","",'Annex 1 - Findings'!#REF!)</f>
        <v>#REF!</v>
      </c>
      <c r="AA15" s="84" t="e">
        <f>IF('Annex 1 - Findings'!#REF!="","",'Annex 1 - Findings'!#REF!)</f>
        <v>#REF!</v>
      </c>
      <c r="AB15" s="90" t="e">
        <f>IF('Annex 1 - Findings'!#REF!="","",'Annex 1 - Findings'!#REF!)</f>
        <v>#REF!</v>
      </c>
      <c r="AC15" s="84" t="e">
        <f>IF(#REF!="","",#REF!)</f>
        <v>#REF!</v>
      </c>
      <c r="AD15" s="84" t="e">
        <f>IF(#REF!="","",#REF!)</f>
        <v>#REF!</v>
      </c>
    </row>
    <row r="16" spans="1:201" x14ac:dyDescent="0.25">
      <c r="B16" s="125" t="e">
        <f t="shared" si="9"/>
        <v>#REF!</v>
      </c>
      <c r="C16" s="125" t="e">
        <f t="shared" si="8"/>
        <v>#REF!</v>
      </c>
      <c r="D16" s="125" t="e">
        <f t="shared" si="8"/>
        <v>#REF!</v>
      </c>
      <c r="E16" s="125" t="e">
        <f t="shared" si="8"/>
        <v>#REF!</v>
      </c>
      <c r="F16" s="88" t="str">
        <f>'Annex 1 - Findings'!A10</f>
        <v>A4</v>
      </c>
      <c r="G16" s="84" t="str">
        <f>IF('Annex 1 - Findings'!C10="","",'Annex 1 - Findings'!C10)</f>
        <v/>
      </c>
      <c r="H16" s="89" t="e">
        <f>'Annex 1 - Findings'!#REF!</f>
        <v>#REF!</v>
      </c>
      <c r="I16" s="88" t="str">
        <f>'Annex 1 - Findings'!A23</f>
        <v>B4</v>
      </c>
      <c r="J16" s="84" t="str">
        <f>IF('Annex 1 - Findings'!C23="","",'Annex 1 - Findings'!C23)</f>
        <v/>
      </c>
      <c r="K16" s="89" t="e">
        <f>'Annex 1 - Findings'!#REF!</f>
        <v>#REF!</v>
      </c>
      <c r="L16" s="88" t="e">
        <f>'Annex 1 - Findings'!#REF!</f>
        <v>#REF!</v>
      </c>
      <c r="M16" s="84" t="e">
        <f>IF('Annex 1 - Findings'!#REF!="","",'Annex 1 - Findings'!#REF!)</f>
        <v>#REF!</v>
      </c>
      <c r="N16" s="89" t="e">
        <f>'Annex 1 - Findings'!#REF!</f>
        <v>#REF!</v>
      </c>
      <c r="O16" s="88" t="e">
        <f>'Annex 1 - Findings'!#REF!</f>
        <v>#REF!</v>
      </c>
      <c r="P16" s="84" t="e">
        <f>IF('Annex 1 - Findings'!#REF!="","",'Annex 1 - Findings'!#REF!)</f>
        <v>#REF!</v>
      </c>
      <c r="Q16" s="88" t="e">
        <f>'Annex 1 - Findings'!#REF!</f>
        <v>#REF!</v>
      </c>
      <c r="R16" s="90" t="e">
        <f>IF('Annex 1 - Findings'!#REF!="","",'Annex 1 - Findings'!#REF!)</f>
        <v>#REF!</v>
      </c>
      <c r="S16" s="91" t="e">
        <f>#REF!</f>
        <v>#REF!</v>
      </c>
      <c r="T16" s="84" t="e">
        <f>IF(#REF!="","",#REF!)</f>
        <v>#REF!</v>
      </c>
      <c r="U16" s="91" t="e">
        <f>#REF!</f>
        <v>#REF!</v>
      </c>
      <c r="V16" s="84" t="e">
        <f>IF(#REF!="","",#REF!)</f>
        <v>#REF!</v>
      </c>
      <c r="X16" s="84" t="str">
        <f>IF('Annex 1 - Findings'!B10="","",'Annex 1 - Findings'!B10)</f>
        <v>-- select --</v>
      </c>
      <c r="Y16" s="84" t="str">
        <f>IF('Annex 1 - Findings'!B23="","",'Annex 1 - Findings'!B23)</f>
        <v>-- select --</v>
      </c>
      <c r="Z16" s="84" t="e">
        <f>IF('Annex 1 - Findings'!#REF!="","",'Annex 1 - Findings'!#REF!)</f>
        <v>#REF!</v>
      </c>
      <c r="AA16" s="84" t="e">
        <f>IF('Annex 1 - Findings'!#REF!="","",'Annex 1 - Findings'!#REF!)</f>
        <v>#REF!</v>
      </c>
      <c r="AB16" s="90" t="e">
        <f>IF('Annex 1 - Findings'!#REF!="","",'Annex 1 - Findings'!#REF!)</f>
        <v>#REF!</v>
      </c>
      <c r="AC16" s="84" t="e">
        <f>IF(#REF!="","",#REF!)</f>
        <v>#REF!</v>
      </c>
      <c r="AD16" s="84" t="e">
        <f>IF(#REF!="","",#REF!)</f>
        <v>#REF!</v>
      </c>
    </row>
    <row r="17" spans="2:111" x14ac:dyDescent="0.25">
      <c r="B17" s="125" t="e">
        <f t="shared" si="9"/>
        <v>#REF!</v>
      </c>
      <c r="C17" s="125" t="e">
        <f t="shared" si="8"/>
        <v>#REF!</v>
      </c>
      <c r="D17" s="125" t="e">
        <f t="shared" si="8"/>
        <v>#REF!</v>
      </c>
      <c r="E17" s="125" t="e">
        <f t="shared" si="8"/>
        <v>#REF!</v>
      </c>
      <c r="F17" s="88" t="str">
        <f>'Annex 1 - Findings'!A11</f>
        <v>A5</v>
      </c>
      <c r="G17" s="84" t="str">
        <f>IF('Annex 1 - Findings'!C11="","",'Annex 1 - Findings'!C11)</f>
        <v/>
      </c>
      <c r="H17" s="89" t="e">
        <f>'Annex 1 - Findings'!#REF!</f>
        <v>#REF!</v>
      </c>
      <c r="I17" s="88" t="str">
        <f>'Annex 1 - Findings'!A24</f>
        <v>B5</v>
      </c>
      <c r="J17" s="84" t="str">
        <f>IF('Annex 1 - Findings'!C24="","",'Annex 1 - Findings'!C24)</f>
        <v/>
      </c>
      <c r="K17" s="89" t="e">
        <f>'Annex 1 - Findings'!#REF!</f>
        <v>#REF!</v>
      </c>
      <c r="L17" s="88" t="e">
        <f>'Annex 1 - Findings'!#REF!</f>
        <v>#REF!</v>
      </c>
      <c r="M17" s="84" t="e">
        <f>IF('Annex 1 - Findings'!#REF!="","",'Annex 1 - Findings'!#REF!)</f>
        <v>#REF!</v>
      </c>
      <c r="N17" s="89" t="e">
        <f>'Annex 1 - Findings'!#REF!</f>
        <v>#REF!</v>
      </c>
      <c r="O17" s="88" t="e">
        <f>'Annex 1 - Findings'!#REF!</f>
        <v>#REF!</v>
      </c>
      <c r="P17" s="84" t="e">
        <f>IF('Annex 1 - Findings'!#REF!="","",'Annex 1 - Findings'!#REF!)</f>
        <v>#REF!</v>
      </c>
      <c r="Q17" s="88" t="e">
        <f>'Annex 1 - Findings'!#REF!</f>
        <v>#REF!</v>
      </c>
      <c r="R17" s="90" t="e">
        <f>IF('Annex 1 - Findings'!#REF!="","",'Annex 1 - Findings'!#REF!)</f>
        <v>#REF!</v>
      </c>
      <c r="S17" s="91" t="e">
        <f>#REF!</f>
        <v>#REF!</v>
      </c>
      <c r="T17" s="84" t="e">
        <f>IF(#REF!="","",#REF!)</f>
        <v>#REF!</v>
      </c>
      <c r="U17" s="91" t="e">
        <f>#REF!</f>
        <v>#REF!</v>
      </c>
      <c r="V17" s="84" t="e">
        <f>IF(#REF!="","",#REF!)</f>
        <v>#REF!</v>
      </c>
      <c r="X17" s="84" t="str">
        <f>IF('Annex 1 - Findings'!B11="","",'Annex 1 - Findings'!B11)</f>
        <v>-- select --</v>
      </c>
      <c r="Y17" s="84" t="str">
        <f>IF('Annex 1 - Findings'!B24="","",'Annex 1 - Findings'!B24)</f>
        <v>-- select --</v>
      </c>
      <c r="Z17" s="84" t="e">
        <f>IF('Annex 1 - Findings'!#REF!="","",'Annex 1 - Findings'!#REF!)</f>
        <v>#REF!</v>
      </c>
      <c r="AA17" s="84" t="e">
        <f>IF('Annex 1 - Findings'!#REF!="","",'Annex 1 - Findings'!#REF!)</f>
        <v>#REF!</v>
      </c>
      <c r="AB17" s="90" t="e">
        <f>IF('Annex 1 - Findings'!#REF!="","",'Annex 1 - Findings'!#REF!)</f>
        <v>#REF!</v>
      </c>
      <c r="AC17" s="84" t="e">
        <f>IF(#REF!="","",#REF!)</f>
        <v>#REF!</v>
      </c>
      <c r="AD17" s="84" t="e">
        <f>IF(#REF!="","",#REF!)</f>
        <v>#REF!</v>
      </c>
    </row>
    <row r="18" spans="2:111" x14ac:dyDescent="0.25">
      <c r="B18" s="125" t="e">
        <f t="shared" si="9"/>
        <v>#REF!</v>
      </c>
      <c r="C18" s="125" t="e">
        <f t="shared" si="8"/>
        <v>#REF!</v>
      </c>
      <c r="D18" s="125" t="e">
        <f t="shared" si="8"/>
        <v>#REF!</v>
      </c>
      <c r="E18" s="125" t="e">
        <f t="shared" si="8"/>
        <v>#REF!</v>
      </c>
      <c r="F18" s="88" t="str">
        <f>'Annex 1 - Findings'!A12</f>
        <v>A6</v>
      </c>
      <c r="G18" s="84" t="str">
        <f>IF('Annex 1 - Findings'!C12="","",'Annex 1 - Findings'!C12)</f>
        <v/>
      </c>
      <c r="H18" s="89" t="e">
        <f>'Annex 1 - Findings'!#REF!</f>
        <v>#REF!</v>
      </c>
      <c r="I18" s="88" t="str">
        <f>'Annex 1 - Findings'!A25</f>
        <v>B6</v>
      </c>
      <c r="J18" s="84" t="str">
        <f>IF('Annex 1 - Findings'!C25="","",'Annex 1 - Findings'!C25)</f>
        <v/>
      </c>
      <c r="K18" s="89" t="e">
        <f>'Annex 1 - Findings'!#REF!</f>
        <v>#REF!</v>
      </c>
      <c r="L18" s="88" t="e">
        <f>'Annex 1 - Findings'!#REF!</f>
        <v>#REF!</v>
      </c>
      <c r="M18" s="84" t="e">
        <f>IF('Annex 1 - Findings'!#REF!="","",'Annex 1 - Findings'!#REF!)</f>
        <v>#REF!</v>
      </c>
      <c r="N18" s="89" t="e">
        <f>'Annex 1 - Findings'!#REF!</f>
        <v>#REF!</v>
      </c>
      <c r="O18" s="88" t="e">
        <f>'Annex 1 - Findings'!#REF!</f>
        <v>#REF!</v>
      </c>
      <c r="P18" s="84" t="e">
        <f>IF('Annex 1 - Findings'!#REF!="","",'Annex 1 - Findings'!#REF!)</f>
        <v>#REF!</v>
      </c>
      <c r="Q18" s="88" t="e">
        <f>'Annex 1 - Findings'!#REF!</f>
        <v>#REF!</v>
      </c>
      <c r="R18" s="90" t="e">
        <f>IF('Annex 1 - Findings'!#REF!="","",'Annex 1 - Findings'!#REF!)</f>
        <v>#REF!</v>
      </c>
      <c r="S18" s="91" t="e">
        <f>#REF!</f>
        <v>#REF!</v>
      </c>
      <c r="T18" s="84" t="e">
        <f>IF(#REF!="","",#REF!)</f>
        <v>#REF!</v>
      </c>
      <c r="U18" s="91" t="e">
        <f>#REF!</f>
        <v>#REF!</v>
      </c>
      <c r="V18" s="84" t="e">
        <f>IF(#REF!="","",#REF!)</f>
        <v>#REF!</v>
      </c>
      <c r="X18" s="84" t="str">
        <f>IF('Annex 1 - Findings'!B12="","",'Annex 1 - Findings'!B12)</f>
        <v>-- select --</v>
      </c>
      <c r="Y18" s="84" t="str">
        <f>IF('Annex 1 - Findings'!B25="","",'Annex 1 - Findings'!B25)</f>
        <v>-- select --</v>
      </c>
      <c r="Z18" s="84" t="e">
        <f>IF('Annex 1 - Findings'!#REF!="","",'Annex 1 - Findings'!#REF!)</f>
        <v>#REF!</v>
      </c>
      <c r="AA18" s="84" t="e">
        <f>IF('Annex 1 - Findings'!#REF!="","",'Annex 1 - Findings'!#REF!)</f>
        <v>#REF!</v>
      </c>
      <c r="AB18" s="90" t="e">
        <f>IF('Annex 1 - Findings'!#REF!="","",'Annex 1 - Findings'!#REF!)</f>
        <v>#REF!</v>
      </c>
      <c r="AC18" s="84" t="e">
        <f>IF(#REF!="","",#REF!)</f>
        <v>#REF!</v>
      </c>
      <c r="AD18" s="84" t="e">
        <f>IF(#REF!="","",#REF!)</f>
        <v>#REF!</v>
      </c>
    </row>
    <row r="19" spans="2:111" x14ac:dyDescent="0.25">
      <c r="B19" s="125" t="e">
        <f t="shared" si="9"/>
        <v>#REF!</v>
      </c>
      <c r="C19" s="125" t="e">
        <f t="shared" si="8"/>
        <v>#REF!</v>
      </c>
      <c r="D19" s="125" t="e">
        <f t="shared" si="8"/>
        <v>#REF!</v>
      </c>
      <c r="E19" s="125" t="e">
        <f t="shared" si="8"/>
        <v>#REF!</v>
      </c>
      <c r="F19" s="88" t="str">
        <f>'Annex 1 - Findings'!A13</f>
        <v>A7</v>
      </c>
      <c r="G19" s="84" t="str">
        <f>IF('Annex 1 - Findings'!C13="","",'Annex 1 - Findings'!C13)</f>
        <v/>
      </c>
      <c r="H19" s="89" t="e">
        <f>'Annex 1 - Findings'!#REF!</f>
        <v>#REF!</v>
      </c>
      <c r="I19" s="88" t="str">
        <f>'Annex 1 - Findings'!A26</f>
        <v>B7</v>
      </c>
      <c r="J19" s="84" t="str">
        <f>IF('Annex 1 - Findings'!C26="","",'Annex 1 - Findings'!C26)</f>
        <v/>
      </c>
      <c r="K19" s="89" t="e">
        <f>'Annex 1 - Findings'!#REF!</f>
        <v>#REF!</v>
      </c>
      <c r="L19" s="88" t="e">
        <f>'Annex 1 - Findings'!#REF!</f>
        <v>#REF!</v>
      </c>
      <c r="M19" s="84" t="e">
        <f>IF('Annex 1 - Findings'!#REF!="","",'Annex 1 - Findings'!#REF!)</f>
        <v>#REF!</v>
      </c>
      <c r="N19" s="89" t="e">
        <f>'Annex 1 - Findings'!#REF!</f>
        <v>#REF!</v>
      </c>
      <c r="O19" s="88" t="e">
        <f>'Annex 1 - Findings'!#REF!</f>
        <v>#REF!</v>
      </c>
      <c r="P19" s="84" t="e">
        <f>IF('Annex 1 - Findings'!#REF!="","",'Annex 1 - Findings'!#REF!)</f>
        <v>#REF!</v>
      </c>
      <c r="Q19" s="88" t="e">
        <f>'Annex 1 - Findings'!#REF!</f>
        <v>#REF!</v>
      </c>
      <c r="R19" s="90" t="e">
        <f>IF('Annex 1 - Findings'!#REF!="","",'Annex 1 - Findings'!#REF!)</f>
        <v>#REF!</v>
      </c>
      <c r="S19" s="91" t="e">
        <f>#REF!</f>
        <v>#REF!</v>
      </c>
      <c r="T19" s="84" t="e">
        <f>IF(#REF!="","",#REF!)</f>
        <v>#REF!</v>
      </c>
      <c r="U19" s="91" t="e">
        <f>#REF!</f>
        <v>#REF!</v>
      </c>
      <c r="V19" s="84" t="e">
        <f>IF(#REF!="","",#REF!)</f>
        <v>#REF!</v>
      </c>
      <c r="X19" s="84" t="str">
        <f>IF('Annex 1 - Findings'!B13="","",'Annex 1 - Findings'!B13)</f>
        <v>-- select --</v>
      </c>
      <c r="Y19" s="84" t="str">
        <f>IF('Annex 1 - Findings'!B26="","",'Annex 1 - Findings'!B26)</f>
        <v>-- select --</v>
      </c>
      <c r="Z19" s="84" t="e">
        <f>IF('Annex 1 - Findings'!#REF!="","",'Annex 1 - Findings'!#REF!)</f>
        <v>#REF!</v>
      </c>
      <c r="AA19" s="84" t="e">
        <f>IF('Annex 1 - Findings'!#REF!="","",'Annex 1 - Findings'!#REF!)</f>
        <v>#REF!</v>
      </c>
      <c r="AB19" s="90" t="e">
        <f>IF('Annex 1 - Findings'!#REF!="","",'Annex 1 - Findings'!#REF!)</f>
        <v>#REF!</v>
      </c>
      <c r="AC19" s="84" t="e">
        <f>IF(#REF!="","",#REF!)</f>
        <v>#REF!</v>
      </c>
      <c r="AD19" s="84" t="e">
        <f>IF(#REF!="","",#REF!)</f>
        <v>#REF!</v>
      </c>
    </row>
    <row r="20" spans="2:111" x14ac:dyDescent="0.25">
      <c r="B20" s="125" t="e">
        <f t="shared" si="9"/>
        <v>#REF!</v>
      </c>
      <c r="C20" s="125" t="e">
        <f t="shared" si="8"/>
        <v>#REF!</v>
      </c>
      <c r="D20" s="125" t="e">
        <f t="shared" si="8"/>
        <v>#REF!</v>
      </c>
      <c r="E20" s="125" t="e">
        <f t="shared" si="8"/>
        <v>#REF!</v>
      </c>
      <c r="F20" s="88" t="str">
        <f>'Annex 1 - Findings'!A14</f>
        <v>A8</v>
      </c>
      <c r="G20" s="84" t="str">
        <f>IF('Annex 1 - Findings'!C14="","",'Annex 1 - Findings'!C14)</f>
        <v/>
      </c>
      <c r="H20" s="89" t="e">
        <f>'Annex 1 - Findings'!#REF!</f>
        <v>#REF!</v>
      </c>
      <c r="I20" s="88" t="str">
        <f>'Annex 1 - Findings'!A27</f>
        <v>B8</v>
      </c>
      <c r="J20" s="84" t="str">
        <f>IF('Annex 1 - Findings'!C27="","",'Annex 1 - Findings'!C27)</f>
        <v/>
      </c>
      <c r="K20" s="89" t="e">
        <f>'Annex 1 - Findings'!#REF!</f>
        <v>#REF!</v>
      </c>
      <c r="L20" s="88" t="e">
        <f>'Annex 1 - Findings'!#REF!</f>
        <v>#REF!</v>
      </c>
      <c r="M20" s="84" t="e">
        <f>IF('Annex 1 - Findings'!#REF!="","",'Annex 1 - Findings'!#REF!)</f>
        <v>#REF!</v>
      </c>
      <c r="N20" s="89" t="e">
        <f>'Annex 1 - Findings'!#REF!</f>
        <v>#REF!</v>
      </c>
      <c r="O20" s="88" t="e">
        <f>'Annex 1 - Findings'!#REF!</f>
        <v>#REF!</v>
      </c>
      <c r="P20" s="84" t="e">
        <f>IF('Annex 1 - Findings'!#REF!="","",'Annex 1 - Findings'!#REF!)</f>
        <v>#REF!</v>
      </c>
      <c r="Q20" s="88" t="e">
        <f>'Annex 1 - Findings'!#REF!</f>
        <v>#REF!</v>
      </c>
      <c r="R20" s="90" t="e">
        <f>IF('Annex 1 - Findings'!#REF!="","",'Annex 1 - Findings'!#REF!)</f>
        <v>#REF!</v>
      </c>
      <c r="S20" s="88" t="e">
        <f>#REF!</f>
        <v>#REF!</v>
      </c>
      <c r="T20" s="84" t="e">
        <f>IF(#REF!="","",#REF!)</f>
        <v>#REF!</v>
      </c>
      <c r="U20" s="91" t="e">
        <f>#REF!</f>
        <v>#REF!</v>
      </c>
      <c r="V20" s="84" t="e">
        <f>IF(#REF!="","",#REF!)</f>
        <v>#REF!</v>
      </c>
      <c r="X20" s="84" t="str">
        <f>IF('Annex 1 - Findings'!B14="","",'Annex 1 - Findings'!B14)</f>
        <v>-- select --</v>
      </c>
      <c r="Y20" s="84" t="str">
        <f>IF('Annex 1 - Findings'!B27="","",'Annex 1 - Findings'!B27)</f>
        <v>-- select --</v>
      </c>
      <c r="Z20" s="84" t="e">
        <f>IF('Annex 1 - Findings'!#REF!="","",'Annex 1 - Findings'!#REF!)</f>
        <v>#REF!</v>
      </c>
      <c r="AA20" s="84" t="e">
        <f>IF('Annex 1 - Findings'!#REF!="","",'Annex 1 - Findings'!#REF!)</f>
        <v>#REF!</v>
      </c>
      <c r="AB20" s="90" t="e">
        <f>IF('Annex 1 - Findings'!#REF!="","",'Annex 1 - Findings'!#REF!)</f>
        <v>#REF!</v>
      </c>
      <c r="AC20" s="84" t="e">
        <f>IF(#REF!="","",#REF!)</f>
        <v>#REF!</v>
      </c>
      <c r="AD20" s="84" t="e">
        <f>IF(#REF!="","",#REF!)</f>
        <v>#REF!</v>
      </c>
    </row>
    <row r="21" spans="2:111" x14ac:dyDescent="0.25">
      <c r="B21" s="125" t="e">
        <f t="shared" si="9"/>
        <v>#REF!</v>
      </c>
      <c r="C21" s="125" t="e">
        <f t="shared" si="8"/>
        <v>#REF!</v>
      </c>
      <c r="D21" s="125" t="e">
        <f t="shared" si="8"/>
        <v>#REF!</v>
      </c>
      <c r="E21" s="125" t="e">
        <f t="shared" si="8"/>
        <v>#REF!</v>
      </c>
      <c r="F21" s="88" t="str">
        <f>'Annex 1 - Findings'!A15</f>
        <v>A9</v>
      </c>
      <c r="G21" s="84" t="str">
        <f>IF('Annex 1 - Findings'!C15="","",'Annex 1 - Findings'!C15)</f>
        <v/>
      </c>
      <c r="H21" s="89" t="e">
        <f>'Annex 1 - Findings'!#REF!</f>
        <v>#REF!</v>
      </c>
      <c r="I21" s="88" t="str">
        <f>'Annex 1 - Findings'!A28</f>
        <v>B9</v>
      </c>
      <c r="J21" s="84" t="str">
        <f>IF('Annex 1 - Findings'!C28="","",'Annex 1 - Findings'!C28)</f>
        <v/>
      </c>
      <c r="K21" s="89" t="e">
        <f>'Annex 1 - Findings'!#REF!</f>
        <v>#REF!</v>
      </c>
      <c r="L21" s="88" t="e">
        <f>'Annex 1 - Findings'!#REF!</f>
        <v>#REF!</v>
      </c>
      <c r="M21" s="84" t="e">
        <f>IF('Annex 1 - Findings'!#REF!="","",'Annex 1 - Findings'!#REF!)</f>
        <v>#REF!</v>
      </c>
      <c r="N21" s="89" t="e">
        <f>'Annex 1 - Findings'!#REF!</f>
        <v>#REF!</v>
      </c>
      <c r="O21" s="88" t="e">
        <f>'Annex 1 - Findings'!#REF!</f>
        <v>#REF!</v>
      </c>
      <c r="P21" s="84" t="e">
        <f>IF('Annex 1 - Findings'!#REF!="","",'Annex 1 - Findings'!#REF!)</f>
        <v>#REF!</v>
      </c>
      <c r="Q21" s="88" t="e">
        <f>'Annex 1 - Findings'!#REF!</f>
        <v>#REF!</v>
      </c>
      <c r="R21" s="90" t="e">
        <f>IF('Annex 1 - Findings'!#REF!="","",'Annex 1 - Findings'!#REF!)</f>
        <v>#REF!</v>
      </c>
      <c r="S21" s="88" t="e">
        <f>#REF!</f>
        <v>#REF!</v>
      </c>
      <c r="T21" s="84" t="e">
        <f>IF(#REF!="","",#REF!)</f>
        <v>#REF!</v>
      </c>
      <c r="U21" s="91" t="e">
        <f>#REF!</f>
        <v>#REF!</v>
      </c>
      <c r="V21" s="84" t="e">
        <f>IF(#REF!="","",#REF!)</f>
        <v>#REF!</v>
      </c>
      <c r="X21" s="84" t="str">
        <f>IF('Annex 1 - Findings'!B15="","",'Annex 1 - Findings'!B15)</f>
        <v>-- select --</v>
      </c>
      <c r="Y21" s="84" t="str">
        <f>IF('Annex 1 - Findings'!B28="","",'Annex 1 - Findings'!B28)</f>
        <v>-- select --</v>
      </c>
      <c r="Z21" s="84" t="e">
        <f>IF('Annex 1 - Findings'!#REF!="","",'Annex 1 - Findings'!#REF!)</f>
        <v>#REF!</v>
      </c>
      <c r="AA21" s="84" t="e">
        <f>IF('Annex 1 - Findings'!#REF!="","",'Annex 1 - Findings'!#REF!)</f>
        <v>#REF!</v>
      </c>
      <c r="AB21" s="90" t="e">
        <f>IF('Annex 1 - Findings'!#REF!="","",'Annex 1 - Findings'!#REF!)</f>
        <v>#REF!</v>
      </c>
      <c r="AC21" s="84" t="e">
        <f>IF(#REF!="","",#REF!)</f>
        <v>#REF!</v>
      </c>
      <c r="AD21" s="84" t="e">
        <f>IF(#REF!="","",#REF!)</f>
        <v>#REF!</v>
      </c>
    </row>
    <row r="22" spans="2:111" x14ac:dyDescent="0.25">
      <c r="B22" s="125" t="e">
        <f t="shared" si="9"/>
        <v>#REF!</v>
      </c>
      <c r="C22" s="125" t="e">
        <f t="shared" si="8"/>
        <v>#REF!</v>
      </c>
      <c r="D22" s="125" t="e">
        <f t="shared" si="8"/>
        <v>#REF!</v>
      </c>
      <c r="E22" s="125" t="e">
        <f t="shared" si="8"/>
        <v>#REF!</v>
      </c>
      <c r="F22" s="88" t="str">
        <f>'Annex 1 - Findings'!A16</f>
        <v>A10</v>
      </c>
      <c r="G22" s="84" t="str">
        <f>IF('Annex 1 - Findings'!C16="","",'Annex 1 - Findings'!C16)</f>
        <v/>
      </c>
      <c r="H22" s="89" t="e">
        <f>'Annex 1 - Findings'!#REF!</f>
        <v>#REF!</v>
      </c>
      <c r="I22" s="88" t="str">
        <f>'Annex 1 - Findings'!A29</f>
        <v>B10</v>
      </c>
      <c r="J22" s="84" t="str">
        <f>IF('Annex 1 - Findings'!C29="","",'Annex 1 - Findings'!C29)</f>
        <v/>
      </c>
      <c r="K22" s="89" t="e">
        <f>'Annex 1 - Findings'!#REF!</f>
        <v>#REF!</v>
      </c>
      <c r="L22" s="88" t="e">
        <f>'Annex 1 - Findings'!#REF!</f>
        <v>#REF!</v>
      </c>
      <c r="M22" s="84" t="e">
        <f>IF('Annex 1 - Findings'!#REF!="","",'Annex 1 - Findings'!#REF!)</f>
        <v>#REF!</v>
      </c>
      <c r="N22" s="89" t="e">
        <f>'Annex 1 - Findings'!#REF!</f>
        <v>#REF!</v>
      </c>
      <c r="O22" s="88" t="e">
        <f>'Annex 1 - Findings'!#REF!</f>
        <v>#REF!</v>
      </c>
      <c r="P22" s="84" t="e">
        <f>IF('Annex 1 - Findings'!#REF!="","",'Annex 1 - Findings'!#REF!)</f>
        <v>#REF!</v>
      </c>
      <c r="Q22" s="88" t="e">
        <f>'Annex 1 - Findings'!#REF!</f>
        <v>#REF!</v>
      </c>
      <c r="R22" s="90" t="e">
        <f>IF('Annex 1 - Findings'!#REF!="","",'Annex 1 - Findings'!#REF!)</f>
        <v>#REF!</v>
      </c>
      <c r="S22" s="88" t="e">
        <f>#REF!</f>
        <v>#REF!</v>
      </c>
      <c r="T22" s="84" t="e">
        <f>IF(#REF!="","",#REF!)</f>
        <v>#REF!</v>
      </c>
      <c r="U22" s="88" t="e">
        <f>#REF!</f>
        <v>#REF!</v>
      </c>
      <c r="V22" s="84" t="e">
        <f>IF(#REF!="","",#REF!)</f>
        <v>#REF!</v>
      </c>
      <c r="X22" s="84" t="str">
        <f>IF('Annex 1 - Findings'!B16="","",'Annex 1 - Findings'!B16)</f>
        <v>-- select --</v>
      </c>
      <c r="Y22" s="84" t="str">
        <f>IF('Annex 1 - Findings'!B29="","",'Annex 1 - Findings'!B29)</f>
        <v>-- select --</v>
      </c>
      <c r="Z22" s="84" t="e">
        <f>IF('Annex 1 - Findings'!#REF!="","",'Annex 1 - Findings'!#REF!)</f>
        <v>#REF!</v>
      </c>
      <c r="AA22" s="84" t="e">
        <f>IF('Annex 1 - Findings'!#REF!="","",'Annex 1 - Findings'!#REF!)</f>
        <v>#REF!</v>
      </c>
      <c r="AB22" s="90" t="e">
        <f>IF('Annex 1 - Findings'!#REF!="","",'Annex 1 - Findings'!#REF!)</f>
        <v>#REF!</v>
      </c>
      <c r="AC22" s="84" t="e">
        <f>IF(#REF!="","",#REF!)</f>
        <v>#REF!</v>
      </c>
      <c r="AD22" s="84" t="e">
        <f>IF(#REF!="","",#REF!)</f>
        <v>#REF!</v>
      </c>
    </row>
    <row r="23" spans="2:111" x14ac:dyDescent="0.25">
      <c r="B23" s="34"/>
      <c r="C23" s="40"/>
      <c r="D23" s="34"/>
    </row>
    <row r="24" spans="2:111" ht="24.6" x14ac:dyDescent="0.25">
      <c r="B24" s="111" t="s">
        <v>185</v>
      </c>
    </row>
    <row r="25" spans="2:111" s="263" customFormat="1" ht="12.75" hidden="1" customHeight="1" x14ac:dyDescent="0.25">
      <c r="B25" s="263">
        <v>8</v>
      </c>
      <c r="C25" s="263">
        <v>6</v>
      </c>
      <c r="D25" s="263">
        <v>7</v>
      </c>
      <c r="E25" s="263">
        <v>22</v>
      </c>
      <c r="F25" s="263">
        <v>14</v>
      </c>
      <c r="H25" s="263">
        <v>10</v>
      </c>
      <c r="I25" s="263">
        <v>11</v>
      </c>
      <c r="J25" s="263">
        <v>20</v>
      </c>
      <c r="K25" s="263">
        <v>21</v>
      </c>
      <c r="L25" s="263">
        <v>22</v>
      </c>
      <c r="AA25" s="263">
        <v>23</v>
      </c>
      <c r="AB25" s="263">
        <f>AA25+1</f>
        <v>24</v>
      </c>
      <c r="AC25" s="263">
        <f>AB25+1</f>
        <v>25</v>
      </c>
      <c r="AD25" s="263">
        <v>28</v>
      </c>
      <c r="AE25" s="263">
        <f>AD25+1</f>
        <v>29</v>
      </c>
      <c r="AF25" s="263">
        <f>AE25+1</f>
        <v>30</v>
      </c>
      <c r="AG25" s="263">
        <f>AF25+1</f>
        <v>31</v>
      </c>
      <c r="AH25" s="263">
        <f>AG25+1</f>
        <v>32</v>
      </c>
      <c r="AI25" s="263">
        <v>34</v>
      </c>
      <c r="AJ25" s="263">
        <v>37</v>
      </c>
      <c r="AK25" s="263">
        <f>AJ25+2</f>
        <v>39</v>
      </c>
      <c r="AL25" s="263">
        <v>46</v>
      </c>
      <c r="AM25" s="263">
        <f>AL25+2</f>
        <v>48</v>
      </c>
      <c r="AN25" s="263">
        <v>40</v>
      </c>
      <c r="AO25" s="263">
        <f>AN25+2</f>
        <v>42</v>
      </c>
      <c r="AP25" s="263">
        <v>51</v>
      </c>
      <c r="AQ25" s="263">
        <f>AP25+2</f>
        <v>53</v>
      </c>
      <c r="AR25" s="263">
        <f>AQ25+2</f>
        <v>55</v>
      </c>
      <c r="AS25" s="263">
        <v>56</v>
      </c>
      <c r="AT25" s="263">
        <f>AS25+2</f>
        <v>58</v>
      </c>
      <c r="AU25" s="263">
        <f>AT25+1</f>
        <v>59</v>
      </c>
      <c r="AV25" s="263">
        <f>AU25+2</f>
        <v>61</v>
      </c>
      <c r="AW25" s="263">
        <f>AV25+1</f>
        <v>62</v>
      </c>
      <c r="AX25" s="263">
        <f>AW25+2</f>
        <v>64</v>
      </c>
      <c r="AY25" s="263">
        <f>AX25+1</f>
        <v>65</v>
      </c>
      <c r="AZ25" s="263">
        <f>AY25+2</f>
        <v>67</v>
      </c>
      <c r="BA25" s="263">
        <f>AZ25+1</f>
        <v>68</v>
      </c>
      <c r="BB25" s="263">
        <f>BA25+2</f>
        <v>70</v>
      </c>
      <c r="BC25" s="263">
        <f>BB25+1</f>
        <v>71</v>
      </c>
      <c r="BD25" s="263">
        <f>BC25+2</f>
        <v>73</v>
      </c>
      <c r="BE25" s="263">
        <f>BD25+1</f>
        <v>74</v>
      </c>
      <c r="BF25" s="263">
        <f>BE25+2</f>
        <v>76</v>
      </c>
      <c r="BG25" s="263">
        <f>BF25+1</f>
        <v>77</v>
      </c>
      <c r="BH25" s="263">
        <f>BG25+2</f>
        <v>79</v>
      </c>
      <c r="BI25" s="263">
        <f>BH25+1</f>
        <v>80</v>
      </c>
      <c r="BJ25" s="263">
        <f>BI25+2</f>
        <v>82</v>
      </c>
      <c r="BK25" s="263">
        <f>BJ25+1</f>
        <v>83</v>
      </c>
      <c r="BL25" s="263">
        <f>BK25+2</f>
        <v>85</v>
      </c>
      <c r="BM25" s="263">
        <v>86</v>
      </c>
      <c r="BN25" s="263">
        <v>87</v>
      </c>
      <c r="BO25" s="263">
        <v>90</v>
      </c>
      <c r="BP25" s="263">
        <f>BO25+2</f>
        <v>92</v>
      </c>
      <c r="BQ25" s="263">
        <f>BP25+1</f>
        <v>93</v>
      </c>
      <c r="BR25" s="263">
        <f>BQ25+2</f>
        <v>95</v>
      </c>
      <c r="BS25" s="263">
        <f>BR25+1</f>
        <v>96</v>
      </c>
      <c r="BT25" s="263">
        <f>BS25+2</f>
        <v>98</v>
      </c>
      <c r="BU25" s="263">
        <f>BT25+1</f>
        <v>99</v>
      </c>
      <c r="BV25" s="263">
        <f>BU25+1</f>
        <v>100</v>
      </c>
      <c r="BW25" s="263">
        <v>103</v>
      </c>
      <c r="BX25" s="263">
        <f>BW25+2</f>
        <v>105</v>
      </c>
      <c r="BY25" s="263">
        <f>BX25+1</f>
        <v>106</v>
      </c>
      <c r="BZ25" s="263">
        <f>BY25+1</f>
        <v>107</v>
      </c>
      <c r="CA25" s="263">
        <v>108</v>
      </c>
      <c r="CB25" s="263">
        <v>111</v>
      </c>
      <c r="CC25" s="263">
        <f>CB25+1</f>
        <v>112</v>
      </c>
      <c r="CD25" s="263">
        <v>114</v>
      </c>
      <c r="CE25" s="263">
        <f t="shared" ref="CE25:CL25" si="10">CD25+1</f>
        <v>115</v>
      </c>
      <c r="CF25" s="263">
        <f t="shared" si="10"/>
        <v>116</v>
      </c>
      <c r="CG25" s="263">
        <f t="shared" si="10"/>
        <v>117</v>
      </c>
      <c r="CH25" s="263">
        <f t="shared" si="10"/>
        <v>118</v>
      </c>
      <c r="CI25" s="263">
        <f t="shared" si="10"/>
        <v>119</v>
      </c>
      <c r="CJ25" s="263">
        <f t="shared" si="10"/>
        <v>120</v>
      </c>
      <c r="CK25" s="263">
        <f t="shared" si="10"/>
        <v>121</v>
      </c>
      <c r="CL25" s="263">
        <f t="shared" si="10"/>
        <v>122</v>
      </c>
      <c r="CN25" s="263">
        <v>123</v>
      </c>
      <c r="CO25" s="263">
        <f>CN25+1</f>
        <v>124</v>
      </c>
      <c r="CP25" s="263">
        <f>CO25+1</f>
        <v>125</v>
      </c>
      <c r="CQ25" s="263">
        <f>CP25+1</f>
        <v>126</v>
      </c>
      <c r="CR25" s="263">
        <f>CQ25+1</f>
        <v>127</v>
      </c>
      <c r="CS25" s="263">
        <f>CR25+1</f>
        <v>128</v>
      </c>
      <c r="CT25" s="263">
        <v>132</v>
      </c>
      <c r="CU25" s="263">
        <f>CT25+1</f>
        <v>133</v>
      </c>
      <c r="CV25" s="263">
        <f>CU25+1</f>
        <v>134</v>
      </c>
      <c r="CW25" s="263">
        <f>CV25+1</f>
        <v>135</v>
      </c>
      <c r="CX25" s="263">
        <f>CW25+1</f>
        <v>136</v>
      </c>
      <c r="CY25" s="263">
        <v>138</v>
      </c>
      <c r="CZ25" s="263">
        <f>CY25+1</f>
        <v>139</v>
      </c>
      <c r="DA25" s="263">
        <f>CZ25+1</f>
        <v>140</v>
      </c>
      <c r="DB25" s="263">
        <v>142</v>
      </c>
      <c r="DC25" s="263">
        <f>DB25+1</f>
        <v>143</v>
      </c>
      <c r="DD25" s="263">
        <f>DC25+1</f>
        <v>144</v>
      </c>
      <c r="DE25" s="263">
        <f>DD25+1</f>
        <v>145</v>
      </c>
      <c r="DF25" s="263">
        <f>DE25+1</f>
        <v>146</v>
      </c>
      <c r="DG25" s="263">
        <f>DF25+1</f>
        <v>147</v>
      </c>
    </row>
    <row r="26" spans="2:111" s="101" customFormat="1" ht="50.25" customHeight="1" x14ac:dyDescent="0.25">
      <c r="B26" s="82" t="e">
        <f>IF(INDEX(#REF!,B$25)="","",INDEX(#REF!,B$25))</f>
        <v>#REF!</v>
      </c>
      <c r="C26" s="82" t="e">
        <f>IF(INDEX(#REF!,C$25)="","",INDEX(#REF!,C$25))</f>
        <v>#REF!</v>
      </c>
      <c r="D26" s="82" t="e">
        <f>IF(INDEX(#REF!,D$25)="","",INDEX(#REF!,D$25))</f>
        <v>#REF!</v>
      </c>
      <c r="E26" s="82" t="e">
        <f>IF(INDEX(#REF!,E$25)="","",INDEX(#REF!,E$25))</f>
        <v>#REF!</v>
      </c>
      <c r="F26" s="82" t="e">
        <f>IF(INDEX(#REF!,F$25)="","",INDEX(#REF!,F$25))</f>
        <v>#REF!</v>
      </c>
      <c r="G26" s="452"/>
      <c r="H26" s="82" t="e">
        <f>IF(INDEX(#REF!,H$25)="","",INDEX(#REF!,H$25))</f>
        <v>#REF!</v>
      </c>
      <c r="I26" s="82" t="e">
        <f>IF(INDEX(#REF!,I$25)="","",INDEX(#REF!,I$25))</f>
        <v>#REF!</v>
      </c>
      <c r="J26" s="82" t="e">
        <f>IF(INDEX(#REF!,J$25)="","",INDEX(#REF!,J$25))</f>
        <v>#REF!</v>
      </c>
      <c r="K26" s="82" t="e">
        <f>IF(INDEX(#REF!,K$25)="","",INDEX(#REF!,K$25))</f>
        <v>#REF!</v>
      </c>
      <c r="L26" s="82" t="e">
        <f>IF(INDEX(#REF!,L$25)="","",INDEX(#REF!,L$25))</f>
        <v>#REF!</v>
      </c>
      <c r="M26" s="452"/>
      <c r="N26" s="452"/>
      <c r="O26" s="452"/>
      <c r="P26" s="452"/>
      <c r="Q26" s="454" t="str">
        <f>'Annex 1 - Findings'!$C$6</f>
        <v>Uncorrected Misstatements that were not corrected before issuance of the verification report</v>
      </c>
      <c r="R26" s="454"/>
      <c r="S26" s="454" t="str">
        <f>'Annex 1 - Findings'!$C$18</f>
        <v>Uncorrected non-conformities with Monitoring Plan</v>
      </c>
      <c r="T26" s="454"/>
      <c r="U26" s="454" t="e">
        <f>'Annex 1 - Findings'!#REF!</f>
        <v>#REF!</v>
      </c>
      <c r="V26" s="454"/>
      <c r="W26" s="82" t="e">
        <f>'Annex 1 - Findings'!#REF!</f>
        <v>#REF!</v>
      </c>
      <c r="X26" s="82" t="e">
        <f>'Annex 1 - Findings'!#REF!</f>
        <v>#REF!</v>
      </c>
      <c r="Y26" s="454" t="str">
        <f>'Annex 2 - basis of work (USE)'!$A$21</f>
        <v>Materiality level</v>
      </c>
      <c r="Z26" s="454"/>
      <c r="AA26" s="82" t="e">
        <f>IF(INDEX(#REF!,AA$25)="","",INDEX(#REF!,AA$25))</f>
        <v>#REF!</v>
      </c>
      <c r="AB26" s="82" t="e">
        <f>IF(INDEX(#REF!,AB$25)="","",INDEX(#REF!,AB$25))</f>
        <v>#REF!</v>
      </c>
      <c r="AC26" s="82" t="e">
        <f>IF(INDEX(#REF!,AC$25)="","",INDEX(#REF!,AC$25))</f>
        <v>#REF!</v>
      </c>
      <c r="AD26" s="82" t="e">
        <f>IF(INDEX(#REF!,AD$25)="","",INDEX(#REF!,AD$25))</f>
        <v>#REF!</v>
      </c>
      <c r="AE26" s="82" t="e">
        <f>IF(INDEX(#REF!,AE$25)="","",INDEX(#REF!,AE$25))</f>
        <v>#REF!</v>
      </c>
      <c r="AF26" s="82" t="e">
        <f>IF(INDEX(#REF!,AF$25)="","",INDEX(#REF!,AF$25))</f>
        <v>#REF!</v>
      </c>
      <c r="AG26" s="82" t="e">
        <f>IF(INDEX(#REF!,AG$25)="","",INDEX(#REF!,AG$25))</f>
        <v>#REF!</v>
      </c>
      <c r="AH26" s="82" t="e">
        <f>IF(INDEX(#REF!,AH$25)="","",INDEX(#REF!,AH$25))</f>
        <v>#REF!</v>
      </c>
      <c r="AI26" s="82" t="e">
        <f>IF(INDEX(#REF!,AI$25)="","",INDEX(#REF!,AI$25))</f>
        <v>#REF!</v>
      </c>
      <c r="AJ26" s="454" t="e">
        <f>IF(INDEX(#REF!,AJ$25)="","",INDEX(#REF!,AJ$25))</f>
        <v>#REF!</v>
      </c>
      <c r="AK26" s="454" t="e">
        <f>IF(INDEX(#REF!,AK$25)="","",INDEX(#REF!,AK$25))</f>
        <v>#REF!</v>
      </c>
      <c r="AL26" s="454" t="e">
        <f>IF(INDEX(#REF!,AL$25)="","",INDEX(#REF!,AL$25))</f>
        <v>#REF!</v>
      </c>
      <c r="AM26" s="454" t="e">
        <f>IF(INDEX(#REF!,AM$25)="","",INDEX(#REF!,AM$25))</f>
        <v>#REF!</v>
      </c>
      <c r="AN26" s="454" t="e">
        <f>IF(INDEX(#REF!,AN$25)="","",INDEX(#REF!,AN$25))</f>
        <v>#REF!</v>
      </c>
      <c r="AO26" s="454" t="e">
        <f>IF(INDEX(#REF!,AO$25)="","",INDEX(#REF!,AO$25))</f>
        <v>#REF!</v>
      </c>
      <c r="AP26" s="454" t="e">
        <f>IF(INDEX(#REF!,AP$25)="","",INDEX(#REF!,AP$25))</f>
        <v>#REF!</v>
      </c>
      <c r="AQ26" s="454"/>
      <c r="AR26" s="454"/>
      <c r="AS26" s="454" t="e">
        <f>IF(INDEX(#REF!,AS$25)="","",INDEX(#REF!,AS$25))</f>
        <v>#REF!</v>
      </c>
      <c r="AT26" s="454" t="e">
        <f>IF(INDEX(#REF!,AT$25)="","",INDEX(#REF!,AT$25))</f>
        <v>#REF!</v>
      </c>
      <c r="AU26" s="454" t="e">
        <f>IF(INDEX(#REF!,AU$25)="","",INDEX(#REF!,AU$25))</f>
        <v>#REF!</v>
      </c>
      <c r="AV26" s="454" t="e">
        <f>IF(INDEX(#REF!,AV$25)="","",INDEX(#REF!,AV$25))</f>
        <v>#REF!</v>
      </c>
      <c r="AW26" s="454" t="e">
        <f>IF(INDEX(#REF!,AW$25)="","",INDEX(#REF!,AW$25))</f>
        <v>#REF!</v>
      </c>
      <c r="AX26" s="454" t="e">
        <f>IF(INDEX(#REF!,AX$25)="","",INDEX(#REF!,AX$25))</f>
        <v>#REF!</v>
      </c>
      <c r="AY26" s="454" t="e">
        <f>IF(INDEX(#REF!,AY$25)="","",INDEX(#REF!,AY$25))</f>
        <v>#REF!</v>
      </c>
      <c r="AZ26" s="454" t="e">
        <f>IF(INDEX(#REF!,AZ$25)="","",INDEX(#REF!,AZ$25))</f>
        <v>#REF!</v>
      </c>
      <c r="BA26" s="454" t="e">
        <f>IF(INDEX(#REF!,BA$25)="","",INDEX(#REF!,BA$25))</f>
        <v>#REF!</v>
      </c>
      <c r="BB26" s="454" t="e">
        <f>IF(INDEX(#REF!,BB$25)="","",INDEX(#REF!,BB$25))</f>
        <v>#REF!</v>
      </c>
      <c r="BC26" s="454" t="e">
        <f>IF(INDEX(#REF!,BC$25)="","",INDEX(#REF!,BC$25))</f>
        <v>#REF!</v>
      </c>
      <c r="BD26" s="454" t="e">
        <f>IF(INDEX(#REF!,BD$25)="","",INDEX(#REF!,BD$25))</f>
        <v>#REF!</v>
      </c>
      <c r="BE26" s="454" t="e">
        <f>IF(INDEX(#REF!,BE$25)="","",INDEX(#REF!,BE$25))</f>
        <v>#REF!</v>
      </c>
      <c r="BF26" s="454" t="e">
        <f>IF(INDEX(#REF!,BF$25)="","",INDEX(#REF!,BF$25))</f>
        <v>#REF!</v>
      </c>
      <c r="BG26" s="454" t="e">
        <f>IF(INDEX(#REF!,BG$25)="","",INDEX(#REF!,BG$25))</f>
        <v>#REF!</v>
      </c>
      <c r="BH26" s="454" t="e">
        <f>IF(INDEX(#REF!,BH$25)="","",INDEX(#REF!,BH$25))</f>
        <v>#REF!</v>
      </c>
      <c r="BI26" s="454" t="e">
        <f>IF(INDEX(#REF!,BI$25)="","",INDEX(#REF!,BI$25))</f>
        <v>#REF!</v>
      </c>
      <c r="BJ26" s="454" t="e">
        <f>IF(INDEX(#REF!,BJ$25)="","",INDEX(#REF!,BJ$25))</f>
        <v>#REF!</v>
      </c>
      <c r="BK26" s="454" t="e">
        <f>IF(INDEX(#REF!,BK$25)="","",INDEX(#REF!,BK$25))</f>
        <v>#REF!</v>
      </c>
      <c r="BL26" s="454" t="e">
        <f>IF(INDEX(#REF!,BL$25)="","",INDEX(#REF!,BL$25))</f>
        <v>#REF!</v>
      </c>
      <c r="BM26" s="82" t="e">
        <f>IF(INDEX(#REF!,BM$25)="","",INDEX(#REF!,BM$25))</f>
        <v>#REF!</v>
      </c>
      <c r="BN26" s="82" t="e">
        <f>IF(INDEX(#REF!,BN$25)="","",INDEX(#REF!,BN$25))</f>
        <v>#REF!</v>
      </c>
      <c r="BO26" s="454" t="e">
        <f>IF(INDEX(#REF!,BO$25)="","",INDEX(#REF!,BO$25))</f>
        <v>#REF!</v>
      </c>
      <c r="BP26" s="454" t="e">
        <f>IF(INDEX(#REF!,BP$25)="","",INDEX(#REF!,BP$25))</f>
        <v>#REF!</v>
      </c>
      <c r="BQ26" s="454" t="e">
        <f>IF(INDEX(#REF!,BQ$25)="","",INDEX(#REF!,BQ$25))</f>
        <v>#REF!</v>
      </c>
      <c r="BR26" s="454" t="e">
        <f>IF(INDEX(#REF!,BR$25)="","",INDEX(#REF!,BR$25))</f>
        <v>#REF!</v>
      </c>
      <c r="BS26" s="454" t="e">
        <f>IF(INDEX(#REF!,BS$25)="","",INDEX(#REF!,BS$25))</f>
        <v>#REF!</v>
      </c>
      <c r="BT26" s="454" t="e">
        <f>IF(INDEX(#REF!,BT$25)="","",INDEX(#REF!,BT$25))</f>
        <v>#REF!</v>
      </c>
      <c r="BU26" s="454" t="e">
        <f>IF(INDEX(#REF!,BU$25)="","",INDEX(#REF!,BU$25))</f>
        <v>#REF!</v>
      </c>
      <c r="BV26" s="454" t="e">
        <f>IF(INDEX(#REF!,BV$25)="","",INDEX(#REF!,BV$25))</f>
        <v>#REF!</v>
      </c>
      <c r="BW26" s="454" t="e">
        <f>IF(INDEX(#REF!,BW$25)="","",INDEX(#REF!,BW$25))</f>
        <v>#REF!</v>
      </c>
      <c r="BX26" s="454" t="e">
        <f>IF(INDEX(#REF!,BX$25)="","",INDEX(#REF!,BX$25))</f>
        <v>#REF!</v>
      </c>
      <c r="BY26" s="454" t="e">
        <f>IF(INDEX(#REF!,BY$25)="","",INDEX(#REF!,BY$25))</f>
        <v>#REF!</v>
      </c>
      <c r="BZ26" s="454" t="e">
        <f>IF(INDEX(#REF!,BZ$25)="","",INDEX(#REF!,BZ$25))</f>
        <v>#REF!</v>
      </c>
      <c r="CA26" s="82" t="e">
        <f>IF(INDEX(#REF!,CA$25)="","",INDEX(#REF!,CA$25))</f>
        <v>#REF!</v>
      </c>
      <c r="CB26" s="82" t="e">
        <f>IF(INDEX(#REF!,CB$25)="","",INDEX(#REF!,CB$25))</f>
        <v>#REF!</v>
      </c>
      <c r="CC26" s="82" t="e">
        <f>IF(INDEX(#REF!,CC$25)="","",INDEX(#REF!,CC$25))</f>
        <v>#REF!</v>
      </c>
      <c r="CD26" s="454" t="e">
        <f>IF(INDEX(#REF!,CD$25)="","",INDEX(#REF!,CD$25))</f>
        <v>#REF!</v>
      </c>
      <c r="CE26" s="454"/>
      <c r="CF26" s="454"/>
      <c r="CG26" s="454"/>
      <c r="CH26" s="454"/>
      <c r="CI26" s="454"/>
      <c r="CJ26" s="454"/>
      <c r="CK26" s="454"/>
      <c r="CL26" s="454"/>
      <c r="CM26" s="454"/>
      <c r="CN26" s="455" t="e">
        <f>IF(INDEX(#REF!,CN$25)="","",INDEX(#REF!,CN$25))</f>
        <v>#REF!</v>
      </c>
      <c r="CO26" s="456"/>
      <c r="CP26" s="456"/>
      <c r="CQ26" s="456"/>
      <c r="CR26" s="456"/>
      <c r="CS26" s="457"/>
      <c r="CT26" s="82" t="e">
        <f>IF(INDEX(#REF!,CT$25)="","",INDEX(#REF!,CT$25))</f>
        <v>#REF!</v>
      </c>
      <c r="CU26" s="82" t="e">
        <f>IF(INDEX(#REF!,CU$25)="","",INDEX(#REF!,CU$25))</f>
        <v>#REF!</v>
      </c>
      <c r="CV26" s="82" t="e">
        <f>IF(INDEX(#REF!,CV$25)="","",INDEX(#REF!,CV$25))</f>
        <v>#REF!</v>
      </c>
      <c r="CW26" s="82" t="e">
        <f>IF(INDEX(#REF!,CW$25)="","",INDEX(#REF!,CW$25))</f>
        <v>#REF!</v>
      </c>
      <c r="CX26" s="82" t="e">
        <f>IF(INDEX(#REF!,CX$25)="","",INDEX(#REF!,CX$25))</f>
        <v>#REF!</v>
      </c>
      <c r="CY26" s="82" t="e">
        <f>IF(INDEX(#REF!,CY$25)="","",INDEX(#REF!,CY$25))</f>
        <v>#REF!</v>
      </c>
      <c r="CZ26" s="82" t="e">
        <f>IF(INDEX(#REF!,CZ$25)="","",INDEX(#REF!,CZ$25))</f>
        <v>#REF!</v>
      </c>
      <c r="DA26" s="82" t="e">
        <f>IF(INDEX(#REF!,DA$25)="","",INDEX(#REF!,DA$25))</f>
        <v>#REF!</v>
      </c>
      <c r="DB26" s="82" t="e">
        <f>IF(INDEX(#REF!,DB$25)="","",INDEX(#REF!,DB$25))</f>
        <v>#REF!</v>
      </c>
      <c r="DC26" s="82" t="e">
        <f>IF(INDEX(#REF!,DC$25)="","",INDEX(#REF!,DC$25))</f>
        <v>#REF!</v>
      </c>
      <c r="DD26" s="82" t="e">
        <f>IF(INDEX(#REF!,DD$25)="","",INDEX(#REF!,DD$25))</f>
        <v>#REF!</v>
      </c>
      <c r="DE26" s="82" t="e">
        <f>IF(INDEX(#REF!,DE$25)="","",INDEX(#REF!,DE$25))</f>
        <v>#REF!</v>
      </c>
      <c r="DF26" s="82" t="e">
        <f>IF(INDEX(#REF!,DF$25)="","",INDEX(#REF!,DF$25))</f>
        <v>#REF!</v>
      </c>
      <c r="DG26" s="82" t="e">
        <f>IF(INDEX(#REF!,DG$25)="","",INDEX(#REF!,DG$25))</f>
        <v>#REF!</v>
      </c>
    </row>
    <row r="27" spans="2:111" ht="12.75" customHeight="1" x14ac:dyDescent="0.25">
      <c r="B27" s="83"/>
      <c r="C27" s="83"/>
      <c r="D27" s="83"/>
      <c r="E27" s="83"/>
      <c r="F27" s="83"/>
      <c r="G27" s="453"/>
      <c r="H27" s="83"/>
      <c r="I27" s="83"/>
      <c r="J27" s="83"/>
      <c r="K27" s="83"/>
      <c r="L27" s="83"/>
      <c r="M27" s="453"/>
      <c r="N27" s="453"/>
      <c r="O27" s="453"/>
      <c r="P27" s="453"/>
      <c r="Q27" s="113" t="s">
        <v>176</v>
      </c>
      <c r="R27" s="114" t="e">
        <f>'Annex 1 - Findings'!#REF!</f>
        <v>#REF!</v>
      </c>
      <c r="S27" s="113" t="s">
        <v>176</v>
      </c>
      <c r="T27" s="114" t="e">
        <f>'Annex 1 - Findings'!#REF!</f>
        <v>#REF!</v>
      </c>
      <c r="U27" s="113" t="s">
        <v>176</v>
      </c>
      <c r="V27" s="114" t="e">
        <f>'Annex 1 - Findings'!#REF!</f>
        <v>#REF!</v>
      </c>
      <c r="W27" s="113" t="s">
        <v>176</v>
      </c>
      <c r="X27" s="113" t="s">
        <v>176</v>
      </c>
      <c r="Y27" s="115" t="str">
        <f>Translations!$B$535</f>
        <v>&lt; Free text &gt;. See Article 23 of AVR</v>
      </c>
      <c r="Z27" s="114"/>
      <c r="AA27" s="83"/>
      <c r="AB27" s="83"/>
      <c r="AC27" s="83"/>
      <c r="AD27" s="83"/>
      <c r="AE27" s="83"/>
      <c r="AF27" s="83"/>
      <c r="AG27" s="83"/>
      <c r="AH27" s="83"/>
      <c r="AI27" s="83"/>
      <c r="AJ27" s="116"/>
      <c r="AK27" s="116" t="str">
        <f>Translations!$B$117</f>
        <v>If no, because.......</v>
      </c>
      <c r="AL27" s="116"/>
      <c r="AM27" s="116" t="str">
        <f>Translations!$B$117</f>
        <v>If no, because.......</v>
      </c>
      <c r="AN27" s="116"/>
      <c r="AO27" s="116" t="str">
        <f>Translations!$B$117</f>
        <v>If no, because.......</v>
      </c>
      <c r="AP27" s="116"/>
      <c r="AQ27" s="116" t="str">
        <f>Translations!$B$117</f>
        <v>If no, because.......</v>
      </c>
      <c r="AR27" s="116" t="str">
        <f>Translations!$B$424</f>
        <v>If yes, was this part of site verification….</v>
      </c>
      <c r="AS27" s="116"/>
      <c r="AT27" s="116" t="str">
        <f>Translations!$B$117</f>
        <v>If no, because.......</v>
      </c>
      <c r="AU27" s="116"/>
      <c r="AV27" s="116" t="str">
        <f>Translations!$B$117</f>
        <v>If no, because.......</v>
      </c>
      <c r="AW27" s="116"/>
      <c r="AX27" s="116" t="str">
        <f>Translations!$B$117</f>
        <v>If no, because.......</v>
      </c>
      <c r="AY27" s="116"/>
      <c r="AZ27" s="116" t="str">
        <f>Translations!$B$117</f>
        <v>If no, because.......</v>
      </c>
      <c r="BA27" s="116"/>
      <c r="BB27" s="116" t="str">
        <f>Translations!$B$117</f>
        <v>If no, because.......</v>
      </c>
      <c r="BC27" s="116"/>
      <c r="BD27" s="116" t="str">
        <f>Translations!$B$117</f>
        <v>If no, because.......</v>
      </c>
      <c r="BE27" s="116"/>
      <c r="BF27" s="116" t="str">
        <f>Translations!$B$117</f>
        <v>If no, because.......</v>
      </c>
      <c r="BG27" s="116"/>
      <c r="BH27" s="116" t="str">
        <f>Translations!$B$117</f>
        <v>If no, because.......</v>
      </c>
      <c r="BI27" s="116"/>
      <c r="BJ27" s="116" t="str">
        <f>Translations!$B$117</f>
        <v>If no, because.......</v>
      </c>
      <c r="BK27" s="116"/>
      <c r="BL27" s="116" t="str">
        <f>Translations!$B$117</f>
        <v>If no, because.......</v>
      </c>
      <c r="BM27" s="83"/>
      <c r="BN27" s="83"/>
      <c r="BO27" s="116"/>
      <c r="BP27" s="116" t="str">
        <f>Translations!$B$117</f>
        <v>If no, because.......</v>
      </c>
      <c r="BQ27" s="116"/>
      <c r="BR27" s="116" t="str">
        <f>Translations!$B$117</f>
        <v>If no, because.......</v>
      </c>
      <c r="BS27" s="116"/>
      <c r="BT27" s="116" t="str">
        <f>Translations!$B$117</f>
        <v>If no, because.......</v>
      </c>
      <c r="BU27" s="116"/>
      <c r="BV27" s="116" t="str">
        <f>Translations!$B$117</f>
        <v>If no, because.......</v>
      </c>
      <c r="BW27" s="116"/>
      <c r="BX27" s="116" t="str">
        <f>Translations!$B$117</f>
        <v>If no, because.......</v>
      </c>
      <c r="BY27" s="116"/>
      <c r="BZ27" s="116" t="str">
        <f>Translations!$B$117</f>
        <v>If no, because.......</v>
      </c>
      <c r="CA27" s="83"/>
      <c r="CB27" s="83"/>
      <c r="CC27" s="83"/>
      <c r="CD27" s="116" t="s">
        <v>74</v>
      </c>
      <c r="CE27" s="116" t="s">
        <v>76</v>
      </c>
      <c r="CF27" s="116" t="s">
        <v>77</v>
      </c>
      <c r="CG27" s="116" t="s">
        <v>178</v>
      </c>
      <c r="CH27" s="116" t="s">
        <v>179</v>
      </c>
      <c r="CI27" s="116" t="s">
        <v>180</v>
      </c>
      <c r="CJ27" s="116" t="s">
        <v>181</v>
      </c>
      <c r="CK27" s="116" t="s">
        <v>182</v>
      </c>
      <c r="CL27" s="267" t="s">
        <v>183</v>
      </c>
      <c r="CM27" s="116"/>
      <c r="CN27" s="458"/>
      <c r="CO27" s="459"/>
      <c r="CP27" s="459"/>
      <c r="CQ27" s="459"/>
      <c r="CR27" s="459"/>
      <c r="CS27" s="460"/>
      <c r="CT27" s="83"/>
      <c r="CU27" s="83"/>
      <c r="CV27" s="83"/>
      <c r="CW27" s="83"/>
      <c r="CX27" s="83"/>
      <c r="CY27" s="83"/>
      <c r="CZ27" s="83"/>
      <c r="DA27" s="83"/>
      <c r="DB27" s="83"/>
      <c r="DC27" s="83"/>
      <c r="DD27" s="83"/>
      <c r="DE27" s="83"/>
      <c r="DF27" s="83"/>
      <c r="DG27" s="83"/>
    </row>
    <row r="28" spans="2:111" ht="12.75" customHeight="1" x14ac:dyDescent="0.25">
      <c r="B28" s="117" t="e">
        <f>IF(INDEX(#REF!,B$25)="","",INDEX(#REF!,B$25))</f>
        <v>#REF!</v>
      </c>
      <c r="C28" s="117" t="e">
        <f>IF(INDEX(#REF!,C$25)="","",INDEX(#REF!,C$25))</f>
        <v>#REF!</v>
      </c>
      <c r="D28" s="117" t="e">
        <f>IF(INDEX(#REF!,D$25)="","",INDEX(#REF!,D$25))</f>
        <v>#REF!</v>
      </c>
      <c r="E28" s="117" t="e">
        <f>IF(INDEX(#REF!,E$25)="","",INDEX(#REF!,E$25))</f>
        <v>#REF!</v>
      </c>
      <c r="F28" s="117" t="e">
        <f>IF(INDEX(#REF!,F$25)="","",INDEX(#REF!,F$25))</f>
        <v>#REF!</v>
      </c>
      <c r="G28" s="123"/>
      <c r="H28" s="117" t="e">
        <f>IF(INDEX(#REF!,H$25)="","",INDEX(#REF!,H$25))</f>
        <v>#REF!</v>
      </c>
      <c r="I28" s="117" t="e">
        <f>IF(INDEX(#REF!,I$25)="","",INDEX(#REF!,I$25))</f>
        <v>#REF!</v>
      </c>
      <c r="J28" s="117" t="e">
        <f>IF(INDEX(#REF!,J$25)="","",INDEX(#REF!,J$25))</f>
        <v>#REF!</v>
      </c>
      <c r="K28" s="117" t="e">
        <f>IF(INDEX(#REF!,K$25)="","",INDEX(#REF!,K$25))</f>
        <v>#REF!</v>
      </c>
      <c r="L28" s="117" t="e">
        <f>IF(INDEX(#REF!,L$25)="","",INDEX(#REF!,L$25))</f>
        <v>#REF!</v>
      </c>
      <c r="M28" s="123"/>
      <c r="N28" s="123"/>
      <c r="O28" s="123"/>
      <c r="P28" s="123"/>
      <c r="Q28" s="119">
        <f>COUNTA($G$13:$G$22)-COUNTIF($G$13:$G$22,"")</f>
        <v>0</v>
      </c>
      <c r="R28" s="120">
        <f>COUNTIF($H$13:$H$22,Yes)</f>
        <v>0</v>
      </c>
      <c r="S28" s="119">
        <f>COUNTA($J$13:$J$22)-COUNTIF($J$13:$J$22,"")</f>
        <v>0</v>
      </c>
      <c r="T28" s="120">
        <f>COUNTIF($K$13:$K$22,Yes)</f>
        <v>0</v>
      </c>
      <c r="U28" s="119">
        <f>COUNTA($M$13:$M$22)-COUNTIF($M$13:$M$22,"")</f>
        <v>10</v>
      </c>
      <c r="V28" s="120">
        <f>COUNTIF($N$13:$N$22,Yes)</f>
        <v>0</v>
      </c>
      <c r="W28" s="119">
        <f>COUNTA($P$13:$P$22)-COUNTIF($P$13:$P$22,"")</f>
        <v>10</v>
      </c>
      <c r="X28" s="119">
        <f>COUNTA($R$13:$R$22)-COUNTIF($R$13:$R$22,"")</f>
        <v>10</v>
      </c>
      <c r="Y28" s="84" t="e">
        <f>IF(#REF!="","",#REF!)</f>
        <v>#REF!</v>
      </c>
      <c r="Z28" s="84" t="e">
        <f>IF(#REF!="","",#REF!)</f>
        <v>#REF!</v>
      </c>
      <c r="AA28" s="117" t="e">
        <f>IF(INDEX(#REF!,AA$25)="","",INDEX(#REF!,AA$25))</f>
        <v>#REF!</v>
      </c>
      <c r="AB28" s="117" t="e">
        <f>IF(INDEX(#REF!,AB$25)="","",INDEX(#REF!,AB$25))</f>
        <v>#REF!</v>
      </c>
      <c r="AC28" s="117" t="e">
        <f>IF(INDEX(#REF!,AC$25)="","",INDEX(#REF!,AC$25))</f>
        <v>#REF!</v>
      </c>
      <c r="AD28" s="117" t="e">
        <f>IF(INDEX(#REF!,AD$25)="","",INDEX(#REF!,AD$25))</f>
        <v>#REF!</v>
      </c>
      <c r="AE28" s="117" t="e">
        <f>IF(INDEX(#REF!,AE$25)="","",INDEX(#REF!,AE$25))</f>
        <v>#REF!</v>
      </c>
      <c r="AF28" s="117" t="e">
        <f>IF(INDEX(#REF!,AF$25)="","",INDEX(#REF!,AF$25))</f>
        <v>#REF!</v>
      </c>
      <c r="AG28" s="117" t="e">
        <f>IF(INDEX(#REF!,AG$25)="","",INDEX(#REF!,AG$25))</f>
        <v>#REF!</v>
      </c>
      <c r="AH28" s="117" t="e">
        <f>IF(INDEX(#REF!,AH$25)="","",INDEX(#REF!,AH$25))</f>
        <v>#REF!</v>
      </c>
      <c r="AI28" s="117" t="e">
        <f>IF(INDEX(#REF!,AI$25)="","",INDEX(#REF!,AI$25))</f>
        <v>#REF!</v>
      </c>
      <c r="AJ28" s="117" t="e">
        <f>IF(INDEX(#REF!,AJ$25)="","",INDEX(#REF!,AJ$25))</f>
        <v>#REF!</v>
      </c>
      <c r="AK28" s="117" t="e">
        <f>IF(INDEX(#REF!,AK$25)="","",INDEX(#REF!,AK$25))</f>
        <v>#REF!</v>
      </c>
      <c r="AL28" s="117" t="e">
        <f>IF(INDEX(#REF!,AL$25)="","",INDEX(#REF!,AL$25))</f>
        <v>#REF!</v>
      </c>
      <c r="AM28" s="117" t="e">
        <f>IF(INDEX(#REF!,AM$25)="","",INDEX(#REF!,AM$25))</f>
        <v>#REF!</v>
      </c>
      <c r="AN28" s="117" t="e">
        <f>IF(INDEX(#REF!,AN$25)="","",INDEX(#REF!,AN$25))</f>
        <v>#REF!</v>
      </c>
      <c r="AO28" s="117" t="e">
        <f>IF(INDEX(#REF!,AO$25)="","",INDEX(#REF!,AO$25))</f>
        <v>#REF!</v>
      </c>
      <c r="AP28" s="117" t="e">
        <f>IF(INDEX(#REF!,AP$25)="","",INDEX(#REF!,AP$25))</f>
        <v>#REF!</v>
      </c>
      <c r="AQ28" s="117" t="e">
        <f>IF(INDEX(#REF!,AQ$25)="","",INDEX(#REF!,AQ$25))</f>
        <v>#REF!</v>
      </c>
      <c r="AR28" s="117" t="e">
        <f>IF(INDEX(#REF!,AR$25)="","",INDEX(#REF!,AR$25))</f>
        <v>#REF!</v>
      </c>
      <c r="AS28" s="117" t="e">
        <f>IF(INDEX(#REF!,AS$25)="","",INDEX(#REF!,AS$25))</f>
        <v>#REF!</v>
      </c>
      <c r="AT28" s="117" t="e">
        <f>IF(INDEX(#REF!,AT$25)="","",INDEX(#REF!,AT$25))</f>
        <v>#REF!</v>
      </c>
      <c r="AU28" s="117" t="e">
        <f>IF(INDEX(#REF!,AU$25)="","",INDEX(#REF!,AU$25))</f>
        <v>#REF!</v>
      </c>
      <c r="AV28" s="117" t="e">
        <f>IF(INDEX(#REF!,AV$25)="","",INDEX(#REF!,AV$25))</f>
        <v>#REF!</v>
      </c>
      <c r="AW28" s="117" t="e">
        <f>IF(INDEX(#REF!,AW$25)="","",INDEX(#REF!,AW$25))</f>
        <v>#REF!</v>
      </c>
      <c r="AX28" s="117" t="e">
        <f>IF(INDEX(#REF!,AX$25)="","",INDEX(#REF!,AX$25))</f>
        <v>#REF!</v>
      </c>
      <c r="AY28" s="117" t="e">
        <f>IF(INDEX(#REF!,AY$25)="","",INDEX(#REF!,AY$25))</f>
        <v>#REF!</v>
      </c>
      <c r="AZ28" s="117" t="e">
        <f>IF(INDEX(#REF!,AZ$25)="","",INDEX(#REF!,AZ$25))</f>
        <v>#REF!</v>
      </c>
      <c r="BA28" s="117" t="e">
        <f>IF(INDEX(#REF!,BA$25)="","",INDEX(#REF!,BA$25))</f>
        <v>#REF!</v>
      </c>
      <c r="BB28" s="117" t="e">
        <f>IF(INDEX(#REF!,BB$25)="","",INDEX(#REF!,BB$25))</f>
        <v>#REF!</v>
      </c>
      <c r="BC28" s="117" t="e">
        <f>IF(INDEX(#REF!,BC$25)="","",INDEX(#REF!,BC$25))</f>
        <v>#REF!</v>
      </c>
      <c r="BD28" s="117" t="e">
        <f>IF(INDEX(#REF!,BD$25)="","",INDEX(#REF!,BD$25))</f>
        <v>#REF!</v>
      </c>
      <c r="BE28" s="117" t="e">
        <f>IF(INDEX(#REF!,BE$25)="","",INDEX(#REF!,BE$25))</f>
        <v>#REF!</v>
      </c>
      <c r="BF28" s="117" t="e">
        <f>IF(INDEX(#REF!,BF$25)="","",INDEX(#REF!,BF$25))</f>
        <v>#REF!</v>
      </c>
      <c r="BG28" s="117" t="e">
        <f>IF(INDEX(#REF!,BG$25)="","",INDEX(#REF!,BG$25))</f>
        <v>#REF!</v>
      </c>
      <c r="BH28" s="117" t="e">
        <f>IF(INDEX(#REF!,BH$25)="","",INDEX(#REF!,BH$25))</f>
        <v>#REF!</v>
      </c>
      <c r="BI28" s="117" t="e">
        <f>IF(INDEX(#REF!,BI$25)="","",INDEX(#REF!,BI$25))</f>
        <v>#REF!</v>
      </c>
      <c r="BJ28" s="117" t="e">
        <f>IF(INDEX(#REF!,BJ$25)="","",INDEX(#REF!,BJ$25))</f>
        <v>#REF!</v>
      </c>
      <c r="BK28" s="117" t="e">
        <f>IF(INDEX(#REF!,BK$25)="","",INDEX(#REF!,BK$25))</f>
        <v>#REF!</v>
      </c>
      <c r="BL28" s="117" t="e">
        <f>IF(INDEX(#REF!,BL$25)="","",INDEX(#REF!,BL$25))</f>
        <v>#REF!</v>
      </c>
      <c r="BM28" s="117" t="e">
        <f>IF(INDEX(#REF!,BM$25)="","",INDEX(#REF!,BM$25))</f>
        <v>#REF!</v>
      </c>
      <c r="BN28" s="117" t="e">
        <f>IF(INDEX(#REF!,BN$25)="","",INDEX(#REF!,BN$25))</f>
        <v>#REF!</v>
      </c>
      <c r="BO28" s="117" t="e">
        <f>IF(INDEX(#REF!,BO$25)="","",INDEX(#REF!,BO$25))</f>
        <v>#REF!</v>
      </c>
      <c r="BP28" s="117" t="e">
        <f>IF(INDEX(#REF!,BP$25)="","",INDEX(#REF!,BP$25))</f>
        <v>#REF!</v>
      </c>
      <c r="BQ28" s="117" t="e">
        <f>IF(INDEX(#REF!,BQ$25)="","",INDEX(#REF!,BQ$25))</f>
        <v>#REF!</v>
      </c>
      <c r="BR28" s="117" t="e">
        <f>IF(INDEX(#REF!,BR$25)="","",INDEX(#REF!,BR$25))</f>
        <v>#REF!</v>
      </c>
      <c r="BS28" s="117" t="e">
        <f>IF(INDEX(#REF!,BS$25)="","",INDEX(#REF!,BS$25))</f>
        <v>#REF!</v>
      </c>
      <c r="BT28" s="117" t="e">
        <f>IF(INDEX(#REF!,BT$25)="","",INDEX(#REF!,BT$25))</f>
        <v>#REF!</v>
      </c>
      <c r="BU28" s="117" t="e">
        <f>IF(INDEX(#REF!,BU$25)="","",INDEX(#REF!,BU$25))</f>
        <v>#REF!</v>
      </c>
      <c r="BV28" s="117" t="e">
        <f>IF(INDEX(#REF!,BV$25)="","",INDEX(#REF!,BV$25))</f>
        <v>#REF!</v>
      </c>
      <c r="BW28" s="117" t="e">
        <f>IF(INDEX(#REF!,BW$25)="","",INDEX(#REF!,BW$25))</f>
        <v>#REF!</v>
      </c>
      <c r="BX28" s="117" t="e">
        <f>IF(INDEX(#REF!,BX$25)="","",INDEX(#REF!,BX$25))</f>
        <v>#REF!</v>
      </c>
      <c r="BY28" s="117" t="e">
        <f>IF(INDEX(#REF!,BY$25)="","",INDEX(#REF!,BY$25))</f>
        <v>#REF!</v>
      </c>
      <c r="BZ28" s="117" t="e">
        <f>IF(INDEX(#REF!,BZ$25)="","",INDEX(#REF!,BZ$25))</f>
        <v>#REF!</v>
      </c>
      <c r="CA28" s="117" t="e">
        <f>IF(INDEX(#REF!,CA$25)="","",INDEX(#REF!,CA$25))</f>
        <v>#REF!</v>
      </c>
      <c r="CB28" s="117" t="e">
        <f>IF(INDEX(#REF!,CB$25)="","",INDEX(#REF!,CB$25))</f>
        <v>#REF!</v>
      </c>
      <c r="CC28" s="117" t="e">
        <f>IF(INDEX(#REF!,CC$25)="","",INDEX(#REF!,CC$25))</f>
        <v>#REF!</v>
      </c>
      <c r="CD28" s="117" t="e">
        <f>IF(INDEX(#REF!,CD$25)="","",INDEX(#REF!,CD$25))</f>
        <v>#REF!</v>
      </c>
      <c r="CE28" s="117" t="e">
        <f>IF(INDEX(#REF!,CE$25)="","",INDEX(#REF!,CE$25))</f>
        <v>#REF!</v>
      </c>
      <c r="CF28" s="117" t="e">
        <f>IF(INDEX(#REF!,CF$25)="","",INDEX(#REF!,CF$25))</f>
        <v>#REF!</v>
      </c>
      <c r="CG28" s="117" t="e">
        <f>IF(INDEX(#REF!,CG$25)="","",INDEX(#REF!,CG$25))</f>
        <v>#REF!</v>
      </c>
      <c r="CH28" s="117" t="e">
        <f>IF(INDEX(#REF!,CH$25)="","",INDEX(#REF!,CH$25))</f>
        <v>#REF!</v>
      </c>
      <c r="CI28" s="117" t="e">
        <f>IF(INDEX(#REF!,CI$25)="","",INDEX(#REF!,CI$25))</f>
        <v>#REF!</v>
      </c>
      <c r="CJ28" s="117" t="e">
        <f>IF(INDEX(#REF!,CJ$25)="","",INDEX(#REF!,CJ$25))</f>
        <v>#REF!</v>
      </c>
      <c r="CK28" s="117" t="e">
        <f>IF(INDEX(#REF!,CK$25)="","",INDEX(#REF!,CK$25))</f>
        <v>#REF!</v>
      </c>
      <c r="CL28" s="117" t="e">
        <f>IF(INDEX(#REF!,CL$25)="","",INDEX(#REF!,CL$25))</f>
        <v>#REF!</v>
      </c>
      <c r="CM28" s="116"/>
      <c r="CN28" s="117" t="e">
        <f>IF(INDEX(#REF!,CN$25)="","",INDEX(#REF!,CN$25))</f>
        <v>#REF!</v>
      </c>
      <c r="CO28" s="117" t="e">
        <f>IF(INDEX(#REF!,CO$25)="","",INDEX(#REF!,CO$25))</f>
        <v>#REF!</v>
      </c>
      <c r="CP28" s="117" t="e">
        <f>IF(INDEX(#REF!,CP$25)="","",INDEX(#REF!,CP$25))</f>
        <v>#REF!</v>
      </c>
      <c r="CQ28" s="117" t="e">
        <f>IF(INDEX(#REF!,CQ$25)="","",INDEX(#REF!,CQ$25))</f>
        <v>#REF!</v>
      </c>
      <c r="CR28" s="117" t="e">
        <f>IF(INDEX(#REF!,CR$25)="","",INDEX(#REF!,CR$25))</f>
        <v>#REF!</v>
      </c>
      <c r="CS28" s="117" t="e">
        <f>IF(INDEX(#REF!,CS$25)="","",INDEX(#REF!,CS$25))</f>
        <v>#REF!</v>
      </c>
      <c r="CT28" s="117" t="e">
        <f>IF(INDEX(#REF!,CT$25)="","",INDEX(#REF!,CT$25))</f>
        <v>#REF!</v>
      </c>
      <c r="CU28" s="117" t="e">
        <f>IF(INDEX(#REF!,CU$25)="","",INDEX(#REF!,CU$25))</f>
        <v>#REF!</v>
      </c>
      <c r="CV28" s="117" t="e">
        <f>IF(INDEX(#REF!,CV$25)="","",INDEX(#REF!,CV$25))</f>
        <v>#REF!</v>
      </c>
      <c r="CW28" s="117" t="e">
        <f>IF(INDEX(#REF!,CW$25)="","",INDEX(#REF!,CW$25))</f>
        <v>#REF!</v>
      </c>
      <c r="CX28" s="117" t="e">
        <f>IF(INDEX(#REF!,CX$25)="","",INDEX(#REF!,CX$25))</f>
        <v>#REF!</v>
      </c>
      <c r="CY28" s="117" t="e">
        <f>IF(INDEX(#REF!,CY$25)="","",INDEX(#REF!,CY$25))</f>
        <v>#REF!</v>
      </c>
      <c r="CZ28" s="117" t="e">
        <f>IF(INDEX(#REF!,CZ$25)="","",INDEX(#REF!,CZ$25))</f>
        <v>#REF!</v>
      </c>
      <c r="DA28" s="117" t="e">
        <f>IF(INDEX(#REF!,DA$25)="","",INDEX(#REF!,DA$25))</f>
        <v>#REF!</v>
      </c>
      <c r="DB28" s="117" t="e">
        <f>IF(INDEX(#REF!,DB$25)="","",INDEX(#REF!,DB$25))</f>
        <v>#REF!</v>
      </c>
      <c r="DC28" s="117" t="e">
        <f>IF(INDEX(#REF!,DC$25)="","",INDEX(#REF!,DC$25))</f>
        <v>#REF!</v>
      </c>
      <c r="DD28" s="117" t="e">
        <f>IF(INDEX(#REF!,DD$25)="","",INDEX(#REF!,DD$25))</f>
        <v>#REF!</v>
      </c>
      <c r="DE28" s="117" t="e">
        <f>IF(INDEX(#REF!,DE$25)="","",INDEX(#REF!,DE$25))</f>
        <v>#REF!</v>
      </c>
      <c r="DF28" s="117" t="e">
        <f>IF(INDEX(#REF!,DF$25)="","",INDEX(#REF!,DF$25))</f>
        <v>#REF!</v>
      </c>
      <c r="DG28" s="117" t="e">
        <f>IF(INDEX(#REF!,DG$25)="","",INDEX(#REF!,DG$25))</f>
        <v>#REF!</v>
      </c>
    </row>
  </sheetData>
  <sheetProtection formatCells="0" formatColumns="0" formatRows="0"/>
  <mergeCells count="130">
    <mergeCell ref="M11:N11"/>
    <mergeCell ref="AJ5:AK5"/>
    <mergeCell ref="G5:G6"/>
    <mergeCell ref="H5:H6"/>
    <mergeCell ref="U11:V12"/>
    <mergeCell ref="K5:K6"/>
    <mergeCell ref="P11:P12"/>
    <mergeCell ref="Q11:Q12"/>
    <mergeCell ref="R11:R12"/>
    <mergeCell ref="Y5:Z5"/>
    <mergeCell ref="I5:I6"/>
    <mergeCell ref="J5:J6"/>
    <mergeCell ref="S11:T12"/>
    <mergeCell ref="L5:L6"/>
    <mergeCell ref="AD5:AD6"/>
    <mergeCell ref="DE5:DE6"/>
    <mergeCell ref="CT5:CT6"/>
    <mergeCell ref="CU5:CU6"/>
    <mergeCell ref="CV5:CV6"/>
    <mergeCell ref="CW5:CW6"/>
    <mergeCell ref="AP5:AR5"/>
    <mergeCell ref="CB5:CB6"/>
    <mergeCell ref="BL5:BL6"/>
    <mergeCell ref="AE5:AE6"/>
    <mergeCell ref="CD5:CM5"/>
    <mergeCell ref="BY5:BZ5"/>
    <mergeCell ref="BS5:BT5"/>
    <mergeCell ref="BU5:BV5"/>
    <mergeCell ref="BW5:BX5"/>
    <mergeCell ref="AL5:AM5"/>
    <mergeCell ref="AN5:AO5"/>
    <mergeCell ref="BC5:BD5"/>
    <mergeCell ref="BE5:BF5"/>
    <mergeCell ref="AW5:AX5"/>
    <mergeCell ref="DB5:DB6"/>
    <mergeCell ref="CY5:CY6"/>
    <mergeCell ref="BI5:BI6"/>
    <mergeCell ref="AG5:AG6"/>
    <mergeCell ref="BN5:BN6"/>
    <mergeCell ref="CX5:CX6"/>
    <mergeCell ref="B5:B6"/>
    <mergeCell ref="C5:C6"/>
    <mergeCell ref="D5:D6"/>
    <mergeCell ref="E5:E6"/>
    <mergeCell ref="F5:F6"/>
    <mergeCell ref="AC5:AC6"/>
    <mergeCell ref="J11:K11"/>
    <mergeCell ref="I11:I12"/>
    <mergeCell ref="B11:B12"/>
    <mergeCell ref="C11:C12"/>
    <mergeCell ref="D11:D12"/>
    <mergeCell ref="E11:E12"/>
    <mergeCell ref="F11:F12"/>
    <mergeCell ref="L11:L12"/>
    <mergeCell ref="O11:O12"/>
    <mergeCell ref="M5:M6"/>
    <mergeCell ref="N5:N6"/>
    <mergeCell ref="O5:O6"/>
    <mergeCell ref="P5:P6"/>
    <mergeCell ref="Q5:R5"/>
    <mergeCell ref="S5:T5"/>
    <mergeCell ref="U5:V5"/>
    <mergeCell ref="G11:H11"/>
    <mergeCell ref="AY5:AZ5"/>
    <mergeCell ref="BG5:BH5"/>
    <mergeCell ref="AI5:AI6"/>
    <mergeCell ref="BM5:BM6"/>
    <mergeCell ref="BA5:BB5"/>
    <mergeCell ref="AU5:AV5"/>
    <mergeCell ref="BJ5:BJ6"/>
    <mergeCell ref="BK5:BK6"/>
    <mergeCell ref="CA5:CA6"/>
    <mergeCell ref="DP5:DT5"/>
    <mergeCell ref="DN5:DN6"/>
    <mergeCell ref="DU5:DU6"/>
    <mergeCell ref="DW5:DW6"/>
    <mergeCell ref="X11:X12"/>
    <mergeCell ref="Y11:Y12"/>
    <mergeCell ref="Z11:Z12"/>
    <mergeCell ref="AA11:AA12"/>
    <mergeCell ref="BO5:BP5"/>
    <mergeCell ref="CC5:CC6"/>
    <mergeCell ref="AA5:AA6"/>
    <mergeCell ref="AF5:AF6"/>
    <mergeCell ref="AB5:AB6"/>
    <mergeCell ref="BQ5:BR5"/>
    <mergeCell ref="DA5:DA6"/>
    <mergeCell ref="DI5:DM5"/>
    <mergeCell ref="DF5:DF6"/>
    <mergeCell ref="DG5:DG6"/>
    <mergeCell ref="CN5:CS6"/>
    <mergeCell ref="DC5:DC6"/>
    <mergeCell ref="DD5:DD6"/>
    <mergeCell ref="CZ5:CZ6"/>
    <mergeCell ref="AH5:AH6"/>
    <mergeCell ref="AS5:AT5"/>
    <mergeCell ref="CD26:CM26"/>
    <mergeCell ref="CN26:CS27"/>
    <mergeCell ref="BI26:BJ26"/>
    <mergeCell ref="BK26:BL26"/>
    <mergeCell ref="BO26:BP26"/>
    <mergeCell ref="BQ26:BR26"/>
    <mergeCell ref="BS26:BT26"/>
    <mergeCell ref="AB11:AB12"/>
    <mergeCell ref="AC11:AC12"/>
    <mergeCell ref="AD11:AD12"/>
    <mergeCell ref="BU26:BV26"/>
    <mergeCell ref="BW26:BX26"/>
    <mergeCell ref="BY26:BZ26"/>
    <mergeCell ref="AY26:AZ26"/>
    <mergeCell ref="BA26:BB26"/>
    <mergeCell ref="BC26:BD26"/>
    <mergeCell ref="BE26:BF26"/>
    <mergeCell ref="AJ26:AK26"/>
    <mergeCell ref="BG26:BH26"/>
    <mergeCell ref="AL26:AM26"/>
    <mergeCell ref="AN26:AO26"/>
    <mergeCell ref="AP26:AR26"/>
    <mergeCell ref="AS26:AT26"/>
    <mergeCell ref="AU26:AV26"/>
    <mergeCell ref="G26:G27"/>
    <mergeCell ref="M26:M27"/>
    <mergeCell ref="N26:N27"/>
    <mergeCell ref="O26:O27"/>
    <mergeCell ref="P26:P27"/>
    <mergeCell ref="AW26:AX26"/>
    <mergeCell ref="Q26:R26"/>
    <mergeCell ref="S26:T26"/>
    <mergeCell ref="U26:V26"/>
    <mergeCell ref="Y26:Z26"/>
  </mergeCells>
  <dataValidations count="2">
    <dataValidation allowBlank="1" showErrorMessage="1" prompt="Please select: yes or no" sqref="F13:R22 Y13:AB22" xr:uid="{5D9AFAF3-C7BB-421F-BEC2-9F9992D0A8AC}"/>
    <dataValidation allowBlank="1" showErrorMessage="1" prompt="Select appropriate materiality level" sqref="Y7:Z7 Y28:Z28" xr:uid="{A55C5CAE-F7AC-41BB-804A-D4C844A83F0A}"/>
  </dataValidations>
  <pageMargins left="0.7" right="0.7" top="0.78740157499999996" bottom="0.78740157499999996" header="0.3" footer="0.3"/>
  <pageSetup paperSize="9" orientation="portrai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A4C2E-ACB5-4259-B0AA-BD59A2B849ED}">
  <sheetPr codeName="Sheet2"/>
  <dimension ref="A1:C119"/>
  <sheetViews>
    <sheetView workbookViewId="0">
      <selection activeCell="D120" sqref="D120"/>
    </sheetView>
  </sheetViews>
  <sheetFormatPr defaultColWidth="11.44140625" defaultRowHeight="13.2" x14ac:dyDescent="0.25"/>
  <cols>
    <col min="1" max="1" width="50.77734375" customWidth="1"/>
    <col min="2" max="2" width="8" customWidth="1"/>
    <col min="3" max="3" width="37.5546875" bestFit="1" customWidth="1"/>
  </cols>
  <sheetData>
    <row r="1" spans="1:3" x14ac:dyDescent="0.25">
      <c r="A1" s="28" t="s">
        <v>186</v>
      </c>
      <c r="C1" t="s">
        <v>187</v>
      </c>
    </row>
    <row r="2" spans="1:3" x14ac:dyDescent="0.25">
      <c r="A2" s="29" t="str">
        <f>Translations!$B$335</f>
        <v>Combustion</v>
      </c>
      <c r="C2" t="s">
        <v>188</v>
      </c>
    </row>
    <row r="3" spans="1:3" x14ac:dyDescent="0.25">
      <c r="A3" s="29" t="str">
        <f>Translations!$B$336</f>
        <v xml:space="preserve">Refining of mineral oil </v>
      </c>
      <c r="C3" t="s">
        <v>189</v>
      </c>
    </row>
    <row r="4" spans="1:3" x14ac:dyDescent="0.25">
      <c r="A4" s="29" t="str">
        <f>Translations!$B$337</f>
        <v>Production of coke</v>
      </c>
      <c r="C4" t="s">
        <v>190</v>
      </c>
    </row>
    <row r="5" spans="1:3" x14ac:dyDescent="0.25">
      <c r="A5" s="29" t="str">
        <f>Translations!$B$338</f>
        <v>Metal ore roasting or sintering</v>
      </c>
    </row>
    <row r="6" spans="1:3" x14ac:dyDescent="0.25">
      <c r="A6" s="29" t="str">
        <f>Translations!$B$339</f>
        <v>Production of pig iron or steel</v>
      </c>
    </row>
    <row r="7" spans="1:3" x14ac:dyDescent="0.25">
      <c r="A7" s="29" t="str">
        <f>Translations!$B$340</f>
        <v>Production or processing of ferrous metals</v>
      </c>
    </row>
    <row r="8" spans="1:3" x14ac:dyDescent="0.25">
      <c r="A8" s="29" t="str">
        <f>Translations!$B$341</f>
        <v>Production of primary aluminium</v>
      </c>
    </row>
    <row r="9" spans="1:3" x14ac:dyDescent="0.25">
      <c r="A9" s="29" t="str">
        <f>Translations!$B$342</f>
        <v>Production of secondary aluminium</v>
      </c>
    </row>
    <row r="10" spans="1:3" x14ac:dyDescent="0.25">
      <c r="A10" s="29" t="str">
        <f>Translations!$B$343</f>
        <v>Production or processing of non-ferrous metals</v>
      </c>
    </row>
    <row r="11" spans="1:3" x14ac:dyDescent="0.25">
      <c r="A11" s="29" t="str">
        <f>Translations!$B$344</f>
        <v>Production of cement clinker</v>
      </c>
    </row>
    <row r="12" spans="1:3" x14ac:dyDescent="0.25">
      <c r="A12" s="29" t="str">
        <f>Translations!$B$345</f>
        <v>Production of lime, or calcination of dolomite/magnesite</v>
      </c>
    </row>
    <row r="13" spans="1:3" x14ac:dyDescent="0.25">
      <c r="A13" s="29" t="str">
        <f>Translations!$B$346</f>
        <v>Manufacture of glass</v>
      </c>
    </row>
    <row r="14" spans="1:3" ht="15" customHeight="1" x14ac:dyDescent="0.25">
      <c r="A14" s="29" t="str">
        <f>Translations!$B$347</f>
        <v>Manufacture of ceramics</v>
      </c>
    </row>
    <row r="15" spans="1:3" x14ac:dyDescent="0.25">
      <c r="A15" s="29" t="str">
        <f>Translations!$B$348</f>
        <v>Manufacture of mineral wool</v>
      </c>
    </row>
    <row r="16" spans="1:3" x14ac:dyDescent="0.25">
      <c r="A16" s="29" t="str">
        <f>Translations!$B$349</f>
        <v>Production or processing of gypsum or plasterboard</v>
      </c>
    </row>
    <row r="17" spans="1:1" x14ac:dyDescent="0.25">
      <c r="A17" s="29" t="str">
        <f>Translations!$B$350</f>
        <v>Production of pulp</v>
      </c>
    </row>
    <row r="18" spans="1:1" x14ac:dyDescent="0.25">
      <c r="A18" s="29" t="str">
        <f>Translations!$B$351</f>
        <v>Production of paper or cardboard</v>
      </c>
    </row>
    <row r="19" spans="1:1" x14ac:dyDescent="0.25">
      <c r="A19" s="29" t="str">
        <f>Translations!$B$352</f>
        <v>Production of carbon black</v>
      </c>
    </row>
    <row r="20" spans="1:1" x14ac:dyDescent="0.25">
      <c r="A20" s="29" t="str">
        <f>Translations!$B$353</f>
        <v>Production of nitrous oxide</v>
      </c>
    </row>
    <row r="21" spans="1:1" x14ac:dyDescent="0.25">
      <c r="A21" s="29" t="str">
        <f>Translations!$B$354</f>
        <v>Production of adipic acid</v>
      </c>
    </row>
    <row r="22" spans="1:1" x14ac:dyDescent="0.25">
      <c r="A22" s="29" t="str">
        <f>Translations!$B$355</f>
        <v>Production of glyoxal and glyoxylic acid</v>
      </c>
    </row>
    <row r="23" spans="1:1" x14ac:dyDescent="0.25">
      <c r="A23" s="29" t="str">
        <f>Translations!$B$356</f>
        <v>Production of ammonia</v>
      </c>
    </row>
    <row r="24" spans="1:1" x14ac:dyDescent="0.25">
      <c r="A24" s="30" t="str">
        <f>Translations!$B$357</f>
        <v>Production of bulk chemicals</v>
      </c>
    </row>
    <row r="25" spans="1:1" x14ac:dyDescent="0.25">
      <c r="A25" s="29" t="str">
        <f>Translations!$B$358</f>
        <v>Production of hydrogen and synthesis gas</v>
      </c>
    </row>
    <row r="26" spans="1:1" x14ac:dyDescent="0.25">
      <c r="A26" s="29" t="str">
        <f>Translations!$B$359</f>
        <v>Production of soda ash and sodium bicarbonate</v>
      </c>
    </row>
    <row r="27" spans="1:1" x14ac:dyDescent="0.25">
      <c r="A27" s="29"/>
    </row>
    <row r="28" spans="1:1" x14ac:dyDescent="0.25">
      <c r="A28" s="29"/>
    </row>
    <row r="29" spans="1:1" x14ac:dyDescent="0.25">
      <c r="A29" s="29"/>
    </row>
    <row r="31" spans="1:1" x14ac:dyDescent="0.25">
      <c r="A31" s="28" t="s">
        <v>191</v>
      </c>
    </row>
    <row r="32" spans="1:1" x14ac:dyDescent="0.25">
      <c r="A32" s="29" t="str">
        <f>Translations!$B$363</f>
        <v>Yes</v>
      </c>
    </row>
    <row r="33" spans="1:1" x14ac:dyDescent="0.25">
      <c r="A33" s="29" t="s">
        <v>192</v>
      </c>
    </row>
    <row r="35" spans="1:1" x14ac:dyDescent="0.25">
      <c r="A35" s="28" t="s">
        <v>193</v>
      </c>
    </row>
    <row r="36" spans="1:1" x14ac:dyDescent="0.25">
      <c r="A36" s="29" t="str">
        <f>Translations!$B$363</f>
        <v>Yes</v>
      </c>
    </row>
    <row r="37" spans="1:1" x14ac:dyDescent="0.25">
      <c r="A37" s="29" t="s">
        <v>192</v>
      </c>
    </row>
    <row r="39" spans="1:1" x14ac:dyDescent="0.25">
      <c r="A39" s="28" t="s">
        <v>194</v>
      </c>
    </row>
    <row r="40" spans="1:1" x14ac:dyDescent="0.25">
      <c r="A40" s="29" t="str">
        <f>Translations!$B$363</f>
        <v>Yes</v>
      </c>
    </row>
    <row r="41" spans="1:1" x14ac:dyDescent="0.25">
      <c r="A41" s="29" t="str">
        <f>Translations!$B$365</f>
        <v>No. See Annex 3 for details</v>
      </c>
    </row>
    <row r="42" spans="1:1" x14ac:dyDescent="0.25">
      <c r="A42" s="29" t="str">
        <f>Translations!$B$366</f>
        <v>N/A</v>
      </c>
    </row>
    <row r="44" spans="1:1" x14ac:dyDescent="0.25">
      <c r="A44" s="28" t="s">
        <v>195</v>
      </c>
    </row>
    <row r="45" spans="1:1" x14ac:dyDescent="0.25">
      <c r="A45" s="29" t="str">
        <f>Translations!$B$363</f>
        <v>Yes</v>
      </c>
    </row>
    <row r="46" spans="1:1" x14ac:dyDescent="0.25">
      <c r="A46" s="29" t="str">
        <f>Translations!$B$367</f>
        <v>No. See Annex 1 for details</v>
      </c>
    </row>
    <row r="47" spans="1:1" x14ac:dyDescent="0.25">
      <c r="A47" s="29" t="str">
        <f>Translations!$B$366</f>
        <v>N/A</v>
      </c>
    </row>
    <row r="49" spans="1:1" x14ac:dyDescent="0.25">
      <c r="A49" s="28" t="s">
        <v>196</v>
      </c>
    </row>
    <row r="50" spans="1:1" x14ac:dyDescent="0.25">
      <c r="A50" s="29" t="str">
        <f>Translations!$B$363</f>
        <v>Yes</v>
      </c>
    </row>
    <row r="51" spans="1:1" x14ac:dyDescent="0.25">
      <c r="A51" s="29" t="s">
        <v>192</v>
      </c>
    </row>
    <row r="53" spans="1:1" x14ac:dyDescent="0.25">
      <c r="A53" s="28" t="s">
        <v>197</v>
      </c>
    </row>
    <row r="54" spans="1:1" x14ac:dyDescent="0.25">
      <c r="A54" s="31" t="str">
        <f>Translations!$B$368</f>
        <v>Yes. See Annex 1 for recommendations.</v>
      </c>
    </row>
    <row r="55" spans="1:1" x14ac:dyDescent="0.25">
      <c r="A55" s="31" t="str">
        <f>Translations!$B$369</f>
        <v xml:space="preserve">No, no improvements identified as required.  </v>
      </c>
    </row>
    <row r="57" spans="1:1" x14ac:dyDescent="0.25">
      <c r="A57" s="28" t="s">
        <v>198</v>
      </c>
    </row>
    <row r="58" spans="1:1" x14ac:dyDescent="0.25">
      <c r="A58" s="29" t="str">
        <f>Translations!$B$363</f>
        <v>Yes</v>
      </c>
    </row>
    <row r="59" spans="1:1" x14ac:dyDescent="0.25">
      <c r="A59" s="29" t="s">
        <v>192</v>
      </c>
    </row>
    <row r="61" spans="1:1" x14ac:dyDescent="0.25">
      <c r="A61" s="28" t="s">
        <v>199</v>
      </c>
    </row>
    <row r="62" spans="1:1" x14ac:dyDescent="0.25">
      <c r="A62" s="29" t="str">
        <f>Translations!$B$560</f>
        <v>Accredited</v>
      </c>
    </row>
    <row r="63" spans="1:1" x14ac:dyDescent="0.25">
      <c r="A63" s="29"/>
    </row>
    <row r="65" spans="1:1" x14ac:dyDescent="0.25">
      <c r="A65" s="28" t="s">
        <v>200</v>
      </c>
    </row>
    <row r="66" spans="1:1" x14ac:dyDescent="0.25">
      <c r="A66" s="29" t="s">
        <v>201</v>
      </c>
    </row>
    <row r="67" spans="1:1" x14ac:dyDescent="0.25">
      <c r="A67" s="29" t="s">
        <v>202</v>
      </c>
    </row>
    <row r="68" spans="1:1" x14ac:dyDescent="0.25">
      <c r="A68" s="29" t="s">
        <v>203</v>
      </c>
    </row>
    <row r="70" spans="1:1" x14ac:dyDescent="0.25">
      <c r="A70" s="28" t="s">
        <v>204</v>
      </c>
    </row>
    <row r="71" spans="1:1" x14ac:dyDescent="0.25">
      <c r="A71" s="29" t="str">
        <f>Translations!$B$363</f>
        <v>Yes</v>
      </c>
    </row>
    <row r="72" spans="1:1" x14ac:dyDescent="0.25">
      <c r="A72" s="29" t="s">
        <v>192</v>
      </c>
    </row>
    <row r="74" spans="1:1" x14ac:dyDescent="0.25">
      <c r="A74" s="28" t="s">
        <v>205</v>
      </c>
    </row>
    <row r="75" spans="1:1" x14ac:dyDescent="0.25">
      <c r="A75" s="103">
        <v>2021</v>
      </c>
    </row>
    <row r="76" spans="1:1" x14ac:dyDescent="0.25">
      <c r="A76" s="103">
        <v>2022</v>
      </c>
    </row>
    <row r="77" spans="1:1" x14ac:dyDescent="0.25">
      <c r="A77" s="103">
        <v>2023</v>
      </c>
    </row>
    <row r="78" spans="1:1" x14ac:dyDescent="0.25">
      <c r="A78" s="103">
        <v>2024</v>
      </c>
    </row>
    <row r="79" spans="1:1" x14ac:dyDescent="0.25">
      <c r="A79" s="103">
        <v>2025</v>
      </c>
    </row>
    <row r="80" spans="1:1" x14ac:dyDescent="0.25">
      <c r="A80" s="103">
        <v>2026</v>
      </c>
    </row>
    <row r="81" spans="1:1" x14ac:dyDescent="0.25">
      <c r="A81" s="103">
        <v>2027</v>
      </c>
    </row>
    <row r="82" spans="1:1" x14ac:dyDescent="0.25">
      <c r="A82" s="103">
        <v>2028</v>
      </c>
    </row>
    <row r="83" spans="1:1" x14ac:dyDescent="0.25">
      <c r="A83" s="103">
        <v>2029</v>
      </c>
    </row>
    <row r="84" spans="1:1" x14ac:dyDescent="0.25">
      <c r="A84" s="103">
        <v>2030</v>
      </c>
    </row>
    <row r="89" spans="1:1" x14ac:dyDescent="0.25">
      <c r="A89" s="28" t="s">
        <v>206</v>
      </c>
    </row>
    <row r="90" spans="1:1" x14ac:dyDescent="0.25">
      <c r="A90" s="29"/>
    </row>
    <row r="91" spans="1:1" x14ac:dyDescent="0.25">
      <c r="A91" s="29" t="str">
        <f>Translations!$B$378</f>
        <v xml:space="preserve">Unless otherwise stated in Annex 1, the materiality level was 5% of the total reported emissions for the period subject to verification. </v>
      </c>
    </row>
    <row r="92" spans="1:1" x14ac:dyDescent="0.25">
      <c r="A92" s="29"/>
    </row>
    <row r="93" spans="1:1" x14ac:dyDescent="0.25">
      <c r="A93" s="29"/>
    </row>
    <row r="96" spans="1:1" x14ac:dyDescent="0.25">
      <c r="A96" s="28" t="s">
        <v>207</v>
      </c>
    </row>
    <row r="97" spans="1:1" x14ac:dyDescent="0.25">
      <c r="A97" s="32" t="str">
        <f>Translations!$B$256</f>
        <v>-- select --</v>
      </c>
    </row>
    <row r="98" spans="1:1" x14ac:dyDescent="0.25">
      <c r="A98" s="33" t="str">
        <f>Translations!$B$363</f>
        <v>Yes</v>
      </c>
    </row>
    <row r="99" spans="1:1" x14ac:dyDescent="0.25">
      <c r="A99" s="32" t="s">
        <v>192</v>
      </c>
    </row>
    <row r="101" spans="1:1" x14ac:dyDescent="0.25">
      <c r="A101" s="28" t="s">
        <v>208</v>
      </c>
    </row>
    <row r="102" spans="1:1" x14ac:dyDescent="0.25">
      <c r="A102" s="32" t="str">
        <f>Translations!$B$383</f>
        <v>Please enter the name of the operator in sheet Annex 1.</v>
      </c>
    </row>
    <row r="104" spans="1:1" x14ac:dyDescent="0.25">
      <c r="A104" s="28" t="s">
        <v>209</v>
      </c>
    </row>
    <row r="105" spans="1:1" x14ac:dyDescent="0.25">
      <c r="A105" s="99">
        <v>2021</v>
      </c>
    </row>
    <row r="106" spans="1:1" x14ac:dyDescent="0.25">
      <c r="A106" s="99">
        <v>2022</v>
      </c>
    </row>
    <row r="107" spans="1:1" x14ac:dyDescent="0.25">
      <c r="A107">
        <v>2023</v>
      </c>
    </row>
    <row r="108" spans="1:1" x14ac:dyDescent="0.25">
      <c r="A108" t="s">
        <v>210</v>
      </c>
    </row>
    <row r="113" spans="1:1" x14ac:dyDescent="0.25">
      <c r="A113" s="99" t="str">
        <f>Translations!$B$574</f>
        <v xml:space="preserve">Signed on behalf of </v>
      </c>
    </row>
    <row r="115" spans="1:1" x14ac:dyDescent="0.25">
      <c r="A115" t="s">
        <v>41</v>
      </c>
    </row>
    <row r="116" spans="1:1" x14ac:dyDescent="0.25">
      <c r="A116" s="298" t="s">
        <v>211</v>
      </c>
    </row>
    <row r="117" spans="1:1" x14ac:dyDescent="0.25">
      <c r="A117" s="298" t="s">
        <v>212</v>
      </c>
    </row>
    <row r="118" spans="1:1" x14ac:dyDescent="0.25">
      <c r="A118" s="298" t="s">
        <v>213</v>
      </c>
    </row>
    <row r="119" spans="1:1" x14ac:dyDescent="0.25">
      <c r="A119" s="298" t="s">
        <v>214</v>
      </c>
    </row>
  </sheetData>
  <sheetProtection formatCells="0" formatColumns="0" formatRows="0"/>
  <dataConsolidate/>
  <customSheetViews>
    <customSheetView guid="{A54031ED-59E9-4190-9F48-094FDC80E5C8}" showFormulas="1" topLeftCell="B25">
      <selection activeCell="C50" sqref="C50"/>
      <pageMargins left="0" right="0" top="0" bottom="0" header="0" footer="0"/>
      <pageSetup paperSize="9" scale="79" orientation="landscape"/>
      <headerFooter alignWithMargins="0">
        <oddFooter>&amp;L&amp;F/
&amp;A&amp;C&amp;P/&amp;N&amp;RPrinted : &amp;D/&amp;T</oddFooter>
      </headerFooter>
    </customSheetView>
    <customSheetView guid="{3EE4370E-84AC-4220-AECA-2B19C5F3775F}" showFormulas="1" topLeftCell="B25">
      <selection activeCell="C50" sqref="C50"/>
      <pageMargins left="0" right="0" top="0" bottom="0" header="0" footer="0"/>
      <pageSetup paperSize="9" scale="79" orientation="landscape"/>
      <headerFooter alignWithMargins="0">
        <oddFooter>&amp;L&amp;F/
&amp;A&amp;C&amp;P/&amp;N&amp;RPrinted : &amp;D/&amp;T</oddFooter>
      </headerFooter>
    </customSheetView>
  </customSheetViews>
  <phoneticPr fontId="18" type="noConversion"/>
  <pageMargins left="0.74803149606299213" right="0.74803149606299213" top="0.35433070866141736" bottom="0.78740157480314965" header="0.23622047244094491" footer="0.47244094488188981"/>
  <pageSetup paperSize="9" scale="79" orientation="landscape"/>
  <headerFooter alignWithMargins="0">
    <oddFooter>&amp;L&amp;F/
&amp;A&amp;C&amp;P/&amp;N&amp;RPrinted : &amp;D/&amp;T</oddFooter>
  </headerFooter>
  <cellWatches>
    <cellWatch r="A31"/>
  </cellWatches>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8F986-7742-4714-8F54-0276BB6E265F}">
  <sheetPr codeName="Tabelle3"/>
  <dimension ref="A1:A20"/>
  <sheetViews>
    <sheetView workbookViewId="0">
      <selection activeCell="A26" sqref="A26"/>
    </sheetView>
  </sheetViews>
  <sheetFormatPr defaultColWidth="11.44140625" defaultRowHeight="13.2" x14ac:dyDescent="0.25"/>
  <cols>
    <col min="1" max="1" width="77.5546875" customWidth="1"/>
  </cols>
  <sheetData>
    <row r="1" spans="1:1" ht="22.8" x14ac:dyDescent="0.4">
      <c r="A1" s="25" t="str">
        <f>Translations!$B$384</f>
        <v>MS are free to use this sheet</v>
      </c>
    </row>
    <row r="4" spans="1:1" x14ac:dyDescent="0.25">
      <c r="A4" s="26" t="str">
        <f>Translations!$B$385</f>
        <v>Drop down list for Annex 2; Reference documents cited:</v>
      </c>
    </row>
    <row r="5" spans="1:1" x14ac:dyDescent="0.25">
      <c r="A5" s="27" t="str">
        <f>Translations!$B$386</f>
        <v>Conduct of the Verification (1) - For Accredited Verification Bodies</v>
      </c>
    </row>
    <row r="6" spans="1:1" x14ac:dyDescent="0.25">
      <c r="A6" s="258" t="str">
        <f>Translations!$B$387</f>
        <v>&lt; Select Relevant guidance documents from the list &gt;</v>
      </c>
    </row>
    <row r="7" spans="1:1" x14ac:dyDescent="0.25">
      <c r="A7" s="259" t="str">
        <f>Translations!$B$388</f>
        <v>&lt;Specific national guidance1&gt;</v>
      </c>
    </row>
    <row r="8" spans="1:1" x14ac:dyDescent="0.25">
      <c r="A8" s="260" t="str">
        <f>Translations!$B$389</f>
        <v>&lt;Specific national guidance2&gt;</v>
      </c>
    </row>
    <row r="9" spans="1:1" x14ac:dyDescent="0.25">
      <c r="A9" s="260"/>
    </row>
    <row r="10" spans="1:1" x14ac:dyDescent="0.25">
      <c r="A10" s="261"/>
    </row>
    <row r="11" spans="1:1" x14ac:dyDescent="0.25">
      <c r="A11" s="262"/>
    </row>
    <row r="14" spans="1:1" x14ac:dyDescent="0.25">
      <c r="A14" s="28" t="s">
        <v>215</v>
      </c>
    </row>
    <row r="15" spans="1:1" x14ac:dyDescent="0.25">
      <c r="A15" s="29" t="str">
        <f>Translations!$B$390</f>
        <v>Please select</v>
      </c>
    </row>
    <row r="16" spans="1:1" x14ac:dyDescent="0.25">
      <c r="A16" s="29"/>
    </row>
    <row r="17" spans="1:1" x14ac:dyDescent="0.25">
      <c r="A17" s="29"/>
    </row>
    <row r="18" spans="1:1" x14ac:dyDescent="0.25">
      <c r="A18" s="29"/>
    </row>
    <row r="19" spans="1:1" x14ac:dyDescent="0.25">
      <c r="A19" s="29"/>
    </row>
    <row r="20" spans="1:1" x14ac:dyDescent="0.25">
      <c r="A20" s="29"/>
    </row>
  </sheetData>
  <sheetProtection sheet="1" objects="1" scenarios="1" formatCells="0" formatColumns="0" formatRows="0"/>
  <pageMargins left="0.7" right="0.7" top="0.78740157499999996" bottom="0.78740157499999996" header="0.3" footer="0.3"/>
  <pageSetup paperSize="9" orientation="portrait"/>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760CC-A610-4886-BA3B-E9E9E452CFF3}">
  <sheetPr codeName="Tabelle4"/>
  <dimension ref="A1:D574"/>
  <sheetViews>
    <sheetView topLeftCell="A244" zoomScale="115" zoomScaleNormal="115" workbookViewId="0">
      <selection activeCell="B256" sqref="B256"/>
    </sheetView>
  </sheetViews>
  <sheetFormatPr defaultColWidth="11.44140625" defaultRowHeight="13.2" x14ac:dyDescent="0.25"/>
  <cols>
    <col min="1" max="1" width="8.44140625" style="37" bestFit="1" customWidth="1"/>
    <col min="2" max="2" width="70.5546875" style="35" customWidth="1"/>
    <col min="3" max="3" width="70.5546875" style="37" customWidth="1"/>
    <col min="4" max="16384" width="11.44140625" style="37"/>
  </cols>
  <sheetData>
    <row r="1" spans="1:4" ht="14.4" x14ac:dyDescent="0.25">
      <c r="A1" s="220" t="s">
        <v>216</v>
      </c>
      <c r="B1" s="224" t="s">
        <v>217</v>
      </c>
      <c r="C1" s="220" t="s">
        <v>218</v>
      </c>
    </row>
    <row r="2" spans="1:4" ht="15.6" x14ac:dyDescent="0.25">
      <c r="A2" s="221">
        <v>1</v>
      </c>
      <c r="B2" s="225" t="s">
        <v>219</v>
      </c>
      <c r="D2" s="37" t="s">
        <v>220</v>
      </c>
    </row>
    <row r="3" spans="1:4" ht="27" thickBot="1" x14ac:dyDescent="0.3">
      <c r="A3" s="221">
        <v>2</v>
      </c>
      <c r="B3" s="75" t="s">
        <v>221</v>
      </c>
      <c r="D3" s="37" t="s">
        <v>222</v>
      </c>
    </row>
    <row r="4" spans="1:4" x14ac:dyDescent="0.25">
      <c r="A4" s="221">
        <v>3</v>
      </c>
      <c r="B4" s="126" t="s">
        <v>223</v>
      </c>
      <c r="D4" s="37" t="s">
        <v>224</v>
      </c>
    </row>
    <row r="5" spans="1:4" ht="26.4" x14ac:dyDescent="0.25">
      <c r="A5" s="221">
        <v>4</v>
      </c>
      <c r="B5" s="127" t="s">
        <v>225</v>
      </c>
      <c r="D5" s="37" t="s">
        <v>226</v>
      </c>
    </row>
    <row r="6" spans="1:4" ht="52.8" x14ac:dyDescent="0.25">
      <c r="A6" s="221">
        <v>5</v>
      </c>
      <c r="B6" s="127" t="s">
        <v>227</v>
      </c>
      <c r="D6" s="37" t="s">
        <v>228</v>
      </c>
    </row>
    <row r="7" spans="1:4" ht="39.6" x14ac:dyDescent="0.25">
      <c r="A7" s="221">
        <v>6</v>
      </c>
      <c r="B7" s="127" t="s">
        <v>229</v>
      </c>
      <c r="D7" s="37" t="s">
        <v>230</v>
      </c>
    </row>
    <row r="8" spans="1:4" ht="40.200000000000003" thickBot="1" x14ac:dyDescent="0.3">
      <c r="A8" s="221">
        <v>7</v>
      </c>
      <c r="B8" s="128" t="s">
        <v>231</v>
      </c>
      <c r="D8" s="37" t="s">
        <v>232</v>
      </c>
    </row>
    <row r="9" spans="1:4" ht="13.8" thickBot="1" x14ac:dyDescent="0.3">
      <c r="A9" s="221">
        <v>8</v>
      </c>
      <c r="B9" s="35" t="s">
        <v>233</v>
      </c>
      <c r="D9" s="37" t="s">
        <v>234</v>
      </c>
    </row>
    <row r="10" spans="1:4" ht="13.8" x14ac:dyDescent="0.25">
      <c r="A10" s="221">
        <v>9</v>
      </c>
      <c r="B10" s="129" t="s">
        <v>235</v>
      </c>
      <c r="D10" s="37" t="s">
        <v>236</v>
      </c>
    </row>
    <row r="11" spans="1:4" ht="79.2" x14ac:dyDescent="0.25">
      <c r="A11" s="221">
        <v>10</v>
      </c>
      <c r="B11" s="105" t="s">
        <v>237</v>
      </c>
    </row>
    <row r="12" spans="1:4" x14ac:dyDescent="0.25">
      <c r="A12" s="221">
        <v>11</v>
      </c>
      <c r="B12" s="105" t="s">
        <v>238</v>
      </c>
      <c r="D12" s="37" t="s">
        <v>239</v>
      </c>
    </row>
    <row r="13" spans="1:4" ht="39.6" x14ac:dyDescent="0.25">
      <c r="A13" s="221">
        <v>12</v>
      </c>
      <c r="B13" s="35" t="s">
        <v>240</v>
      </c>
    </row>
    <row r="14" spans="1:4" ht="39.6" x14ac:dyDescent="0.25">
      <c r="A14" s="221">
        <v>13</v>
      </c>
      <c r="B14" s="105" t="s">
        <v>241</v>
      </c>
    </row>
    <row r="15" spans="1:4" x14ac:dyDescent="0.25">
      <c r="A15" s="221">
        <v>14</v>
      </c>
      <c r="B15" s="105" t="s">
        <v>242</v>
      </c>
      <c r="D15" s="37" t="s">
        <v>243</v>
      </c>
    </row>
    <row r="16" spans="1:4" ht="26.4" x14ac:dyDescent="0.25">
      <c r="A16" s="221">
        <v>15</v>
      </c>
      <c r="B16" s="35" t="s">
        <v>244</v>
      </c>
    </row>
    <row r="17" spans="1:4" ht="26.4" x14ac:dyDescent="0.25">
      <c r="A17" s="221">
        <v>16</v>
      </c>
      <c r="B17" s="105" t="s">
        <v>245</v>
      </c>
      <c r="D17" s="37" t="s">
        <v>246</v>
      </c>
    </row>
    <row r="18" spans="1:4" ht="79.2" x14ac:dyDescent="0.25">
      <c r="A18" s="221">
        <v>17</v>
      </c>
      <c r="B18" s="105" t="s">
        <v>247</v>
      </c>
      <c r="D18" s="37" t="s">
        <v>248</v>
      </c>
    </row>
    <row r="19" spans="1:4" ht="66" x14ac:dyDescent="0.25">
      <c r="A19" s="221">
        <v>18</v>
      </c>
      <c r="B19" s="105" t="s">
        <v>249</v>
      </c>
      <c r="D19" s="37" t="s">
        <v>250</v>
      </c>
    </row>
    <row r="20" spans="1:4" ht="39.6" x14ac:dyDescent="0.25">
      <c r="A20" s="221">
        <v>19</v>
      </c>
      <c r="B20" s="105" t="s">
        <v>251</v>
      </c>
      <c r="D20" s="37" t="s">
        <v>252</v>
      </c>
    </row>
    <row r="21" spans="1:4" ht="39.6" x14ac:dyDescent="0.25">
      <c r="A21" s="221">
        <v>20</v>
      </c>
      <c r="B21" s="105" t="s">
        <v>253</v>
      </c>
      <c r="D21" s="37" t="s">
        <v>254</v>
      </c>
    </row>
    <row r="22" spans="1:4" x14ac:dyDescent="0.25">
      <c r="A22" s="221">
        <v>21</v>
      </c>
      <c r="B22" s="105" t="s">
        <v>255</v>
      </c>
      <c r="D22" s="37" t="s">
        <v>256</v>
      </c>
    </row>
    <row r="23" spans="1:4" ht="26.4" x14ac:dyDescent="0.25">
      <c r="A23" s="221">
        <v>22</v>
      </c>
      <c r="B23" s="105" t="s">
        <v>257</v>
      </c>
      <c r="D23" s="37" t="s">
        <v>258</v>
      </c>
    </row>
    <row r="24" spans="1:4" ht="105.6" x14ac:dyDescent="0.25">
      <c r="A24" s="221">
        <v>23</v>
      </c>
      <c r="B24" s="105" t="s">
        <v>259</v>
      </c>
      <c r="D24" s="37" t="s">
        <v>260</v>
      </c>
    </row>
    <row r="25" spans="1:4" ht="84" x14ac:dyDescent="0.25">
      <c r="A25" s="221">
        <v>24</v>
      </c>
      <c r="B25" s="226" t="s">
        <v>261</v>
      </c>
    </row>
    <row r="26" spans="1:4" ht="66" x14ac:dyDescent="0.25">
      <c r="A26" s="221">
        <v>25</v>
      </c>
      <c r="B26" s="105" t="s">
        <v>262</v>
      </c>
      <c r="D26" s="37" t="s">
        <v>263</v>
      </c>
    </row>
    <row r="27" spans="1:4" ht="39.6" x14ac:dyDescent="0.25">
      <c r="A27" s="221">
        <v>26</v>
      </c>
      <c r="B27" s="105" t="s">
        <v>264</v>
      </c>
      <c r="D27" s="37" t="s">
        <v>265</v>
      </c>
    </row>
    <row r="28" spans="1:4" ht="26.4" x14ac:dyDescent="0.25">
      <c r="A28" s="221">
        <v>27</v>
      </c>
      <c r="B28" s="105" t="s">
        <v>266</v>
      </c>
      <c r="D28" s="37" t="s">
        <v>267</v>
      </c>
    </row>
    <row r="29" spans="1:4" x14ac:dyDescent="0.25">
      <c r="A29" s="221">
        <v>28</v>
      </c>
      <c r="B29" s="35" t="s">
        <v>268</v>
      </c>
    </row>
    <row r="30" spans="1:4" ht="13.8" x14ac:dyDescent="0.25">
      <c r="A30" s="221">
        <v>29</v>
      </c>
      <c r="B30" s="130" t="s">
        <v>269</v>
      </c>
      <c r="D30" s="37" t="s">
        <v>270</v>
      </c>
    </row>
    <row r="31" spans="1:4" ht="13.8" thickBot="1" x14ac:dyDescent="0.3">
      <c r="A31" s="221">
        <v>30</v>
      </c>
      <c r="B31" s="75" t="s">
        <v>271</v>
      </c>
      <c r="D31" s="37" t="s">
        <v>272</v>
      </c>
    </row>
    <row r="32" spans="1:4" x14ac:dyDescent="0.25">
      <c r="A32" s="221">
        <v>31</v>
      </c>
      <c r="B32" s="104" t="s">
        <v>273</v>
      </c>
    </row>
    <row r="33" spans="1:4" x14ac:dyDescent="0.25">
      <c r="A33" s="221">
        <v>32</v>
      </c>
      <c r="B33" s="35" t="s">
        <v>274</v>
      </c>
      <c r="D33" s="37" t="s">
        <v>275</v>
      </c>
    </row>
    <row r="34" spans="1:4" x14ac:dyDescent="0.25">
      <c r="A34" s="221">
        <v>33</v>
      </c>
      <c r="B34" s="105" t="s">
        <v>276</v>
      </c>
      <c r="D34" s="37" t="s">
        <v>277</v>
      </c>
    </row>
    <row r="35" spans="1:4" x14ac:dyDescent="0.25">
      <c r="A35" s="221">
        <v>34</v>
      </c>
      <c r="B35" s="35" t="s">
        <v>278</v>
      </c>
    </row>
    <row r="36" spans="1:4" ht="27" thickBot="1" x14ac:dyDescent="0.3">
      <c r="A36" s="221">
        <v>35</v>
      </c>
      <c r="B36" s="131" t="s">
        <v>279</v>
      </c>
      <c r="D36" s="37" t="s">
        <v>280</v>
      </c>
    </row>
    <row r="37" spans="1:4" ht="13.8" thickBot="1" x14ac:dyDescent="0.3">
      <c r="A37" s="221">
        <v>36</v>
      </c>
      <c r="B37" s="75" t="s">
        <v>281</v>
      </c>
      <c r="D37" s="37" t="s">
        <v>282</v>
      </c>
    </row>
    <row r="38" spans="1:4" x14ac:dyDescent="0.25">
      <c r="A38" s="221">
        <v>37</v>
      </c>
      <c r="B38" s="132" t="s">
        <v>283</v>
      </c>
      <c r="D38" s="37" t="s">
        <v>284</v>
      </c>
    </row>
    <row r="39" spans="1:4" ht="13.8" thickBot="1" x14ac:dyDescent="0.3">
      <c r="A39" s="221">
        <v>38</v>
      </c>
      <c r="B39" s="75" t="s">
        <v>285</v>
      </c>
      <c r="D39" s="37" t="s">
        <v>286</v>
      </c>
    </row>
    <row r="40" spans="1:4" ht="13.8" thickBot="1" x14ac:dyDescent="0.3">
      <c r="A40" s="221">
        <v>39</v>
      </c>
      <c r="B40" s="133" t="s">
        <v>287</v>
      </c>
      <c r="D40" s="37" t="s">
        <v>288</v>
      </c>
    </row>
    <row r="41" spans="1:4" ht="13.8" thickBot="1" x14ac:dyDescent="0.3">
      <c r="A41" s="221">
        <v>40</v>
      </c>
      <c r="B41" s="75" t="s">
        <v>289</v>
      </c>
      <c r="D41" s="37" t="s">
        <v>290</v>
      </c>
    </row>
    <row r="42" spans="1:4" x14ac:dyDescent="0.25">
      <c r="A42" s="221">
        <v>41</v>
      </c>
      <c r="B42" s="134" t="s">
        <v>291</v>
      </c>
      <c r="D42" s="37" t="s">
        <v>292</v>
      </c>
    </row>
    <row r="43" spans="1:4" ht="13.8" thickBot="1" x14ac:dyDescent="0.3">
      <c r="A43" s="221">
        <v>42</v>
      </c>
      <c r="B43" s="135" t="s">
        <v>293</v>
      </c>
      <c r="D43" s="37" t="s">
        <v>294</v>
      </c>
    </row>
    <row r="44" spans="1:4" ht="15.6" x14ac:dyDescent="0.25">
      <c r="A44" s="221">
        <v>43</v>
      </c>
      <c r="B44" s="136" t="s">
        <v>295</v>
      </c>
      <c r="D44" s="37" t="s">
        <v>296</v>
      </c>
    </row>
    <row r="45" spans="1:4" ht="26.4" x14ac:dyDescent="0.25">
      <c r="A45" s="221">
        <v>44</v>
      </c>
      <c r="B45" s="75" t="s">
        <v>297</v>
      </c>
      <c r="D45" s="37" t="s">
        <v>298</v>
      </c>
    </row>
    <row r="46" spans="1:4" ht="13.8" thickBot="1" x14ac:dyDescent="0.3">
      <c r="A46" s="221">
        <v>45</v>
      </c>
      <c r="B46" s="35" t="s">
        <v>299</v>
      </c>
      <c r="D46" s="37" t="s">
        <v>300</v>
      </c>
    </row>
    <row r="47" spans="1:4" ht="26.4" x14ac:dyDescent="0.25">
      <c r="A47" s="221">
        <v>46</v>
      </c>
      <c r="B47" s="137" t="s">
        <v>32</v>
      </c>
      <c r="D47" s="37" t="s">
        <v>301</v>
      </c>
    </row>
    <row r="48" spans="1:4" x14ac:dyDescent="0.25">
      <c r="A48" s="221">
        <v>47</v>
      </c>
      <c r="B48" s="35" t="s">
        <v>302</v>
      </c>
      <c r="D48" s="37" t="s">
        <v>303</v>
      </c>
    </row>
    <row r="49" spans="1:4" x14ac:dyDescent="0.25">
      <c r="A49" s="221">
        <v>48</v>
      </c>
      <c r="B49" s="35" t="s">
        <v>304</v>
      </c>
      <c r="D49" s="37" t="s">
        <v>305</v>
      </c>
    </row>
    <row r="50" spans="1:4" ht="39.6" x14ac:dyDescent="0.25">
      <c r="A50" s="221">
        <v>49</v>
      </c>
      <c r="B50" s="138" t="s">
        <v>306</v>
      </c>
      <c r="D50" s="37" t="s">
        <v>307</v>
      </c>
    </row>
    <row r="51" spans="1:4" x14ac:dyDescent="0.25">
      <c r="A51" s="221">
        <v>50</v>
      </c>
      <c r="B51" s="35" t="s">
        <v>308</v>
      </c>
      <c r="D51" s="37" t="s">
        <v>309</v>
      </c>
    </row>
    <row r="52" spans="1:4" ht="52.8" x14ac:dyDescent="0.25">
      <c r="A52" s="221">
        <v>51</v>
      </c>
      <c r="B52" s="138" t="s">
        <v>310</v>
      </c>
      <c r="D52" s="37" t="s">
        <v>311</v>
      </c>
    </row>
    <row r="53" spans="1:4" x14ac:dyDescent="0.25">
      <c r="A53" s="221">
        <v>52</v>
      </c>
      <c r="B53" s="35" t="s">
        <v>312</v>
      </c>
      <c r="D53" s="37" t="s">
        <v>313</v>
      </c>
    </row>
    <row r="54" spans="1:4" ht="119.4" thickBot="1" x14ac:dyDescent="0.3">
      <c r="A54" s="221">
        <v>53</v>
      </c>
      <c r="B54" s="139" t="s">
        <v>314</v>
      </c>
      <c r="D54" s="37" t="s">
        <v>315</v>
      </c>
    </row>
    <row r="55" spans="1:4" ht="13.8" thickBot="1" x14ac:dyDescent="0.3">
      <c r="A55" s="221">
        <v>54</v>
      </c>
      <c r="B55" s="75" t="s">
        <v>316</v>
      </c>
      <c r="D55" s="37" t="s">
        <v>317</v>
      </c>
    </row>
    <row r="56" spans="1:4" ht="79.2" x14ac:dyDescent="0.25">
      <c r="A56" s="221">
        <v>55</v>
      </c>
      <c r="B56" s="140" t="s">
        <v>318</v>
      </c>
      <c r="D56" s="37" t="s">
        <v>319</v>
      </c>
    </row>
    <row r="57" spans="1:4" ht="26.4" x14ac:dyDescent="0.25">
      <c r="A57" s="221">
        <v>56</v>
      </c>
      <c r="B57" s="141" t="s">
        <v>320</v>
      </c>
      <c r="D57" s="37" t="s">
        <v>321</v>
      </c>
    </row>
    <row r="58" spans="1:4" ht="53.4" thickBot="1" x14ac:dyDescent="0.3">
      <c r="A58" s="221">
        <v>57</v>
      </c>
      <c r="B58" s="142" t="s">
        <v>322</v>
      </c>
      <c r="D58" s="37" t="s">
        <v>323</v>
      </c>
    </row>
    <row r="59" spans="1:4" ht="79.2" x14ac:dyDescent="0.25">
      <c r="A59" s="221">
        <v>58</v>
      </c>
      <c r="B59" s="143" t="s">
        <v>324</v>
      </c>
      <c r="D59" s="37" t="s">
        <v>325</v>
      </c>
    </row>
    <row r="60" spans="1:4" ht="66.599999999999994" thickBot="1" x14ac:dyDescent="0.3">
      <c r="A60" s="221">
        <v>59</v>
      </c>
      <c r="B60" s="144" t="s">
        <v>326</v>
      </c>
      <c r="D60" s="37" t="s">
        <v>327</v>
      </c>
    </row>
    <row r="61" spans="1:4" ht="52.8" x14ac:dyDescent="0.25">
      <c r="A61" s="221">
        <v>60</v>
      </c>
      <c r="B61" s="145" t="s">
        <v>328</v>
      </c>
      <c r="D61" s="37" t="s">
        <v>329</v>
      </c>
    </row>
    <row r="62" spans="1:4" ht="53.4" thickBot="1" x14ac:dyDescent="0.3">
      <c r="A62" s="221">
        <v>61</v>
      </c>
      <c r="B62" s="146" t="s">
        <v>330</v>
      </c>
      <c r="D62" s="37" t="s">
        <v>331</v>
      </c>
    </row>
    <row r="63" spans="1:4" x14ac:dyDescent="0.25">
      <c r="A63" s="221">
        <v>62</v>
      </c>
      <c r="B63" s="147" t="s">
        <v>332</v>
      </c>
      <c r="D63" s="37" t="s">
        <v>333</v>
      </c>
    </row>
    <row r="64" spans="1:4" ht="26.4" x14ac:dyDescent="0.25">
      <c r="A64" s="221">
        <v>63</v>
      </c>
      <c r="B64" s="75" t="s">
        <v>334</v>
      </c>
      <c r="D64" s="37" t="s">
        <v>335</v>
      </c>
    </row>
    <row r="65" spans="1:4" ht="66" x14ac:dyDescent="0.25">
      <c r="A65" s="221">
        <v>64</v>
      </c>
      <c r="B65" s="148" t="s">
        <v>35</v>
      </c>
      <c r="D65" s="37" t="s">
        <v>336</v>
      </c>
    </row>
    <row r="66" spans="1:4" ht="13.8" thickBot="1" x14ac:dyDescent="0.3">
      <c r="A66" s="221">
        <v>65</v>
      </c>
      <c r="B66" s="75" t="s">
        <v>337</v>
      </c>
      <c r="D66" s="37" t="s">
        <v>338</v>
      </c>
    </row>
    <row r="67" spans="1:4" ht="13.8" thickBot="1" x14ac:dyDescent="0.3">
      <c r="A67" s="221">
        <v>66</v>
      </c>
      <c r="B67" s="149" t="s">
        <v>339</v>
      </c>
      <c r="D67" s="37" t="s">
        <v>340</v>
      </c>
    </row>
    <row r="68" spans="1:4" x14ac:dyDescent="0.25">
      <c r="A68" s="221">
        <v>67</v>
      </c>
      <c r="B68" s="140" t="s">
        <v>341</v>
      </c>
      <c r="D68" s="37" t="s">
        <v>342</v>
      </c>
    </row>
    <row r="69" spans="1:4" x14ac:dyDescent="0.25">
      <c r="A69" s="221">
        <v>68</v>
      </c>
      <c r="B69" s="81" t="s">
        <v>343</v>
      </c>
      <c r="D69" s="37" t="s">
        <v>344</v>
      </c>
    </row>
    <row r="70" spans="1:4" x14ac:dyDescent="0.25">
      <c r="A70" s="221">
        <v>69</v>
      </c>
      <c r="B70" s="141" t="s">
        <v>345</v>
      </c>
      <c r="D70" s="37" t="s">
        <v>346</v>
      </c>
    </row>
    <row r="71" spans="1:4" x14ac:dyDescent="0.25">
      <c r="A71" s="221">
        <v>70</v>
      </c>
      <c r="B71" s="141" t="s">
        <v>347</v>
      </c>
      <c r="D71" s="37" t="s">
        <v>348</v>
      </c>
    </row>
    <row r="72" spans="1:4" x14ac:dyDescent="0.25">
      <c r="A72" s="221">
        <v>71</v>
      </c>
      <c r="B72" s="141" t="s">
        <v>349</v>
      </c>
      <c r="D72" s="37" t="s">
        <v>350</v>
      </c>
    </row>
    <row r="73" spans="1:4" x14ac:dyDescent="0.25">
      <c r="A73" s="221">
        <v>72</v>
      </c>
      <c r="B73" s="141" t="s">
        <v>351</v>
      </c>
      <c r="D73" s="37" t="s">
        <v>352</v>
      </c>
    </row>
    <row r="74" spans="1:4" x14ac:dyDescent="0.25">
      <c r="A74" s="221">
        <v>73</v>
      </c>
      <c r="B74" s="141" t="s">
        <v>353</v>
      </c>
      <c r="D74" s="37" t="s">
        <v>354</v>
      </c>
    </row>
    <row r="75" spans="1:4" x14ac:dyDescent="0.25">
      <c r="A75" s="221">
        <v>74</v>
      </c>
      <c r="B75" s="141" t="s">
        <v>355</v>
      </c>
      <c r="D75" s="37" t="s">
        <v>356</v>
      </c>
    </row>
    <row r="76" spans="1:4" ht="26.4" x14ac:dyDescent="0.25">
      <c r="A76" s="221">
        <v>75</v>
      </c>
      <c r="B76" s="150" t="s">
        <v>357</v>
      </c>
      <c r="D76" s="37" t="s">
        <v>358</v>
      </c>
    </row>
    <row r="77" spans="1:4" x14ac:dyDescent="0.25">
      <c r="A77" s="221">
        <v>76</v>
      </c>
      <c r="B77" s="141" t="s">
        <v>359</v>
      </c>
      <c r="D77" s="37" t="s">
        <v>360</v>
      </c>
    </row>
    <row r="78" spans="1:4" x14ac:dyDescent="0.25">
      <c r="A78" s="221">
        <v>77</v>
      </c>
      <c r="B78" s="141" t="s">
        <v>361</v>
      </c>
      <c r="D78" s="37" t="s">
        <v>362</v>
      </c>
    </row>
    <row r="79" spans="1:4" ht="15.6" x14ac:dyDescent="0.25">
      <c r="A79" s="221">
        <v>78</v>
      </c>
      <c r="B79" s="151" t="s">
        <v>363</v>
      </c>
      <c r="D79" s="37" t="s">
        <v>364</v>
      </c>
    </row>
    <row r="80" spans="1:4" ht="13.8" thickBot="1" x14ac:dyDescent="0.3">
      <c r="A80" s="221">
        <v>79</v>
      </c>
      <c r="B80" s="142" t="s">
        <v>365</v>
      </c>
      <c r="D80" s="37" t="s">
        <v>366</v>
      </c>
    </row>
    <row r="81" spans="1:4" ht="13.8" thickBot="1" x14ac:dyDescent="0.3">
      <c r="A81" s="221">
        <v>80</v>
      </c>
      <c r="B81" s="149" t="s">
        <v>367</v>
      </c>
      <c r="D81" s="37" t="s">
        <v>368</v>
      </c>
    </row>
    <row r="82" spans="1:4" x14ac:dyDescent="0.25">
      <c r="A82" s="221">
        <v>81</v>
      </c>
      <c r="B82" s="140" t="s">
        <v>369</v>
      </c>
      <c r="D82" s="37" t="s">
        <v>370</v>
      </c>
    </row>
    <row r="83" spans="1:4" x14ac:dyDescent="0.25">
      <c r="A83" s="221">
        <v>82</v>
      </c>
      <c r="B83" s="141" t="s">
        <v>371</v>
      </c>
      <c r="D83" s="37" t="s">
        <v>372</v>
      </c>
    </row>
    <row r="84" spans="1:4" ht="39.6" x14ac:dyDescent="0.25">
      <c r="A84" s="221">
        <v>83</v>
      </c>
      <c r="B84" s="150" t="s">
        <v>373</v>
      </c>
      <c r="D84" s="37" t="s">
        <v>374</v>
      </c>
    </row>
    <row r="85" spans="1:4" x14ac:dyDescent="0.25">
      <c r="A85" s="221">
        <v>84</v>
      </c>
      <c r="B85" s="141" t="s">
        <v>375</v>
      </c>
      <c r="D85" s="37" t="s">
        <v>376</v>
      </c>
    </row>
    <row r="86" spans="1:4" ht="39.6" x14ac:dyDescent="0.25">
      <c r="A86" s="221">
        <v>85</v>
      </c>
      <c r="B86" s="150" t="s">
        <v>45</v>
      </c>
      <c r="D86" s="37" t="s">
        <v>377</v>
      </c>
    </row>
    <row r="87" spans="1:4" ht="15.6" x14ac:dyDescent="0.25">
      <c r="A87" s="221">
        <v>86</v>
      </c>
      <c r="B87" s="141" t="s">
        <v>378</v>
      </c>
      <c r="D87" s="37" t="s">
        <v>379</v>
      </c>
    </row>
    <row r="88" spans="1:4" x14ac:dyDescent="0.25">
      <c r="A88" s="221">
        <v>87</v>
      </c>
      <c r="B88" s="71" t="s">
        <v>48</v>
      </c>
      <c r="D88" s="37" t="s">
        <v>380</v>
      </c>
    </row>
    <row r="89" spans="1:4" ht="15.6" x14ac:dyDescent="0.25">
      <c r="A89" s="221">
        <v>88</v>
      </c>
      <c r="B89" s="141" t="s">
        <v>381</v>
      </c>
      <c r="D89" s="37" t="s">
        <v>382</v>
      </c>
    </row>
    <row r="90" spans="1:4" ht="15.6" x14ac:dyDescent="0.25">
      <c r="A90" s="221">
        <v>89</v>
      </c>
      <c r="B90" s="141" t="s">
        <v>383</v>
      </c>
      <c r="D90" s="37" t="s">
        <v>384</v>
      </c>
    </row>
    <row r="91" spans="1:4" ht="26.4" x14ac:dyDescent="0.25">
      <c r="A91" s="221">
        <v>90</v>
      </c>
      <c r="B91" s="81" t="s">
        <v>49</v>
      </c>
      <c r="D91" s="37" t="s">
        <v>385</v>
      </c>
    </row>
    <row r="92" spans="1:4" x14ac:dyDescent="0.25">
      <c r="A92" s="221">
        <v>91</v>
      </c>
      <c r="B92" s="141" t="s">
        <v>386</v>
      </c>
      <c r="D92" s="37" t="s">
        <v>387</v>
      </c>
    </row>
    <row r="93" spans="1:4" ht="52.8" x14ac:dyDescent="0.25">
      <c r="A93" s="221">
        <v>92</v>
      </c>
      <c r="B93" s="81" t="s">
        <v>388</v>
      </c>
    </row>
    <row r="94" spans="1:4" x14ac:dyDescent="0.25">
      <c r="A94" s="221">
        <v>93</v>
      </c>
      <c r="B94" s="141" t="s">
        <v>389</v>
      </c>
      <c r="D94" s="37" t="s">
        <v>390</v>
      </c>
    </row>
    <row r="95" spans="1:4" ht="52.8" x14ac:dyDescent="0.25">
      <c r="A95" s="221">
        <v>94</v>
      </c>
      <c r="B95" s="150" t="s">
        <v>391</v>
      </c>
    </row>
    <row r="96" spans="1:4" x14ac:dyDescent="0.25">
      <c r="A96" s="221">
        <v>95</v>
      </c>
      <c r="B96" s="141" t="s">
        <v>392</v>
      </c>
      <c r="D96" s="37" t="s">
        <v>393</v>
      </c>
    </row>
    <row r="97" spans="1:4" ht="39.6" x14ac:dyDescent="0.25">
      <c r="A97" s="221">
        <v>96</v>
      </c>
      <c r="B97" s="150" t="s">
        <v>394</v>
      </c>
    </row>
    <row r="98" spans="1:4" x14ac:dyDescent="0.25">
      <c r="A98" s="221">
        <v>97</v>
      </c>
      <c r="B98" s="141" t="s">
        <v>395</v>
      </c>
      <c r="D98" s="37" t="s">
        <v>396</v>
      </c>
    </row>
    <row r="99" spans="1:4" ht="26.4" x14ac:dyDescent="0.25">
      <c r="A99" s="221">
        <v>98</v>
      </c>
      <c r="B99" s="150" t="s">
        <v>397</v>
      </c>
    </row>
    <row r="100" spans="1:4" ht="13.8" thickBot="1" x14ac:dyDescent="0.3">
      <c r="A100" s="221">
        <v>99</v>
      </c>
      <c r="B100" s="142" t="s">
        <v>398</v>
      </c>
      <c r="D100" s="37" t="s">
        <v>399</v>
      </c>
    </row>
    <row r="101" spans="1:4" ht="53.4" thickBot="1" x14ac:dyDescent="0.3">
      <c r="A101" s="221">
        <v>100</v>
      </c>
      <c r="B101" s="81" t="s">
        <v>400</v>
      </c>
      <c r="D101" s="37" t="s">
        <v>401</v>
      </c>
    </row>
    <row r="102" spans="1:4" ht="13.8" thickBot="1" x14ac:dyDescent="0.3">
      <c r="A102" s="221">
        <v>101</v>
      </c>
      <c r="B102" s="143" t="s">
        <v>402</v>
      </c>
      <c r="D102" s="37" t="s">
        <v>403</v>
      </c>
    </row>
    <row r="103" spans="1:4" x14ac:dyDescent="0.25">
      <c r="A103" s="221">
        <v>102</v>
      </c>
      <c r="B103" s="140" t="s">
        <v>404</v>
      </c>
      <c r="D103" s="37" t="s">
        <v>405</v>
      </c>
    </row>
    <row r="104" spans="1:4" ht="52.8" x14ac:dyDescent="0.25">
      <c r="A104" s="221">
        <v>103</v>
      </c>
      <c r="B104" s="150" t="s">
        <v>406</v>
      </c>
    </row>
    <row r="105" spans="1:4" x14ac:dyDescent="0.25">
      <c r="A105" s="221">
        <v>104</v>
      </c>
      <c r="B105" s="141" t="s">
        <v>407</v>
      </c>
      <c r="D105" s="37" t="s">
        <v>408</v>
      </c>
    </row>
    <row r="106" spans="1:4" x14ac:dyDescent="0.25">
      <c r="A106" s="221">
        <v>105</v>
      </c>
      <c r="B106" s="151" t="s">
        <v>409</v>
      </c>
    </row>
    <row r="107" spans="1:4" x14ac:dyDescent="0.25">
      <c r="A107" s="221">
        <v>106</v>
      </c>
      <c r="B107" s="141" t="s">
        <v>410</v>
      </c>
      <c r="D107" s="37" t="s">
        <v>411</v>
      </c>
    </row>
    <row r="108" spans="1:4" x14ac:dyDescent="0.25">
      <c r="A108" s="221">
        <v>107</v>
      </c>
      <c r="B108" s="141" t="s">
        <v>412</v>
      </c>
    </row>
    <row r="109" spans="1:4" ht="26.4" x14ac:dyDescent="0.25">
      <c r="A109" s="221">
        <v>108</v>
      </c>
      <c r="B109" s="81" t="s">
        <v>413</v>
      </c>
      <c r="D109" s="37" t="s">
        <v>414</v>
      </c>
    </row>
    <row r="110" spans="1:4" x14ac:dyDescent="0.25">
      <c r="A110" s="221">
        <v>109</v>
      </c>
      <c r="B110" s="141" t="s">
        <v>415</v>
      </c>
    </row>
    <row r="111" spans="1:4" x14ac:dyDescent="0.25">
      <c r="A111" s="221">
        <v>110</v>
      </c>
      <c r="B111" s="151" t="s">
        <v>416</v>
      </c>
    </row>
    <row r="112" spans="1:4" ht="13.8" thickBot="1" x14ac:dyDescent="0.3">
      <c r="A112" s="221">
        <v>111</v>
      </c>
      <c r="B112" s="142" t="s">
        <v>417</v>
      </c>
      <c r="D112" s="37" t="s">
        <v>418</v>
      </c>
    </row>
    <row r="113" spans="1:4" ht="27" thickBot="1" x14ac:dyDescent="0.3">
      <c r="A113" s="221">
        <v>112</v>
      </c>
      <c r="B113" s="151" t="s">
        <v>419</v>
      </c>
    </row>
    <row r="114" spans="1:4" ht="13.8" thickBot="1" x14ac:dyDescent="0.3">
      <c r="A114" s="221">
        <v>113</v>
      </c>
      <c r="B114" s="149" t="s">
        <v>420</v>
      </c>
    </row>
    <row r="115" spans="1:4" ht="39.6" x14ac:dyDescent="0.25">
      <c r="A115" s="221">
        <v>114</v>
      </c>
      <c r="B115" s="150" t="s">
        <v>421</v>
      </c>
      <c r="D115" s="37" t="s">
        <v>422</v>
      </c>
    </row>
    <row r="116" spans="1:4" x14ac:dyDescent="0.25">
      <c r="A116" s="221">
        <v>115</v>
      </c>
      <c r="B116" s="152" t="s">
        <v>423</v>
      </c>
      <c r="D116" s="37" t="s">
        <v>424</v>
      </c>
    </row>
    <row r="117" spans="1:4" x14ac:dyDescent="0.25">
      <c r="A117" s="221">
        <v>116</v>
      </c>
      <c r="B117" s="153" t="s">
        <v>62</v>
      </c>
      <c r="D117" s="37" t="s">
        <v>425</v>
      </c>
    </row>
    <row r="118" spans="1:4" x14ac:dyDescent="0.25">
      <c r="A118" s="221">
        <v>117</v>
      </c>
      <c r="B118" s="150" t="s">
        <v>67</v>
      </c>
      <c r="D118" s="37" t="s">
        <v>426</v>
      </c>
    </row>
    <row r="119" spans="1:4" x14ac:dyDescent="0.25">
      <c r="A119" s="221">
        <v>118</v>
      </c>
      <c r="B119" s="141" t="s">
        <v>427</v>
      </c>
      <c r="D119" s="37" t="s">
        <v>428</v>
      </c>
    </row>
    <row r="120" spans="1:4" x14ac:dyDescent="0.25">
      <c r="A120" s="221">
        <v>119</v>
      </c>
      <c r="B120" s="141" t="s">
        <v>429</v>
      </c>
      <c r="D120" s="37" t="s">
        <v>430</v>
      </c>
    </row>
    <row r="121" spans="1:4" ht="39.6" x14ac:dyDescent="0.25">
      <c r="A121" s="221">
        <v>120</v>
      </c>
      <c r="B121" s="150" t="s">
        <v>431</v>
      </c>
    </row>
    <row r="122" spans="1:4" x14ac:dyDescent="0.25">
      <c r="A122" s="221">
        <v>121</v>
      </c>
      <c r="B122" s="154" t="s">
        <v>432</v>
      </c>
    </row>
    <row r="123" spans="1:4" x14ac:dyDescent="0.25">
      <c r="A123" s="221">
        <v>122</v>
      </c>
      <c r="B123" s="141" t="s">
        <v>433</v>
      </c>
    </row>
    <row r="124" spans="1:4" ht="26.4" x14ac:dyDescent="0.25">
      <c r="A124" s="221">
        <v>123</v>
      </c>
      <c r="B124" s="150" t="s">
        <v>63</v>
      </c>
      <c r="D124" s="37" t="s">
        <v>434</v>
      </c>
    </row>
    <row r="125" spans="1:4" x14ac:dyDescent="0.25">
      <c r="A125" s="221">
        <v>124</v>
      </c>
      <c r="B125" s="153" t="s">
        <v>435</v>
      </c>
    </row>
    <row r="126" spans="1:4" ht="26.4" x14ac:dyDescent="0.25">
      <c r="A126" s="221">
        <v>125</v>
      </c>
      <c r="B126" s="155" t="s">
        <v>436</v>
      </c>
    </row>
    <row r="127" spans="1:4" ht="39.6" x14ac:dyDescent="0.25">
      <c r="A127" s="221">
        <v>126</v>
      </c>
      <c r="B127" s="155" t="s">
        <v>437</v>
      </c>
    </row>
    <row r="128" spans="1:4" x14ac:dyDescent="0.25">
      <c r="A128" s="221">
        <v>127</v>
      </c>
      <c r="B128" s="155" t="s">
        <v>438</v>
      </c>
    </row>
    <row r="129" spans="1:4" x14ac:dyDescent="0.25">
      <c r="A129" s="221">
        <v>128</v>
      </c>
      <c r="B129" s="150" t="s">
        <v>439</v>
      </c>
      <c r="D129" s="37" t="s">
        <v>440</v>
      </c>
    </row>
    <row r="130" spans="1:4" x14ac:dyDescent="0.25">
      <c r="A130" s="221">
        <v>129</v>
      </c>
      <c r="B130" s="155" t="s">
        <v>441</v>
      </c>
    </row>
    <row r="131" spans="1:4" x14ac:dyDescent="0.25">
      <c r="A131" s="221">
        <v>130</v>
      </c>
      <c r="B131" s="155" t="s">
        <v>442</v>
      </c>
    </row>
    <row r="132" spans="1:4" x14ac:dyDescent="0.25">
      <c r="A132" s="221">
        <v>131</v>
      </c>
      <c r="B132" s="155" t="s">
        <v>443</v>
      </c>
    </row>
    <row r="133" spans="1:4" ht="26.4" x14ac:dyDescent="0.25">
      <c r="A133" s="221">
        <v>132</v>
      </c>
      <c r="B133" s="150" t="s">
        <v>444</v>
      </c>
      <c r="D133" s="37" t="s">
        <v>445</v>
      </c>
    </row>
    <row r="134" spans="1:4" x14ac:dyDescent="0.25">
      <c r="A134" s="221">
        <v>133</v>
      </c>
      <c r="B134" s="155" t="s">
        <v>446</v>
      </c>
    </row>
    <row r="135" spans="1:4" x14ac:dyDescent="0.25">
      <c r="A135" s="221">
        <v>134</v>
      </c>
      <c r="B135" s="150" t="s">
        <v>447</v>
      </c>
      <c r="D135" s="37" t="s">
        <v>448</v>
      </c>
    </row>
    <row r="136" spans="1:4" x14ac:dyDescent="0.25">
      <c r="A136" s="221">
        <v>135</v>
      </c>
      <c r="B136" s="141" t="s">
        <v>449</v>
      </c>
      <c r="D136" s="37" t="s">
        <v>450</v>
      </c>
    </row>
    <row r="137" spans="1:4" x14ac:dyDescent="0.25">
      <c r="A137" s="221">
        <v>136</v>
      </c>
      <c r="B137" s="141" t="s">
        <v>451</v>
      </c>
      <c r="D137" s="37" t="s">
        <v>452</v>
      </c>
    </row>
    <row r="138" spans="1:4" ht="27" thickBot="1" x14ac:dyDescent="0.3">
      <c r="A138" s="221">
        <v>137</v>
      </c>
      <c r="B138" s="142" t="s">
        <v>453</v>
      </c>
      <c r="D138" s="37" t="s">
        <v>454</v>
      </c>
    </row>
    <row r="139" spans="1:4" ht="66.599999999999994" thickBot="1" x14ac:dyDescent="0.3">
      <c r="A139" s="221">
        <v>138</v>
      </c>
      <c r="B139" s="150" t="s">
        <v>455</v>
      </c>
      <c r="D139" s="37" t="s">
        <v>456</v>
      </c>
    </row>
    <row r="140" spans="1:4" ht="13.8" thickBot="1" x14ac:dyDescent="0.3">
      <c r="A140" s="221">
        <v>139</v>
      </c>
      <c r="B140" s="149" t="s">
        <v>457</v>
      </c>
      <c r="D140" s="37" t="s">
        <v>458</v>
      </c>
    </row>
    <row r="141" spans="1:4" x14ac:dyDescent="0.25">
      <c r="A141" s="221">
        <v>140</v>
      </c>
      <c r="B141" s="152" t="s">
        <v>459</v>
      </c>
      <c r="D141" s="37" t="s">
        <v>460</v>
      </c>
    </row>
    <row r="142" spans="1:4" ht="52.8" x14ac:dyDescent="0.25">
      <c r="A142" s="221">
        <v>141</v>
      </c>
      <c r="B142" s="150" t="s">
        <v>461</v>
      </c>
      <c r="D142" s="37" t="s">
        <v>462</v>
      </c>
    </row>
    <row r="143" spans="1:4" x14ac:dyDescent="0.25">
      <c r="A143" s="221">
        <v>142</v>
      </c>
      <c r="B143" s="141" t="s">
        <v>463</v>
      </c>
      <c r="D143" s="37" t="s">
        <v>464</v>
      </c>
    </row>
    <row r="144" spans="1:4" x14ac:dyDescent="0.25">
      <c r="A144" s="221">
        <v>143</v>
      </c>
      <c r="B144" s="141" t="s">
        <v>465</v>
      </c>
      <c r="D144" s="37" t="s">
        <v>466</v>
      </c>
    </row>
    <row r="145" spans="1:4" x14ac:dyDescent="0.25">
      <c r="A145" s="221">
        <v>144</v>
      </c>
      <c r="B145" s="150" t="s">
        <v>467</v>
      </c>
      <c r="D145" s="37" t="s">
        <v>468</v>
      </c>
    </row>
    <row r="146" spans="1:4" x14ac:dyDescent="0.25">
      <c r="A146" s="221">
        <v>145</v>
      </c>
      <c r="B146" s="141" t="s">
        <v>469</v>
      </c>
      <c r="D146" s="37" t="s">
        <v>470</v>
      </c>
    </row>
    <row r="147" spans="1:4" ht="52.8" x14ac:dyDescent="0.25">
      <c r="A147" s="221">
        <v>146</v>
      </c>
      <c r="B147" s="150" t="s">
        <v>471</v>
      </c>
      <c r="D147" s="37" t="s">
        <v>472</v>
      </c>
    </row>
    <row r="148" spans="1:4" x14ac:dyDescent="0.25">
      <c r="A148" s="221">
        <v>147</v>
      </c>
      <c r="B148" s="141" t="s">
        <v>473</v>
      </c>
      <c r="D148" s="37" t="s">
        <v>474</v>
      </c>
    </row>
    <row r="149" spans="1:4" x14ac:dyDescent="0.25">
      <c r="A149" s="221">
        <v>148</v>
      </c>
      <c r="B149" s="141" t="s">
        <v>475</v>
      </c>
      <c r="D149" s="37" t="s">
        <v>476</v>
      </c>
    </row>
    <row r="150" spans="1:4" ht="13.8" thickBot="1" x14ac:dyDescent="0.3">
      <c r="A150" s="221">
        <v>149</v>
      </c>
      <c r="B150" s="142" t="s">
        <v>477</v>
      </c>
      <c r="D150" s="37" t="s">
        <v>478</v>
      </c>
    </row>
    <row r="151" spans="1:4" ht="27" thickBot="1" x14ac:dyDescent="0.3">
      <c r="A151" s="221">
        <v>150</v>
      </c>
      <c r="B151" s="150" t="s">
        <v>479</v>
      </c>
      <c r="D151" s="37" t="s">
        <v>480</v>
      </c>
    </row>
    <row r="152" spans="1:4" x14ac:dyDescent="0.25">
      <c r="A152" s="221">
        <v>151</v>
      </c>
      <c r="B152" s="143" t="s">
        <v>481</v>
      </c>
      <c r="D152" s="37" t="s">
        <v>482</v>
      </c>
    </row>
    <row r="153" spans="1:4" ht="13.8" thickBot="1" x14ac:dyDescent="0.3">
      <c r="A153" s="221">
        <v>152</v>
      </c>
      <c r="B153" s="156" t="s">
        <v>483</v>
      </c>
      <c r="D153" s="37" t="s">
        <v>484</v>
      </c>
    </row>
    <row r="154" spans="1:4" ht="13.8" thickBot="1" x14ac:dyDescent="0.3">
      <c r="A154" s="221">
        <v>153</v>
      </c>
      <c r="B154" s="157" t="s">
        <v>485</v>
      </c>
      <c r="D154" s="37" t="s">
        <v>486</v>
      </c>
    </row>
    <row r="155" spans="1:4" ht="39.6" x14ac:dyDescent="0.25">
      <c r="A155" s="221">
        <v>154</v>
      </c>
      <c r="B155" s="158" t="s">
        <v>487</v>
      </c>
      <c r="D155" s="37" t="s">
        <v>488</v>
      </c>
    </row>
    <row r="156" spans="1:4" ht="66" x14ac:dyDescent="0.25">
      <c r="A156" s="221">
        <v>155</v>
      </c>
      <c r="B156" s="150" t="s">
        <v>489</v>
      </c>
      <c r="D156" s="37" t="s">
        <v>490</v>
      </c>
    </row>
    <row r="157" spans="1:4" ht="39.6" x14ac:dyDescent="0.25">
      <c r="A157" s="221">
        <v>156</v>
      </c>
      <c r="B157" s="150" t="s">
        <v>71</v>
      </c>
      <c r="D157" s="37" t="s">
        <v>491</v>
      </c>
    </row>
    <row r="158" spans="1:4" x14ac:dyDescent="0.25">
      <c r="A158" s="221">
        <v>157</v>
      </c>
      <c r="B158" s="155" t="s">
        <v>492</v>
      </c>
      <c r="D158" s="37" t="s">
        <v>493</v>
      </c>
    </row>
    <row r="159" spans="1:4" ht="52.8" x14ac:dyDescent="0.25">
      <c r="A159" s="221">
        <v>158</v>
      </c>
      <c r="B159" s="159" t="s">
        <v>494</v>
      </c>
      <c r="D159" s="37" t="s">
        <v>495</v>
      </c>
    </row>
    <row r="160" spans="1:4" ht="79.2" x14ac:dyDescent="0.25">
      <c r="A160" s="221">
        <v>159</v>
      </c>
      <c r="B160" s="150" t="s">
        <v>496</v>
      </c>
      <c r="D160" s="37" t="s">
        <v>497</v>
      </c>
    </row>
    <row r="161" spans="1:4" ht="39.6" x14ac:dyDescent="0.25">
      <c r="A161" s="221">
        <v>160</v>
      </c>
      <c r="B161" s="81" t="s">
        <v>73</v>
      </c>
      <c r="D161" s="37" t="s">
        <v>498</v>
      </c>
    </row>
    <row r="162" spans="1:4" x14ac:dyDescent="0.25">
      <c r="A162" s="221">
        <v>161</v>
      </c>
      <c r="B162" s="160" t="s">
        <v>499</v>
      </c>
      <c r="D162" s="37" t="s">
        <v>500</v>
      </c>
    </row>
    <row r="163" spans="1:4" ht="105.6" x14ac:dyDescent="0.25">
      <c r="A163" s="221">
        <v>162</v>
      </c>
      <c r="B163" s="150" t="s">
        <v>75</v>
      </c>
      <c r="D163" s="37" t="s">
        <v>501</v>
      </c>
    </row>
    <row r="164" spans="1:4" ht="39.6" x14ac:dyDescent="0.25">
      <c r="A164" s="221">
        <v>163</v>
      </c>
      <c r="B164" s="150" t="s">
        <v>78</v>
      </c>
      <c r="D164" s="37" t="s">
        <v>502</v>
      </c>
    </row>
    <row r="165" spans="1:4" x14ac:dyDescent="0.25">
      <c r="A165" s="221">
        <v>164</v>
      </c>
      <c r="B165" s="155" t="s">
        <v>503</v>
      </c>
      <c r="D165" s="37" t="s">
        <v>504</v>
      </c>
    </row>
    <row r="166" spans="1:4" ht="52.8" x14ac:dyDescent="0.25">
      <c r="A166" s="221">
        <v>165</v>
      </c>
      <c r="B166" s="159" t="s">
        <v>505</v>
      </c>
      <c r="D166" s="37" t="s">
        <v>506</v>
      </c>
    </row>
    <row r="167" spans="1:4" ht="92.4" x14ac:dyDescent="0.25">
      <c r="A167" s="221">
        <v>166</v>
      </c>
      <c r="B167" s="150" t="s">
        <v>507</v>
      </c>
    </row>
    <row r="168" spans="1:4" x14ac:dyDescent="0.25">
      <c r="A168" s="221">
        <v>167</v>
      </c>
      <c r="B168" s="161" t="s">
        <v>508</v>
      </c>
      <c r="D168" s="37" t="s">
        <v>509</v>
      </c>
    </row>
    <row r="169" spans="1:4" x14ac:dyDescent="0.25">
      <c r="A169" s="221">
        <v>168</v>
      </c>
      <c r="B169" s="161" t="s">
        <v>510</v>
      </c>
      <c r="D169" s="37" t="s">
        <v>511</v>
      </c>
    </row>
    <row r="170" spans="1:4" x14ac:dyDescent="0.25">
      <c r="A170" s="221">
        <v>169</v>
      </c>
      <c r="B170" s="161" t="s">
        <v>512</v>
      </c>
      <c r="D170" s="37" t="s">
        <v>513</v>
      </c>
    </row>
    <row r="171" spans="1:4" ht="26.4" x14ac:dyDescent="0.25">
      <c r="A171" s="221">
        <v>170</v>
      </c>
      <c r="B171" s="161" t="s">
        <v>514</v>
      </c>
      <c r="D171" s="37" t="s">
        <v>515</v>
      </c>
    </row>
    <row r="172" spans="1:4" x14ac:dyDescent="0.25">
      <c r="A172" s="221">
        <v>171</v>
      </c>
      <c r="B172" s="150" t="s">
        <v>83</v>
      </c>
      <c r="D172" s="37" t="s">
        <v>516</v>
      </c>
    </row>
    <row r="173" spans="1:4" ht="13.8" thickBot="1" x14ac:dyDescent="0.3">
      <c r="A173" s="221">
        <v>172</v>
      </c>
      <c r="B173" s="162" t="s">
        <v>517</v>
      </c>
      <c r="D173" s="37" t="s">
        <v>518</v>
      </c>
    </row>
    <row r="174" spans="1:4" ht="13.8" thickBot="1" x14ac:dyDescent="0.3">
      <c r="A174" s="221">
        <v>173</v>
      </c>
      <c r="B174" s="149" t="s">
        <v>519</v>
      </c>
      <c r="D174" s="37" t="s">
        <v>520</v>
      </c>
    </row>
    <row r="175" spans="1:4" x14ac:dyDescent="0.25">
      <c r="A175" s="221">
        <v>174</v>
      </c>
      <c r="B175" s="140" t="s">
        <v>521</v>
      </c>
      <c r="D175" s="37" t="s">
        <v>522</v>
      </c>
    </row>
    <row r="176" spans="1:4" x14ac:dyDescent="0.25">
      <c r="A176" s="221">
        <v>175</v>
      </c>
      <c r="B176" s="151" t="s">
        <v>85</v>
      </c>
      <c r="D176" s="37" t="s">
        <v>523</v>
      </c>
    </row>
    <row r="177" spans="1:4" x14ac:dyDescent="0.25">
      <c r="A177" s="221">
        <v>176</v>
      </c>
      <c r="B177" s="141" t="s">
        <v>524</v>
      </c>
      <c r="D177" s="37" t="s">
        <v>525</v>
      </c>
    </row>
    <row r="178" spans="1:4" x14ac:dyDescent="0.25">
      <c r="A178" s="221">
        <v>177</v>
      </c>
      <c r="B178" s="141" t="s">
        <v>526</v>
      </c>
      <c r="D178" s="37" t="s">
        <v>527</v>
      </c>
    </row>
    <row r="179" spans="1:4" x14ac:dyDescent="0.25">
      <c r="A179" s="221">
        <v>178</v>
      </c>
      <c r="B179" s="141" t="s">
        <v>528</v>
      </c>
      <c r="D179" s="37" t="s">
        <v>529</v>
      </c>
    </row>
    <row r="180" spans="1:4" ht="13.8" thickBot="1" x14ac:dyDescent="0.3">
      <c r="A180" s="221">
        <v>179</v>
      </c>
      <c r="B180" s="142" t="s">
        <v>530</v>
      </c>
      <c r="D180" s="37" t="s">
        <v>531</v>
      </c>
    </row>
    <row r="181" spans="1:4" x14ac:dyDescent="0.25">
      <c r="A181" s="221">
        <v>180</v>
      </c>
      <c r="B181" s="140" t="s">
        <v>532</v>
      </c>
    </row>
    <row r="182" spans="1:4" x14ac:dyDescent="0.25">
      <c r="A182" s="221">
        <v>181</v>
      </c>
      <c r="B182" s="150" t="s">
        <v>88</v>
      </c>
      <c r="D182" s="37" t="s">
        <v>533</v>
      </c>
    </row>
    <row r="183" spans="1:4" x14ac:dyDescent="0.25">
      <c r="A183" s="221">
        <v>182</v>
      </c>
      <c r="B183" s="141" t="s">
        <v>534</v>
      </c>
      <c r="D183" s="37" t="s">
        <v>535</v>
      </c>
    </row>
    <row r="184" spans="1:4" ht="79.2" x14ac:dyDescent="0.25">
      <c r="A184" s="221">
        <v>183</v>
      </c>
      <c r="B184" s="150" t="s">
        <v>536</v>
      </c>
      <c r="D184" s="37" t="s">
        <v>537</v>
      </c>
    </row>
    <row r="185" spans="1:4" ht="13.8" thickBot="1" x14ac:dyDescent="0.3">
      <c r="A185" s="221">
        <v>184</v>
      </c>
      <c r="B185" s="142" t="s">
        <v>538</v>
      </c>
      <c r="D185" s="37" t="s">
        <v>539</v>
      </c>
    </row>
    <row r="186" spans="1:4" ht="13.8" thickBot="1" x14ac:dyDescent="0.3">
      <c r="A186" s="221">
        <v>185</v>
      </c>
      <c r="B186" s="150" t="s">
        <v>90</v>
      </c>
      <c r="D186" s="37" t="s">
        <v>540</v>
      </c>
    </row>
    <row r="187" spans="1:4" x14ac:dyDescent="0.25">
      <c r="A187" s="221">
        <v>186</v>
      </c>
      <c r="B187" s="140" t="s">
        <v>541</v>
      </c>
      <c r="D187" s="37" t="s">
        <v>542</v>
      </c>
    </row>
    <row r="188" spans="1:4" x14ac:dyDescent="0.25">
      <c r="A188" s="221">
        <v>187</v>
      </c>
      <c r="B188" s="150" t="s">
        <v>92</v>
      </c>
      <c r="D188" s="37" t="s">
        <v>543</v>
      </c>
    </row>
    <row r="189" spans="1:4" x14ac:dyDescent="0.25">
      <c r="A189" s="221">
        <v>188</v>
      </c>
      <c r="B189" s="141" t="s">
        <v>544</v>
      </c>
      <c r="D189" s="37" t="s">
        <v>545</v>
      </c>
    </row>
    <row r="190" spans="1:4" x14ac:dyDescent="0.25">
      <c r="A190" s="221">
        <v>189</v>
      </c>
      <c r="B190" s="150" t="s">
        <v>94</v>
      </c>
      <c r="D190" s="37" t="s">
        <v>546</v>
      </c>
    </row>
    <row r="191" spans="1:4" x14ac:dyDescent="0.25">
      <c r="A191" s="221">
        <v>190</v>
      </c>
      <c r="B191" s="141" t="s">
        <v>547</v>
      </c>
      <c r="D191" s="37" t="s">
        <v>548</v>
      </c>
    </row>
    <row r="192" spans="1:4" x14ac:dyDescent="0.25">
      <c r="A192" s="221">
        <v>191</v>
      </c>
      <c r="B192" s="141" t="s">
        <v>549</v>
      </c>
      <c r="D192" s="37" t="s">
        <v>550</v>
      </c>
    </row>
    <row r="193" spans="1:4" x14ac:dyDescent="0.25">
      <c r="A193" s="221">
        <v>192</v>
      </c>
      <c r="B193" s="141" t="s">
        <v>551</v>
      </c>
    </row>
    <row r="194" spans="1:4" ht="39.6" x14ac:dyDescent="0.25">
      <c r="A194" s="221">
        <v>193</v>
      </c>
      <c r="B194" s="150" t="s">
        <v>552</v>
      </c>
    </row>
    <row r="195" spans="1:4" ht="13.8" thickBot="1" x14ac:dyDescent="0.3">
      <c r="A195" s="221">
        <v>194</v>
      </c>
      <c r="B195" s="142" t="s">
        <v>553</v>
      </c>
      <c r="D195" s="37" t="s">
        <v>554</v>
      </c>
    </row>
    <row r="196" spans="1:4" ht="13.8" thickBot="1" x14ac:dyDescent="0.3">
      <c r="A196" s="221">
        <v>195</v>
      </c>
      <c r="B196" s="150" t="s">
        <v>555</v>
      </c>
      <c r="D196" s="37" t="s">
        <v>556</v>
      </c>
    </row>
    <row r="197" spans="1:4" x14ac:dyDescent="0.25">
      <c r="A197" s="221">
        <v>196</v>
      </c>
      <c r="B197" s="140" t="s">
        <v>557</v>
      </c>
      <c r="D197" s="37" t="s">
        <v>558</v>
      </c>
    </row>
    <row r="198" spans="1:4" x14ac:dyDescent="0.25">
      <c r="A198" s="221">
        <v>197</v>
      </c>
      <c r="B198" s="141" t="s">
        <v>559</v>
      </c>
      <c r="D198" s="37" t="s">
        <v>560</v>
      </c>
    </row>
    <row r="199" spans="1:4" x14ac:dyDescent="0.25">
      <c r="A199" s="221">
        <v>198</v>
      </c>
      <c r="B199" s="141" t="s">
        <v>561</v>
      </c>
      <c r="D199" s="37" t="s">
        <v>562</v>
      </c>
    </row>
    <row r="200" spans="1:4" x14ac:dyDescent="0.25">
      <c r="A200" s="221">
        <v>199</v>
      </c>
      <c r="B200" s="141" t="s">
        <v>563</v>
      </c>
      <c r="D200" s="37" t="s">
        <v>564</v>
      </c>
    </row>
    <row r="201" spans="1:4" x14ac:dyDescent="0.25">
      <c r="A201" s="221">
        <v>200</v>
      </c>
      <c r="B201" s="141" t="s">
        <v>565</v>
      </c>
      <c r="D201" s="37" t="s">
        <v>566</v>
      </c>
    </row>
    <row r="202" spans="1:4" x14ac:dyDescent="0.25">
      <c r="A202" s="221">
        <v>201</v>
      </c>
      <c r="B202" s="141" t="s">
        <v>567</v>
      </c>
      <c r="D202" s="37" t="s">
        <v>568</v>
      </c>
    </row>
    <row r="203" spans="1:4" ht="13.8" thickBot="1" x14ac:dyDescent="0.3">
      <c r="A203" s="221">
        <v>202</v>
      </c>
      <c r="B203" s="163" t="s">
        <v>569</v>
      </c>
      <c r="D203" s="37" t="s">
        <v>570</v>
      </c>
    </row>
    <row r="204" spans="1:4" ht="39.6" x14ac:dyDescent="0.25">
      <c r="A204" s="221">
        <v>203</v>
      </c>
      <c r="B204" s="150" t="s">
        <v>571</v>
      </c>
      <c r="D204" s="37" t="s">
        <v>572</v>
      </c>
    </row>
    <row r="205" spans="1:4" x14ac:dyDescent="0.25">
      <c r="A205" s="221">
        <v>204</v>
      </c>
      <c r="B205" s="141" t="s">
        <v>573</v>
      </c>
      <c r="D205" s="37" t="s">
        <v>574</v>
      </c>
    </row>
    <row r="206" spans="1:4" ht="39.6" x14ac:dyDescent="0.25">
      <c r="A206" s="221">
        <v>205</v>
      </c>
      <c r="B206" s="150" t="s">
        <v>45</v>
      </c>
    </row>
    <row r="207" spans="1:4" ht="15.6" x14ac:dyDescent="0.25">
      <c r="A207" s="221">
        <v>206</v>
      </c>
      <c r="B207" s="141" t="s">
        <v>575</v>
      </c>
      <c r="D207" s="37" t="s">
        <v>576</v>
      </c>
    </row>
    <row r="208" spans="1:4" ht="15.6" x14ac:dyDescent="0.25">
      <c r="A208" s="221">
        <v>207</v>
      </c>
      <c r="B208" s="141" t="s">
        <v>577</v>
      </c>
      <c r="D208" s="37" t="s">
        <v>578</v>
      </c>
    </row>
    <row r="209" spans="1:4" ht="26.4" x14ac:dyDescent="0.25">
      <c r="A209" s="221">
        <v>208</v>
      </c>
      <c r="B209" s="150" t="s">
        <v>579</v>
      </c>
      <c r="D209" s="37" t="s">
        <v>580</v>
      </c>
    </row>
    <row r="210" spans="1:4" ht="26.4" x14ac:dyDescent="0.25">
      <c r="A210" s="221">
        <v>209</v>
      </c>
      <c r="B210" s="150" t="s">
        <v>581</v>
      </c>
      <c r="D210" s="37" t="s">
        <v>582</v>
      </c>
    </row>
    <row r="211" spans="1:4" ht="13.8" thickBot="1" x14ac:dyDescent="0.3">
      <c r="A211" s="221">
        <v>210</v>
      </c>
      <c r="B211" s="142" t="s">
        <v>583</v>
      </c>
      <c r="D211" s="37" t="s">
        <v>584</v>
      </c>
    </row>
    <row r="212" spans="1:4" x14ac:dyDescent="0.25">
      <c r="A212" s="221">
        <v>211</v>
      </c>
      <c r="B212" s="140" t="s">
        <v>585</v>
      </c>
      <c r="D212" s="37" t="s">
        <v>586</v>
      </c>
    </row>
    <row r="213" spans="1:4" ht="39.6" x14ac:dyDescent="0.25">
      <c r="A213" s="221">
        <v>212</v>
      </c>
      <c r="B213" s="150" t="s">
        <v>587</v>
      </c>
    </row>
    <row r="214" spans="1:4" x14ac:dyDescent="0.25">
      <c r="A214" s="221">
        <v>213</v>
      </c>
      <c r="B214" s="150" t="s">
        <v>588</v>
      </c>
    </row>
    <row r="215" spans="1:4" x14ac:dyDescent="0.25">
      <c r="A215" s="221">
        <v>214</v>
      </c>
      <c r="B215" s="141" t="s">
        <v>589</v>
      </c>
      <c r="D215" s="37" t="s">
        <v>590</v>
      </c>
    </row>
    <row r="216" spans="1:4" ht="26.4" x14ac:dyDescent="0.25">
      <c r="A216" s="221">
        <v>215</v>
      </c>
      <c r="B216" s="141" t="s">
        <v>591</v>
      </c>
      <c r="D216" s="37" t="s">
        <v>592</v>
      </c>
    </row>
    <row r="217" spans="1:4" ht="13.8" thickBot="1" x14ac:dyDescent="0.3">
      <c r="A217" s="221">
        <v>216</v>
      </c>
      <c r="B217" s="142" t="s">
        <v>593</v>
      </c>
    </row>
    <row r="218" spans="1:4" x14ac:dyDescent="0.25">
      <c r="A218" s="221">
        <v>217</v>
      </c>
      <c r="B218" s="151" t="s">
        <v>594</v>
      </c>
      <c r="D218" s="37" t="s">
        <v>595</v>
      </c>
    </row>
    <row r="219" spans="1:4" ht="39.6" x14ac:dyDescent="0.25">
      <c r="A219" s="221">
        <v>218</v>
      </c>
      <c r="B219" s="150" t="s">
        <v>596</v>
      </c>
      <c r="D219" s="37" t="s">
        <v>597</v>
      </c>
    </row>
    <row r="220" spans="1:4" ht="26.4" x14ac:dyDescent="0.25">
      <c r="A220" s="221">
        <v>219</v>
      </c>
      <c r="B220" s="155" t="s">
        <v>598</v>
      </c>
    </row>
    <row r="221" spans="1:4" ht="39.6" x14ac:dyDescent="0.25">
      <c r="A221" s="221">
        <v>220</v>
      </c>
      <c r="B221" s="150" t="s">
        <v>599</v>
      </c>
    </row>
    <row r="222" spans="1:4" x14ac:dyDescent="0.25">
      <c r="A222" s="221">
        <v>221</v>
      </c>
      <c r="B222" s="150" t="s">
        <v>600</v>
      </c>
      <c r="D222" s="37" t="s">
        <v>601</v>
      </c>
    </row>
    <row r="223" spans="1:4" x14ac:dyDescent="0.25">
      <c r="A223" s="221">
        <v>222</v>
      </c>
      <c r="B223" s="155" t="s">
        <v>602</v>
      </c>
    </row>
    <row r="224" spans="1:4" x14ac:dyDescent="0.25">
      <c r="A224" s="221">
        <v>223</v>
      </c>
      <c r="B224" s="150" t="s">
        <v>603</v>
      </c>
      <c r="D224" s="37" t="s">
        <v>604</v>
      </c>
    </row>
    <row r="225" spans="1:4" ht="26.4" x14ac:dyDescent="0.25">
      <c r="A225" s="221">
        <v>224</v>
      </c>
      <c r="B225" s="141" t="s">
        <v>605</v>
      </c>
    </row>
    <row r="226" spans="1:4" x14ac:dyDescent="0.25">
      <c r="A226" s="221">
        <v>225</v>
      </c>
      <c r="B226" s="81" t="s">
        <v>606</v>
      </c>
      <c r="D226" s="37" t="s">
        <v>607</v>
      </c>
    </row>
    <row r="227" spans="1:4" ht="26.4" x14ac:dyDescent="0.25">
      <c r="A227" s="221">
        <v>226</v>
      </c>
      <c r="B227" s="141" t="s">
        <v>608</v>
      </c>
    </row>
    <row r="228" spans="1:4" x14ac:dyDescent="0.25">
      <c r="A228" s="221">
        <v>227</v>
      </c>
      <c r="B228" s="150" t="s">
        <v>609</v>
      </c>
      <c r="D228" s="37" t="s">
        <v>610</v>
      </c>
    </row>
    <row r="229" spans="1:4" ht="26.4" x14ac:dyDescent="0.25">
      <c r="A229" s="221">
        <v>228</v>
      </c>
      <c r="B229" s="141" t="s">
        <v>611</v>
      </c>
    </row>
    <row r="230" spans="1:4" ht="39.6" x14ac:dyDescent="0.25">
      <c r="A230" s="221">
        <v>229</v>
      </c>
      <c r="B230" s="150" t="s">
        <v>612</v>
      </c>
      <c r="D230" s="37" t="s">
        <v>613</v>
      </c>
    </row>
    <row r="231" spans="1:4" ht="26.4" x14ac:dyDescent="0.25">
      <c r="A231" s="221">
        <v>230</v>
      </c>
      <c r="B231" s="150" t="s">
        <v>614</v>
      </c>
      <c r="D231" s="37" t="s">
        <v>615</v>
      </c>
    </row>
    <row r="232" spans="1:4" ht="26.4" x14ac:dyDescent="0.25">
      <c r="A232" s="221">
        <v>231</v>
      </c>
      <c r="B232" s="150" t="s">
        <v>616</v>
      </c>
      <c r="D232" s="37" t="s">
        <v>617</v>
      </c>
    </row>
    <row r="233" spans="1:4" ht="27" thickBot="1" x14ac:dyDescent="0.3">
      <c r="A233" s="221">
        <v>232</v>
      </c>
      <c r="B233" s="164" t="s">
        <v>618</v>
      </c>
      <c r="D233" s="37" t="s">
        <v>619</v>
      </c>
    </row>
    <row r="234" spans="1:4" ht="66" x14ac:dyDescent="0.25">
      <c r="A234" s="221">
        <v>233</v>
      </c>
      <c r="B234" s="150" t="s">
        <v>620</v>
      </c>
    </row>
    <row r="235" spans="1:4" ht="27" thickBot="1" x14ac:dyDescent="0.3">
      <c r="A235" s="221">
        <v>234</v>
      </c>
      <c r="B235" s="165" t="s">
        <v>621</v>
      </c>
      <c r="D235" s="37" t="s">
        <v>622</v>
      </c>
    </row>
    <row r="236" spans="1:4" ht="27" thickBot="1" x14ac:dyDescent="0.3">
      <c r="A236" s="221">
        <v>235</v>
      </c>
      <c r="B236" s="156" t="s">
        <v>623</v>
      </c>
    </row>
    <row r="237" spans="1:4" ht="52.8" x14ac:dyDescent="0.25">
      <c r="A237" s="221">
        <v>236</v>
      </c>
      <c r="B237" s="166" t="s">
        <v>624</v>
      </c>
    </row>
    <row r="238" spans="1:4" ht="92.4" x14ac:dyDescent="0.25">
      <c r="A238" s="221">
        <v>237</v>
      </c>
      <c r="B238" s="150" t="s">
        <v>625</v>
      </c>
    </row>
    <row r="239" spans="1:4" ht="52.8" x14ac:dyDescent="0.25">
      <c r="A239" s="221">
        <v>238</v>
      </c>
      <c r="B239" s="159" t="s">
        <v>626</v>
      </c>
    </row>
    <row r="240" spans="1:4" ht="52.8" x14ac:dyDescent="0.25">
      <c r="A240" s="221">
        <v>239</v>
      </c>
      <c r="B240" s="150" t="s">
        <v>627</v>
      </c>
    </row>
    <row r="241" spans="1:4" ht="105.6" x14ac:dyDescent="0.25">
      <c r="A241" s="221">
        <v>240</v>
      </c>
      <c r="B241" s="150" t="s">
        <v>628</v>
      </c>
    </row>
    <row r="242" spans="1:4" ht="52.8" x14ac:dyDescent="0.25">
      <c r="A242" s="221">
        <v>241</v>
      </c>
      <c r="B242" s="159" t="s">
        <v>629</v>
      </c>
    </row>
    <row r="243" spans="1:4" ht="79.2" x14ac:dyDescent="0.25">
      <c r="A243" s="221">
        <v>242</v>
      </c>
      <c r="B243" s="150" t="s">
        <v>630</v>
      </c>
    </row>
    <row r="244" spans="1:4" x14ac:dyDescent="0.25">
      <c r="A244" s="221">
        <v>243</v>
      </c>
      <c r="B244" s="161" t="s">
        <v>631</v>
      </c>
      <c r="D244" s="37" t="s">
        <v>632</v>
      </c>
    </row>
    <row r="245" spans="1:4" x14ac:dyDescent="0.25">
      <c r="A245" s="221">
        <v>244</v>
      </c>
      <c r="B245" s="141" t="s">
        <v>633</v>
      </c>
      <c r="D245" s="37" t="s">
        <v>634</v>
      </c>
    </row>
    <row r="246" spans="1:4" ht="13.8" thickBot="1" x14ac:dyDescent="0.3">
      <c r="A246" s="221">
        <v>245</v>
      </c>
      <c r="B246" s="142" t="s">
        <v>635</v>
      </c>
    </row>
    <row r="247" spans="1:4" x14ac:dyDescent="0.25">
      <c r="A247" s="221">
        <v>246</v>
      </c>
      <c r="B247" s="141" t="s">
        <v>636</v>
      </c>
      <c r="D247" s="37" t="s">
        <v>637</v>
      </c>
    </row>
    <row r="248" spans="1:4" x14ac:dyDescent="0.25">
      <c r="A248" s="221">
        <v>247</v>
      </c>
      <c r="B248" s="141" t="s">
        <v>638</v>
      </c>
      <c r="D248" s="37" t="s">
        <v>639</v>
      </c>
    </row>
    <row r="249" spans="1:4" ht="39.6" x14ac:dyDescent="0.25">
      <c r="A249" s="221">
        <v>248</v>
      </c>
      <c r="B249" s="150" t="s">
        <v>640</v>
      </c>
    </row>
    <row r="250" spans="1:4" x14ac:dyDescent="0.25">
      <c r="A250" s="221">
        <v>249</v>
      </c>
      <c r="B250" s="75" t="s">
        <v>641</v>
      </c>
      <c r="D250" s="37" t="s">
        <v>642</v>
      </c>
    </row>
    <row r="251" spans="1:4" x14ac:dyDescent="0.25">
      <c r="A251" s="221">
        <v>250</v>
      </c>
      <c r="B251" s="148" t="s">
        <v>643</v>
      </c>
      <c r="D251" s="37" t="s">
        <v>644</v>
      </c>
    </row>
    <row r="252" spans="1:4" ht="26.4" x14ac:dyDescent="0.25">
      <c r="A252" s="221">
        <v>251</v>
      </c>
      <c r="B252" s="75" t="s">
        <v>645</v>
      </c>
      <c r="D252" s="37" t="s">
        <v>646</v>
      </c>
    </row>
    <row r="253" spans="1:4" ht="26.4" x14ac:dyDescent="0.25">
      <c r="A253" s="221">
        <v>252</v>
      </c>
      <c r="B253" s="75" t="s">
        <v>647</v>
      </c>
      <c r="D253" s="37" t="s">
        <v>648</v>
      </c>
    </row>
    <row r="254" spans="1:4" x14ac:dyDescent="0.25">
      <c r="A254" s="221">
        <v>253</v>
      </c>
      <c r="B254" s="75" t="s">
        <v>649</v>
      </c>
      <c r="D254" s="37" t="s">
        <v>650</v>
      </c>
    </row>
    <row r="255" spans="1:4" ht="13.8" thickBot="1" x14ac:dyDescent="0.3">
      <c r="A255" s="221">
        <v>254</v>
      </c>
      <c r="B255" s="167" t="s">
        <v>651</v>
      </c>
    </row>
    <row r="256" spans="1:4" x14ac:dyDescent="0.25">
      <c r="A256" s="221">
        <v>255</v>
      </c>
      <c r="B256" s="166" t="s">
        <v>652</v>
      </c>
      <c r="D256" s="37" t="s">
        <v>653</v>
      </c>
    </row>
    <row r="257" spans="1:4" ht="52.8" x14ac:dyDescent="0.25">
      <c r="A257" s="221">
        <v>256</v>
      </c>
      <c r="B257" s="150" t="s">
        <v>654</v>
      </c>
      <c r="D257" s="37" t="s">
        <v>655</v>
      </c>
    </row>
    <row r="258" spans="1:4" ht="79.2" x14ac:dyDescent="0.25">
      <c r="A258" s="221">
        <v>257</v>
      </c>
      <c r="B258" s="150" t="s">
        <v>656</v>
      </c>
      <c r="D258" s="37" t="s">
        <v>657</v>
      </c>
    </row>
    <row r="259" spans="1:4" x14ac:dyDescent="0.25">
      <c r="A259" s="221">
        <v>258</v>
      </c>
      <c r="B259" s="75" t="s">
        <v>658</v>
      </c>
      <c r="D259" s="37" t="s">
        <v>659</v>
      </c>
    </row>
    <row r="260" spans="1:4" ht="26.4" x14ac:dyDescent="0.25">
      <c r="A260" s="221">
        <v>259</v>
      </c>
      <c r="B260" s="168" t="s">
        <v>660</v>
      </c>
      <c r="D260" s="37" t="s">
        <v>661</v>
      </c>
    </row>
    <row r="261" spans="1:4" ht="39.6" x14ac:dyDescent="0.25">
      <c r="A261" s="221">
        <v>260</v>
      </c>
      <c r="B261" s="151" t="s">
        <v>662</v>
      </c>
      <c r="D261" s="37" t="s">
        <v>663</v>
      </c>
    </row>
    <row r="262" spans="1:4" ht="52.8" x14ac:dyDescent="0.25">
      <c r="A262" s="221">
        <v>261</v>
      </c>
      <c r="B262" s="151" t="s">
        <v>664</v>
      </c>
      <c r="D262" s="37" t="s">
        <v>665</v>
      </c>
    </row>
    <row r="263" spans="1:4" ht="26.4" x14ac:dyDescent="0.25">
      <c r="A263" s="221">
        <v>262</v>
      </c>
      <c r="B263" s="75" t="s">
        <v>666</v>
      </c>
      <c r="D263" s="37" t="s">
        <v>667</v>
      </c>
    </row>
    <row r="264" spans="1:4" ht="39.6" x14ac:dyDescent="0.25">
      <c r="A264" s="221">
        <v>263</v>
      </c>
      <c r="B264" s="151" t="s">
        <v>668</v>
      </c>
      <c r="D264" s="37" t="s">
        <v>669</v>
      </c>
    </row>
    <row r="265" spans="1:4" ht="52.8" x14ac:dyDescent="0.25">
      <c r="A265" s="221">
        <v>264</v>
      </c>
      <c r="B265" s="151" t="s">
        <v>670</v>
      </c>
      <c r="D265" s="37" t="s">
        <v>671</v>
      </c>
    </row>
    <row r="266" spans="1:4" x14ac:dyDescent="0.25">
      <c r="A266" s="221">
        <v>265</v>
      </c>
      <c r="B266" s="75" t="s">
        <v>672</v>
      </c>
      <c r="D266" s="37" t="s">
        <v>673</v>
      </c>
    </row>
    <row r="267" spans="1:4" ht="66" x14ac:dyDescent="0.25">
      <c r="A267" s="221">
        <v>266</v>
      </c>
      <c r="B267" s="151" t="s">
        <v>674</v>
      </c>
      <c r="D267" s="37" t="s">
        <v>675</v>
      </c>
    </row>
    <row r="268" spans="1:4" ht="39.6" x14ac:dyDescent="0.25">
      <c r="A268" s="221">
        <v>267</v>
      </c>
      <c r="B268" s="151" t="s">
        <v>676</v>
      </c>
      <c r="D268" s="37" t="s">
        <v>677</v>
      </c>
    </row>
    <row r="269" spans="1:4" ht="36" x14ac:dyDescent="0.25">
      <c r="A269" s="221">
        <v>268</v>
      </c>
      <c r="B269" s="75" t="s">
        <v>678</v>
      </c>
      <c r="D269" s="37" t="s">
        <v>679</v>
      </c>
    </row>
    <row r="270" spans="1:4" ht="52.8" x14ac:dyDescent="0.25">
      <c r="A270" s="221">
        <v>269</v>
      </c>
      <c r="B270" s="151" t="s">
        <v>680</v>
      </c>
      <c r="D270" s="37" t="s">
        <v>681</v>
      </c>
    </row>
    <row r="271" spans="1:4" x14ac:dyDescent="0.25">
      <c r="A271" s="221">
        <v>270</v>
      </c>
      <c r="B271" s="151" t="s">
        <v>682</v>
      </c>
      <c r="D271" s="37" t="s">
        <v>683</v>
      </c>
    </row>
    <row r="272" spans="1:4" ht="13.8" thickBot="1" x14ac:dyDescent="0.3">
      <c r="A272" s="221">
        <v>271</v>
      </c>
      <c r="B272" s="75" t="s">
        <v>684</v>
      </c>
      <c r="D272" s="37" t="s">
        <v>685</v>
      </c>
    </row>
    <row r="273" spans="1:4" x14ac:dyDescent="0.25">
      <c r="A273" s="221">
        <v>272</v>
      </c>
      <c r="B273" s="169" t="s">
        <v>686</v>
      </c>
      <c r="D273" s="37" t="s">
        <v>687</v>
      </c>
    </row>
    <row r="274" spans="1:4" x14ac:dyDescent="0.25">
      <c r="A274" s="221">
        <v>273</v>
      </c>
      <c r="B274" s="170" t="s">
        <v>688</v>
      </c>
    </row>
    <row r="275" spans="1:4" x14ac:dyDescent="0.25">
      <c r="A275" s="221">
        <v>274</v>
      </c>
      <c r="B275" s="159" t="s">
        <v>689</v>
      </c>
      <c r="D275" s="37" t="s">
        <v>690</v>
      </c>
    </row>
    <row r="276" spans="1:4" x14ac:dyDescent="0.25">
      <c r="A276" s="221">
        <v>275</v>
      </c>
      <c r="B276" s="171" t="s">
        <v>691</v>
      </c>
      <c r="D276" s="37" t="s">
        <v>692</v>
      </c>
    </row>
    <row r="277" spans="1:4" ht="27" thickBot="1" x14ac:dyDescent="0.3">
      <c r="A277" s="221">
        <v>276</v>
      </c>
      <c r="B277" s="172" t="s">
        <v>693</v>
      </c>
      <c r="D277" s="37" t="s">
        <v>694</v>
      </c>
    </row>
    <row r="278" spans="1:4" ht="26.4" x14ac:dyDescent="0.25">
      <c r="A278" s="221">
        <v>277</v>
      </c>
      <c r="B278" s="173" t="s">
        <v>695</v>
      </c>
      <c r="D278" s="37" t="s">
        <v>696</v>
      </c>
    </row>
    <row r="279" spans="1:4" x14ac:dyDescent="0.25">
      <c r="A279" s="221">
        <v>278</v>
      </c>
      <c r="B279" s="75" t="s">
        <v>697</v>
      </c>
      <c r="D279" s="37" t="s">
        <v>698</v>
      </c>
    </row>
    <row r="280" spans="1:4" ht="27" thickBot="1" x14ac:dyDescent="0.3">
      <c r="A280" s="221">
        <v>279</v>
      </c>
      <c r="B280" s="174" t="s">
        <v>699</v>
      </c>
      <c r="D280" s="37" t="s">
        <v>700</v>
      </c>
    </row>
    <row r="281" spans="1:4" ht="13.8" thickBot="1" x14ac:dyDescent="0.3">
      <c r="A281" s="221">
        <v>280</v>
      </c>
      <c r="B281" s="143" t="s">
        <v>701</v>
      </c>
      <c r="D281" s="37" t="s">
        <v>702</v>
      </c>
    </row>
    <row r="282" spans="1:4" ht="79.2" x14ac:dyDescent="0.25">
      <c r="A282" s="221">
        <v>281</v>
      </c>
      <c r="B282" s="175" t="s">
        <v>703</v>
      </c>
    </row>
    <row r="283" spans="1:4" x14ac:dyDescent="0.25">
      <c r="A283" s="221">
        <v>282</v>
      </c>
      <c r="B283" s="75" t="s">
        <v>704</v>
      </c>
      <c r="D283" s="37" t="s">
        <v>705</v>
      </c>
    </row>
    <row r="284" spans="1:4" ht="105.6" x14ac:dyDescent="0.25">
      <c r="A284" s="221">
        <v>283</v>
      </c>
      <c r="B284" s="176" t="s">
        <v>706</v>
      </c>
    </row>
    <row r="285" spans="1:4" x14ac:dyDescent="0.25">
      <c r="A285" s="221">
        <v>284</v>
      </c>
      <c r="B285" s="177" t="s">
        <v>707</v>
      </c>
    </row>
    <row r="286" spans="1:4" x14ac:dyDescent="0.25">
      <c r="A286" s="221">
        <v>285</v>
      </c>
      <c r="B286" s="176" t="s">
        <v>708</v>
      </c>
      <c r="D286" s="37" t="s">
        <v>709</v>
      </c>
    </row>
    <row r="287" spans="1:4" x14ac:dyDescent="0.25">
      <c r="A287" s="221">
        <v>286</v>
      </c>
      <c r="B287" s="178" t="s">
        <v>710</v>
      </c>
    </row>
    <row r="288" spans="1:4" ht="26.4" x14ac:dyDescent="0.25">
      <c r="A288" s="221">
        <v>287</v>
      </c>
      <c r="B288" s="178" t="s">
        <v>711</v>
      </c>
    </row>
    <row r="289" spans="1:4" ht="52.8" x14ac:dyDescent="0.25">
      <c r="A289" s="221">
        <v>288</v>
      </c>
      <c r="B289" s="178" t="s">
        <v>712</v>
      </c>
      <c r="D289" s="37" t="s">
        <v>713</v>
      </c>
    </row>
    <row r="290" spans="1:4" ht="118.8" x14ac:dyDescent="0.25">
      <c r="A290" s="221">
        <v>289</v>
      </c>
      <c r="B290" s="176" t="s">
        <v>714</v>
      </c>
    </row>
    <row r="291" spans="1:4" ht="26.4" x14ac:dyDescent="0.25">
      <c r="A291" s="221">
        <v>290</v>
      </c>
      <c r="B291" s="176" t="s">
        <v>715</v>
      </c>
      <c r="D291" s="37" t="s">
        <v>716</v>
      </c>
    </row>
    <row r="292" spans="1:4" ht="39.6" x14ac:dyDescent="0.25">
      <c r="A292" s="221">
        <v>291</v>
      </c>
      <c r="B292" s="176" t="s">
        <v>717</v>
      </c>
    </row>
    <row r="293" spans="1:4" ht="39.6" x14ac:dyDescent="0.25">
      <c r="A293" s="221">
        <v>292</v>
      </c>
      <c r="B293" s="176" t="s">
        <v>718</v>
      </c>
      <c r="D293" s="37" t="s">
        <v>719</v>
      </c>
    </row>
    <row r="294" spans="1:4" ht="39.6" x14ac:dyDescent="0.25">
      <c r="A294" s="221">
        <v>293</v>
      </c>
      <c r="B294" s="176" t="s">
        <v>720</v>
      </c>
    </row>
    <row r="295" spans="1:4" x14ac:dyDescent="0.25">
      <c r="A295" s="221">
        <v>294</v>
      </c>
      <c r="B295" s="75" t="s">
        <v>721</v>
      </c>
      <c r="D295" s="37" t="s">
        <v>722</v>
      </c>
    </row>
    <row r="296" spans="1:4" ht="145.19999999999999" x14ac:dyDescent="0.25">
      <c r="A296" s="221">
        <v>295</v>
      </c>
      <c r="B296" s="176" t="s">
        <v>723</v>
      </c>
    </row>
    <row r="297" spans="1:4" x14ac:dyDescent="0.25">
      <c r="A297" s="221">
        <v>296</v>
      </c>
      <c r="B297" s="75" t="s">
        <v>724</v>
      </c>
      <c r="D297" s="37" t="s">
        <v>725</v>
      </c>
    </row>
    <row r="298" spans="1:4" x14ac:dyDescent="0.25">
      <c r="A298" s="221">
        <v>297</v>
      </c>
      <c r="B298" s="179" t="s">
        <v>726</v>
      </c>
    </row>
    <row r="299" spans="1:4" ht="52.8" x14ac:dyDescent="0.25">
      <c r="A299" s="221">
        <v>298</v>
      </c>
      <c r="B299" s="150" t="s">
        <v>727</v>
      </c>
    </row>
    <row r="300" spans="1:4" ht="53.4" thickBot="1" x14ac:dyDescent="0.3">
      <c r="A300" s="221">
        <v>299</v>
      </c>
      <c r="B300" s="180" t="s">
        <v>728</v>
      </c>
      <c r="D300" s="37" t="s">
        <v>729</v>
      </c>
    </row>
    <row r="301" spans="1:4" ht="40.200000000000003" thickBot="1" x14ac:dyDescent="0.3">
      <c r="A301" s="221">
        <v>300</v>
      </c>
      <c r="B301" s="181" t="s">
        <v>730</v>
      </c>
      <c r="D301" s="37" t="s">
        <v>731</v>
      </c>
    </row>
    <row r="302" spans="1:4" x14ac:dyDescent="0.25">
      <c r="A302" s="221">
        <v>301</v>
      </c>
      <c r="B302" s="182" t="s">
        <v>163</v>
      </c>
      <c r="D302" s="37" t="s">
        <v>732</v>
      </c>
    </row>
    <row r="303" spans="1:4" ht="79.2" x14ac:dyDescent="0.25">
      <c r="A303" s="221">
        <v>302</v>
      </c>
      <c r="B303" s="150" t="s">
        <v>733</v>
      </c>
      <c r="D303" s="37" t="s">
        <v>734</v>
      </c>
    </row>
    <row r="304" spans="1:4" ht="39.6" x14ac:dyDescent="0.25">
      <c r="A304" s="221">
        <v>303</v>
      </c>
      <c r="B304" s="183" t="s">
        <v>735</v>
      </c>
    </row>
    <row r="305" spans="1:4" ht="26.4" x14ac:dyDescent="0.25">
      <c r="A305" s="221">
        <v>304</v>
      </c>
      <c r="B305" s="176" t="s">
        <v>736</v>
      </c>
    </row>
    <row r="306" spans="1:4" ht="26.4" x14ac:dyDescent="0.25">
      <c r="A306" s="221">
        <v>305</v>
      </c>
      <c r="B306" s="176" t="s">
        <v>737</v>
      </c>
    </row>
    <row r="307" spans="1:4" ht="26.4" x14ac:dyDescent="0.25">
      <c r="A307" s="221">
        <v>306</v>
      </c>
      <c r="B307" s="176" t="s">
        <v>738</v>
      </c>
      <c r="D307" s="37" t="s">
        <v>739</v>
      </c>
    </row>
    <row r="308" spans="1:4" ht="26.4" x14ac:dyDescent="0.25">
      <c r="A308" s="221">
        <v>307</v>
      </c>
      <c r="B308" s="183" t="s">
        <v>740</v>
      </c>
      <c r="D308" s="37" t="s">
        <v>741</v>
      </c>
    </row>
    <row r="309" spans="1:4" ht="26.4" x14ac:dyDescent="0.25">
      <c r="A309" s="221">
        <v>308</v>
      </c>
      <c r="B309" s="183" t="s">
        <v>742</v>
      </c>
      <c r="D309" s="37" t="s">
        <v>743</v>
      </c>
    </row>
    <row r="310" spans="1:4" ht="13.8" thickBot="1" x14ac:dyDescent="0.3">
      <c r="A310" s="221">
        <v>309</v>
      </c>
      <c r="B310" s="184" t="s">
        <v>744</v>
      </c>
      <c r="D310" s="37" t="s">
        <v>745</v>
      </c>
    </row>
    <row r="311" spans="1:4" ht="26.4" x14ac:dyDescent="0.25">
      <c r="A311" s="221">
        <v>310</v>
      </c>
      <c r="B311" s="182" t="s">
        <v>746</v>
      </c>
      <c r="D311" s="37" t="s">
        <v>747</v>
      </c>
    </row>
    <row r="312" spans="1:4" ht="79.2" x14ac:dyDescent="0.25">
      <c r="A312" s="221">
        <v>311</v>
      </c>
      <c r="B312" s="185" t="s">
        <v>748</v>
      </c>
      <c r="D312" s="37" t="s">
        <v>749</v>
      </c>
    </row>
    <row r="313" spans="1:4" ht="39.6" x14ac:dyDescent="0.25">
      <c r="A313" s="221">
        <v>312</v>
      </c>
      <c r="B313" s="183" t="s">
        <v>750</v>
      </c>
      <c r="D313" s="37" t="s">
        <v>751</v>
      </c>
    </row>
    <row r="314" spans="1:4" ht="40.200000000000003" thickBot="1" x14ac:dyDescent="0.3">
      <c r="A314" s="221">
        <v>313</v>
      </c>
      <c r="B314" s="186" t="s">
        <v>752</v>
      </c>
      <c r="D314" s="37" t="s">
        <v>753</v>
      </c>
    </row>
    <row r="315" spans="1:4" x14ac:dyDescent="0.25">
      <c r="A315" s="221">
        <v>314</v>
      </c>
      <c r="B315" s="182" t="s">
        <v>754</v>
      </c>
    </row>
    <row r="316" spans="1:4" ht="26.4" x14ac:dyDescent="0.25">
      <c r="A316" s="221">
        <v>315</v>
      </c>
      <c r="B316" s="150" t="s">
        <v>755</v>
      </c>
    </row>
    <row r="317" spans="1:4" ht="39.6" x14ac:dyDescent="0.25">
      <c r="A317" s="221">
        <v>316</v>
      </c>
      <c r="B317" s="183" t="s">
        <v>756</v>
      </c>
    </row>
    <row r="318" spans="1:4" x14ac:dyDescent="0.25">
      <c r="A318" s="221">
        <v>317</v>
      </c>
      <c r="B318" s="183" t="s">
        <v>757</v>
      </c>
      <c r="D318" s="37" t="s">
        <v>758</v>
      </c>
    </row>
    <row r="319" spans="1:4" ht="27" thickBot="1" x14ac:dyDescent="0.3">
      <c r="A319" s="221">
        <v>318</v>
      </c>
      <c r="B319" s="186" t="s">
        <v>759</v>
      </c>
      <c r="D319" s="37" t="s">
        <v>760</v>
      </c>
    </row>
    <row r="320" spans="1:4" x14ac:dyDescent="0.25">
      <c r="A320" s="221">
        <v>319</v>
      </c>
      <c r="B320" s="187" t="s">
        <v>761</v>
      </c>
      <c r="D320" s="37" t="s">
        <v>762</v>
      </c>
    </row>
    <row r="321" spans="1:4" ht="92.4" x14ac:dyDescent="0.25">
      <c r="A321" s="221">
        <v>320</v>
      </c>
      <c r="B321" s="150" t="s">
        <v>763</v>
      </c>
    </row>
    <row r="322" spans="1:4" ht="26.4" x14ac:dyDescent="0.25">
      <c r="A322" s="221">
        <v>321</v>
      </c>
      <c r="B322" s="183" t="s">
        <v>764</v>
      </c>
    </row>
    <row r="323" spans="1:4" ht="26.4" x14ac:dyDescent="0.25">
      <c r="A323" s="221">
        <v>322</v>
      </c>
      <c r="B323" s="183" t="s">
        <v>765</v>
      </c>
      <c r="D323" s="37" t="s">
        <v>766</v>
      </c>
    </row>
    <row r="324" spans="1:4" ht="26.4" x14ac:dyDescent="0.25">
      <c r="A324" s="221">
        <v>323</v>
      </c>
      <c r="B324" s="183" t="s">
        <v>767</v>
      </c>
      <c r="D324" s="37" t="s">
        <v>768</v>
      </c>
    </row>
    <row r="325" spans="1:4" ht="13.8" thickBot="1" x14ac:dyDescent="0.3">
      <c r="A325" s="221">
        <v>324</v>
      </c>
      <c r="B325" s="186" t="s">
        <v>769</v>
      </c>
      <c r="D325" s="37" t="s">
        <v>770</v>
      </c>
    </row>
    <row r="326" spans="1:4" x14ac:dyDescent="0.25">
      <c r="A326" s="221">
        <v>325</v>
      </c>
      <c r="B326" s="75" t="s">
        <v>771</v>
      </c>
      <c r="D326" s="37" t="s">
        <v>772</v>
      </c>
    </row>
    <row r="327" spans="1:4" x14ac:dyDescent="0.25">
      <c r="A327" s="221">
        <v>326</v>
      </c>
      <c r="B327" s="75" t="s">
        <v>773</v>
      </c>
      <c r="D327" s="37" t="s">
        <v>774</v>
      </c>
    </row>
    <row r="328" spans="1:4" ht="39.6" x14ac:dyDescent="0.25">
      <c r="A328" s="221">
        <v>327</v>
      </c>
      <c r="B328" s="75" t="s">
        <v>775</v>
      </c>
      <c r="D328" s="37" t="s">
        <v>776</v>
      </c>
    </row>
    <row r="329" spans="1:4" ht="52.8" x14ac:dyDescent="0.25">
      <c r="A329" s="221">
        <v>328</v>
      </c>
      <c r="B329" s="150" t="s">
        <v>777</v>
      </c>
      <c r="D329" s="37" t="s">
        <v>778</v>
      </c>
    </row>
    <row r="330" spans="1:4" ht="39.6" x14ac:dyDescent="0.25">
      <c r="A330" s="221">
        <v>329</v>
      </c>
      <c r="B330" s="150" t="s">
        <v>779</v>
      </c>
      <c r="D330" s="37" t="s">
        <v>780</v>
      </c>
    </row>
    <row r="331" spans="1:4" ht="26.4" x14ac:dyDescent="0.25">
      <c r="A331" s="221">
        <v>330</v>
      </c>
      <c r="B331" s="75" t="s">
        <v>781</v>
      </c>
      <c r="D331" s="37" t="s">
        <v>782</v>
      </c>
    </row>
    <row r="332" spans="1:4" ht="52.8" x14ac:dyDescent="0.25">
      <c r="A332" s="221">
        <v>331</v>
      </c>
      <c r="B332" s="188" t="s">
        <v>783</v>
      </c>
    </row>
    <row r="333" spans="1:4" ht="92.4" x14ac:dyDescent="0.25">
      <c r="A333" s="221">
        <v>332</v>
      </c>
      <c r="B333" s="150" t="s">
        <v>784</v>
      </c>
    </row>
    <row r="334" spans="1:4" x14ac:dyDescent="0.25">
      <c r="A334" s="221">
        <v>333</v>
      </c>
      <c r="B334" s="150" t="s">
        <v>785</v>
      </c>
      <c r="D334" s="37" t="s">
        <v>786</v>
      </c>
    </row>
    <row r="335" spans="1:4" x14ac:dyDescent="0.25">
      <c r="A335" s="221">
        <v>334</v>
      </c>
      <c r="B335" s="227" t="s">
        <v>787</v>
      </c>
      <c r="D335" s="37" t="s">
        <v>788</v>
      </c>
    </row>
    <row r="336" spans="1:4" x14ac:dyDescent="0.25">
      <c r="A336" s="221">
        <v>335</v>
      </c>
      <c r="B336" s="227" t="s">
        <v>789</v>
      </c>
      <c r="D336" s="37" t="s">
        <v>790</v>
      </c>
    </row>
    <row r="337" spans="1:4" x14ac:dyDescent="0.25">
      <c r="A337" s="221">
        <v>336</v>
      </c>
      <c r="B337" s="227" t="s">
        <v>791</v>
      </c>
      <c r="D337" s="37" t="s">
        <v>792</v>
      </c>
    </row>
    <row r="338" spans="1:4" x14ac:dyDescent="0.25">
      <c r="A338" s="221">
        <v>337</v>
      </c>
      <c r="B338" s="227" t="s">
        <v>793</v>
      </c>
      <c r="D338" s="37" t="s">
        <v>794</v>
      </c>
    </row>
    <row r="339" spans="1:4" x14ac:dyDescent="0.25">
      <c r="A339" s="221">
        <v>338</v>
      </c>
      <c r="B339" s="227" t="s">
        <v>795</v>
      </c>
      <c r="D339" s="37" t="s">
        <v>796</v>
      </c>
    </row>
    <row r="340" spans="1:4" x14ac:dyDescent="0.25">
      <c r="A340" s="221">
        <v>339</v>
      </c>
      <c r="B340" s="227" t="s">
        <v>797</v>
      </c>
      <c r="D340" s="37" t="s">
        <v>798</v>
      </c>
    </row>
    <row r="341" spans="1:4" x14ac:dyDescent="0.25">
      <c r="A341" s="221">
        <v>340</v>
      </c>
      <c r="B341" s="227" t="s">
        <v>799</v>
      </c>
      <c r="D341" s="37" t="s">
        <v>800</v>
      </c>
    </row>
    <row r="342" spans="1:4" x14ac:dyDescent="0.25">
      <c r="A342" s="221">
        <v>341</v>
      </c>
      <c r="B342" s="227" t="s">
        <v>801</v>
      </c>
      <c r="D342" s="37" t="s">
        <v>802</v>
      </c>
    </row>
    <row r="343" spans="1:4" x14ac:dyDescent="0.25">
      <c r="A343" s="221">
        <v>342</v>
      </c>
      <c r="B343" s="227" t="s">
        <v>803</v>
      </c>
      <c r="D343" s="37" t="s">
        <v>804</v>
      </c>
    </row>
    <row r="344" spans="1:4" x14ac:dyDescent="0.25">
      <c r="A344" s="221">
        <v>343</v>
      </c>
      <c r="B344" s="227" t="s">
        <v>805</v>
      </c>
      <c r="D344" s="37" t="s">
        <v>806</v>
      </c>
    </row>
    <row r="345" spans="1:4" x14ac:dyDescent="0.25">
      <c r="A345" s="221">
        <v>344</v>
      </c>
      <c r="B345" s="227" t="s">
        <v>807</v>
      </c>
      <c r="D345" s="37" t="s">
        <v>808</v>
      </c>
    </row>
    <row r="346" spans="1:4" x14ac:dyDescent="0.25">
      <c r="A346" s="221">
        <v>345</v>
      </c>
      <c r="B346" s="227" t="s">
        <v>809</v>
      </c>
      <c r="D346" s="37" t="s">
        <v>810</v>
      </c>
    </row>
    <row r="347" spans="1:4" x14ac:dyDescent="0.25">
      <c r="A347" s="221">
        <v>346</v>
      </c>
      <c r="B347" s="227" t="s">
        <v>811</v>
      </c>
      <c r="D347" s="37" t="s">
        <v>812</v>
      </c>
    </row>
    <row r="348" spans="1:4" x14ac:dyDescent="0.25">
      <c r="A348" s="221">
        <v>347</v>
      </c>
      <c r="B348" s="227" t="s">
        <v>813</v>
      </c>
      <c r="D348" s="37" t="s">
        <v>814</v>
      </c>
    </row>
    <row r="349" spans="1:4" x14ac:dyDescent="0.25">
      <c r="A349" s="221">
        <v>348</v>
      </c>
      <c r="B349" s="227" t="s">
        <v>815</v>
      </c>
      <c r="D349" s="37" t="s">
        <v>816</v>
      </c>
    </row>
    <row r="350" spans="1:4" x14ac:dyDescent="0.25">
      <c r="A350" s="221">
        <v>349</v>
      </c>
      <c r="B350" s="227" t="s">
        <v>817</v>
      </c>
      <c r="D350" s="37" t="s">
        <v>818</v>
      </c>
    </row>
    <row r="351" spans="1:4" x14ac:dyDescent="0.25">
      <c r="A351" s="221">
        <v>350</v>
      </c>
      <c r="B351" s="227" t="s">
        <v>819</v>
      </c>
      <c r="D351" s="37" t="s">
        <v>820</v>
      </c>
    </row>
    <row r="352" spans="1:4" x14ac:dyDescent="0.25">
      <c r="A352" s="221">
        <v>351</v>
      </c>
      <c r="B352" s="227" t="s">
        <v>821</v>
      </c>
      <c r="D352" s="37" t="s">
        <v>822</v>
      </c>
    </row>
    <row r="353" spans="1:4" x14ac:dyDescent="0.25">
      <c r="A353" s="221">
        <v>352</v>
      </c>
      <c r="B353" s="227" t="s">
        <v>823</v>
      </c>
      <c r="D353" s="37" t="s">
        <v>824</v>
      </c>
    </row>
    <row r="354" spans="1:4" x14ac:dyDescent="0.25">
      <c r="A354" s="221">
        <v>353</v>
      </c>
      <c r="B354" s="227" t="s">
        <v>825</v>
      </c>
      <c r="D354" s="37" t="s">
        <v>826</v>
      </c>
    </row>
    <row r="355" spans="1:4" x14ac:dyDescent="0.25">
      <c r="A355" s="221">
        <v>354</v>
      </c>
      <c r="B355" s="227" t="s">
        <v>827</v>
      </c>
      <c r="D355" s="37" t="s">
        <v>828</v>
      </c>
    </row>
    <row r="356" spans="1:4" x14ac:dyDescent="0.25">
      <c r="A356" s="221">
        <v>355</v>
      </c>
      <c r="B356" s="227" t="s">
        <v>829</v>
      </c>
      <c r="D356" s="37" t="s">
        <v>830</v>
      </c>
    </row>
    <row r="357" spans="1:4" x14ac:dyDescent="0.25">
      <c r="A357" s="221">
        <v>356</v>
      </c>
      <c r="B357" s="189" t="s">
        <v>831</v>
      </c>
      <c r="D357" s="37" t="s">
        <v>832</v>
      </c>
    </row>
    <row r="358" spans="1:4" x14ac:dyDescent="0.25">
      <c r="A358" s="221">
        <v>357</v>
      </c>
      <c r="B358" s="227" t="s">
        <v>833</v>
      </c>
      <c r="D358" s="37" t="s">
        <v>834</v>
      </c>
    </row>
    <row r="359" spans="1:4" x14ac:dyDescent="0.25">
      <c r="A359" s="221">
        <v>358</v>
      </c>
      <c r="B359" s="227" t="s">
        <v>835</v>
      </c>
      <c r="D359" s="37" t="s">
        <v>836</v>
      </c>
    </row>
    <row r="360" spans="1:4" x14ac:dyDescent="0.25">
      <c r="A360" s="221">
        <v>359</v>
      </c>
      <c r="B360" s="227" t="s">
        <v>837</v>
      </c>
      <c r="D360" s="37" t="s">
        <v>838</v>
      </c>
    </row>
    <row r="361" spans="1:4" x14ac:dyDescent="0.25">
      <c r="A361" s="221">
        <v>360</v>
      </c>
      <c r="B361" s="227" t="s">
        <v>839</v>
      </c>
      <c r="D361" s="37" t="s">
        <v>840</v>
      </c>
    </row>
    <row r="362" spans="1:4" x14ac:dyDescent="0.25">
      <c r="A362" s="221">
        <v>361</v>
      </c>
      <c r="B362" s="227" t="s">
        <v>841</v>
      </c>
      <c r="D362" s="37" t="s">
        <v>842</v>
      </c>
    </row>
    <row r="363" spans="1:4" x14ac:dyDescent="0.25">
      <c r="A363" s="221">
        <v>362</v>
      </c>
      <c r="B363" s="227" t="s">
        <v>843</v>
      </c>
      <c r="D363" s="37" t="s">
        <v>844</v>
      </c>
    </row>
    <row r="364" spans="1:4" x14ac:dyDescent="0.25">
      <c r="A364" s="221">
        <v>363</v>
      </c>
      <c r="B364" s="189" t="s">
        <v>845</v>
      </c>
      <c r="D364" s="37" t="s">
        <v>846</v>
      </c>
    </row>
    <row r="365" spans="1:4" x14ac:dyDescent="0.25">
      <c r="A365" s="221">
        <v>364</v>
      </c>
      <c r="B365" s="227" t="s">
        <v>847</v>
      </c>
      <c r="D365" s="37" t="s">
        <v>848</v>
      </c>
    </row>
    <row r="366" spans="1:4" x14ac:dyDescent="0.25">
      <c r="A366" s="221">
        <v>365</v>
      </c>
      <c r="B366" s="227" t="s">
        <v>849</v>
      </c>
      <c r="D366" s="37" t="s">
        <v>850</v>
      </c>
    </row>
    <row r="367" spans="1:4" x14ac:dyDescent="0.25">
      <c r="A367" s="221">
        <v>366</v>
      </c>
      <c r="B367" s="227" t="s">
        <v>58</v>
      </c>
      <c r="D367" s="37" t="s">
        <v>851</v>
      </c>
    </row>
    <row r="368" spans="1:4" x14ac:dyDescent="0.25">
      <c r="A368" s="221">
        <v>367</v>
      </c>
      <c r="B368" s="189" t="s">
        <v>852</v>
      </c>
      <c r="D368" s="37" t="s">
        <v>853</v>
      </c>
    </row>
    <row r="369" spans="1:4" x14ac:dyDescent="0.25">
      <c r="A369" s="221">
        <v>368</v>
      </c>
      <c r="B369" s="189" t="s">
        <v>854</v>
      </c>
      <c r="D369" s="37" t="s">
        <v>855</v>
      </c>
    </row>
    <row r="370" spans="1:4" x14ac:dyDescent="0.25">
      <c r="A370" s="221">
        <v>369</v>
      </c>
      <c r="B370" s="227" t="s">
        <v>856</v>
      </c>
    </row>
    <row r="371" spans="1:4" x14ac:dyDescent="0.25">
      <c r="A371" s="221">
        <v>370</v>
      </c>
      <c r="B371" s="227" t="s">
        <v>857</v>
      </c>
    </row>
    <row r="372" spans="1:4" x14ac:dyDescent="0.25">
      <c r="A372" s="221">
        <v>371</v>
      </c>
      <c r="B372" s="227" t="s">
        <v>858</v>
      </c>
      <c r="D372" s="37" t="s">
        <v>859</v>
      </c>
    </row>
    <row r="373" spans="1:4" x14ac:dyDescent="0.25">
      <c r="A373" s="221">
        <v>372</v>
      </c>
      <c r="B373" s="227" t="s">
        <v>860</v>
      </c>
      <c r="D373" s="37" t="s">
        <v>861</v>
      </c>
    </row>
    <row r="374" spans="1:4" x14ac:dyDescent="0.25">
      <c r="A374" s="221">
        <v>373</v>
      </c>
      <c r="B374" s="227" t="s">
        <v>862</v>
      </c>
      <c r="D374" s="37" t="s">
        <v>863</v>
      </c>
    </row>
    <row r="375" spans="1:4" x14ac:dyDescent="0.25">
      <c r="A375" s="221">
        <v>374</v>
      </c>
      <c r="B375" s="227" t="s">
        <v>864</v>
      </c>
      <c r="D375" s="37" t="s">
        <v>865</v>
      </c>
    </row>
    <row r="376" spans="1:4" x14ac:dyDescent="0.25">
      <c r="A376" s="221">
        <v>375</v>
      </c>
      <c r="B376" s="227" t="s">
        <v>866</v>
      </c>
      <c r="D376" s="37" t="s">
        <v>867</v>
      </c>
    </row>
    <row r="377" spans="1:4" ht="26.4" x14ac:dyDescent="0.25">
      <c r="A377" s="221">
        <v>376</v>
      </c>
      <c r="B377" s="227" t="s">
        <v>868</v>
      </c>
      <c r="D377" s="37" t="s">
        <v>869</v>
      </c>
    </row>
    <row r="378" spans="1:4" ht="26.4" x14ac:dyDescent="0.25">
      <c r="A378" s="221">
        <v>377</v>
      </c>
      <c r="B378" s="227" t="s">
        <v>162</v>
      </c>
      <c r="D378" s="37" t="s">
        <v>870</v>
      </c>
    </row>
    <row r="379" spans="1:4" ht="26.4" x14ac:dyDescent="0.25">
      <c r="A379" s="221">
        <v>378</v>
      </c>
      <c r="B379" s="227" t="s">
        <v>871</v>
      </c>
      <c r="D379" s="37" t="s">
        <v>872</v>
      </c>
    </row>
    <row r="380" spans="1:4" x14ac:dyDescent="0.25">
      <c r="A380" s="221">
        <v>379</v>
      </c>
      <c r="B380" s="227" t="s">
        <v>873</v>
      </c>
      <c r="D380" s="37" t="s">
        <v>874</v>
      </c>
    </row>
    <row r="381" spans="1:4" x14ac:dyDescent="0.25">
      <c r="A381" s="221">
        <v>380</v>
      </c>
      <c r="B381" s="189" t="s">
        <v>875</v>
      </c>
      <c r="D381" s="37" t="s">
        <v>876</v>
      </c>
    </row>
    <row r="382" spans="1:4" x14ac:dyDescent="0.25">
      <c r="A382" s="221">
        <v>381</v>
      </c>
      <c r="B382" s="228" t="s">
        <v>877</v>
      </c>
    </row>
    <row r="383" spans="1:4" x14ac:dyDescent="0.25">
      <c r="A383" s="221">
        <v>382</v>
      </c>
      <c r="B383" s="229" t="s">
        <v>878</v>
      </c>
      <c r="D383" s="37" t="s">
        <v>879</v>
      </c>
    </row>
    <row r="384" spans="1:4" ht="22.8" x14ac:dyDescent="0.25">
      <c r="A384" s="221">
        <v>383</v>
      </c>
      <c r="B384" s="230" t="s">
        <v>880</v>
      </c>
      <c r="D384" s="37" t="s">
        <v>881</v>
      </c>
    </row>
    <row r="385" spans="1:4" x14ac:dyDescent="0.25">
      <c r="A385" s="221">
        <v>384</v>
      </c>
      <c r="B385" s="188" t="s">
        <v>882</v>
      </c>
      <c r="D385" s="37" t="s">
        <v>883</v>
      </c>
    </row>
    <row r="386" spans="1:4" x14ac:dyDescent="0.25">
      <c r="A386" s="221">
        <v>385</v>
      </c>
      <c r="B386" s="190" t="s">
        <v>884</v>
      </c>
      <c r="D386" s="37" t="s">
        <v>885</v>
      </c>
    </row>
    <row r="387" spans="1:4" x14ac:dyDescent="0.25">
      <c r="A387" s="221">
        <v>386</v>
      </c>
      <c r="B387" s="231" t="s">
        <v>886</v>
      </c>
      <c r="D387" s="37" t="s">
        <v>887</v>
      </c>
    </row>
    <row r="388" spans="1:4" x14ac:dyDescent="0.25">
      <c r="A388" s="221">
        <v>387</v>
      </c>
      <c r="B388" s="191" t="s">
        <v>888</v>
      </c>
      <c r="D388" s="37" t="s">
        <v>889</v>
      </c>
    </row>
    <row r="389" spans="1:4" x14ac:dyDescent="0.25">
      <c r="A389" s="221">
        <v>388</v>
      </c>
      <c r="B389" s="192" t="s">
        <v>890</v>
      </c>
      <c r="D389" s="37" t="s">
        <v>891</v>
      </c>
    </row>
    <row r="390" spans="1:4" x14ac:dyDescent="0.25">
      <c r="A390" s="221">
        <v>389</v>
      </c>
      <c r="B390" s="227" t="s">
        <v>892</v>
      </c>
      <c r="D390" s="37" t="s">
        <v>893</v>
      </c>
    </row>
    <row r="391" spans="1:4" ht="39.6" x14ac:dyDescent="0.25">
      <c r="A391" s="221">
        <v>390</v>
      </c>
      <c r="B391" s="150" t="s">
        <v>894</v>
      </c>
      <c r="D391" s="37" t="s">
        <v>895</v>
      </c>
    </row>
    <row r="392" spans="1:4" x14ac:dyDescent="0.25">
      <c r="A392" s="221">
        <v>391</v>
      </c>
      <c r="B392" s="193" t="s">
        <v>896</v>
      </c>
    </row>
    <row r="393" spans="1:4" s="217" customFormat="1" x14ac:dyDescent="0.25">
      <c r="A393" s="222" t="s">
        <v>897</v>
      </c>
      <c r="B393" s="222" t="s">
        <v>897</v>
      </c>
      <c r="C393" s="222" t="s">
        <v>898</v>
      </c>
      <c r="D393" s="222" t="s">
        <v>899</v>
      </c>
    </row>
    <row r="394" spans="1:4" ht="66" x14ac:dyDescent="0.25">
      <c r="A394" s="223">
        <v>500</v>
      </c>
      <c r="B394" s="105" t="s">
        <v>900</v>
      </c>
      <c r="D394" s="237" t="s">
        <v>901</v>
      </c>
    </row>
    <row r="395" spans="1:4" x14ac:dyDescent="0.25">
      <c r="A395" s="223">
        <v>501</v>
      </c>
      <c r="B395" s="35" t="s">
        <v>902</v>
      </c>
      <c r="D395" s="237" t="s">
        <v>903</v>
      </c>
    </row>
    <row r="396" spans="1:4" ht="39.6" x14ac:dyDescent="0.25">
      <c r="A396" s="223">
        <v>502</v>
      </c>
      <c r="B396" s="105" t="s">
        <v>904</v>
      </c>
      <c r="D396" s="237" t="s">
        <v>905</v>
      </c>
    </row>
    <row r="397" spans="1:4" x14ac:dyDescent="0.25">
      <c r="A397" s="223">
        <v>503</v>
      </c>
      <c r="B397" s="35" t="s">
        <v>906</v>
      </c>
      <c r="D397" s="237" t="s">
        <v>907</v>
      </c>
    </row>
    <row r="398" spans="1:4" ht="105.6" x14ac:dyDescent="0.25">
      <c r="A398" s="223">
        <v>504</v>
      </c>
      <c r="B398" s="105" t="s">
        <v>908</v>
      </c>
      <c r="D398" s="237" t="s">
        <v>909</v>
      </c>
    </row>
    <row r="399" spans="1:4" ht="79.2" x14ac:dyDescent="0.25">
      <c r="A399" s="223">
        <v>505</v>
      </c>
      <c r="B399" s="105" t="s">
        <v>910</v>
      </c>
      <c r="D399" s="237" t="s">
        <v>911</v>
      </c>
    </row>
    <row r="400" spans="1:4" ht="105" x14ac:dyDescent="0.25">
      <c r="A400" s="223">
        <v>506</v>
      </c>
      <c r="B400" s="232" t="s">
        <v>912</v>
      </c>
      <c r="D400" s="237" t="s">
        <v>913</v>
      </c>
    </row>
    <row r="401" spans="1:4" ht="27" thickBot="1" x14ac:dyDescent="0.3">
      <c r="A401" s="223">
        <v>507</v>
      </c>
      <c r="B401" s="35" t="s">
        <v>914</v>
      </c>
      <c r="D401" s="237" t="s">
        <v>915</v>
      </c>
    </row>
    <row r="402" spans="1:4" x14ac:dyDescent="0.25">
      <c r="A402" s="223">
        <v>508</v>
      </c>
      <c r="B402" s="104" t="s">
        <v>916</v>
      </c>
      <c r="D402" s="237" t="s">
        <v>917</v>
      </c>
    </row>
    <row r="403" spans="1:4" x14ac:dyDescent="0.25">
      <c r="A403" s="223">
        <v>509</v>
      </c>
      <c r="B403" s="35" t="s">
        <v>918</v>
      </c>
      <c r="D403" s="237" t="s">
        <v>919</v>
      </c>
    </row>
    <row r="404" spans="1:4" ht="52.8" x14ac:dyDescent="0.25">
      <c r="A404" s="223">
        <v>510</v>
      </c>
      <c r="B404" s="194" t="s">
        <v>920</v>
      </c>
      <c r="D404" s="237" t="s">
        <v>921</v>
      </c>
    </row>
    <row r="405" spans="1:4" x14ac:dyDescent="0.25">
      <c r="A405" s="223">
        <v>511</v>
      </c>
      <c r="B405" s="218" t="s">
        <v>922</v>
      </c>
      <c r="D405" s="237" t="s">
        <v>923</v>
      </c>
    </row>
    <row r="406" spans="1:4" ht="92.4" x14ac:dyDescent="0.25">
      <c r="A406" s="223">
        <v>512</v>
      </c>
      <c r="B406" s="194" t="s">
        <v>924</v>
      </c>
      <c r="D406" s="237" t="s">
        <v>925</v>
      </c>
    </row>
    <row r="407" spans="1:4" ht="26.4" x14ac:dyDescent="0.25">
      <c r="A407" s="223">
        <v>513</v>
      </c>
      <c r="B407" s="106" t="s">
        <v>926</v>
      </c>
      <c r="D407" s="237" t="s">
        <v>927</v>
      </c>
    </row>
    <row r="408" spans="1:4" ht="52.8" x14ac:dyDescent="0.25">
      <c r="A408" s="223">
        <v>514</v>
      </c>
      <c r="B408" s="81" t="s">
        <v>50</v>
      </c>
      <c r="D408" s="237" t="s">
        <v>928</v>
      </c>
    </row>
    <row r="409" spans="1:4" ht="52.8" x14ac:dyDescent="0.25">
      <c r="A409" s="223">
        <v>515</v>
      </c>
      <c r="B409" s="81" t="s">
        <v>51</v>
      </c>
      <c r="D409" s="237" t="s">
        <v>929</v>
      </c>
    </row>
    <row r="410" spans="1:4" ht="39.6" x14ac:dyDescent="0.25">
      <c r="A410" s="223">
        <v>516</v>
      </c>
      <c r="B410" s="81" t="s">
        <v>52</v>
      </c>
      <c r="D410" s="237" t="s">
        <v>930</v>
      </c>
    </row>
    <row r="411" spans="1:4" ht="26.4" x14ac:dyDescent="0.25">
      <c r="A411" s="223">
        <v>517</v>
      </c>
      <c r="B411" s="81" t="s">
        <v>53</v>
      </c>
      <c r="D411" s="237" t="s">
        <v>931</v>
      </c>
    </row>
    <row r="412" spans="1:4" ht="211.2" x14ac:dyDescent="0.25">
      <c r="A412" s="223">
        <v>518</v>
      </c>
      <c r="B412" s="81" t="s">
        <v>932</v>
      </c>
      <c r="D412" s="237" t="s">
        <v>933</v>
      </c>
    </row>
    <row r="413" spans="1:4" ht="26.4" x14ac:dyDescent="0.25">
      <c r="A413" s="223">
        <v>519</v>
      </c>
      <c r="B413" s="148" t="s">
        <v>934</v>
      </c>
      <c r="D413" s="237" t="s">
        <v>935</v>
      </c>
    </row>
    <row r="414" spans="1:4" x14ac:dyDescent="0.25">
      <c r="A414" s="223">
        <v>520</v>
      </c>
      <c r="B414" s="195" t="s">
        <v>936</v>
      </c>
      <c r="D414" s="237" t="s">
        <v>937</v>
      </c>
    </row>
    <row r="415" spans="1:4" x14ac:dyDescent="0.25">
      <c r="A415" s="223">
        <v>521</v>
      </c>
      <c r="B415" s="195" t="s">
        <v>938</v>
      </c>
      <c r="D415" s="237" t="s">
        <v>939</v>
      </c>
    </row>
    <row r="416" spans="1:4" x14ac:dyDescent="0.25">
      <c r="A416" s="223">
        <v>522</v>
      </c>
      <c r="B416" s="81" t="s">
        <v>940</v>
      </c>
      <c r="D416" s="237" t="s">
        <v>941</v>
      </c>
    </row>
    <row r="417" spans="1:4" x14ac:dyDescent="0.25">
      <c r="A417" s="223">
        <v>523</v>
      </c>
      <c r="B417" s="195" t="s">
        <v>942</v>
      </c>
      <c r="D417" s="237" t="s">
        <v>943</v>
      </c>
    </row>
    <row r="418" spans="1:4" ht="66" x14ac:dyDescent="0.25">
      <c r="A418" s="223">
        <v>524</v>
      </c>
      <c r="B418" s="81" t="s">
        <v>944</v>
      </c>
      <c r="D418" s="237" t="s">
        <v>945</v>
      </c>
    </row>
    <row r="419" spans="1:4" ht="27" thickBot="1" x14ac:dyDescent="0.3">
      <c r="A419" s="223">
        <v>525</v>
      </c>
      <c r="B419" s="81" t="s">
        <v>946</v>
      </c>
      <c r="D419" s="237" t="s">
        <v>947</v>
      </c>
    </row>
    <row r="420" spans="1:4" ht="13.8" thickBot="1" x14ac:dyDescent="0.3">
      <c r="A420" s="223">
        <v>526</v>
      </c>
      <c r="B420" s="196" t="s">
        <v>948</v>
      </c>
      <c r="D420" s="237" t="s">
        <v>949</v>
      </c>
    </row>
    <row r="421" spans="1:4" ht="79.2" x14ac:dyDescent="0.25">
      <c r="A421" s="223">
        <v>527</v>
      </c>
      <c r="B421" s="81" t="s">
        <v>950</v>
      </c>
      <c r="D421" s="237" t="s">
        <v>951</v>
      </c>
    </row>
    <row r="422" spans="1:4" x14ac:dyDescent="0.25">
      <c r="A422" s="223">
        <v>528</v>
      </c>
      <c r="B422" s="197" t="s">
        <v>952</v>
      </c>
      <c r="D422" s="237" t="s">
        <v>953</v>
      </c>
    </row>
    <row r="423" spans="1:4" ht="26.4" x14ac:dyDescent="0.25">
      <c r="A423" s="223">
        <v>529</v>
      </c>
      <c r="B423" s="195" t="s">
        <v>954</v>
      </c>
      <c r="D423" s="237" t="s">
        <v>955</v>
      </c>
    </row>
    <row r="424" spans="1:4" x14ac:dyDescent="0.25">
      <c r="A424" s="223">
        <v>530</v>
      </c>
      <c r="B424" s="320" t="s">
        <v>64</v>
      </c>
      <c r="D424" s="237" t="s">
        <v>956</v>
      </c>
    </row>
    <row r="425" spans="1:4" ht="39.6" x14ac:dyDescent="0.25">
      <c r="A425" s="223">
        <v>531</v>
      </c>
      <c r="B425" s="107" t="s">
        <v>957</v>
      </c>
      <c r="D425" s="237" t="s">
        <v>958</v>
      </c>
    </row>
    <row r="426" spans="1:4" ht="39.6" x14ac:dyDescent="0.25">
      <c r="A426" s="223">
        <v>532</v>
      </c>
      <c r="B426" s="107" t="s">
        <v>959</v>
      </c>
      <c r="D426" s="237" t="s">
        <v>960</v>
      </c>
    </row>
    <row r="427" spans="1:4" ht="26.4" x14ac:dyDescent="0.25">
      <c r="A427" s="223">
        <v>533</v>
      </c>
      <c r="B427" s="107" t="s">
        <v>961</v>
      </c>
      <c r="D427" s="237" t="s">
        <v>962</v>
      </c>
    </row>
    <row r="428" spans="1:4" ht="26.4" x14ac:dyDescent="0.25">
      <c r="A428" s="223">
        <v>534</v>
      </c>
      <c r="B428" s="107" t="s">
        <v>963</v>
      </c>
      <c r="D428" s="237" t="s">
        <v>964</v>
      </c>
    </row>
    <row r="429" spans="1:4" ht="26.4" x14ac:dyDescent="0.25">
      <c r="A429" s="223">
        <v>535</v>
      </c>
      <c r="B429" s="107" t="s">
        <v>965</v>
      </c>
      <c r="D429" s="237" t="s">
        <v>966</v>
      </c>
    </row>
    <row r="430" spans="1:4" ht="26.4" x14ac:dyDescent="0.25">
      <c r="A430" s="223">
        <v>536</v>
      </c>
      <c r="B430" s="107" t="s">
        <v>967</v>
      </c>
      <c r="D430" s="237" t="s">
        <v>968</v>
      </c>
    </row>
    <row r="431" spans="1:4" ht="92.4" x14ac:dyDescent="0.25">
      <c r="A431" s="223">
        <v>537</v>
      </c>
      <c r="B431" s="94" t="s">
        <v>969</v>
      </c>
      <c r="D431" s="237" t="s">
        <v>970</v>
      </c>
    </row>
    <row r="432" spans="1:4" x14ac:dyDescent="0.25">
      <c r="A432" s="223">
        <v>538</v>
      </c>
      <c r="B432" s="195" t="s">
        <v>971</v>
      </c>
      <c r="D432" s="237" t="s">
        <v>972</v>
      </c>
    </row>
    <row r="433" spans="1:4" ht="40.200000000000003" thickBot="1" x14ac:dyDescent="0.3">
      <c r="A433" s="223">
        <v>539</v>
      </c>
      <c r="B433" s="81" t="s">
        <v>973</v>
      </c>
      <c r="D433" s="237" t="s">
        <v>974</v>
      </c>
    </row>
    <row r="434" spans="1:4" x14ac:dyDescent="0.25">
      <c r="A434" s="223">
        <v>540</v>
      </c>
      <c r="B434" s="198" t="s">
        <v>975</v>
      </c>
      <c r="D434" s="237" t="s">
        <v>976</v>
      </c>
    </row>
    <row r="435" spans="1:4" ht="27" thickBot="1" x14ac:dyDescent="0.3">
      <c r="A435" s="223">
        <v>541</v>
      </c>
      <c r="B435" s="81" t="s">
        <v>977</v>
      </c>
      <c r="D435" s="237" t="s">
        <v>978</v>
      </c>
    </row>
    <row r="436" spans="1:4" x14ac:dyDescent="0.25">
      <c r="A436" s="223">
        <v>542</v>
      </c>
      <c r="B436" s="233" t="s">
        <v>979</v>
      </c>
      <c r="D436" s="237" t="s">
        <v>980</v>
      </c>
    </row>
    <row r="437" spans="1:4" ht="13.8" thickBot="1" x14ac:dyDescent="0.3">
      <c r="A437" s="223">
        <v>543</v>
      </c>
      <c r="B437" s="234" t="s">
        <v>981</v>
      </c>
      <c r="D437" s="237" t="s">
        <v>982</v>
      </c>
    </row>
    <row r="438" spans="1:4" x14ac:dyDescent="0.25">
      <c r="A438" s="223">
        <v>544</v>
      </c>
      <c r="B438" s="199" t="s">
        <v>983</v>
      </c>
      <c r="D438" s="237" t="s">
        <v>984</v>
      </c>
    </row>
    <row r="439" spans="1:4" x14ac:dyDescent="0.25">
      <c r="A439" s="223">
        <v>545</v>
      </c>
      <c r="B439" s="106" t="s">
        <v>985</v>
      </c>
      <c r="D439" s="237" t="s">
        <v>986</v>
      </c>
    </row>
    <row r="440" spans="1:4" x14ac:dyDescent="0.25">
      <c r="A440" s="223">
        <v>546</v>
      </c>
      <c r="B440" s="194" t="s">
        <v>987</v>
      </c>
      <c r="D440" s="237" t="s">
        <v>988</v>
      </c>
    </row>
    <row r="441" spans="1:4" ht="26.4" x14ac:dyDescent="0.25">
      <c r="A441" s="223">
        <v>547</v>
      </c>
      <c r="B441" s="71" t="s">
        <v>989</v>
      </c>
      <c r="D441" s="237" t="s">
        <v>990</v>
      </c>
    </row>
    <row r="442" spans="1:4" ht="26.4" x14ac:dyDescent="0.25">
      <c r="A442" s="223">
        <v>548</v>
      </c>
      <c r="B442" s="71" t="s">
        <v>991</v>
      </c>
      <c r="D442" s="237" t="s">
        <v>992</v>
      </c>
    </row>
    <row r="443" spans="1:4" x14ac:dyDescent="0.25">
      <c r="A443" s="223">
        <v>549</v>
      </c>
      <c r="B443" s="197" t="s">
        <v>993</v>
      </c>
      <c r="D443" s="237" t="s">
        <v>994</v>
      </c>
    </row>
    <row r="444" spans="1:4" ht="92.4" x14ac:dyDescent="0.25">
      <c r="A444" s="223">
        <v>550</v>
      </c>
      <c r="B444" s="200" t="s">
        <v>995</v>
      </c>
      <c r="D444" s="237" t="s">
        <v>996</v>
      </c>
    </row>
    <row r="445" spans="1:4" ht="184.8" x14ac:dyDescent="0.25">
      <c r="A445" s="223">
        <v>551</v>
      </c>
      <c r="B445" s="81" t="s">
        <v>997</v>
      </c>
      <c r="D445" s="237" t="s">
        <v>998</v>
      </c>
    </row>
    <row r="446" spans="1:4" ht="39.6" x14ac:dyDescent="0.25">
      <c r="A446" s="223">
        <v>552</v>
      </c>
      <c r="B446" s="81" t="s">
        <v>999</v>
      </c>
      <c r="D446" s="237" t="s">
        <v>1000</v>
      </c>
    </row>
    <row r="447" spans="1:4" x14ac:dyDescent="0.25">
      <c r="A447" s="223">
        <v>553</v>
      </c>
      <c r="B447" s="195" t="s">
        <v>1001</v>
      </c>
      <c r="D447" s="237" t="s">
        <v>1002</v>
      </c>
    </row>
    <row r="448" spans="1:4" x14ac:dyDescent="0.25">
      <c r="A448" s="223">
        <v>554</v>
      </c>
      <c r="B448" s="195" t="s">
        <v>1003</v>
      </c>
      <c r="D448" s="237" t="s">
        <v>1004</v>
      </c>
    </row>
    <row r="449" spans="1:4" ht="26.4" x14ac:dyDescent="0.25">
      <c r="A449" s="223">
        <v>555</v>
      </c>
      <c r="B449" s="81" t="s">
        <v>1005</v>
      </c>
      <c r="D449" s="237" t="s">
        <v>1006</v>
      </c>
    </row>
    <row r="450" spans="1:4" x14ac:dyDescent="0.25">
      <c r="A450" s="223">
        <v>556</v>
      </c>
      <c r="B450" s="195" t="s">
        <v>1007</v>
      </c>
      <c r="D450" s="237" t="s">
        <v>1008</v>
      </c>
    </row>
    <row r="451" spans="1:4" ht="26.4" x14ac:dyDescent="0.25">
      <c r="A451" s="223">
        <v>557</v>
      </c>
      <c r="B451" s="195" t="s">
        <v>1009</v>
      </c>
      <c r="D451" s="237" t="s">
        <v>1010</v>
      </c>
    </row>
    <row r="452" spans="1:4" ht="40.200000000000003" thickBot="1" x14ac:dyDescent="0.3">
      <c r="A452" s="223">
        <v>558</v>
      </c>
      <c r="B452" s="81" t="s">
        <v>1011</v>
      </c>
      <c r="D452" s="237" t="s">
        <v>1012</v>
      </c>
    </row>
    <row r="453" spans="1:4" ht="27" thickBot="1" x14ac:dyDescent="0.3">
      <c r="A453" s="223">
        <v>559</v>
      </c>
      <c r="B453" s="198" t="s">
        <v>1013</v>
      </c>
      <c r="D453" s="237" t="s">
        <v>1014</v>
      </c>
    </row>
    <row r="454" spans="1:4" x14ac:dyDescent="0.25">
      <c r="A454" s="223">
        <v>560</v>
      </c>
      <c r="B454" s="201" t="s">
        <v>1015</v>
      </c>
      <c r="D454" s="237" t="s">
        <v>1016</v>
      </c>
    </row>
    <row r="455" spans="1:4" ht="26.4" x14ac:dyDescent="0.25">
      <c r="A455" s="223">
        <v>561</v>
      </c>
      <c r="B455" s="81" t="s">
        <v>1017</v>
      </c>
      <c r="D455" s="237" t="s">
        <v>1018</v>
      </c>
    </row>
    <row r="456" spans="1:4" ht="26.4" x14ac:dyDescent="0.25">
      <c r="A456" s="223">
        <v>562</v>
      </c>
      <c r="B456" s="195" t="s">
        <v>1019</v>
      </c>
      <c r="D456" s="237" t="s">
        <v>1020</v>
      </c>
    </row>
    <row r="457" spans="1:4" ht="39.6" x14ac:dyDescent="0.25">
      <c r="A457" s="223">
        <v>563</v>
      </c>
      <c r="B457" s="195" t="s">
        <v>1021</v>
      </c>
      <c r="D457" s="237" t="s">
        <v>1022</v>
      </c>
    </row>
    <row r="458" spans="1:4" ht="26.4" x14ac:dyDescent="0.25">
      <c r="A458" s="223">
        <v>564</v>
      </c>
      <c r="B458" s="195" t="s">
        <v>1023</v>
      </c>
      <c r="D458" s="237" t="s">
        <v>1024</v>
      </c>
    </row>
    <row r="459" spans="1:4" ht="39.6" x14ac:dyDescent="0.25">
      <c r="A459" s="223">
        <v>565</v>
      </c>
      <c r="B459" s="195" t="s">
        <v>1025</v>
      </c>
      <c r="D459" s="237" t="s">
        <v>1026</v>
      </c>
    </row>
    <row r="460" spans="1:4" ht="66" x14ac:dyDescent="0.25">
      <c r="A460" s="223">
        <v>566</v>
      </c>
      <c r="B460" s="81" t="s">
        <v>1027</v>
      </c>
      <c r="D460" s="237" t="s">
        <v>1028</v>
      </c>
    </row>
    <row r="461" spans="1:4" x14ac:dyDescent="0.25">
      <c r="A461" s="223">
        <v>567</v>
      </c>
      <c r="B461" s="156" t="s">
        <v>1029</v>
      </c>
      <c r="D461" s="237" t="s">
        <v>1030</v>
      </c>
    </row>
    <row r="462" spans="1:4" ht="39.6" x14ac:dyDescent="0.25">
      <c r="A462" s="223">
        <v>568</v>
      </c>
      <c r="B462" s="202" t="s">
        <v>1031</v>
      </c>
      <c r="D462" s="237" t="s">
        <v>1032</v>
      </c>
    </row>
    <row r="463" spans="1:4" ht="26.4" x14ac:dyDescent="0.25">
      <c r="A463" s="223">
        <v>569</v>
      </c>
      <c r="B463" s="203" t="s">
        <v>1033</v>
      </c>
      <c r="D463" s="237" t="s">
        <v>1034</v>
      </c>
    </row>
    <row r="464" spans="1:4" ht="40.200000000000003" thickBot="1" x14ac:dyDescent="0.3">
      <c r="A464" s="223">
        <v>570</v>
      </c>
      <c r="B464" s="156" t="s">
        <v>1035</v>
      </c>
      <c r="D464" s="237" t="s">
        <v>1036</v>
      </c>
    </row>
    <row r="465" spans="1:4" ht="52.8" x14ac:dyDescent="0.25">
      <c r="A465" s="223">
        <v>571</v>
      </c>
      <c r="B465" s="204" t="s">
        <v>1037</v>
      </c>
      <c r="D465" s="237" t="s">
        <v>1038</v>
      </c>
    </row>
    <row r="466" spans="1:4" ht="105.6" x14ac:dyDescent="0.25">
      <c r="A466" s="223">
        <v>572</v>
      </c>
      <c r="B466" s="81" t="s">
        <v>1039</v>
      </c>
      <c r="D466" s="237" t="s">
        <v>1040</v>
      </c>
    </row>
    <row r="467" spans="1:4" ht="66" x14ac:dyDescent="0.25">
      <c r="A467" s="223">
        <v>573</v>
      </c>
      <c r="B467" s="108" t="s">
        <v>1041</v>
      </c>
      <c r="D467" s="237" t="s">
        <v>1042</v>
      </c>
    </row>
    <row r="468" spans="1:4" ht="52.8" x14ac:dyDescent="0.25">
      <c r="A468" s="223">
        <v>574</v>
      </c>
      <c r="B468" s="81" t="s">
        <v>1043</v>
      </c>
      <c r="D468" s="237" t="s">
        <v>1044</v>
      </c>
    </row>
    <row r="469" spans="1:4" ht="52.8" x14ac:dyDescent="0.25">
      <c r="A469" s="223">
        <v>575</v>
      </c>
      <c r="B469" s="81" t="s">
        <v>1045</v>
      </c>
      <c r="D469" s="237" t="s">
        <v>1046</v>
      </c>
    </row>
    <row r="470" spans="1:4" ht="105.6" x14ac:dyDescent="0.25">
      <c r="A470" s="223">
        <v>576</v>
      </c>
      <c r="B470" s="94" t="s">
        <v>1047</v>
      </c>
      <c r="D470" s="237" t="s">
        <v>1048</v>
      </c>
    </row>
    <row r="471" spans="1:4" ht="66" x14ac:dyDescent="0.25">
      <c r="A471" s="223">
        <v>577</v>
      </c>
      <c r="B471" s="108" t="s">
        <v>1049</v>
      </c>
      <c r="D471" s="237" t="s">
        <v>1050</v>
      </c>
    </row>
    <row r="472" spans="1:4" ht="92.4" x14ac:dyDescent="0.25">
      <c r="A472" s="223">
        <v>578</v>
      </c>
      <c r="B472" s="94" t="s">
        <v>1051</v>
      </c>
      <c r="D472" s="237" t="s">
        <v>1052</v>
      </c>
    </row>
    <row r="473" spans="1:4" x14ac:dyDescent="0.25">
      <c r="A473" s="223">
        <v>579</v>
      </c>
      <c r="B473" s="156" t="s">
        <v>1053</v>
      </c>
      <c r="D473" s="237" t="s">
        <v>1054</v>
      </c>
    </row>
    <row r="474" spans="1:4" ht="26.4" x14ac:dyDescent="0.25">
      <c r="A474" s="223">
        <v>580</v>
      </c>
      <c r="B474" s="202" t="s">
        <v>1055</v>
      </c>
      <c r="D474" s="237" t="s">
        <v>1056</v>
      </c>
    </row>
    <row r="475" spans="1:4" ht="40.200000000000003" thickBot="1" x14ac:dyDescent="0.3">
      <c r="A475" s="223">
        <v>581</v>
      </c>
      <c r="B475" s="156" t="s">
        <v>1057</v>
      </c>
      <c r="D475" s="237" t="s">
        <v>1058</v>
      </c>
    </row>
    <row r="476" spans="1:4" ht="52.8" x14ac:dyDescent="0.25">
      <c r="A476" s="223">
        <v>582</v>
      </c>
      <c r="B476" s="204" t="s">
        <v>1059</v>
      </c>
      <c r="D476" s="237" t="s">
        <v>1060</v>
      </c>
    </row>
    <row r="477" spans="1:4" ht="105.6" x14ac:dyDescent="0.25">
      <c r="A477" s="223">
        <v>583</v>
      </c>
      <c r="B477" s="81" t="s">
        <v>1061</v>
      </c>
      <c r="D477" s="237" t="s">
        <v>1062</v>
      </c>
    </row>
    <row r="478" spans="1:4" ht="66" x14ac:dyDescent="0.25">
      <c r="A478" s="223">
        <v>584</v>
      </c>
      <c r="B478" s="108" t="s">
        <v>1063</v>
      </c>
      <c r="D478" s="237" t="s">
        <v>1064</v>
      </c>
    </row>
    <row r="479" spans="1:4" ht="52.8" x14ac:dyDescent="0.25">
      <c r="A479" s="223">
        <v>585</v>
      </c>
      <c r="B479" s="81" t="s">
        <v>1065</v>
      </c>
      <c r="D479" s="237" t="s">
        <v>1066</v>
      </c>
    </row>
    <row r="480" spans="1:4" ht="39.6" x14ac:dyDescent="0.25">
      <c r="A480" s="223">
        <v>586</v>
      </c>
      <c r="B480" s="81" t="s">
        <v>1067</v>
      </c>
      <c r="D480" s="237" t="s">
        <v>1068</v>
      </c>
    </row>
    <row r="481" spans="1:4" x14ac:dyDescent="0.25">
      <c r="A481" s="223">
        <v>587</v>
      </c>
      <c r="B481" s="205" t="s">
        <v>1069</v>
      </c>
      <c r="D481" s="237" t="s">
        <v>1070</v>
      </c>
    </row>
    <row r="482" spans="1:4" ht="118.8" x14ac:dyDescent="0.25">
      <c r="A482" s="223">
        <v>588</v>
      </c>
      <c r="B482" s="94" t="s">
        <v>1071</v>
      </c>
      <c r="D482" s="237" t="s">
        <v>1072</v>
      </c>
    </row>
    <row r="483" spans="1:4" ht="66" x14ac:dyDescent="0.25">
      <c r="A483" s="223">
        <v>589</v>
      </c>
      <c r="B483" s="108" t="s">
        <v>1073</v>
      </c>
      <c r="D483" s="237" t="s">
        <v>1074</v>
      </c>
    </row>
    <row r="484" spans="1:4" x14ac:dyDescent="0.25">
      <c r="A484" s="223">
        <v>590</v>
      </c>
      <c r="B484" s="156" t="s">
        <v>1075</v>
      </c>
      <c r="D484" s="237" t="s">
        <v>1076</v>
      </c>
    </row>
    <row r="485" spans="1:4" ht="52.8" x14ac:dyDescent="0.25">
      <c r="A485" s="223">
        <v>591</v>
      </c>
      <c r="B485" s="202" t="s">
        <v>1077</v>
      </c>
      <c r="D485" s="237" t="s">
        <v>1078</v>
      </c>
    </row>
    <row r="486" spans="1:4" ht="40.200000000000003" thickBot="1" x14ac:dyDescent="0.3">
      <c r="A486" s="223">
        <v>592</v>
      </c>
      <c r="B486" s="156" t="s">
        <v>1079</v>
      </c>
      <c r="D486" s="237" t="s">
        <v>1080</v>
      </c>
    </row>
    <row r="487" spans="1:4" ht="52.8" x14ac:dyDescent="0.25">
      <c r="A487" s="223">
        <v>593</v>
      </c>
      <c r="B487" s="204" t="s">
        <v>1081</v>
      </c>
      <c r="D487" s="237" t="s">
        <v>1082</v>
      </c>
    </row>
    <row r="488" spans="1:4" ht="92.4" x14ac:dyDescent="0.25">
      <c r="A488" s="223">
        <v>594</v>
      </c>
      <c r="B488" s="81" t="s">
        <v>1083</v>
      </c>
      <c r="D488" s="237" t="s">
        <v>1084</v>
      </c>
    </row>
    <row r="489" spans="1:4" ht="52.8" x14ac:dyDescent="0.25">
      <c r="A489" s="223">
        <v>595</v>
      </c>
      <c r="B489" s="108" t="s">
        <v>1085</v>
      </c>
      <c r="D489" s="237" t="s">
        <v>1086</v>
      </c>
    </row>
    <row r="490" spans="1:4" ht="52.8" x14ac:dyDescent="0.25">
      <c r="A490" s="223">
        <v>596</v>
      </c>
      <c r="B490" s="81" t="s">
        <v>1087</v>
      </c>
      <c r="D490" s="237" t="s">
        <v>1088</v>
      </c>
    </row>
    <row r="491" spans="1:4" ht="39.6" x14ac:dyDescent="0.25">
      <c r="A491" s="223">
        <v>597</v>
      </c>
      <c r="B491" s="81" t="s">
        <v>1089</v>
      </c>
      <c r="D491" s="237" t="s">
        <v>1090</v>
      </c>
    </row>
    <row r="492" spans="1:4" x14ac:dyDescent="0.25">
      <c r="A492" s="223">
        <v>598</v>
      </c>
      <c r="B492" s="205" t="s">
        <v>1091</v>
      </c>
      <c r="D492" s="237" t="s">
        <v>1092</v>
      </c>
    </row>
    <row r="493" spans="1:4" ht="52.8" x14ac:dyDescent="0.25">
      <c r="A493" s="223">
        <v>599</v>
      </c>
      <c r="B493" s="108" t="s">
        <v>1093</v>
      </c>
      <c r="D493" s="237" t="s">
        <v>1094</v>
      </c>
    </row>
    <row r="494" spans="1:4" ht="92.4" x14ac:dyDescent="0.25">
      <c r="A494" s="223">
        <v>600</v>
      </c>
      <c r="B494" s="94" t="s">
        <v>1095</v>
      </c>
      <c r="D494" s="237" t="s">
        <v>1096</v>
      </c>
    </row>
    <row r="495" spans="1:4" ht="13.8" thickBot="1" x14ac:dyDescent="0.3">
      <c r="A495" s="223">
        <v>601</v>
      </c>
      <c r="B495" s="206" t="s">
        <v>1097</v>
      </c>
      <c r="D495" s="237" t="s">
        <v>1098</v>
      </c>
    </row>
    <row r="496" spans="1:4" ht="52.8" x14ac:dyDescent="0.25">
      <c r="A496" s="223">
        <v>602</v>
      </c>
      <c r="B496" s="81" t="s">
        <v>1099</v>
      </c>
      <c r="D496" s="237" t="s">
        <v>1100</v>
      </c>
    </row>
    <row r="497" spans="1:4" ht="13.8" thickBot="1" x14ac:dyDescent="0.3">
      <c r="A497" s="223">
        <v>603</v>
      </c>
      <c r="B497" s="206" t="s">
        <v>1101</v>
      </c>
      <c r="D497" s="237" t="s">
        <v>1102</v>
      </c>
    </row>
    <row r="498" spans="1:4" ht="13.8" thickBot="1" x14ac:dyDescent="0.3">
      <c r="A498" s="223">
        <v>604</v>
      </c>
      <c r="B498" s="219" t="s">
        <v>1103</v>
      </c>
      <c r="D498" s="237" t="s">
        <v>1104</v>
      </c>
    </row>
    <row r="499" spans="1:4" ht="27" thickBot="1" x14ac:dyDescent="0.3">
      <c r="A499" s="223">
        <v>605</v>
      </c>
      <c r="B499" s="196" t="s">
        <v>1105</v>
      </c>
      <c r="D499" s="237" t="s">
        <v>1106</v>
      </c>
    </row>
    <row r="500" spans="1:4" x14ac:dyDescent="0.25">
      <c r="A500" s="223">
        <v>606</v>
      </c>
      <c r="B500" s="195" t="s">
        <v>1107</v>
      </c>
      <c r="D500" s="237" t="s">
        <v>1108</v>
      </c>
    </row>
    <row r="501" spans="1:4" ht="52.8" x14ac:dyDescent="0.25">
      <c r="A501" s="223">
        <v>607</v>
      </c>
      <c r="B501" s="81" t="s">
        <v>1109</v>
      </c>
      <c r="D501" s="237" t="s">
        <v>1110</v>
      </c>
    </row>
    <row r="502" spans="1:4" ht="40.200000000000003" thickBot="1" x14ac:dyDescent="0.3">
      <c r="A502" s="223">
        <v>608</v>
      </c>
      <c r="B502" s="81" t="s">
        <v>1111</v>
      </c>
      <c r="D502" s="237" t="s">
        <v>1112</v>
      </c>
    </row>
    <row r="503" spans="1:4" ht="26.4" x14ac:dyDescent="0.25">
      <c r="A503" s="223">
        <v>609</v>
      </c>
      <c r="B503" s="207" t="s">
        <v>1113</v>
      </c>
      <c r="D503" s="237" t="s">
        <v>1114</v>
      </c>
    </row>
    <row r="504" spans="1:4" ht="39.6" x14ac:dyDescent="0.25">
      <c r="A504" s="223">
        <v>610</v>
      </c>
      <c r="B504" s="195" t="s">
        <v>1115</v>
      </c>
      <c r="D504" s="237" t="s">
        <v>1116</v>
      </c>
    </row>
    <row r="505" spans="1:4" ht="39.6" x14ac:dyDescent="0.25">
      <c r="A505" s="223">
        <v>611</v>
      </c>
      <c r="B505" s="195" t="s">
        <v>1117</v>
      </c>
      <c r="D505" s="237" t="s">
        <v>1118</v>
      </c>
    </row>
    <row r="506" spans="1:4" ht="26.4" x14ac:dyDescent="0.25">
      <c r="A506" s="223">
        <v>612</v>
      </c>
      <c r="B506" s="195" t="s">
        <v>1119</v>
      </c>
      <c r="D506" s="237" t="s">
        <v>1120</v>
      </c>
    </row>
    <row r="507" spans="1:4" ht="39.6" x14ac:dyDescent="0.25">
      <c r="A507" s="223">
        <v>613</v>
      </c>
      <c r="B507" s="195" t="s">
        <v>1121</v>
      </c>
      <c r="D507" s="237" t="s">
        <v>1122</v>
      </c>
    </row>
    <row r="508" spans="1:4" ht="26.4" x14ac:dyDescent="0.25">
      <c r="A508" s="223">
        <v>614</v>
      </c>
      <c r="B508" s="195" t="s">
        <v>1123</v>
      </c>
      <c r="D508" s="237" t="s">
        <v>1124</v>
      </c>
    </row>
    <row r="509" spans="1:4" ht="39.6" x14ac:dyDescent="0.25">
      <c r="A509" s="223">
        <v>615</v>
      </c>
      <c r="B509" s="195" t="s">
        <v>1125</v>
      </c>
      <c r="D509" s="237" t="s">
        <v>1126</v>
      </c>
    </row>
    <row r="510" spans="1:4" ht="26.4" x14ac:dyDescent="0.25">
      <c r="A510" s="223">
        <v>616</v>
      </c>
      <c r="B510" s="195" t="s">
        <v>1127</v>
      </c>
      <c r="D510" s="237" t="s">
        <v>1128</v>
      </c>
    </row>
    <row r="511" spans="1:4" ht="26.4" x14ac:dyDescent="0.25">
      <c r="A511" s="223">
        <v>617</v>
      </c>
      <c r="B511" s="208" t="s">
        <v>1129</v>
      </c>
      <c r="D511" s="237" t="s">
        <v>1130</v>
      </c>
    </row>
    <row r="512" spans="1:4" ht="26.4" x14ac:dyDescent="0.25">
      <c r="A512" s="223">
        <v>618</v>
      </c>
      <c r="B512" s="195" t="s">
        <v>1131</v>
      </c>
      <c r="D512" s="237" t="s">
        <v>1132</v>
      </c>
    </row>
    <row r="513" spans="1:4" x14ac:dyDescent="0.25">
      <c r="A513" s="223">
        <v>619</v>
      </c>
      <c r="B513" s="81" t="s">
        <v>1133</v>
      </c>
      <c r="D513" s="237" t="s">
        <v>1134</v>
      </c>
    </row>
    <row r="514" spans="1:4" ht="40.200000000000003" thickBot="1" x14ac:dyDescent="0.3">
      <c r="A514" s="223">
        <v>620</v>
      </c>
      <c r="B514" s="156" t="s">
        <v>1135</v>
      </c>
      <c r="D514" s="237" t="s">
        <v>1136</v>
      </c>
    </row>
    <row r="515" spans="1:4" ht="52.8" x14ac:dyDescent="0.25">
      <c r="A515" s="223">
        <v>621</v>
      </c>
      <c r="B515" s="204" t="s">
        <v>1137</v>
      </c>
      <c r="D515" s="237" t="s">
        <v>1138</v>
      </c>
    </row>
    <row r="516" spans="1:4" ht="105.6" x14ac:dyDescent="0.25">
      <c r="A516" s="223">
        <v>622</v>
      </c>
      <c r="B516" s="81" t="s">
        <v>1139</v>
      </c>
      <c r="D516" s="237" t="s">
        <v>1140</v>
      </c>
    </row>
    <row r="517" spans="1:4" ht="52.8" x14ac:dyDescent="0.25">
      <c r="A517" s="223">
        <v>623</v>
      </c>
      <c r="B517" s="108" t="s">
        <v>1141</v>
      </c>
      <c r="D517" s="237" t="s">
        <v>1142</v>
      </c>
    </row>
    <row r="518" spans="1:4" ht="52.8" x14ac:dyDescent="0.25">
      <c r="A518" s="223">
        <v>624</v>
      </c>
      <c r="B518" s="81" t="s">
        <v>1143</v>
      </c>
      <c r="D518" s="237" t="s">
        <v>1144</v>
      </c>
    </row>
    <row r="519" spans="1:4" ht="52.8" x14ac:dyDescent="0.25">
      <c r="A519" s="223">
        <v>625</v>
      </c>
      <c r="B519" s="108" t="s">
        <v>1145</v>
      </c>
      <c r="D519" s="237" t="s">
        <v>1146</v>
      </c>
    </row>
    <row r="520" spans="1:4" x14ac:dyDescent="0.25">
      <c r="A520" s="223">
        <v>626</v>
      </c>
      <c r="B520" s="75" t="s">
        <v>1147</v>
      </c>
      <c r="D520" s="237" t="s">
        <v>1148</v>
      </c>
    </row>
    <row r="521" spans="1:4" ht="26.4" x14ac:dyDescent="0.25">
      <c r="A521" s="223">
        <v>627</v>
      </c>
      <c r="B521" s="167" t="s">
        <v>97</v>
      </c>
      <c r="D521" s="237" t="s">
        <v>1149</v>
      </c>
    </row>
    <row r="522" spans="1:4" ht="39.6" x14ac:dyDescent="0.25">
      <c r="A522" s="223">
        <v>628</v>
      </c>
      <c r="B522" s="209" t="s">
        <v>1150</v>
      </c>
      <c r="D522" s="237" t="s">
        <v>1151</v>
      </c>
    </row>
    <row r="523" spans="1:4" ht="26.4" x14ac:dyDescent="0.25">
      <c r="A523" s="223">
        <v>629</v>
      </c>
      <c r="B523" s="210" t="s">
        <v>1152</v>
      </c>
      <c r="D523" s="237" t="s">
        <v>1153</v>
      </c>
    </row>
    <row r="524" spans="1:4" ht="26.4" x14ac:dyDescent="0.25">
      <c r="A524" s="223">
        <v>630</v>
      </c>
      <c r="B524" s="210" t="s">
        <v>1154</v>
      </c>
      <c r="D524" s="237" t="s">
        <v>1155</v>
      </c>
    </row>
    <row r="525" spans="1:4" ht="26.4" x14ac:dyDescent="0.25">
      <c r="A525" s="223">
        <v>631</v>
      </c>
      <c r="B525" s="211" t="s">
        <v>1156</v>
      </c>
      <c r="D525" s="237" t="s">
        <v>1157</v>
      </c>
    </row>
    <row r="526" spans="1:4" ht="27" thickBot="1" x14ac:dyDescent="0.3">
      <c r="A526" s="223">
        <v>632</v>
      </c>
      <c r="B526" s="211" t="s">
        <v>1158</v>
      </c>
      <c r="D526" s="237" t="s">
        <v>1159</v>
      </c>
    </row>
    <row r="527" spans="1:4" ht="66" x14ac:dyDescent="0.25">
      <c r="A527" s="223">
        <v>633</v>
      </c>
      <c r="B527" s="175" t="s">
        <v>1160</v>
      </c>
      <c r="D527" s="237" t="s">
        <v>1161</v>
      </c>
    </row>
    <row r="528" spans="1:4" ht="92.4" x14ac:dyDescent="0.25">
      <c r="A528" s="223">
        <v>634</v>
      </c>
      <c r="B528" s="176" t="s">
        <v>1162</v>
      </c>
      <c r="D528" s="237" t="s">
        <v>1163</v>
      </c>
    </row>
    <row r="529" spans="1:4" x14ac:dyDescent="0.25">
      <c r="A529" s="223">
        <v>635</v>
      </c>
      <c r="B529" s="178" t="s">
        <v>1164</v>
      </c>
      <c r="D529" s="237" t="s">
        <v>1165</v>
      </c>
    </row>
    <row r="530" spans="1:4" ht="26.4" x14ac:dyDescent="0.25">
      <c r="A530" s="223">
        <v>636</v>
      </c>
      <c r="B530" s="178" t="s">
        <v>1166</v>
      </c>
      <c r="D530" s="237" t="s">
        <v>1167</v>
      </c>
    </row>
    <row r="531" spans="1:4" ht="118.8" x14ac:dyDescent="0.25">
      <c r="A531" s="223">
        <v>637</v>
      </c>
      <c r="B531" s="176" t="s">
        <v>1168</v>
      </c>
      <c r="D531" s="237" t="s">
        <v>1169</v>
      </c>
    </row>
    <row r="532" spans="1:4" ht="26.4" x14ac:dyDescent="0.25">
      <c r="A532" s="223">
        <v>638</v>
      </c>
      <c r="B532" s="176" t="s">
        <v>1170</v>
      </c>
      <c r="D532" s="237" t="s">
        <v>1171</v>
      </c>
    </row>
    <row r="533" spans="1:4" ht="39.6" x14ac:dyDescent="0.25">
      <c r="A533" s="223">
        <v>639</v>
      </c>
      <c r="B533" s="176" t="s">
        <v>1172</v>
      </c>
      <c r="D533" s="237" t="s">
        <v>1173</v>
      </c>
    </row>
    <row r="534" spans="1:4" ht="132" x14ac:dyDescent="0.25">
      <c r="A534" s="223">
        <v>640</v>
      </c>
      <c r="B534" s="176" t="s">
        <v>1174</v>
      </c>
      <c r="D534" s="237" t="s">
        <v>1175</v>
      </c>
    </row>
    <row r="535" spans="1:4" x14ac:dyDescent="0.25">
      <c r="A535" s="223">
        <v>641</v>
      </c>
      <c r="B535" s="93" t="s">
        <v>1176</v>
      </c>
      <c r="D535" s="237" t="s">
        <v>1177</v>
      </c>
    </row>
    <row r="536" spans="1:4" ht="52.8" x14ac:dyDescent="0.25">
      <c r="A536" s="223">
        <v>642</v>
      </c>
      <c r="B536" s="93" t="s">
        <v>1178</v>
      </c>
      <c r="D536" s="237" t="s">
        <v>1179</v>
      </c>
    </row>
    <row r="537" spans="1:4" ht="26.4" x14ac:dyDescent="0.25">
      <c r="A537" s="223">
        <v>643</v>
      </c>
      <c r="B537" s="212" t="s">
        <v>1180</v>
      </c>
      <c r="D537" s="237" t="s">
        <v>1181</v>
      </c>
    </row>
    <row r="538" spans="1:4" ht="26.4" x14ac:dyDescent="0.25">
      <c r="A538" s="223">
        <v>644</v>
      </c>
      <c r="B538" s="212" t="s">
        <v>1182</v>
      </c>
      <c r="D538" s="237" t="s">
        <v>1183</v>
      </c>
    </row>
    <row r="539" spans="1:4" ht="27" thickBot="1" x14ac:dyDescent="0.3">
      <c r="A539" s="223">
        <v>645</v>
      </c>
      <c r="B539" s="212" t="s">
        <v>1184</v>
      </c>
      <c r="D539" s="237" t="s">
        <v>1185</v>
      </c>
    </row>
    <row r="540" spans="1:4" x14ac:dyDescent="0.25">
      <c r="A540" s="223">
        <v>646</v>
      </c>
      <c r="B540" s="213" t="s">
        <v>1186</v>
      </c>
      <c r="D540" s="237" t="s">
        <v>1187</v>
      </c>
    </row>
    <row r="541" spans="1:4" ht="26.4" x14ac:dyDescent="0.25">
      <c r="A541" s="223">
        <v>647</v>
      </c>
      <c r="B541" s="94" t="s">
        <v>1188</v>
      </c>
      <c r="D541" s="237" t="s">
        <v>1189</v>
      </c>
    </row>
    <row r="542" spans="1:4" ht="26.4" x14ac:dyDescent="0.25">
      <c r="A542" s="223">
        <v>648</v>
      </c>
      <c r="B542" s="212" t="s">
        <v>1190</v>
      </c>
      <c r="D542" s="237" t="s">
        <v>1191</v>
      </c>
    </row>
    <row r="543" spans="1:4" ht="92.4" x14ac:dyDescent="0.25">
      <c r="A543" s="223">
        <v>649</v>
      </c>
      <c r="B543" s="94" t="s">
        <v>1192</v>
      </c>
      <c r="D543" s="237" t="s">
        <v>1193</v>
      </c>
    </row>
    <row r="544" spans="1:4" ht="26.4" x14ac:dyDescent="0.25">
      <c r="A544" s="223">
        <v>650</v>
      </c>
      <c r="B544" s="212" t="s">
        <v>1194</v>
      </c>
      <c r="D544" s="237" t="s">
        <v>1195</v>
      </c>
    </row>
    <row r="545" spans="1:4" ht="66" x14ac:dyDescent="0.25">
      <c r="A545" s="223">
        <v>651</v>
      </c>
      <c r="B545" s="176" t="s">
        <v>1196</v>
      </c>
      <c r="D545" s="237" t="s">
        <v>1197</v>
      </c>
    </row>
    <row r="546" spans="1:4" ht="105.6" x14ac:dyDescent="0.25">
      <c r="A546" s="223">
        <v>652</v>
      </c>
      <c r="B546" s="176" t="s">
        <v>1198</v>
      </c>
      <c r="D546" s="237" t="s">
        <v>1199</v>
      </c>
    </row>
    <row r="547" spans="1:4" x14ac:dyDescent="0.25">
      <c r="A547" s="223">
        <v>653</v>
      </c>
      <c r="B547" s="81" t="s">
        <v>1200</v>
      </c>
      <c r="D547" s="237" t="s">
        <v>1201</v>
      </c>
    </row>
    <row r="548" spans="1:4" ht="26.4" x14ac:dyDescent="0.25">
      <c r="A548" s="223">
        <v>654</v>
      </c>
      <c r="B548" s="178" t="s">
        <v>1202</v>
      </c>
      <c r="D548" s="237" t="s">
        <v>1203</v>
      </c>
    </row>
    <row r="549" spans="1:4" ht="26.4" x14ac:dyDescent="0.25">
      <c r="A549" s="223">
        <v>655</v>
      </c>
      <c r="B549" s="176" t="s">
        <v>1204</v>
      </c>
      <c r="D549" s="237" t="s">
        <v>1205</v>
      </c>
    </row>
    <row r="550" spans="1:4" ht="39.6" x14ac:dyDescent="0.25">
      <c r="A550" s="223">
        <v>656</v>
      </c>
      <c r="B550" s="176" t="s">
        <v>1206</v>
      </c>
      <c r="D550" s="237" t="s">
        <v>1207</v>
      </c>
    </row>
    <row r="551" spans="1:4" ht="132" x14ac:dyDescent="0.25">
      <c r="A551" s="223">
        <v>657</v>
      </c>
      <c r="B551" s="176" t="s">
        <v>1208</v>
      </c>
      <c r="D551" s="237" t="s">
        <v>1209</v>
      </c>
    </row>
    <row r="552" spans="1:4" x14ac:dyDescent="0.25">
      <c r="A552" s="223">
        <v>658</v>
      </c>
      <c r="B552" s="214" t="s">
        <v>1210</v>
      </c>
      <c r="D552" s="237" t="s">
        <v>1211</v>
      </c>
    </row>
    <row r="553" spans="1:4" x14ac:dyDescent="0.25">
      <c r="A553" s="223">
        <v>659</v>
      </c>
      <c r="B553" s="215" t="s">
        <v>1212</v>
      </c>
      <c r="D553" s="237" t="s">
        <v>1213</v>
      </c>
    </row>
    <row r="554" spans="1:4" ht="26.4" x14ac:dyDescent="0.25">
      <c r="A554" s="223">
        <v>660</v>
      </c>
      <c r="B554" s="94" t="s">
        <v>1214</v>
      </c>
      <c r="D554" s="237" t="s">
        <v>1215</v>
      </c>
    </row>
    <row r="555" spans="1:4" x14ac:dyDescent="0.25">
      <c r="A555" s="223">
        <v>661</v>
      </c>
      <c r="B555" s="212" t="s">
        <v>1216</v>
      </c>
      <c r="D555" s="237" t="s">
        <v>1217</v>
      </c>
    </row>
    <row r="556" spans="1:4" ht="13.8" thickBot="1" x14ac:dyDescent="0.3">
      <c r="A556" s="223">
        <v>662</v>
      </c>
      <c r="B556" s="216" t="s">
        <v>1218</v>
      </c>
      <c r="D556" s="237" t="s">
        <v>1219</v>
      </c>
    </row>
    <row r="557" spans="1:4" ht="39.6" x14ac:dyDescent="0.25">
      <c r="A557" s="223">
        <v>663</v>
      </c>
      <c r="B557" s="93" t="s">
        <v>1220</v>
      </c>
      <c r="D557" s="237" t="s">
        <v>1221</v>
      </c>
    </row>
    <row r="558" spans="1:4" ht="24.6" x14ac:dyDescent="0.25">
      <c r="A558" s="223">
        <v>664</v>
      </c>
      <c r="B558" s="235" t="s">
        <v>1222</v>
      </c>
      <c r="D558" s="237" t="s">
        <v>1223</v>
      </c>
    </row>
    <row r="559" spans="1:4" ht="24.6" x14ac:dyDescent="0.25">
      <c r="A559" s="223">
        <v>665</v>
      </c>
      <c r="B559" s="235" t="s">
        <v>1224</v>
      </c>
      <c r="D559" s="237" t="s">
        <v>1225</v>
      </c>
    </row>
    <row r="560" spans="1:4" x14ac:dyDescent="0.25">
      <c r="A560" s="223">
        <v>666</v>
      </c>
      <c r="B560" s="227" t="s">
        <v>1226</v>
      </c>
      <c r="D560" s="237" t="s">
        <v>1227</v>
      </c>
    </row>
    <row r="561" spans="1:4" x14ac:dyDescent="0.25">
      <c r="A561" s="223">
        <v>667</v>
      </c>
      <c r="B561" s="227" t="s">
        <v>1228</v>
      </c>
      <c r="D561" s="237" t="s">
        <v>1229</v>
      </c>
    </row>
    <row r="562" spans="1:4" x14ac:dyDescent="0.25">
      <c r="A562" s="223">
        <v>668</v>
      </c>
      <c r="B562" s="236" t="s">
        <v>1230</v>
      </c>
      <c r="D562" s="237" t="s">
        <v>1231</v>
      </c>
    </row>
    <row r="563" spans="1:4" x14ac:dyDescent="0.25">
      <c r="A563" s="223">
        <v>669</v>
      </c>
      <c r="B563" s="236" t="s">
        <v>185</v>
      </c>
      <c r="D563" s="237" t="s">
        <v>1232</v>
      </c>
    </row>
    <row r="564" spans="1:4" x14ac:dyDescent="0.25">
      <c r="A564" s="223">
        <v>670</v>
      </c>
      <c r="B564" s="236" t="s">
        <v>1233</v>
      </c>
      <c r="D564" s="237" t="s">
        <v>1234</v>
      </c>
    </row>
    <row r="565" spans="1:4" x14ac:dyDescent="0.25">
      <c r="A565" s="223">
        <v>671</v>
      </c>
      <c r="B565" s="236" t="s">
        <v>1235</v>
      </c>
      <c r="D565" s="237" t="s">
        <v>1236</v>
      </c>
    </row>
    <row r="566" spans="1:4" x14ac:dyDescent="0.25">
      <c r="A566" s="223">
        <v>672</v>
      </c>
      <c r="B566" s="236" t="s">
        <v>1237</v>
      </c>
      <c r="D566" s="237" t="s">
        <v>1238</v>
      </c>
    </row>
    <row r="567" spans="1:4" x14ac:dyDescent="0.25">
      <c r="A567" s="223">
        <v>673</v>
      </c>
      <c r="B567" s="236" t="s">
        <v>1239</v>
      </c>
      <c r="D567" s="237" t="s">
        <v>1240</v>
      </c>
    </row>
    <row r="568" spans="1:4" x14ac:dyDescent="0.25">
      <c r="A568" s="223">
        <v>674</v>
      </c>
      <c r="B568" s="236" t="s">
        <v>1241</v>
      </c>
      <c r="D568" s="237" t="s">
        <v>1242</v>
      </c>
    </row>
    <row r="569" spans="1:4" x14ac:dyDescent="0.25">
      <c r="A569" s="223">
        <v>675</v>
      </c>
      <c r="B569" s="236" t="s">
        <v>1243</v>
      </c>
      <c r="D569" s="237" t="s">
        <v>1244</v>
      </c>
    </row>
    <row r="570" spans="1:4" x14ac:dyDescent="0.25">
      <c r="A570" s="223">
        <v>676</v>
      </c>
      <c r="B570" s="236" t="s">
        <v>1245</v>
      </c>
      <c r="D570" s="237" t="s">
        <v>1246</v>
      </c>
    </row>
    <row r="571" spans="1:4" x14ac:dyDescent="0.25">
      <c r="A571" s="223">
        <v>677</v>
      </c>
      <c r="B571" s="236" t="s">
        <v>1247</v>
      </c>
      <c r="D571" s="237" t="s">
        <v>1248</v>
      </c>
    </row>
    <row r="572" spans="1:4" x14ac:dyDescent="0.25">
      <c r="A572" s="223">
        <v>678</v>
      </c>
      <c r="B572" s="236" t="s">
        <v>1249</v>
      </c>
      <c r="D572" s="237" t="s">
        <v>1250</v>
      </c>
    </row>
    <row r="573" spans="1:4" x14ac:dyDescent="0.25">
      <c r="A573" s="223">
        <v>679</v>
      </c>
      <c r="B573" s="236" t="s">
        <v>1251</v>
      </c>
      <c r="D573" s="237" t="s">
        <v>1252</v>
      </c>
    </row>
    <row r="574" spans="1:4" x14ac:dyDescent="0.25">
      <c r="A574" s="223">
        <v>680</v>
      </c>
      <c r="B574" s="236" t="s">
        <v>1253</v>
      </c>
      <c r="D574" s="237" t="s">
        <v>1254</v>
      </c>
    </row>
  </sheetData>
  <sheetProtection formatCells="0" formatColumns="0" formatRows="0"/>
  <autoFilter ref="A1:B393" xr:uid="{B363CF0D-6D5F-434C-8AB3-E40695D8BEBE}"/>
  <phoneticPr fontId="7" type="noConversion"/>
  <conditionalFormatting sqref="B440">
    <cfRule type="expression" dxfId="9" priority="15" stopIfTrue="1">
      <formula>$B$19=No</formula>
    </cfRule>
  </conditionalFormatting>
  <conditionalFormatting sqref="B453:B454">
    <cfRule type="expression" dxfId="8" priority="13" stopIfTrue="1">
      <formula>$B$19=No</formula>
    </cfRule>
  </conditionalFormatting>
  <conditionalFormatting sqref="B473:B474">
    <cfRule type="expression" dxfId="7" priority="11" stopIfTrue="1">
      <formula>$B$19=No</formula>
    </cfRule>
  </conditionalFormatting>
  <conditionalFormatting sqref="B476">
    <cfRule type="expression" dxfId="6" priority="10" stopIfTrue="1">
      <formula>$B$19=No</formula>
    </cfRule>
  </conditionalFormatting>
  <conditionalFormatting sqref="B478">
    <cfRule type="expression" dxfId="5" priority="9" stopIfTrue="1">
      <formula>$B$19=No</formula>
    </cfRule>
  </conditionalFormatting>
  <conditionalFormatting sqref="B481">
    <cfRule type="expression" dxfId="4" priority="8" stopIfTrue="1">
      <formula>$B$19=No</formula>
    </cfRule>
  </conditionalFormatting>
  <conditionalFormatting sqref="B483:B485">
    <cfRule type="expression" dxfId="3" priority="5" stopIfTrue="1">
      <formula>$B$19=No</formula>
    </cfRule>
  </conditionalFormatting>
  <conditionalFormatting sqref="B487">
    <cfRule type="expression" dxfId="2" priority="4" stopIfTrue="1">
      <formula>$B$19=No</formula>
    </cfRule>
  </conditionalFormatting>
  <conditionalFormatting sqref="B489">
    <cfRule type="expression" dxfId="1" priority="3" stopIfTrue="1">
      <formula>$B$19=No</formula>
    </cfRule>
  </conditionalFormatting>
  <conditionalFormatting sqref="B492:B493">
    <cfRule type="expression" dxfId="0" priority="1" stopIfTrue="1">
      <formula>$B$19=No</formula>
    </cfRule>
  </conditionalFormatting>
  <pageMargins left="0.7" right="0.7" top="0.78740157499999996" bottom="0.78740157499999996"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2024-12-02T14:58:55+00:00</Date_x0020_Opened>
    <LegacyData xmlns="aaacb922-5235-4a66-b188-303b9b46fbd7" xsi:nil="true"/>
    <Descriptor xmlns="0063f72e-ace3-48fb-9c1f-5b513408b31f" xsi:nil="true"/>
    <Security_x0020_Classification xmlns="0063f72e-ace3-48fb-9c1f-5b513408b31f">OFFICIAL</Security_x0020_Classification>
    <Retention_x0020_Label xmlns="a8f60570-4bd3-4f2b-950b-a996de8ab151" xsi:nil="true"/>
    <Date_x0020_Closed xmlns="b413c3fd-5a3b-4239-b985-69032e371c04" xsi:nil="true"/>
    <m975189f4ba442ecbf67d4147307b177 xmlns="a1849d38-e72e-4852-a36b-13cdd6c06fc1">
      <Terms xmlns="http://schemas.microsoft.com/office/infopath/2007/PartnerControls">
        <TermInfo xmlns="http://schemas.microsoft.com/office/infopath/2007/PartnerControls">
          <TermName xmlns="http://schemas.microsoft.com/office/infopath/2007/PartnerControls">Industrial Energy</TermName>
          <TermId xmlns="http://schemas.microsoft.com/office/infopath/2007/PartnerControls">196d2126-cc91-40b4-bd0b-d2f757bf15bb</TermId>
        </TermInfo>
      </Terms>
    </m975189f4ba442ecbf67d4147307b177>
    <lcf76f155ced4ddcb4097134ff3c332f xmlns="7da7a6c9-f445-4aaf-8526-e6eda3804298">
      <Terms xmlns="http://schemas.microsoft.com/office/infopath/2007/PartnerControls"/>
    </lcf76f155ced4ddcb4097134ff3c332f>
    <TaxCatchAll xmlns="a1849d38-e72e-4852-a36b-13cdd6c06fc1">
      <Value>1</Value>
    </TaxCatchAll>
    <_dlc_DocId xmlns="a1849d38-e72e-4852-a36b-13cdd6c06fc1">5FKPPDXT7J7V-161140923-159574</_dlc_DocId>
    <_dlc_DocIdUrl xmlns="a1849d38-e72e-4852-a36b-13cdd6c06fc1">
      <Url>https://beisgov.sharepoint.com/sites/euets/_layouts/15/DocIdRedir.aspx?ID=5FKPPDXT7J7V-161140923-159574</Url>
      <Description>5FKPPDXT7J7V-161140923-159574</Description>
    </_dlc_DocIdUrl>
    <Test2 xmlns="7da7a6c9-f445-4aaf-8526-e6eda3804298" xsi:nil="true"/>
    <_ip_UnifiedCompliancePolicyUIAction xmlns="http://schemas.microsoft.com/sharepoint/v3" xsi:nil="true"/>
    <_ip_UnifiedCompliancePolicyProperties xmlns="http://schemas.microsoft.com/sharepoint/v3" xsi:nil="true"/>
    <Test xmlns="7da7a6c9-f445-4aaf-8526-e6eda3804298" xsi:nil="true"/>
    <Category xmlns="7da7a6c9-f445-4aaf-8526-e6eda380429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4E78DF077B1A74AA77A8BB3D47E9C65" ma:contentTypeVersion="30" ma:contentTypeDescription="Create a new document." ma:contentTypeScope="" ma:versionID="237b727650d6a8f85a5a6a581fd34ca0">
  <xsd:schema xmlns:xsd="http://www.w3.org/2001/XMLSchema" xmlns:xs="http://www.w3.org/2001/XMLSchema" xmlns:p="http://schemas.microsoft.com/office/2006/metadata/properties" xmlns:ns1="http://schemas.microsoft.com/sharepoint/v3" xmlns:ns2="0063f72e-ace3-48fb-9c1f-5b513408b31f" xmlns:ns3="a1849d38-e72e-4852-a36b-13cdd6c06fc1" xmlns:ns4="b413c3fd-5a3b-4239-b985-69032e371c04" xmlns:ns5="a8f60570-4bd3-4f2b-950b-a996de8ab151" xmlns:ns6="aaacb922-5235-4a66-b188-303b9b46fbd7" xmlns:ns7="7da7a6c9-f445-4aaf-8526-e6eda3804298" targetNamespace="http://schemas.microsoft.com/office/2006/metadata/properties" ma:root="true" ma:fieldsID="2b9cfb87bb4b4903a4410d65ec5f95a7" ns1:_="" ns2:_="" ns3:_="" ns4:_="" ns5:_="" ns6:_="" ns7:_="">
    <xsd:import namespace="http://schemas.microsoft.com/sharepoint/v3"/>
    <xsd:import namespace="0063f72e-ace3-48fb-9c1f-5b513408b31f"/>
    <xsd:import namespace="a1849d38-e72e-4852-a36b-13cdd6c06fc1"/>
    <xsd:import namespace="b413c3fd-5a3b-4239-b985-69032e371c04"/>
    <xsd:import namespace="a8f60570-4bd3-4f2b-950b-a996de8ab151"/>
    <xsd:import namespace="aaacb922-5235-4a66-b188-303b9b46fbd7"/>
    <xsd:import namespace="7da7a6c9-f445-4aaf-8526-e6eda3804298"/>
    <xsd:element name="properties">
      <xsd:complexType>
        <xsd:sequence>
          <xsd:element name="documentManagement">
            <xsd:complexType>
              <xsd:all>
                <xsd:element ref="ns2:Security_x0020_Classification" minOccurs="0"/>
                <xsd:element ref="ns2:Descriptor" minOccurs="0"/>
                <xsd:element ref="ns3:m975189f4ba442ecbf67d4147307b177" minOccurs="0"/>
                <xsd:element ref="ns3:TaxCatchAll" minOccurs="0"/>
                <xsd:element ref="ns3: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7:MediaServiceAutoKeyPoints" minOccurs="0"/>
                <xsd:element ref="ns7:MediaServiceKeyPoints" minOccurs="0"/>
                <xsd:element ref="ns7:MediaServiceDateTaken" minOccurs="0"/>
                <xsd:element ref="ns7:MediaServiceAutoTags" minOccurs="0"/>
                <xsd:element ref="ns7:MediaServiceGenerationTime" minOccurs="0"/>
                <xsd:element ref="ns7:MediaServiceEventHashCode" minOccurs="0"/>
                <xsd:element ref="ns3:_dlc_DocId" minOccurs="0"/>
                <xsd:element ref="ns3:_dlc_DocIdUrl" minOccurs="0"/>
                <xsd:element ref="ns3:_dlc_DocIdPersistId" minOccurs="0"/>
                <xsd:element ref="ns7:MediaServiceOCR" minOccurs="0"/>
                <xsd:element ref="ns3:SharedWithUsers" minOccurs="0"/>
                <xsd:element ref="ns3:SharedWithDetails" minOccurs="0"/>
                <xsd:element ref="ns7:MediaLengthInSeconds" minOccurs="0"/>
                <xsd:element ref="ns7:lcf76f155ced4ddcb4097134ff3c332f" minOccurs="0"/>
                <xsd:element ref="ns7:MediaServiceLocation" minOccurs="0"/>
                <xsd:element ref="ns7:Test" minOccurs="0"/>
                <xsd:element ref="ns7:Test2" minOccurs="0"/>
                <xsd:element ref="ns7:MediaServiceObjectDetectorVersions" minOccurs="0"/>
                <xsd:element ref="ns7:Category" minOccurs="0"/>
                <xsd:element ref="ns7:MediaServiceSearchPropertie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42" nillable="true" ma:displayName="Unified Compliance Policy Properties" ma:hidden="true" ma:internalName="_ip_UnifiedCompliancePolicyProperties">
      <xsd:simpleType>
        <xsd:restriction base="dms:Note"/>
      </xsd:simpleType>
    </xsd:element>
    <xsd:element name="_ip_UnifiedCompliancePolicyUIAction" ma:index="43"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8"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9"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a1849d38-e72e-4852-a36b-13cdd6c06fc1" elementFormDefault="qualified">
    <xsd:import namespace="http://schemas.microsoft.com/office/2006/documentManagement/types"/>
    <xsd:import namespace="http://schemas.microsoft.com/office/infopath/2007/PartnerControls"/>
    <xsd:element name="m975189f4ba442ecbf67d4147307b177" ma:index="10" nillable="true" ma:taxonomy="true" ma:internalName="m975189f4ba442ecbf67d4147307b177" ma:taxonomyFieldName="Business_x0020_Unit" ma:displayName="Business Unit" ma:default="1;#Industrial Energy|196d2126-cc91-40b4-bd0b-d2f757bf15bb"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81f79107-1e03-4a29-8f73-d03ccfad005b}" ma:internalName="TaxCatchAll" ma:showField="CatchAllData" ma:web="a1849d38-e72e-4852-a36b-13cdd6c06fc1">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81f79107-1e03-4a29-8f73-d03ccfad005b}" ma:internalName="TaxCatchAllLabel" ma:readOnly="true" ma:showField="CatchAllDataLabel" ma:web="a1849d38-e72e-4852-a36b-13cdd6c06fc1">
      <xsd:complexType>
        <xsd:complexContent>
          <xsd:extension base="dms:MultiChoiceLookup">
            <xsd:sequence>
              <xsd:element name="Value" type="dms:Lookup" maxOccurs="unbounded" minOccurs="0" nillable="true"/>
            </xsd:sequence>
          </xsd:extension>
        </xsd:complexContent>
      </xsd:complexType>
    </xsd:element>
    <xsd:element name="_dlc_DocId" ma:index="27" nillable="true" ma:displayName="Document ID Value" ma:description="The value of the document ID assigned to this item." ma:internalName="_dlc_DocId" ma:readOnly="true">
      <xsd:simpleType>
        <xsd:restriction base="dms:Text"/>
      </xsd:simpleType>
    </xsd:element>
    <xsd:element name="_dlc_DocIdUrl" ma:index="28"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9" nillable="true" ma:displayName="Persist ID" ma:description="Keep ID on add." ma:hidden="true" ma:internalName="_dlc_DocIdPersistId" ma:readOnly="true">
      <xsd:simpleType>
        <xsd:restriction base="dms:Boolean"/>
      </xsd:simpleType>
    </xsd:element>
    <xsd:element name="SharedWithUsers" ma:index="3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4" nillable="true" ma:displayName="Government Body" ma:default="BEIS" ma:internalName="Government_x0020_Body">
      <xsd:simpleType>
        <xsd:restriction base="dms:Text">
          <xsd:maxLength value="255"/>
        </xsd:restriction>
      </xsd:simpleType>
    </xsd:element>
    <xsd:element name="Date_x0020_Opened" ma:index="15" nillable="true" ma:displayName="Date Opened" ma:default="[Today]" ma:format="DateOnly" ma:internalName="Date_x0020_Opened">
      <xsd:simpleType>
        <xsd:restriction base="dms:DateTime"/>
      </xsd:simpleType>
    </xsd:element>
    <xsd:element name="Date_x0020_Closed" ma:index="16"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17"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18"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a7a6c9-f445-4aaf-8526-e6eda3804298" elementFormDefault="qualified">
    <xsd:import namespace="http://schemas.microsoft.com/office/2006/documentManagement/types"/>
    <xsd:import namespace="http://schemas.microsoft.com/office/infopath/2007/PartnerControls"/>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ServiceDateTaken" ma:index="23" nillable="true" ma:displayName="MediaServiceDateTaken" ma:hidden="true" ma:internalName="MediaServiceDateTaken" ma:readOnly="true">
      <xsd:simpleType>
        <xsd:restriction base="dms:Text"/>
      </xsd:simpleType>
    </xsd:element>
    <xsd:element name="MediaServiceAutoTags" ma:index="24" nillable="true" ma:displayName="Tags" ma:internalName="MediaServiceAutoTags" ma:readOnly="true">
      <xsd:simpleType>
        <xsd:restriction base="dms:Text"/>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LengthInSeconds" ma:index="33" nillable="true" ma:displayName="Length (seconds)" ma:internalName="MediaLengthInSeconds" ma:readOnly="true">
      <xsd:simpleType>
        <xsd:restriction base="dms:Unknown"/>
      </xsd:simpleType>
    </xsd:element>
    <xsd:element name="lcf76f155ced4ddcb4097134ff3c332f" ma:index="35" nillable="true" ma:taxonomy="true" ma:internalName="lcf76f155ced4ddcb4097134ff3c332f" ma:taxonomyFieldName="MediaServiceImageTags" ma:displayName="Image Tags" ma:readOnly="false" ma:fieldId="{5cf76f15-5ced-4ddc-b409-7134ff3c332f}" ma:taxonomyMulti="true" ma:sspId="9b0aeba9-2bce-41c2-8545-5d12d676a674" ma:termSetId="09814cd3-568e-fe90-9814-8d621ff8fb84" ma:anchorId="fba54fb3-c3e1-fe81-a776-ca4b69148c4d" ma:open="true" ma:isKeyword="false">
      <xsd:complexType>
        <xsd:sequence>
          <xsd:element ref="pc:Terms" minOccurs="0" maxOccurs="1"/>
        </xsd:sequence>
      </xsd:complexType>
    </xsd:element>
    <xsd:element name="MediaServiceLocation" ma:index="36" nillable="true" ma:displayName="Location" ma:description="" ma:indexed="true" ma:internalName="MediaServiceLocation" ma:readOnly="true">
      <xsd:simpleType>
        <xsd:restriction base="dms:Text"/>
      </xsd:simpleType>
    </xsd:element>
    <xsd:element name="Test" ma:index="37" nillable="true" ma:displayName="Test " ma:format="Dropdown" ma:internalName="Test">
      <xsd:simpleType>
        <xsd:restriction base="dms:Choice">
          <xsd:enumeration value="Choice 1"/>
          <xsd:enumeration value="Choice 2"/>
          <xsd:enumeration value="Choice 3"/>
        </xsd:restriction>
      </xsd:simpleType>
    </xsd:element>
    <xsd:element name="Test2" ma:index="38" nillable="true" ma:displayName="Test 2" ma:format="Dropdown" ma:internalName="Test2">
      <xsd:simpleType>
        <xsd:restriction base="dms:Text">
          <xsd:maxLength value="255"/>
        </xsd:restriction>
      </xsd:simpleType>
    </xsd:element>
    <xsd:element name="MediaServiceObjectDetectorVersions" ma:index="39" nillable="true" ma:displayName="MediaServiceObjectDetectorVersions" ma:description="" ma:hidden="true" ma:indexed="true" ma:internalName="MediaServiceObjectDetectorVersions" ma:readOnly="true">
      <xsd:simpleType>
        <xsd:restriction base="dms:Text"/>
      </xsd:simpleType>
    </xsd:element>
    <xsd:element name="Category" ma:index="40" nillable="true" ma:displayName="Category" ma:format="Dropdown" ma:internalName="Category">
      <xsd:complexType>
        <xsd:complexContent>
          <xsd:extension base="dms:MultiChoice">
            <xsd:sequence>
              <xsd:element name="Value" maxOccurs="unbounded" minOccurs="0" nillable="true">
                <xsd:simpleType>
                  <xsd:restriction base="dms:Choice">
                    <xsd:enumeration value="FA"/>
                    <xsd:enumeration value="ALC"/>
                    <xsd:enumeration value="Auctions"/>
                    <xsd:enumeration value="Penalties/ Appeals"/>
                    <xsd:enumeration value="Leglislation"/>
                    <xsd:enumeration value="Team Planning"/>
                    <xsd:enumeration value="Process Steps"/>
                  </xsd:restriction>
                </xsd:simpleType>
              </xsd:element>
            </xsd:sequence>
          </xsd:extension>
        </xsd:complexContent>
      </xsd:complexType>
    </xsd:element>
    <xsd:element name="MediaServiceSearchProperties" ma:index="4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C47D831-F743-49A7-976E-BC88557ED38A}">
  <ds:schemaRefs>
    <ds:schemaRef ds:uri="7da7a6c9-f445-4aaf-8526-e6eda3804298"/>
    <ds:schemaRef ds:uri="http://purl.org/dc/dcmitype/"/>
    <ds:schemaRef ds:uri="a1849d38-e72e-4852-a36b-13cdd6c06fc1"/>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0063f72e-ace3-48fb-9c1f-5b513408b31f"/>
    <ds:schemaRef ds:uri="aaacb922-5235-4a66-b188-303b9b46fbd7"/>
    <ds:schemaRef ds:uri="http://www.w3.org/XML/1998/namespace"/>
    <ds:schemaRef ds:uri="a8f60570-4bd3-4f2b-950b-a996de8ab151"/>
    <ds:schemaRef ds:uri="http://schemas.microsoft.com/sharepoint/v3"/>
    <ds:schemaRef ds:uri="b413c3fd-5a3b-4239-b985-69032e371c04"/>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41A7FF90-4789-4FC3-A2A1-CCC3F40309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063f72e-ace3-48fb-9c1f-5b513408b31f"/>
    <ds:schemaRef ds:uri="a1849d38-e72e-4852-a36b-13cdd6c06fc1"/>
    <ds:schemaRef ds:uri="b413c3fd-5a3b-4239-b985-69032e371c04"/>
    <ds:schemaRef ds:uri="a8f60570-4bd3-4f2b-950b-a996de8ab151"/>
    <ds:schemaRef ds:uri="aaacb922-5235-4a66-b188-303b9b46fbd7"/>
    <ds:schemaRef ds:uri="7da7a6c9-f445-4aaf-8526-e6eda380429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763086-D25D-4D38-BB88-D0E2F513CE96}">
  <ds:schemaRefs>
    <ds:schemaRef ds:uri="http://schemas.microsoft.com/sharepoint/events"/>
  </ds:schemaRefs>
</ds:datastoreItem>
</file>

<file path=customXml/itemProps4.xml><?xml version="1.0" encoding="utf-8"?>
<ds:datastoreItem xmlns:ds="http://schemas.openxmlformats.org/officeDocument/2006/customXml" ds:itemID="{B90823C8-91DE-49D5-9DBC-80C59B84E9B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27</vt:i4>
      </vt:variant>
    </vt:vector>
  </HeadingPairs>
  <TitlesOfParts>
    <vt:vector size="37" baseType="lpstr">
      <vt:lpstr>Guidelines and conditions</vt:lpstr>
      <vt:lpstr>READ ME How to use this file</vt:lpstr>
      <vt:lpstr>Opinion Statement (USE)</vt:lpstr>
      <vt:lpstr>Annex 1 - Findings</vt:lpstr>
      <vt:lpstr>Annex 2 - basis of work (USE)</vt:lpstr>
      <vt:lpstr>Accounting</vt:lpstr>
      <vt:lpstr>Constants</vt:lpstr>
      <vt:lpstr>MSParameters</vt:lpstr>
      <vt:lpstr>Translations</vt:lpstr>
      <vt:lpstr>VersionDocumentation</vt:lpstr>
      <vt:lpstr>accreditedcertified</vt:lpstr>
      <vt:lpstr>Annex1Activities</vt:lpstr>
      <vt:lpstr>Approvedmethodologies</vt:lpstr>
      <vt:lpstr>B1q26</vt:lpstr>
      <vt:lpstr>Category</vt:lpstr>
      <vt:lpstr>CompetentAuthority</vt:lpstr>
      <vt:lpstr>conductaccredited</vt:lpstr>
      <vt:lpstr>materialitythreshold</vt:lpstr>
      <vt:lpstr>NameMissing</vt:lpstr>
      <vt:lpstr>No</vt:lpstr>
      <vt:lpstr>PrinciplesCompliance</vt:lpstr>
      <vt:lpstr>PrinciplesCompliance2</vt:lpstr>
      <vt:lpstr>PriniciplesCompliance2</vt:lpstr>
      <vt:lpstr>'Annex 2 - basis of work (USE)'!Print_Area</vt:lpstr>
      <vt:lpstr>'Opinion Statement (USE)'!Print_Area</vt:lpstr>
      <vt:lpstr>'READ ME How to use this file'!Print_Area</vt:lpstr>
      <vt:lpstr>ReportingScope</vt:lpstr>
      <vt:lpstr>reportingyear</vt:lpstr>
      <vt:lpstr>RulesCompliance</vt:lpstr>
      <vt:lpstr>Rulescompliance2</vt:lpstr>
      <vt:lpstr>rulescompliance3</vt:lpstr>
      <vt:lpstr>SelectYesNo</vt:lpstr>
      <vt:lpstr>Signed_on_behalf_of</vt:lpstr>
      <vt:lpstr>sitevisit</vt:lpstr>
      <vt:lpstr>smalllowemitter</vt:lpstr>
      <vt:lpstr>Yes</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Verification Opinion Template</dc:title>
  <dc:subject/>
  <dc:creator>Gebruiker</dc:creator>
  <cp:keywords/>
  <dc:description/>
  <cp:lastModifiedBy>Gibson, Rachel (Energy Security)</cp:lastModifiedBy>
  <cp:revision/>
  <dcterms:created xsi:type="dcterms:W3CDTF">2005-01-10T08:03:50Z</dcterms:created>
  <dcterms:modified xsi:type="dcterms:W3CDTF">2025-04-10T10:10:38Z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ba62f585-b40f-4ab9-bafe-39150f03d124_Enabled">
    <vt:lpwstr>true</vt:lpwstr>
  </property>
  <property fmtid="{D5CDD505-2E9C-101B-9397-08002B2CF9AE}" pid="4" name="MSIP_Label_ba62f585-b40f-4ab9-bafe-39150f03d124_SetDate">
    <vt:lpwstr>2024-02-15T16:35:40Z</vt:lpwstr>
  </property>
  <property fmtid="{D5CDD505-2E9C-101B-9397-08002B2CF9AE}" pid="5" name="MSIP_Label_ba62f585-b40f-4ab9-bafe-39150f03d124_Method">
    <vt:lpwstr>Standard</vt:lpwstr>
  </property>
  <property fmtid="{D5CDD505-2E9C-101B-9397-08002B2CF9AE}" pid="6" name="MSIP_Label_ba62f585-b40f-4ab9-bafe-39150f03d124_Name">
    <vt:lpwstr>OFFICIAL</vt:lpwstr>
  </property>
  <property fmtid="{D5CDD505-2E9C-101B-9397-08002B2CF9AE}" pid="7" name="MSIP_Label_ba62f585-b40f-4ab9-bafe-39150f03d124_SiteId">
    <vt:lpwstr>cbac7005-02c1-43eb-b497-e6492d1b2dd8</vt:lpwstr>
  </property>
  <property fmtid="{D5CDD505-2E9C-101B-9397-08002B2CF9AE}" pid="8" name="MSIP_Label_ba62f585-b40f-4ab9-bafe-39150f03d124_ActionId">
    <vt:lpwstr>cb2aa84d-8f52-438d-8244-ae573840593d</vt:lpwstr>
  </property>
  <property fmtid="{D5CDD505-2E9C-101B-9397-08002B2CF9AE}" pid="9" name="MSIP_Label_ba62f585-b40f-4ab9-bafe-39150f03d124_ContentBits">
    <vt:lpwstr>0</vt:lpwstr>
  </property>
  <property fmtid="{D5CDD505-2E9C-101B-9397-08002B2CF9AE}" pid="10" name="ContentTypeId">
    <vt:lpwstr>0x01010054E78DF077B1A74AA77A8BB3D47E9C65</vt:lpwstr>
  </property>
  <property fmtid="{D5CDD505-2E9C-101B-9397-08002B2CF9AE}" pid="11" name="Business Unit">
    <vt:lpwstr>1;#Industrial Energy|196d2126-cc91-40b4-bd0b-d2f757bf15bb</vt:lpwstr>
  </property>
  <property fmtid="{D5CDD505-2E9C-101B-9397-08002B2CF9AE}" pid="12" name="_dlc_DocIdItemGuid">
    <vt:lpwstr>360c16c9-2d04-4b26-b6df-5b7a01be1c2f</vt:lpwstr>
  </property>
  <property fmtid="{D5CDD505-2E9C-101B-9397-08002B2CF9AE}" pid="13" name="MediaServiceImageTags">
    <vt:lpwstr/>
  </property>
  <property fmtid="{D5CDD505-2E9C-101B-9397-08002B2CF9AE}" pid="14" name="Business_x0020_Unit">
    <vt:lpwstr>1;#Industrial Energy|196d2126-cc91-40b4-bd0b-d2f757bf15bb</vt:lpwstr>
  </property>
</Properties>
</file>