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educationgovuk-my.sharepoint.com/personal/dianne_copeland_education_gov_uk/Documents/Desktop/"/>
    </mc:Choice>
  </mc:AlternateContent>
  <xr:revisionPtr revIDLastSave="0" documentId="8_{BBD4112B-96B0-4D93-8E90-1192CCDE060D}" xr6:coauthVersionLast="47" xr6:coauthVersionMax="47" xr10:uidLastSave="{00000000-0000-0000-0000-000000000000}"/>
  <bookViews>
    <workbookView xWindow="-110" yWindow="-110" windowWidth="22780" windowHeight="14540" tabRatio="853" xr2:uid="{00000000-000D-0000-FFFF-FFFF00000000}"/>
  </bookViews>
  <sheets>
    <sheet name="Instructions" sheetId="2" r:id="rId1"/>
    <sheet name="Schools&amp;Central School Services" sheetId="3" r:id="rId2"/>
    <sheet name="Early Years 3 &amp; 4 yrs" sheetId="4" r:id="rId3"/>
    <sheet name="Early Years 2 yrs &amp; under 2s" sheetId="5" r:id="rId4"/>
    <sheet name="Early Years Pupil Premium&amp;DAF" sheetId="6" r:id="rId5"/>
    <sheet name="High Needs Pupil Numbers" sheetId="7" r:id="rId6"/>
    <sheet name="Source data" sheetId="8" r:id="rId7"/>
  </sheets>
  <externalReferences>
    <externalReference r:id="rId8"/>
  </externalReferences>
  <definedNames>
    <definedName name="_xlnm._FilterDatabase" localSheetId="6" hidden="1">'Source data'!$BN$4:$BV$1044</definedName>
    <definedName name="_xlnm.Print_Area" localSheetId="3">'Early Years 2 yrs &amp; under 2s'!$B$6:$U$39</definedName>
    <definedName name="_xlnm.Print_Area" localSheetId="2">'Early Years 3 &amp; 4 yrs'!$B$4:$P$44</definedName>
    <definedName name="_xlnm.Print_Area" localSheetId="4">'Early Years Pupil Premium&amp;DAF'!$B$7:$M$53</definedName>
    <definedName name="_xlnm.Print_Area" localSheetId="5">'High Needs Pupil Numbers'!$B$3:$N$8</definedName>
    <definedName name="_xlnm.Print_Area" localSheetId="1">'Schools&amp;Central School Services'!$B$3:$N$8</definedName>
    <definedName name="recoup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7" i="8" l="1"/>
  <c r="AU8" i="8"/>
  <c r="AU9" i="8"/>
  <c r="AU10" i="8"/>
  <c r="AU11" i="8"/>
  <c r="AU12" i="8"/>
  <c r="AU13" i="8"/>
  <c r="AU14" i="8"/>
  <c r="AU15" i="8"/>
  <c r="AU16" i="8"/>
  <c r="AU17" i="8"/>
  <c r="AU18" i="8"/>
  <c r="AU19" i="8"/>
  <c r="AU20" i="8"/>
  <c r="AU21" i="8"/>
  <c r="AU22" i="8"/>
  <c r="AU23" i="8"/>
  <c r="AU24" i="8"/>
  <c r="AU25" i="8"/>
  <c r="AU26" i="8"/>
  <c r="AU27" i="8"/>
  <c r="AU28" i="8"/>
  <c r="AU29" i="8"/>
  <c r="AU30" i="8"/>
  <c r="AU31" i="8"/>
  <c r="AU32" i="8"/>
  <c r="AU33" i="8"/>
  <c r="AU34" i="8"/>
  <c r="AU35" i="8"/>
  <c r="AU36" i="8"/>
  <c r="AU37" i="8"/>
  <c r="AU38" i="8"/>
  <c r="AU39" i="8"/>
  <c r="AU40" i="8"/>
  <c r="AU41" i="8"/>
  <c r="AU42" i="8"/>
  <c r="AU43" i="8"/>
  <c r="AU44" i="8"/>
  <c r="AU45" i="8"/>
  <c r="AU46" i="8"/>
  <c r="AU47" i="8"/>
  <c r="AU48" i="8"/>
  <c r="AU49" i="8"/>
  <c r="AU50" i="8"/>
  <c r="AU51" i="8"/>
  <c r="AU52" i="8"/>
  <c r="AU53" i="8"/>
  <c r="AU54" i="8"/>
  <c r="AU55" i="8"/>
  <c r="AU56" i="8"/>
  <c r="AU57" i="8"/>
  <c r="AU58" i="8"/>
  <c r="AU59" i="8"/>
  <c r="AU60" i="8"/>
  <c r="AU61" i="8"/>
  <c r="AU62" i="8"/>
  <c r="AU63" i="8"/>
  <c r="AU64" i="8"/>
  <c r="AU65" i="8"/>
  <c r="AU66" i="8"/>
  <c r="AU67" i="8"/>
  <c r="AU68" i="8"/>
  <c r="AU69" i="8"/>
  <c r="AU70" i="8"/>
  <c r="AU71" i="8"/>
  <c r="AU72" i="8"/>
  <c r="AU73" i="8"/>
  <c r="AU74" i="8"/>
  <c r="AU75" i="8"/>
  <c r="AU76" i="8"/>
  <c r="AU77" i="8"/>
  <c r="AU78" i="8"/>
  <c r="AU79" i="8"/>
  <c r="AU80" i="8"/>
  <c r="AU81" i="8"/>
  <c r="AU82" i="8"/>
  <c r="AU83" i="8"/>
  <c r="AU84" i="8"/>
  <c r="AU85" i="8"/>
  <c r="AU86" i="8"/>
  <c r="AU87" i="8"/>
  <c r="AU88" i="8"/>
  <c r="AU89" i="8"/>
  <c r="AU90" i="8"/>
  <c r="AU91" i="8"/>
  <c r="AU92" i="8"/>
  <c r="AU93" i="8"/>
  <c r="AU94" i="8"/>
  <c r="AU95" i="8"/>
  <c r="AU96" i="8"/>
  <c r="AU97" i="8"/>
  <c r="AU98" i="8"/>
  <c r="AU99" i="8"/>
  <c r="AU100" i="8"/>
  <c r="AU101" i="8"/>
  <c r="AU102" i="8"/>
  <c r="AU103" i="8"/>
  <c r="AU104" i="8"/>
  <c r="AU105" i="8"/>
  <c r="AU106" i="8"/>
  <c r="AU107" i="8"/>
  <c r="AU108" i="8"/>
  <c r="AU109" i="8"/>
  <c r="AU110" i="8"/>
  <c r="AU111" i="8"/>
  <c r="AU112" i="8"/>
  <c r="AU113" i="8"/>
  <c r="AU114" i="8"/>
  <c r="AU115" i="8"/>
  <c r="AU116" i="8"/>
  <c r="AU117" i="8"/>
  <c r="AU118" i="8"/>
  <c r="AU119" i="8"/>
  <c r="AU120" i="8"/>
  <c r="AU121" i="8"/>
  <c r="AU122" i="8"/>
  <c r="AU123" i="8"/>
  <c r="AU124" i="8"/>
  <c r="AU125" i="8"/>
  <c r="AU126" i="8"/>
  <c r="AU127" i="8"/>
  <c r="AU128" i="8"/>
  <c r="AU129" i="8"/>
  <c r="AU130" i="8"/>
  <c r="AU131" i="8"/>
  <c r="AU132" i="8"/>
  <c r="AU133" i="8"/>
  <c r="AU134" i="8"/>
  <c r="AU135" i="8"/>
  <c r="AU136" i="8"/>
  <c r="AU137" i="8"/>
  <c r="AU138" i="8"/>
  <c r="AU139" i="8"/>
  <c r="AU140" i="8"/>
  <c r="AU141" i="8"/>
  <c r="AU142" i="8"/>
  <c r="AU143" i="8"/>
  <c r="AU144" i="8"/>
  <c r="AU145" i="8"/>
  <c r="AU146" i="8"/>
  <c r="AU147" i="8"/>
  <c r="AU148" i="8"/>
  <c r="AU149" i="8"/>
  <c r="AU150" i="8"/>
  <c r="AU151" i="8"/>
  <c r="AU152" i="8"/>
  <c r="AU153" i="8"/>
  <c r="AU154" i="8"/>
  <c r="AU155" i="8"/>
  <c r="AU156" i="8"/>
  <c r="AU6" i="8"/>
  <c r="BE7" i="8"/>
  <c r="BF7" i="8"/>
  <c r="BG7" i="8"/>
  <c r="BE8" i="8"/>
  <c r="BF8" i="8"/>
  <c r="BG8" i="8"/>
  <c r="BE9" i="8"/>
  <c r="BF9" i="8"/>
  <c r="BG9" i="8"/>
  <c r="BE10" i="8"/>
  <c r="BF10" i="8"/>
  <c r="BG10" i="8"/>
  <c r="BE11" i="8"/>
  <c r="BF11" i="8"/>
  <c r="BG11" i="8"/>
  <c r="BE12" i="8"/>
  <c r="BF12" i="8"/>
  <c r="BG12" i="8"/>
  <c r="BE13" i="8"/>
  <c r="BF13" i="8"/>
  <c r="BG13" i="8"/>
  <c r="BE14" i="8"/>
  <c r="BF14" i="8"/>
  <c r="BG14" i="8"/>
  <c r="BE15" i="8"/>
  <c r="BF15" i="8"/>
  <c r="BG15" i="8"/>
  <c r="BE16" i="8"/>
  <c r="BF16" i="8"/>
  <c r="BG16" i="8"/>
  <c r="BE17" i="8"/>
  <c r="BF17" i="8"/>
  <c r="BG17" i="8"/>
  <c r="BE18" i="8"/>
  <c r="BF18" i="8"/>
  <c r="BG18" i="8"/>
  <c r="BE19" i="8"/>
  <c r="BF19" i="8"/>
  <c r="BG19" i="8"/>
  <c r="BE20" i="8"/>
  <c r="BF20" i="8"/>
  <c r="BG20" i="8"/>
  <c r="BE21" i="8"/>
  <c r="BF21" i="8"/>
  <c r="BG21" i="8"/>
  <c r="BE22" i="8"/>
  <c r="BF22" i="8"/>
  <c r="BG22" i="8"/>
  <c r="BE23" i="8"/>
  <c r="BF23" i="8"/>
  <c r="BG23" i="8"/>
  <c r="BE24" i="8"/>
  <c r="BF24" i="8"/>
  <c r="BG24" i="8"/>
  <c r="BE25" i="8"/>
  <c r="BF25" i="8"/>
  <c r="BG25" i="8"/>
  <c r="BE26" i="8"/>
  <c r="BF26" i="8"/>
  <c r="BG26" i="8"/>
  <c r="BE27" i="8"/>
  <c r="BF27" i="8"/>
  <c r="BG27" i="8"/>
  <c r="BE28" i="8"/>
  <c r="BF28" i="8"/>
  <c r="BG28" i="8"/>
  <c r="BE29" i="8"/>
  <c r="BF29" i="8"/>
  <c r="BG29" i="8"/>
  <c r="BE30" i="8"/>
  <c r="BF30" i="8"/>
  <c r="BG30" i="8"/>
  <c r="BE31" i="8"/>
  <c r="BF31" i="8"/>
  <c r="BG31" i="8"/>
  <c r="BE32" i="8"/>
  <c r="BF32" i="8"/>
  <c r="BG32" i="8"/>
  <c r="BE33" i="8"/>
  <c r="BF33" i="8"/>
  <c r="BG33" i="8"/>
  <c r="BE34" i="8"/>
  <c r="BF34" i="8"/>
  <c r="BG34" i="8"/>
  <c r="BE35" i="8"/>
  <c r="BF35" i="8"/>
  <c r="BG35" i="8"/>
  <c r="BE36" i="8"/>
  <c r="BF36" i="8"/>
  <c r="BG36" i="8"/>
  <c r="BE37" i="8"/>
  <c r="BF37" i="8"/>
  <c r="BG37" i="8"/>
  <c r="BE38" i="8"/>
  <c r="BF38" i="8"/>
  <c r="BG38" i="8"/>
  <c r="BE39" i="8"/>
  <c r="BF39" i="8"/>
  <c r="BG39" i="8"/>
  <c r="BE40" i="8"/>
  <c r="BF40" i="8"/>
  <c r="BG40" i="8"/>
  <c r="BE41" i="8"/>
  <c r="BF41" i="8"/>
  <c r="BG41" i="8"/>
  <c r="BE42" i="8"/>
  <c r="BF42" i="8"/>
  <c r="BG42" i="8"/>
  <c r="BE43" i="8"/>
  <c r="BF43" i="8"/>
  <c r="BG43" i="8"/>
  <c r="BE44" i="8"/>
  <c r="BF44" i="8"/>
  <c r="BG44" i="8"/>
  <c r="BE45" i="8"/>
  <c r="BF45" i="8"/>
  <c r="BG45" i="8"/>
  <c r="BE46" i="8"/>
  <c r="BF46" i="8"/>
  <c r="BG46" i="8"/>
  <c r="BE47" i="8"/>
  <c r="BF47" i="8"/>
  <c r="BG47" i="8"/>
  <c r="BE48" i="8"/>
  <c r="BF48" i="8"/>
  <c r="BG48" i="8"/>
  <c r="BE49" i="8"/>
  <c r="BF49" i="8"/>
  <c r="BG49" i="8"/>
  <c r="BE50" i="8"/>
  <c r="BF50" i="8"/>
  <c r="BG50" i="8"/>
  <c r="BE51" i="8"/>
  <c r="BF51" i="8"/>
  <c r="BG51" i="8"/>
  <c r="BE52" i="8"/>
  <c r="BF52" i="8"/>
  <c r="BG52" i="8"/>
  <c r="BE53" i="8"/>
  <c r="BF53" i="8"/>
  <c r="BG53" i="8"/>
  <c r="BE54" i="8"/>
  <c r="BF54" i="8"/>
  <c r="BG54" i="8"/>
  <c r="BE55" i="8"/>
  <c r="BF55" i="8"/>
  <c r="BG55" i="8"/>
  <c r="BE56" i="8"/>
  <c r="BF56" i="8"/>
  <c r="BG56" i="8"/>
  <c r="BE57" i="8"/>
  <c r="BF57" i="8"/>
  <c r="BG57" i="8"/>
  <c r="BE58" i="8"/>
  <c r="BF58" i="8"/>
  <c r="BG58" i="8"/>
  <c r="BE59" i="8"/>
  <c r="BF59" i="8"/>
  <c r="BG59" i="8"/>
  <c r="BE60" i="8"/>
  <c r="BF60" i="8"/>
  <c r="BG60" i="8"/>
  <c r="BE61" i="8"/>
  <c r="BF61" i="8"/>
  <c r="BG61" i="8"/>
  <c r="BE62" i="8"/>
  <c r="BF62" i="8"/>
  <c r="BG62" i="8"/>
  <c r="BE63" i="8"/>
  <c r="BF63" i="8"/>
  <c r="BG63" i="8"/>
  <c r="BE64" i="8"/>
  <c r="BF64" i="8"/>
  <c r="BG64" i="8"/>
  <c r="BE65" i="8"/>
  <c r="BF65" i="8"/>
  <c r="BG65" i="8"/>
  <c r="BE66" i="8"/>
  <c r="BF66" i="8"/>
  <c r="BG66" i="8"/>
  <c r="BE67" i="8"/>
  <c r="BF67" i="8"/>
  <c r="BG67" i="8"/>
  <c r="BE68" i="8"/>
  <c r="BF68" i="8"/>
  <c r="BG68" i="8"/>
  <c r="BE69" i="8"/>
  <c r="BF69" i="8"/>
  <c r="BG69" i="8"/>
  <c r="BE70" i="8"/>
  <c r="BF70" i="8"/>
  <c r="BG70" i="8"/>
  <c r="BE71" i="8"/>
  <c r="BF71" i="8"/>
  <c r="BG71" i="8"/>
  <c r="BE72" i="8"/>
  <c r="BF72" i="8"/>
  <c r="BG72" i="8"/>
  <c r="BE73" i="8"/>
  <c r="BF73" i="8"/>
  <c r="BG73" i="8"/>
  <c r="BE74" i="8"/>
  <c r="BF74" i="8"/>
  <c r="BG74" i="8"/>
  <c r="BE75" i="8"/>
  <c r="BF75" i="8"/>
  <c r="BG75" i="8"/>
  <c r="BE76" i="8"/>
  <c r="BF76" i="8"/>
  <c r="BG76" i="8"/>
  <c r="BE77" i="8"/>
  <c r="BF77" i="8"/>
  <c r="BG77" i="8"/>
  <c r="BE78" i="8"/>
  <c r="BF78" i="8"/>
  <c r="BG78" i="8"/>
  <c r="BE79" i="8"/>
  <c r="BF79" i="8"/>
  <c r="BG79" i="8"/>
  <c r="BE80" i="8"/>
  <c r="BF80" i="8"/>
  <c r="BG80" i="8"/>
  <c r="BE81" i="8"/>
  <c r="BF81" i="8"/>
  <c r="BG81" i="8"/>
  <c r="BE82" i="8"/>
  <c r="BF82" i="8"/>
  <c r="BG82" i="8"/>
  <c r="BE83" i="8"/>
  <c r="BF83" i="8"/>
  <c r="BG83" i="8"/>
  <c r="BE84" i="8"/>
  <c r="BF84" i="8"/>
  <c r="BG84" i="8"/>
  <c r="BE85" i="8"/>
  <c r="BF85" i="8"/>
  <c r="BG85" i="8"/>
  <c r="BE86" i="8"/>
  <c r="BF86" i="8"/>
  <c r="BG86" i="8"/>
  <c r="BE87" i="8"/>
  <c r="BF87" i="8"/>
  <c r="BG87" i="8"/>
  <c r="BE88" i="8"/>
  <c r="BF88" i="8"/>
  <c r="BG88" i="8"/>
  <c r="BE89" i="8"/>
  <c r="BF89" i="8"/>
  <c r="BG89" i="8"/>
  <c r="BE90" i="8"/>
  <c r="BF90" i="8"/>
  <c r="BG90" i="8"/>
  <c r="BE91" i="8"/>
  <c r="BF91" i="8"/>
  <c r="BG91" i="8"/>
  <c r="BE92" i="8"/>
  <c r="BF92" i="8"/>
  <c r="BG92" i="8"/>
  <c r="BE93" i="8"/>
  <c r="BF93" i="8"/>
  <c r="BG93" i="8"/>
  <c r="BE94" i="8"/>
  <c r="BF94" i="8"/>
  <c r="BG94" i="8"/>
  <c r="BE95" i="8"/>
  <c r="BF95" i="8"/>
  <c r="BG95" i="8"/>
  <c r="BE96" i="8"/>
  <c r="BF96" i="8"/>
  <c r="BG96" i="8"/>
  <c r="BE97" i="8"/>
  <c r="BF97" i="8"/>
  <c r="BG97" i="8"/>
  <c r="BE98" i="8"/>
  <c r="BF98" i="8"/>
  <c r="BG98" i="8"/>
  <c r="BE99" i="8"/>
  <c r="BF99" i="8"/>
  <c r="BG99" i="8"/>
  <c r="BE100" i="8"/>
  <c r="BF100" i="8"/>
  <c r="BG100" i="8"/>
  <c r="BE101" i="8"/>
  <c r="BF101" i="8"/>
  <c r="BG101" i="8"/>
  <c r="BE102" i="8"/>
  <c r="BF102" i="8"/>
  <c r="BG102" i="8"/>
  <c r="BE103" i="8"/>
  <c r="BF103" i="8"/>
  <c r="BG103" i="8"/>
  <c r="BE104" i="8"/>
  <c r="BF104" i="8"/>
  <c r="BG104" i="8"/>
  <c r="BE105" i="8"/>
  <c r="BF105" i="8"/>
  <c r="BG105" i="8"/>
  <c r="BE106" i="8"/>
  <c r="BF106" i="8"/>
  <c r="BG106" i="8"/>
  <c r="BE107" i="8"/>
  <c r="BF107" i="8"/>
  <c r="BG107" i="8"/>
  <c r="BE108" i="8"/>
  <c r="BF108" i="8"/>
  <c r="BG108" i="8"/>
  <c r="BE109" i="8"/>
  <c r="BF109" i="8"/>
  <c r="BG109" i="8"/>
  <c r="BE110" i="8"/>
  <c r="BF110" i="8"/>
  <c r="BG110" i="8"/>
  <c r="BE111" i="8"/>
  <c r="BF111" i="8"/>
  <c r="BG111" i="8"/>
  <c r="BE112" i="8"/>
  <c r="BF112" i="8"/>
  <c r="BG112" i="8"/>
  <c r="BE113" i="8"/>
  <c r="BF113" i="8"/>
  <c r="BG113" i="8"/>
  <c r="BE114" i="8"/>
  <c r="BF114" i="8"/>
  <c r="BG114" i="8"/>
  <c r="BE115" i="8"/>
  <c r="BF115" i="8"/>
  <c r="BG115" i="8"/>
  <c r="BE116" i="8"/>
  <c r="BF116" i="8"/>
  <c r="BG116" i="8"/>
  <c r="BE117" i="8"/>
  <c r="BF117" i="8"/>
  <c r="BG117" i="8"/>
  <c r="BE118" i="8"/>
  <c r="BF118" i="8"/>
  <c r="BG118" i="8"/>
  <c r="BE119" i="8"/>
  <c r="BF119" i="8"/>
  <c r="BG119" i="8"/>
  <c r="BE120" i="8"/>
  <c r="BF120" i="8"/>
  <c r="BG120" i="8"/>
  <c r="BE121" i="8"/>
  <c r="BF121" i="8"/>
  <c r="BG121" i="8"/>
  <c r="BE122" i="8"/>
  <c r="BF122" i="8"/>
  <c r="BG122" i="8"/>
  <c r="BE123" i="8"/>
  <c r="BF123" i="8"/>
  <c r="BG123" i="8"/>
  <c r="BE124" i="8"/>
  <c r="BF124" i="8"/>
  <c r="BG124" i="8"/>
  <c r="BE125" i="8"/>
  <c r="BF125" i="8"/>
  <c r="BG125" i="8"/>
  <c r="BE126" i="8"/>
  <c r="BF126" i="8"/>
  <c r="BG126" i="8"/>
  <c r="BE127" i="8"/>
  <c r="BF127" i="8"/>
  <c r="BG127" i="8"/>
  <c r="BE128" i="8"/>
  <c r="BF128" i="8"/>
  <c r="BG128" i="8"/>
  <c r="BE129" i="8"/>
  <c r="BF129" i="8"/>
  <c r="BG129" i="8"/>
  <c r="BE130" i="8"/>
  <c r="BF130" i="8"/>
  <c r="BG130" i="8"/>
  <c r="BE131" i="8"/>
  <c r="BF131" i="8"/>
  <c r="BG131" i="8"/>
  <c r="BE132" i="8"/>
  <c r="BF132" i="8"/>
  <c r="BG132" i="8"/>
  <c r="BE133" i="8"/>
  <c r="BF133" i="8"/>
  <c r="BG133" i="8"/>
  <c r="BE134" i="8"/>
  <c r="BF134" i="8"/>
  <c r="BG134" i="8"/>
  <c r="BE135" i="8"/>
  <c r="BF135" i="8"/>
  <c r="BG135" i="8"/>
  <c r="BE136" i="8"/>
  <c r="BF136" i="8"/>
  <c r="BG136" i="8"/>
  <c r="BE137" i="8"/>
  <c r="BF137" i="8"/>
  <c r="BG137" i="8"/>
  <c r="BE138" i="8"/>
  <c r="BF138" i="8"/>
  <c r="BG138" i="8"/>
  <c r="BE139" i="8"/>
  <c r="BF139" i="8"/>
  <c r="BG139" i="8"/>
  <c r="BE140" i="8"/>
  <c r="BF140" i="8"/>
  <c r="BG140" i="8"/>
  <c r="BE141" i="8"/>
  <c r="BF141" i="8"/>
  <c r="BG141" i="8"/>
  <c r="BE142" i="8"/>
  <c r="BF142" i="8"/>
  <c r="BG142" i="8"/>
  <c r="BE143" i="8"/>
  <c r="BF143" i="8"/>
  <c r="BG143" i="8"/>
  <c r="BE144" i="8"/>
  <c r="BF144" i="8"/>
  <c r="BG144" i="8"/>
  <c r="BE145" i="8"/>
  <c r="BF145" i="8"/>
  <c r="BG145" i="8"/>
  <c r="BE146" i="8"/>
  <c r="BF146" i="8"/>
  <c r="BG146" i="8"/>
  <c r="BE147" i="8"/>
  <c r="BF147" i="8"/>
  <c r="BG147" i="8"/>
  <c r="BE148" i="8"/>
  <c r="BF148" i="8"/>
  <c r="BG148" i="8"/>
  <c r="BE149" i="8"/>
  <c r="BF149" i="8"/>
  <c r="BG149" i="8"/>
  <c r="BE150" i="8"/>
  <c r="BF150" i="8"/>
  <c r="BG150" i="8"/>
  <c r="BE151" i="8"/>
  <c r="BF151" i="8"/>
  <c r="BG151" i="8"/>
  <c r="BE152" i="8"/>
  <c r="BF152" i="8"/>
  <c r="BG152" i="8"/>
  <c r="BE153" i="8"/>
  <c r="BF153" i="8"/>
  <c r="BG153" i="8"/>
  <c r="BE154" i="8"/>
  <c r="BF154" i="8"/>
  <c r="BG154" i="8"/>
  <c r="BE155" i="8"/>
  <c r="BF155" i="8"/>
  <c r="BG155" i="8"/>
  <c r="BE156" i="8"/>
  <c r="BF156" i="8"/>
  <c r="BG156" i="8"/>
  <c r="BG6" i="8"/>
  <c r="BF6" i="8"/>
  <c r="BE6" i="8"/>
  <c r="BB7" i="8"/>
  <c r="BC7" i="8"/>
  <c r="BD7" i="8"/>
  <c r="BB8" i="8"/>
  <c r="BC8" i="8"/>
  <c r="BD8" i="8"/>
  <c r="BB9" i="8"/>
  <c r="BC9" i="8"/>
  <c r="BD9" i="8"/>
  <c r="BB10" i="8"/>
  <c r="BC10" i="8"/>
  <c r="BD10" i="8"/>
  <c r="BB11" i="8"/>
  <c r="BC11" i="8"/>
  <c r="BD11" i="8"/>
  <c r="BB12" i="8"/>
  <c r="BC12" i="8"/>
  <c r="BD12" i="8"/>
  <c r="BB13" i="8"/>
  <c r="BC13" i="8"/>
  <c r="BD13" i="8"/>
  <c r="BB14" i="8"/>
  <c r="BC14" i="8"/>
  <c r="BD14" i="8"/>
  <c r="BB15" i="8"/>
  <c r="BC15" i="8"/>
  <c r="BD15" i="8"/>
  <c r="BB16" i="8"/>
  <c r="BC16" i="8"/>
  <c r="BD16" i="8"/>
  <c r="BB17" i="8"/>
  <c r="BC17" i="8"/>
  <c r="BD17" i="8"/>
  <c r="BB18" i="8"/>
  <c r="BC18" i="8"/>
  <c r="BD18" i="8"/>
  <c r="BB19" i="8"/>
  <c r="BC19" i="8"/>
  <c r="BD19" i="8"/>
  <c r="BB20" i="8"/>
  <c r="BC20" i="8"/>
  <c r="BD20" i="8"/>
  <c r="BB21" i="8"/>
  <c r="BC21" i="8"/>
  <c r="BD21" i="8"/>
  <c r="BB22" i="8"/>
  <c r="BC22" i="8"/>
  <c r="BD22" i="8"/>
  <c r="BB23" i="8"/>
  <c r="BC23" i="8"/>
  <c r="BD23" i="8"/>
  <c r="BB24" i="8"/>
  <c r="BC24" i="8"/>
  <c r="BD24" i="8"/>
  <c r="BB25" i="8"/>
  <c r="BC25" i="8"/>
  <c r="BD25" i="8"/>
  <c r="BB26" i="8"/>
  <c r="BC26" i="8"/>
  <c r="BD26" i="8"/>
  <c r="BB27" i="8"/>
  <c r="BC27" i="8"/>
  <c r="BD27" i="8"/>
  <c r="BB28" i="8"/>
  <c r="BC28" i="8"/>
  <c r="BD28" i="8"/>
  <c r="BB29" i="8"/>
  <c r="BC29" i="8"/>
  <c r="BD29" i="8"/>
  <c r="BB30" i="8"/>
  <c r="BC30" i="8"/>
  <c r="BD30" i="8"/>
  <c r="BB31" i="8"/>
  <c r="BC31" i="8"/>
  <c r="BD31" i="8"/>
  <c r="BB32" i="8"/>
  <c r="BC32" i="8"/>
  <c r="BD32" i="8"/>
  <c r="BB33" i="8"/>
  <c r="BC33" i="8"/>
  <c r="BD33" i="8"/>
  <c r="BB34" i="8"/>
  <c r="BC34" i="8"/>
  <c r="BD34" i="8"/>
  <c r="BB35" i="8"/>
  <c r="BC35" i="8"/>
  <c r="BD35" i="8"/>
  <c r="BB36" i="8"/>
  <c r="BC36" i="8"/>
  <c r="BD36" i="8"/>
  <c r="BB37" i="8"/>
  <c r="BC37" i="8"/>
  <c r="BD37" i="8"/>
  <c r="BB38" i="8"/>
  <c r="BC38" i="8"/>
  <c r="BD38" i="8"/>
  <c r="BB39" i="8"/>
  <c r="BC39" i="8"/>
  <c r="BD39" i="8"/>
  <c r="BB40" i="8"/>
  <c r="BC40" i="8"/>
  <c r="BD40" i="8"/>
  <c r="BB41" i="8"/>
  <c r="BC41" i="8"/>
  <c r="BD41" i="8"/>
  <c r="BB42" i="8"/>
  <c r="BC42" i="8"/>
  <c r="BD42" i="8"/>
  <c r="BB43" i="8"/>
  <c r="BC43" i="8"/>
  <c r="BD43" i="8"/>
  <c r="BB44" i="8"/>
  <c r="BC44" i="8"/>
  <c r="BD44" i="8"/>
  <c r="BB45" i="8"/>
  <c r="BC45" i="8"/>
  <c r="BD45" i="8"/>
  <c r="BB46" i="8"/>
  <c r="BC46" i="8"/>
  <c r="BD46" i="8"/>
  <c r="BB47" i="8"/>
  <c r="BC47" i="8"/>
  <c r="BD47" i="8"/>
  <c r="BB48" i="8"/>
  <c r="BC48" i="8"/>
  <c r="BD48" i="8"/>
  <c r="BB49" i="8"/>
  <c r="BC49" i="8"/>
  <c r="BD49" i="8"/>
  <c r="BB50" i="8"/>
  <c r="BC50" i="8"/>
  <c r="BD50" i="8"/>
  <c r="BB51" i="8"/>
  <c r="BC51" i="8"/>
  <c r="BD51" i="8"/>
  <c r="BB52" i="8"/>
  <c r="BC52" i="8"/>
  <c r="BD52" i="8"/>
  <c r="BB53" i="8"/>
  <c r="BC53" i="8"/>
  <c r="BD53" i="8"/>
  <c r="BB54" i="8"/>
  <c r="BC54" i="8"/>
  <c r="BD54" i="8"/>
  <c r="BB55" i="8"/>
  <c r="BC55" i="8"/>
  <c r="BD55" i="8"/>
  <c r="BB56" i="8"/>
  <c r="BC56" i="8"/>
  <c r="BD56" i="8"/>
  <c r="BB57" i="8"/>
  <c r="BC57" i="8"/>
  <c r="BD57" i="8"/>
  <c r="BB58" i="8"/>
  <c r="BC58" i="8"/>
  <c r="BD58" i="8"/>
  <c r="BB59" i="8"/>
  <c r="BC59" i="8"/>
  <c r="BD59" i="8"/>
  <c r="BB60" i="8"/>
  <c r="BC60" i="8"/>
  <c r="BD60" i="8"/>
  <c r="BB61" i="8"/>
  <c r="BC61" i="8"/>
  <c r="BD61" i="8"/>
  <c r="BB62" i="8"/>
  <c r="BC62" i="8"/>
  <c r="BD62" i="8"/>
  <c r="BB63" i="8"/>
  <c r="BC63" i="8"/>
  <c r="BD63" i="8"/>
  <c r="BB64" i="8"/>
  <c r="BC64" i="8"/>
  <c r="BD64" i="8"/>
  <c r="BB65" i="8"/>
  <c r="BC65" i="8"/>
  <c r="BD65" i="8"/>
  <c r="BB66" i="8"/>
  <c r="BC66" i="8"/>
  <c r="BD66" i="8"/>
  <c r="BB67" i="8"/>
  <c r="BC67" i="8"/>
  <c r="BD67" i="8"/>
  <c r="BB68" i="8"/>
  <c r="BC68" i="8"/>
  <c r="BD68" i="8"/>
  <c r="BB69" i="8"/>
  <c r="BC69" i="8"/>
  <c r="BD69" i="8"/>
  <c r="BB70" i="8"/>
  <c r="BC70" i="8"/>
  <c r="BD70" i="8"/>
  <c r="BB71" i="8"/>
  <c r="BC71" i="8"/>
  <c r="BD71" i="8"/>
  <c r="BB72" i="8"/>
  <c r="BC72" i="8"/>
  <c r="BD72" i="8"/>
  <c r="BB73" i="8"/>
  <c r="BC73" i="8"/>
  <c r="BD73" i="8"/>
  <c r="BB74" i="8"/>
  <c r="BC74" i="8"/>
  <c r="BD74" i="8"/>
  <c r="BB75" i="8"/>
  <c r="BC75" i="8"/>
  <c r="BD75" i="8"/>
  <c r="BB76" i="8"/>
  <c r="BC76" i="8"/>
  <c r="BD76" i="8"/>
  <c r="BB77" i="8"/>
  <c r="BC77" i="8"/>
  <c r="BD77" i="8"/>
  <c r="BB78" i="8"/>
  <c r="BC78" i="8"/>
  <c r="BD78" i="8"/>
  <c r="BB79" i="8"/>
  <c r="BC79" i="8"/>
  <c r="BD79" i="8"/>
  <c r="BB80" i="8"/>
  <c r="BC80" i="8"/>
  <c r="BD80" i="8"/>
  <c r="BB81" i="8"/>
  <c r="BC81" i="8"/>
  <c r="BD81" i="8"/>
  <c r="BB82" i="8"/>
  <c r="BC82" i="8"/>
  <c r="BD82" i="8"/>
  <c r="BB83" i="8"/>
  <c r="BC83" i="8"/>
  <c r="BD83" i="8"/>
  <c r="BB84" i="8"/>
  <c r="BC84" i="8"/>
  <c r="BD84" i="8"/>
  <c r="BB85" i="8"/>
  <c r="BC85" i="8"/>
  <c r="BD85" i="8"/>
  <c r="BB86" i="8"/>
  <c r="BC86" i="8"/>
  <c r="BD86" i="8"/>
  <c r="BB87" i="8"/>
  <c r="BC87" i="8"/>
  <c r="BD87" i="8"/>
  <c r="BB88" i="8"/>
  <c r="BC88" i="8"/>
  <c r="BD88" i="8"/>
  <c r="BB89" i="8"/>
  <c r="BC89" i="8"/>
  <c r="BD89" i="8"/>
  <c r="BB90" i="8"/>
  <c r="BC90" i="8"/>
  <c r="BD90" i="8"/>
  <c r="BB91" i="8"/>
  <c r="BC91" i="8"/>
  <c r="BD91" i="8"/>
  <c r="BB92" i="8"/>
  <c r="BC92" i="8"/>
  <c r="BD92" i="8"/>
  <c r="BB93" i="8"/>
  <c r="BC93" i="8"/>
  <c r="BD93" i="8"/>
  <c r="BB94" i="8"/>
  <c r="BC94" i="8"/>
  <c r="BD94" i="8"/>
  <c r="BB95" i="8"/>
  <c r="BC95" i="8"/>
  <c r="BD95" i="8"/>
  <c r="BB96" i="8"/>
  <c r="BC96" i="8"/>
  <c r="BD96" i="8"/>
  <c r="BB97" i="8"/>
  <c r="BC97" i="8"/>
  <c r="BD97" i="8"/>
  <c r="BB98" i="8"/>
  <c r="BC98" i="8"/>
  <c r="BD98" i="8"/>
  <c r="BB99" i="8"/>
  <c r="BC99" i="8"/>
  <c r="BD99" i="8"/>
  <c r="BB100" i="8"/>
  <c r="BC100" i="8"/>
  <c r="BD100" i="8"/>
  <c r="BB101" i="8"/>
  <c r="BC101" i="8"/>
  <c r="BD101" i="8"/>
  <c r="BB102" i="8"/>
  <c r="BC102" i="8"/>
  <c r="BD102" i="8"/>
  <c r="BB103" i="8"/>
  <c r="BC103" i="8"/>
  <c r="BD103" i="8"/>
  <c r="BB104" i="8"/>
  <c r="BC104" i="8"/>
  <c r="BD104" i="8"/>
  <c r="BB105" i="8"/>
  <c r="BC105" i="8"/>
  <c r="BD105" i="8"/>
  <c r="BB106" i="8"/>
  <c r="BC106" i="8"/>
  <c r="BD106" i="8"/>
  <c r="BB107" i="8"/>
  <c r="BC107" i="8"/>
  <c r="BD107" i="8"/>
  <c r="BB108" i="8"/>
  <c r="BC108" i="8"/>
  <c r="BD108" i="8"/>
  <c r="BB109" i="8"/>
  <c r="BC109" i="8"/>
  <c r="BD109" i="8"/>
  <c r="BB110" i="8"/>
  <c r="BC110" i="8"/>
  <c r="BD110" i="8"/>
  <c r="BB111" i="8"/>
  <c r="BC111" i="8"/>
  <c r="BD111" i="8"/>
  <c r="BB112" i="8"/>
  <c r="BC112" i="8"/>
  <c r="BD112" i="8"/>
  <c r="BB113" i="8"/>
  <c r="BC113" i="8"/>
  <c r="BD113" i="8"/>
  <c r="BB114" i="8"/>
  <c r="BC114" i="8"/>
  <c r="BD114" i="8"/>
  <c r="BB115" i="8"/>
  <c r="BC115" i="8"/>
  <c r="BD115" i="8"/>
  <c r="BB116" i="8"/>
  <c r="BC116" i="8"/>
  <c r="BD116" i="8"/>
  <c r="BB117" i="8"/>
  <c r="BC117" i="8"/>
  <c r="BD117" i="8"/>
  <c r="BB118" i="8"/>
  <c r="BC118" i="8"/>
  <c r="BD118" i="8"/>
  <c r="BB119" i="8"/>
  <c r="BC119" i="8"/>
  <c r="BD119" i="8"/>
  <c r="BB120" i="8"/>
  <c r="BC120" i="8"/>
  <c r="BD120" i="8"/>
  <c r="BB121" i="8"/>
  <c r="BC121" i="8"/>
  <c r="BD121" i="8"/>
  <c r="BB122" i="8"/>
  <c r="BC122" i="8"/>
  <c r="BD122" i="8"/>
  <c r="BB123" i="8"/>
  <c r="BC123" i="8"/>
  <c r="BD123" i="8"/>
  <c r="BB124" i="8"/>
  <c r="BC124" i="8"/>
  <c r="BD124" i="8"/>
  <c r="BB125" i="8"/>
  <c r="BC125" i="8"/>
  <c r="BD125" i="8"/>
  <c r="BB126" i="8"/>
  <c r="BC126" i="8"/>
  <c r="BD126" i="8"/>
  <c r="BB127" i="8"/>
  <c r="BC127" i="8"/>
  <c r="BD127" i="8"/>
  <c r="BB128" i="8"/>
  <c r="BC128" i="8"/>
  <c r="BD128" i="8"/>
  <c r="BB129" i="8"/>
  <c r="BC129" i="8"/>
  <c r="BD129" i="8"/>
  <c r="BB130" i="8"/>
  <c r="BC130" i="8"/>
  <c r="BD130" i="8"/>
  <c r="BB131" i="8"/>
  <c r="BC131" i="8"/>
  <c r="BD131" i="8"/>
  <c r="BB132" i="8"/>
  <c r="BC132" i="8"/>
  <c r="BD132" i="8"/>
  <c r="BB133" i="8"/>
  <c r="BC133" i="8"/>
  <c r="BD133" i="8"/>
  <c r="BB134" i="8"/>
  <c r="BC134" i="8"/>
  <c r="BD134" i="8"/>
  <c r="BB135" i="8"/>
  <c r="BC135" i="8"/>
  <c r="BD135" i="8"/>
  <c r="BB136" i="8"/>
  <c r="BC136" i="8"/>
  <c r="BD136" i="8"/>
  <c r="BB137" i="8"/>
  <c r="BC137" i="8"/>
  <c r="BD137" i="8"/>
  <c r="BB138" i="8"/>
  <c r="BC138" i="8"/>
  <c r="BD138" i="8"/>
  <c r="BB139" i="8"/>
  <c r="BC139" i="8"/>
  <c r="BD139" i="8"/>
  <c r="BB140" i="8"/>
  <c r="BC140" i="8"/>
  <c r="BD140" i="8"/>
  <c r="BB141" i="8"/>
  <c r="BC141" i="8"/>
  <c r="BD141" i="8"/>
  <c r="BB142" i="8"/>
  <c r="BC142" i="8"/>
  <c r="BD142" i="8"/>
  <c r="BB143" i="8"/>
  <c r="BC143" i="8"/>
  <c r="BD143" i="8"/>
  <c r="BB144" i="8"/>
  <c r="BC144" i="8"/>
  <c r="BD144" i="8"/>
  <c r="BB145" i="8"/>
  <c r="BC145" i="8"/>
  <c r="BD145" i="8"/>
  <c r="BB146" i="8"/>
  <c r="BC146" i="8"/>
  <c r="BD146" i="8"/>
  <c r="BB147" i="8"/>
  <c r="BC147" i="8"/>
  <c r="BD147" i="8"/>
  <c r="BB148" i="8"/>
  <c r="BC148" i="8"/>
  <c r="BD148" i="8"/>
  <c r="BB149" i="8"/>
  <c r="BC149" i="8"/>
  <c r="BD149" i="8"/>
  <c r="BB150" i="8"/>
  <c r="BC150" i="8"/>
  <c r="BD150" i="8"/>
  <c r="BB151" i="8"/>
  <c r="BC151" i="8"/>
  <c r="BD151" i="8"/>
  <c r="BB152" i="8"/>
  <c r="BC152" i="8"/>
  <c r="BD152" i="8"/>
  <c r="BB153" i="8"/>
  <c r="BC153" i="8"/>
  <c r="BD153" i="8"/>
  <c r="BB154" i="8"/>
  <c r="BC154" i="8"/>
  <c r="BD154" i="8"/>
  <c r="BB155" i="8"/>
  <c r="BC155" i="8"/>
  <c r="BD155" i="8"/>
  <c r="BB156" i="8"/>
  <c r="BC156" i="8"/>
  <c r="BD156" i="8"/>
  <c r="BD6" i="8"/>
  <c r="BC6" i="8"/>
  <c r="BB6" i="8"/>
  <c r="BA7" i="8"/>
  <c r="BA8" i="8"/>
  <c r="BA9" i="8"/>
  <c r="BA10" i="8"/>
  <c r="BA11" i="8"/>
  <c r="BA12" i="8"/>
  <c r="BA13" i="8"/>
  <c r="BA14" i="8"/>
  <c r="BA15" i="8"/>
  <c r="BA16" i="8"/>
  <c r="BA17" i="8"/>
  <c r="BA18" i="8"/>
  <c r="BA19" i="8"/>
  <c r="BA20" i="8"/>
  <c r="BA21" i="8"/>
  <c r="BA22" i="8"/>
  <c r="BA23" i="8"/>
  <c r="BA24" i="8"/>
  <c r="BA25" i="8"/>
  <c r="BA26" i="8"/>
  <c r="BA27" i="8"/>
  <c r="BA28" i="8"/>
  <c r="BA29" i="8"/>
  <c r="BA30" i="8"/>
  <c r="BA31" i="8"/>
  <c r="BA32" i="8"/>
  <c r="BA33" i="8"/>
  <c r="BA34" i="8"/>
  <c r="BA35" i="8"/>
  <c r="BA36" i="8"/>
  <c r="BA37" i="8"/>
  <c r="BA38" i="8"/>
  <c r="BA39" i="8"/>
  <c r="BA40" i="8"/>
  <c r="BA41" i="8"/>
  <c r="BA42" i="8"/>
  <c r="BA43" i="8"/>
  <c r="BA44" i="8"/>
  <c r="BA45" i="8"/>
  <c r="BA46" i="8"/>
  <c r="BA47" i="8"/>
  <c r="BA48" i="8"/>
  <c r="BA49" i="8"/>
  <c r="BA50" i="8"/>
  <c r="BA51" i="8"/>
  <c r="BA52" i="8"/>
  <c r="BA53" i="8"/>
  <c r="BA54" i="8"/>
  <c r="BA55" i="8"/>
  <c r="BA56" i="8"/>
  <c r="BA57" i="8"/>
  <c r="BA58" i="8"/>
  <c r="BA59" i="8"/>
  <c r="BA60" i="8"/>
  <c r="BA61" i="8"/>
  <c r="BA62" i="8"/>
  <c r="BA63" i="8"/>
  <c r="BA64" i="8"/>
  <c r="BA65" i="8"/>
  <c r="BA66" i="8"/>
  <c r="BA67" i="8"/>
  <c r="BA68" i="8"/>
  <c r="BA69" i="8"/>
  <c r="BA70" i="8"/>
  <c r="BA71" i="8"/>
  <c r="BA72" i="8"/>
  <c r="BA73" i="8"/>
  <c r="BA74" i="8"/>
  <c r="BA75" i="8"/>
  <c r="BA76" i="8"/>
  <c r="BA77" i="8"/>
  <c r="BA78" i="8"/>
  <c r="BA79" i="8"/>
  <c r="BA80" i="8"/>
  <c r="BA81" i="8"/>
  <c r="BA82" i="8"/>
  <c r="BA83" i="8"/>
  <c r="BA84" i="8"/>
  <c r="BA85" i="8"/>
  <c r="BA86" i="8"/>
  <c r="BA87" i="8"/>
  <c r="BA88" i="8"/>
  <c r="BA89" i="8"/>
  <c r="BA90" i="8"/>
  <c r="BA91" i="8"/>
  <c r="BA92" i="8"/>
  <c r="BA93" i="8"/>
  <c r="BA94" i="8"/>
  <c r="BA95" i="8"/>
  <c r="BA96" i="8"/>
  <c r="BA97" i="8"/>
  <c r="BA98" i="8"/>
  <c r="BA99" i="8"/>
  <c r="BA100" i="8"/>
  <c r="BA101" i="8"/>
  <c r="BA102" i="8"/>
  <c r="BA103" i="8"/>
  <c r="BA104" i="8"/>
  <c r="BA105" i="8"/>
  <c r="BA106" i="8"/>
  <c r="BA107" i="8"/>
  <c r="BA108" i="8"/>
  <c r="BA109" i="8"/>
  <c r="BA110" i="8"/>
  <c r="BA111" i="8"/>
  <c r="BA112" i="8"/>
  <c r="BA113" i="8"/>
  <c r="BA114" i="8"/>
  <c r="BA115" i="8"/>
  <c r="BA116" i="8"/>
  <c r="BA117" i="8"/>
  <c r="BA118" i="8"/>
  <c r="BA119" i="8"/>
  <c r="BA120" i="8"/>
  <c r="BA121" i="8"/>
  <c r="BA122" i="8"/>
  <c r="BA123" i="8"/>
  <c r="BA124" i="8"/>
  <c r="BA125" i="8"/>
  <c r="BA126" i="8"/>
  <c r="BA127" i="8"/>
  <c r="BA128" i="8"/>
  <c r="BA129" i="8"/>
  <c r="BA130" i="8"/>
  <c r="BA131" i="8"/>
  <c r="BA132" i="8"/>
  <c r="BA133" i="8"/>
  <c r="BA134" i="8"/>
  <c r="BA135" i="8"/>
  <c r="BA136" i="8"/>
  <c r="BA137" i="8"/>
  <c r="BA138" i="8"/>
  <c r="BA139" i="8"/>
  <c r="BA140" i="8"/>
  <c r="BA141" i="8"/>
  <c r="BA142" i="8"/>
  <c r="BA143" i="8"/>
  <c r="BA144" i="8"/>
  <c r="BA145" i="8"/>
  <c r="BA146" i="8"/>
  <c r="BA147" i="8"/>
  <c r="BA148" i="8"/>
  <c r="BA149" i="8"/>
  <c r="BA150" i="8"/>
  <c r="BA151" i="8"/>
  <c r="BA152" i="8"/>
  <c r="BA153" i="8"/>
  <c r="BA154" i="8"/>
  <c r="BA155" i="8"/>
  <c r="BA156" i="8"/>
  <c r="BA6" i="8"/>
  <c r="AY7" i="8"/>
  <c r="AY8" i="8"/>
  <c r="AY9" i="8"/>
  <c r="AY10" i="8"/>
  <c r="AY11" i="8"/>
  <c r="AY12" i="8"/>
  <c r="AY13" i="8"/>
  <c r="AY14" i="8"/>
  <c r="AY15" i="8"/>
  <c r="AY16" i="8"/>
  <c r="AY17" i="8"/>
  <c r="AY18" i="8"/>
  <c r="AY19" i="8"/>
  <c r="AY20" i="8"/>
  <c r="AY21" i="8"/>
  <c r="AY22" i="8"/>
  <c r="AY23" i="8"/>
  <c r="AY24" i="8"/>
  <c r="AY25" i="8"/>
  <c r="AY26" i="8"/>
  <c r="AY27" i="8"/>
  <c r="AY28" i="8"/>
  <c r="AY29" i="8"/>
  <c r="AY30" i="8"/>
  <c r="AY31" i="8"/>
  <c r="AY32" i="8"/>
  <c r="AY33" i="8"/>
  <c r="AY34" i="8"/>
  <c r="AY35" i="8"/>
  <c r="AY36" i="8"/>
  <c r="AY37" i="8"/>
  <c r="AY38" i="8"/>
  <c r="AY39" i="8"/>
  <c r="AY40" i="8"/>
  <c r="AY41" i="8"/>
  <c r="AY42" i="8"/>
  <c r="AY43" i="8"/>
  <c r="AY44" i="8"/>
  <c r="AY45" i="8"/>
  <c r="AY46" i="8"/>
  <c r="AY47" i="8"/>
  <c r="AY48" i="8"/>
  <c r="AY49" i="8"/>
  <c r="AY50" i="8"/>
  <c r="AY51" i="8"/>
  <c r="AY52" i="8"/>
  <c r="AY53" i="8"/>
  <c r="AY54" i="8"/>
  <c r="AY55" i="8"/>
  <c r="AY56" i="8"/>
  <c r="AY57" i="8"/>
  <c r="AY58" i="8"/>
  <c r="AY59" i="8"/>
  <c r="AY60" i="8"/>
  <c r="AY61" i="8"/>
  <c r="AY62" i="8"/>
  <c r="AY63" i="8"/>
  <c r="AY64" i="8"/>
  <c r="AY65" i="8"/>
  <c r="AY66" i="8"/>
  <c r="AY67" i="8"/>
  <c r="AY68" i="8"/>
  <c r="AY69" i="8"/>
  <c r="AY70" i="8"/>
  <c r="AY71" i="8"/>
  <c r="AY72" i="8"/>
  <c r="AY73" i="8"/>
  <c r="AY74" i="8"/>
  <c r="AY75" i="8"/>
  <c r="AY76" i="8"/>
  <c r="AY77" i="8"/>
  <c r="AY78" i="8"/>
  <c r="AY79" i="8"/>
  <c r="AY80" i="8"/>
  <c r="AY81" i="8"/>
  <c r="AY82" i="8"/>
  <c r="AY83" i="8"/>
  <c r="AY84" i="8"/>
  <c r="AY85" i="8"/>
  <c r="AY86" i="8"/>
  <c r="AY87" i="8"/>
  <c r="AY88" i="8"/>
  <c r="AY89" i="8"/>
  <c r="AY90" i="8"/>
  <c r="AY91" i="8"/>
  <c r="AY92" i="8"/>
  <c r="AY93" i="8"/>
  <c r="AY94" i="8"/>
  <c r="AY95" i="8"/>
  <c r="AY96" i="8"/>
  <c r="AY97" i="8"/>
  <c r="AY98" i="8"/>
  <c r="AY99" i="8"/>
  <c r="AY100" i="8"/>
  <c r="AY101" i="8"/>
  <c r="AY102" i="8"/>
  <c r="AY103" i="8"/>
  <c r="AY104" i="8"/>
  <c r="AY105" i="8"/>
  <c r="AY106" i="8"/>
  <c r="AY107" i="8"/>
  <c r="AY108" i="8"/>
  <c r="AY109" i="8"/>
  <c r="AY110" i="8"/>
  <c r="AY111" i="8"/>
  <c r="AY112" i="8"/>
  <c r="AY113" i="8"/>
  <c r="AY114" i="8"/>
  <c r="AY115" i="8"/>
  <c r="AY116" i="8"/>
  <c r="AY117" i="8"/>
  <c r="AY118" i="8"/>
  <c r="AY119" i="8"/>
  <c r="AY120" i="8"/>
  <c r="AY121" i="8"/>
  <c r="AY122" i="8"/>
  <c r="AY123" i="8"/>
  <c r="AY124" i="8"/>
  <c r="AY125" i="8"/>
  <c r="AY126" i="8"/>
  <c r="AY127" i="8"/>
  <c r="AY128" i="8"/>
  <c r="AY129" i="8"/>
  <c r="AY130" i="8"/>
  <c r="AY131" i="8"/>
  <c r="AY132" i="8"/>
  <c r="AY133" i="8"/>
  <c r="AY134" i="8"/>
  <c r="AY135" i="8"/>
  <c r="AY136" i="8"/>
  <c r="AY137" i="8"/>
  <c r="AY138" i="8"/>
  <c r="AY139" i="8"/>
  <c r="AY140" i="8"/>
  <c r="AY141" i="8"/>
  <c r="AY142" i="8"/>
  <c r="AY143" i="8"/>
  <c r="AY144" i="8"/>
  <c r="AY145" i="8"/>
  <c r="AY146" i="8"/>
  <c r="AY147" i="8"/>
  <c r="AY148" i="8"/>
  <c r="AY149" i="8"/>
  <c r="AY150" i="8"/>
  <c r="AY151" i="8"/>
  <c r="AY152" i="8"/>
  <c r="AY153" i="8"/>
  <c r="AY154" i="8"/>
  <c r="AY155" i="8"/>
  <c r="AY156" i="8"/>
  <c r="AZ7" i="8"/>
  <c r="AZ8" i="8"/>
  <c r="AZ9" i="8"/>
  <c r="AZ10" i="8"/>
  <c r="AZ11" i="8"/>
  <c r="AZ12" i="8"/>
  <c r="AZ13" i="8"/>
  <c r="AZ14" i="8"/>
  <c r="AZ15" i="8"/>
  <c r="AZ16" i="8"/>
  <c r="AZ17" i="8"/>
  <c r="AZ18" i="8"/>
  <c r="AZ19" i="8"/>
  <c r="AZ20" i="8"/>
  <c r="AZ21" i="8"/>
  <c r="AZ22" i="8"/>
  <c r="AZ23" i="8"/>
  <c r="AZ24" i="8"/>
  <c r="AZ25" i="8"/>
  <c r="AZ26" i="8"/>
  <c r="AZ27" i="8"/>
  <c r="AZ28" i="8"/>
  <c r="AZ29" i="8"/>
  <c r="AZ30" i="8"/>
  <c r="AZ31" i="8"/>
  <c r="AZ32" i="8"/>
  <c r="AZ33" i="8"/>
  <c r="AZ34" i="8"/>
  <c r="AZ35" i="8"/>
  <c r="AZ36" i="8"/>
  <c r="AZ37" i="8"/>
  <c r="AZ38" i="8"/>
  <c r="AZ39" i="8"/>
  <c r="AZ40" i="8"/>
  <c r="AZ41" i="8"/>
  <c r="AZ42" i="8"/>
  <c r="AZ43" i="8"/>
  <c r="AZ44" i="8"/>
  <c r="AZ45" i="8"/>
  <c r="AZ46" i="8"/>
  <c r="AZ47" i="8"/>
  <c r="AZ48" i="8"/>
  <c r="AZ49" i="8"/>
  <c r="AZ50" i="8"/>
  <c r="AZ51" i="8"/>
  <c r="AZ52" i="8"/>
  <c r="AZ53" i="8"/>
  <c r="AZ54" i="8"/>
  <c r="AZ55" i="8"/>
  <c r="AZ56" i="8"/>
  <c r="AZ57" i="8"/>
  <c r="AZ58" i="8"/>
  <c r="AZ59" i="8"/>
  <c r="AZ60" i="8"/>
  <c r="AZ61" i="8"/>
  <c r="AZ62" i="8"/>
  <c r="AZ63" i="8"/>
  <c r="AZ64" i="8"/>
  <c r="AZ65" i="8"/>
  <c r="AZ66" i="8"/>
  <c r="AZ67" i="8"/>
  <c r="AZ68" i="8"/>
  <c r="AZ69" i="8"/>
  <c r="AZ70" i="8"/>
  <c r="AZ71" i="8"/>
  <c r="AZ72" i="8"/>
  <c r="AZ73" i="8"/>
  <c r="AZ74" i="8"/>
  <c r="AZ75" i="8"/>
  <c r="AZ76" i="8"/>
  <c r="AZ77" i="8"/>
  <c r="AZ78" i="8"/>
  <c r="AZ79" i="8"/>
  <c r="AZ80" i="8"/>
  <c r="AZ81" i="8"/>
  <c r="AZ82" i="8"/>
  <c r="AZ83" i="8"/>
  <c r="AZ84" i="8"/>
  <c r="AZ85" i="8"/>
  <c r="AZ86" i="8"/>
  <c r="AZ87" i="8"/>
  <c r="AZ88" i="8"/>
  <c r="AZ89" i="8"/>
  <c r="AZ90" i="8"/>
  <c r="AZ91" i="8"/>
  <c r="AZ92" i="8"/>
  <c r="AZ93" i="8"/>
  <c r="AZ94" i="8"/>
  <c r="AZ95" i="8"/>
  <c r="AZ96" i="8"/>
  <c r="AZ97" i="8"/>
  <c r="AZ98" i="8"/>
  <c r="AZ99" i="8"/>
  <c r="AZ100" i="8"/>
  <c r="AZ101" i="8"/>
  <c r="AZ102" i="8"/>
  <c r="AZ103" i="8"/>
  <c r="AZ104" i="8"/>
  <c r="AZ105" i="8"/>
  <c r="AZ106" i="8"/>
  <c r="AZ107" i="8"/>
  <c r="AZ108" i="8"/>
  <c r="AZ109" i="8"/>
  <c r="AZ110" i="8"/>
  <c r="AZ111" i="8"/>
  <c r="AZ112" i="8"/>
  <c r="AZ113" i="8"/>
  <c r="AZ114" i="8"/>
  <c r="AZ115" i="8"/>
  <c r="AZ116" i="8"/>
  <c r="AZ117" i="8"/>
  <c r="AZ118" i="8"/>
  <c r="AZ119" i="8"/>
  <c r="AZ120" i="8"/>
  <c r="AZ121" i="8"/>
  <c r="AZ122" i="8"/>
  <c r="AZ123" i="8"/>
  <c r="AZ124" i="8"/>
  <c r="AZ125" i="8"/>
  <c r="AZ126" i="8"/>
  <c r="AZ127" i="8"/>
  <c r="AZ128" i="8"/>
  <c r="AZ129" i="8"/>
  <c r="AZ130" i="8"/>
  <c r="AZ131" i="8"/>
  <c r="AZ132" i="8"/>
  <c r="AZ133" i="8"/>
  <c r="AZ134" i="8"/>
  <c r="AZ135" i="8"/>
  <c r="AZ136" i="8"/>
  <c r="AZ137" i="8"/>
  <c r="AZ138" i="8"/>
  <c r="AZ139" i="8"/>
  <c r="AZ140" i="8"/>
  <c r="AZ141" i="8"/>
  <c r="AZ142" i="8"/>
  <c r="AZ143" i="8"/>
  <c r="AZ144" i="8"/>
  <c r="AZ145" i="8"/>
  <c r="AZ146" i="8"/>
  <c r="AZ147" i="8"/>
  <c r="AZ148" i="8"/>
  <c r="AZ149" i="8"/>
  <c r="AZ150" i="8"/>
  <c r="AZ151" i="8"/>
  <c r="AZ152" i="8"/>
  <c r="AZ153" i="8"/>
  <c r="AZ154" i="8"/>
  <c r="AZ155" i="8"/>
  <c r="AZ156" i="8"/>
  <c r="AZ6" i="8"/>
  <c r="AY6" i="8"/>
  <c r="AX7" i="8"/>
  <c r="AX8" i="8"/>
  <c r="AX9" i="8"/>
  <c r="AX10" i="8"/>
  <c r="AX11" i="8"/>
  <c r="AX12" i="8"/>
  <c r="AX13" i="8"/>
  <c r="AX14" i="8"/>
  <c r="AX15" i="8"/>
  <c r="AX16" i="8"/>
  <c r="AX17" i="8"/>
  <c r="AX18" i="8"/>
  <c r="AX19" i="8"/>
  <c r="AX20" i="8"/>
  <c r="AX21" i="8"/>
  <c r="AX22" i="8"/>
  <c r="AX23" i="8"/>
  <c r="AX24" i="8"/>
  <c r="AX25" i="8"/>
  <c r="AX26" i="8"/>
  <c r="AX27" i="8"/>
  <c r="AX28" i="8"/>
  <c r="AX29" i="8"/>
  <c r="AX30" i="8"/>
  <c r="AX31" i="8"/>
  <c r="AX32" i="8"/>
  <c r="AX33" i="8"/>
  <c r="AX34" i="8"/>
  <c r="AX35" i="8"/>
  <c r="AX36" i="8"/>
  <c r="AX37" i="8"/>
  <c r="AX38" i="8"/>
  <c r="AX39" i="8"/>
  <c r="AX40" i="8"/>
  <c r="AX41" i="8"/>
  <c r="AX42" i="8"/>
  <c r="AX43" i="8"/>
  <c r="AX44" i="8"/>
  <c r="AX45" i="8"/>
  <c r="AX46" i="8"/>
  <c r="AX47" i="8"/>
  <c r="AX48" i="8"/>
  <c r="AX49" i="8"/>
  <c r="AX50" i="8"/>
  <c r="AX51" i="8"/>
  <c r="AX52" i="8"/>
  <c r="AX53" i="8"/>
  <c r="AX54" i="8"/>
  <c r="AX55" i="8"/>
  <c r="AX56" i="8"/>
  <c r="AX57" i="8"/>
  <c r="AX58" i="8"/>
  <c r="AX59" i="8"/>
  <c r="AX60" i="8"/>
  <c r="AX61" i="8"/>
  <c r="AX62" i="8"/>
  <c r="AX63" i="8"/>
  <c r="AX64" i="8"/>
  <c r="AX65" i="8"/>
  <c r="AX66" i="8"/>
  <c r="AX67" i="8"/>
  <c r="AX68" i="8"/>
  <c r="AX69" i="8"/>
  <c r="AX70" i="8"/>
  <c r="AX71" i="8"/>
  <c r="AX72" i="8"/>
  <c r="AX73" i="8"/>
  <c r="AX74" i="8"/>
  <c r="AX75" i="8"/>
  <c r="AX76" i="8"/>
  <c r="AX77" i="8"/>
  <c r="AX78" i="8"/>
  <c r="AX79" i="8"/>
  <c r="AX80" i="8"/>
  <c r="AX81" i="8"/>
  <c r="AX82" i="8"/>
  <c r="AX83" i="8"/>
  <c r="AX84" i="8"/>
  <c r="AX85" i="8"/>
  <c r="AX86" i="8"/>
  <c r="AX87" i="8"/>
  <c r="AX88" i="8"/>
  <c r="AX89" i="8"/>
  <c r="AX90" i="8"/>
  <c r="AX91" i="8"/>
  <c r="AX92" i="8"/>
  <c r="AX93" i="8"/>
  <c r="AX94" i="8"/>
  <c r="AX95" i="8"/>
  <c r="AX96" i="8"/>
  <c r="AX97" i="8"/>
  <c r="AX98" i="8"/>
  <c r="AX99" i="8"/>
  <c r="AX100" i="8"/>
  <c r="AX101" i="8"/>
  <c r="AX102" i="8"/>
  <c r="AX103" i="8"/>
  <c r="AX104" i="8"/>
  <c r="AX105" i="8"/>
  <c r="AX106" i="8"/>
  <c r="AX107" i="8"/>
  <c r="AX108" i="8"/>
  <c r="AX109" i="8"/>
  <c r="AX110" i="8"/>
  <c r="AX111" i="8"/>
  <c r="AX112" i="8"/>
  <c r="AX113" i="8"/>
  <c r="AX114" i="8"/>
  <c r="AX115" i="8"/>
  <c r="AX116" i="8"/>
  <c r="AX117" i="8"/>
  <c r="AX118" i="8"/>
  <c r="AX119" i="8"/>
  <c r="AX120" i="8"/>
  <c r="AX121" i="8"/>
  <c r="AX122" i="8"/>
  <c r="AX123" i="8"/>
  <c r="AX124" i="8"/>
  <c r="AX125" i="8"/>
  <c r="AX126" i="8"/>
  <c r="AX127" i="8"/>
  <c r="AX128" i="8"/>
  <c r="AX129" i="8"/>
  <c r="AX130" i="8"/>
  <c r="AX131" i="8"/>
  <c r="AX132" i="8"/>
  <c r="AX133" i="8"/>
  <c r="AX134" i="8"/>
  <c r="AX135" i="8"/>
  <c r="AX136" i="8"/>
  <c r="AX137" i="8"/>
  <c r="AX138" i="8"/>
  <c r="AX139" i="8"/>
  <c r="AX140" i="8"/>
  <c r="AX141" i="8"/>
  <c r="AX142" i="8"/>
  <c r="AX143" i="8"/>
  <c r="AX144" i="8"/>
  <c r="AX145" i="8"/>
  <c r="AX146" i="8"/>
  <c r="AX147" i="8"/>
  <c r="AX148" i="8"/>
  <c r="AX149" i="8"/>
  <c r="AX150" i="8"/>
  <c r="AX151" i="8"/>
  <c r="AX152" i="8"/>
  <c r="AX153" i="8"/>
  <c r="AX154" i="8"/>
  <c r="AX155" i="8"/>
  <c r="AX156" i="8"/>
  <c r="AX6" i="8"/>
  <c r="AV7" i="8"/>
  <c r="AW7" i="8"/>
  <c r="AV8" i="8"/>
  <c r="AW8" i="8"/>
  <c r="AV9" i="8"/>
  <c r="AW9" i="8"/>
  <c r="AV10" i="8"/>
  <c r="AW10" i="8"/>
  <c r="AV11" i="8"/>
  <c r="AW11" i="8"/>
  <c r="AV12" i="8"/>
  <c r="AW12" i="8"/>
  <c r="AV13" i="8"/>
  <c r="AW13" i="8"/>
  <c r="AV14" i="8"/>
  <c r="AW14" i="8"/>
  <c r="AV15" i="8"/>
  <c r="AW15" i="8"/>
  <c r="AV16" i="8"/>
  <c r="AW16" i="8"/>
  <c r="AV17" i="8"/>
  <c r="AW17" i="8"/>
  <c r="AV18" i="8"/>
  <c r="AW18" i="8"/>
  <c r="AV19" i="8"/>
  <c r="AW19" i="8"/>
  <c r="AV20" i="8"/>
  <c r="AW20" i="8"/>
  <c r="AV21" i="8"/>
  <c r="AW21" i="8"/>
  <c r="AV22" i="8"/>
  <c r="AW22" i="8"/>
  <c r="AV23" i="8"/>
  <c r="AW23" i="8"/>
  <c r="AV24" i="8"/>
  <c r="AW24" i="8"/>
  <c r="AV25" i="8"/>
  <c r="AW25" i="8"/>
  <c r="AV26" i="8"/>
  <c r="AW26" i="8"/>
  <c r="AV27" i="8"/>
  <c r="AW27" i="8"/>
  <c r="AV28" i="8"/>
  <c r="AW28" i="8"/>
  <c r="AV29" i="8"/>
  <c r="AW29" i="8"/>
  <c r="AV30" i="8"/>
  <c r="AW30" i="8"/>
  <c r="AV31" i="8"/>
  <c r="AW31" i="8"/>
  <c r="AV32" i="8"/>
  <c r="AW32" i="8"/>
  <c r="AV33" i="8"/>
  <c r="AW33" i="8"/>
  <c r="AV34" i="8"/>
  <c r="AW34" i="8"/>
  <c r="AV35" i="8"/>
  <c r="AW35" i="8"/>
  <c r="AV36" i="8"/>
  <c r="AW36" i="8"/>
  <c r="AV37" i="8"/>
  <c r="AW37" i="8"/>
  <c r="AV38" i="8"/>
  <c r="AW38" i="8"/>
  <c r="AV39" i="8"/>
  <c r="AW39" i="8"/>
  <c r="AV40" i="8"/>
  <c r="AW40" i="8"/>
  <c r="AV41" i="8"/>
  <c r="AW41" i="8"/>
  <c r="AV42" i="8"/>
  <c r="AW42" i="8"/>
  <c r="AV43" i="8"/>
  <c r="AW43" i="8"/>
  <c r="AV44" i="8"/>
  <c r="AW44" i="8"/>
  <c r="AV45" i="8"/>
  <c r="AW45" i="8"/>
  <c r="AV46" i="8"/>
  <c r="AW46" i="8"/>
  <c r="AV47" i="8"/>
  <c r="AW47" i="8"/>
  <c r="AV48" i="8"/>
  <c r="AW48" i="8"/>
  <c r="AV49" i="8"/>
  <c r="AW49" i="8"/>
  <c r="AV50" i="8"/>
  <c r="AW50" i="8"/>
  <c r="AV51" i="8"/>
  <c r="AW51" i="8"/>
  <c r="AV52" i="8"/>
  <c r="AW52" i="8"/>
  <c r="AV53" i="8"/>
  <c r="AW53" i="8"/>
  <c r="AV54" i="8"/>
  <c r="AW54" i="8"/>
  <c r="AV55" i="8"/>
  <c r="AW55" i="8"/>
  <c r="AV56" i="8"/>
  <c r="AW56" i="8"/>
  <c r="AV57" i="8"/>
  <c r="AW57" i="8"/>
  <c r="AV58" i="8"/>
  <c r="AW58" i="8"/>
  <c r="AV59" i="8"/>
  <c r="AW59" i="8"/>
  <c r="AV60" i="8"/>
  <c r="AW60" i="8"/>
  <c r="AV61" i="8"/>
  <c r="AW61" i="8"/>
  <c r="AV62" i="8"/>
  <c r="AW62" i="8"/>
  <c r="AV63" i="8"/>
  <c r="AW63" i="8"/>
  <c r="AV64" i="8"/>
  <c r="AW64" i="8"/>
  <c r="AV65" i="8"/>
  <c r="AW65" i="8"/>
  <c r="AV66" i="8"/>
  <c r="AW66" i="8"/>
  <c r="AV67" i="8"/>
  <c r="AW67" i="8"/>
  <c r="AV68" i="8"/>
  <c r="AW68" i="8"/>
  <c r="AV69" i="8"/>
  <c r="AW69" i="8"/>
  <c r="AV70" i="8"/>
  <c r="AW70" i="8"/>
  <c r="AV71" i="8"/>
  <c r="AW71" i="8"/>
  <c r="AV72" i="8"/>
  <c r="AW72" i="8"/>
  <c r="AV73" i="8"/>
  <c r="AW73" i="8"/>
  <c r="AV74" i="8"/>
  <c r="AW74" i="8"/>
  <c r="AV75" i="8"/>
  <c r="AW75" i="8"/>
  <c r="AV76" i="8"/>
  <c r="AW76" i="8"/>
  <c r="AV77" i="8"/>
  <c r="AW77" i="8"/>
  <c r="AV78" i="8"/>
  <c r="AW78" i="8"/>
  <c r="AV79" i="8"/>
  <c r="AW79" i="8"/>
  <c r="AV80" i="8"/>
  <c r="AW80" i="8"/>
  <c r="AV81" i="8"/>
  <c r="AW81" i="8"/>
  <c r="AV82" i="8"/>
  <c r="AW82" i="8"/>
  <c r="AV83" i="8"/>
  <c r="AW83" i="8"/>
  <c r="AV84" i="8"/>
  <c r="AW84" i="8"/>
  <c r="AV85" i="8"/>
  <c r="AW85" i="8"/>
  <c r="AV86" i="8"/>
  <c r="AW86" i="8"/>
  <c r="AV87" i="8"/>
  <c r="AW87" i="8"/>
  <c r="AV88" i="8"/>
  <c r="AW88" i="8"/>
  <c r="AV89" i="8"/>
  <c r="AW89" i="8"/>
  <c r="AV90" i="8"/>
  <c r="AW90" i="8"/>
  <c r="AV91" i="8"/>
  <c r="AW91" i="8"/>
  <c r="AV92" i="8"/>
  <c r="AW92" i="8"/>
  <c r="AV93" i="8"/>
  <c r="AW93" i="8"/>
  <c r="AV94" i="8"/>
  <c r="AW94" i="8"/>
  <c r="AV95" i="8"/>
  <c r="AW95" i="8"/>
  <c r="AV96" i="8"/>
  <c r="AW96" i="8"/>
  <c r="AV97" i="8"/>
  <c r="AW97" i="8"/>
  <c r="AV98" i="8"/>
  <c r="AW98" i="8"/>
  <c r="AV99" i="8"/>
  <c r="AW99" i="8"/>
  <c r="AV100" i="8"/>
  <c r="AW100" i="8"/>
  <c r="AV101" i="8"/>
  <c r="AW101" i="8"/>
  <c r="AV102" i="8"/>
  <c r="AW102" i="8"/>
  <c r="AV103" i="8"/>
  <c r="AW103" i="8"/>
  <c r="AV104" i="8"/>
  <c r="AW104" i="8"/>
  <c r="AV105" i="8"/>
  <c r="AW105" i="8"/>
  <c r="AV106" i="8"/>
  <c r="AW106" i="8"/>
  <c r="AV107" i="8"/>
  <c r="AW107" i="8"/>
  <c r="AV108" i="8"/>
  <c r="AW108" i="8"/>
  <c r="AV109" i="8"/>
  <c r="AW109" i="8"/>
  <c r="AV110" i="8"/>
  <c r="AW110" i="8"/>
  <c r="AV111" i="8"/>
  <c r="AW111" i="8"/>
  <c r="AV112" i="8"/>
  <c r="AW112" i="8"/>
  <c r="AV113" i="8"/>
  <c r="AW113" i="8"/>
  <c r="AV114" i="8"/>
  <c r="AW114" i="8"/>
  <c r="AV115" i="8"/>
  <c r="AW115" i="8"/>
  <c r="AV116" i="8"/>
  <c r="AW116" i="8"/>
  <c r="AV117" i="8"/>
  <c r="AW117" i="8"/>
  <c r="AV118" i="8"/>
  <c r="AW118" i="8"/>
  <c r="AV119" i="8"/>
  <c r="AW119" i="8"/>
  <c r="AV120" i="8"/>
  <c r="AW120" i="8"/>
  <c r="AV121" i="8"/>
  <c r="AW121" i="8"/>
  <c r="AV122" i="8"/>
  <c r="AW122" i="8"/>
  <c r="AV123" i="8"/>
  <c r="AW123" i="8"/>
  <c r="AV124" i="8"/>
  <c r="AW124" i="8"/>
  <c r="AV125" i="8"/>
  <c r="AW125" i="8"/>
  <c r="AV126" i="8"/>
  <c r="AW126" i="8"/>
  <c r="AV127" i="8"/>
  <c r="AW127" i="8"/>
  <c r="AV128" i="8"/>
  <c r="AW128" i="8"/>
  <c r="AV129" i="8"/>
  <c r="AW129" i="8"/>
  <c r="AV130" i="8"/>
  <c r="AW130" i="8"/>
  <c r="AV131" i="8"/>
  <c r="AW131" i="8"/>
  <c r="AV132" i="8"/>
  <c r="AW132" i="8"/>
  <c r="AV133" i="8"/>
  <c r="AW133" i="8"/>
  <c r="AV134" i="8"/>
  <c r="AW134" i="8"/>
  <c r="AV135" i="8"/>
  <c r="AW135" i="8"/>
  <c r="AV136" i="8"/>
  <c r="AW136" i="8"/>
  <c r="AV137" i="8"/>
  <c r="AW137" i="8"/>
  <c r="AV138" i="8"/>
  <c r="AW138" i="8"/>
  <c r="AV139" i="8"/>
  <c r="AW139" i="8"/>
  <c r="AV140" i="8"/>
  <c r="AW140" i="8"/>
  <c r="AV141" i="8"/>
  <c r="AW141" i="8"/>
  <c r="AV142" i="8"/>
  <c r="AW142" i="8"/>
  <c r="AV143" i="8"/>
  <c r="AW143" i="8"/>
  <c r="AV144" i="8"/>
  <c r="AW144" i="8"/>
  <c r="AV145" i="8"/>
  <c r="AW145" i="8"/>
  <c r="AV146" i="8"/>
  <c r="AW146" i="8"/>
  <c r="AV147" i="8"/>
  <c r="AW147" i="8"/>
  <c r="AV148" i="8"/>
  <c r="AW148" i="8"/>
  <c r="AV149" i="8"/>
  <c r="AW149" i="8"/>
  <c r="AV150" i="8"/>
  <c r="AW150" i="8"/>
  <c r="AV151" i="8"/>
  <c r="AW151" i="8"/>
  <c r="AV152" i="8"/>
  <c r="AW152" i="8"/>
  <c r="AV153" i="8"/>
  <c r="AW153" i="8"/>
  <c r="AV154" i="8"/>
  <c r="AW154" i="8"/>
  <c r="AV155" i="8"/>
  <c r="AW155" i="8"/>
  <c r="AV156" i="8"/>
  <c r="AW156" i="8"/>
  <c r="AW6" i="8"/>
  <c r="AV6" i="8"/>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61" i="8"/>
  <c r="AS62" i="8"/>
  <c r="AS63" i="8"/>
  <c r="AS64" i="8"/>
  <c r="AS65" i="8"/>
  <c r="AS66" i="8"/>
  <c r="AS67" i="8"/>
  <c r="AS68" i="8"/>
  <c r="AS69" i="8"/>
  <c r="AS70" i="8"/>
  <c r="AS71" i="8"/>
  <c r="AS72" i="8"/>
  <c r="AS73" i="8"/>
  <c r="AS74" i="8"/>
  <c r="AS75" i="8"/>
  <c r="AS76" i="8"/>
  <c r="AS77" i="8"/>
  <c r="AS78" i="8"/>
  <c r="AS79" i="8"/>
  <c r="AS80" i="8"/>
  <c r="AS81" i="8"/>
  <c r="AS82" i="8"/>
  <c r="AS83" i="8"/>
  <c r="AS84" i="8"/>
  <c r="AS85" i="8"/>
  <c r="AS86" i="8"/>
  <c r="AS87" i="8"/>
  <c r="AS88" i="8"/>
  <c r="AS89" i="8"/>
  <c r="AS90" i="8"/>
  <c r="AS91" i="8"/>
  <c r="AS92" i="8"/>
  <c r="AS93" i="8"/>
  <c r="AS94" i="8"/>
  <c r="AS95" i="8"/>
  <c r="AS96" i="8"/>
  <c r="AS97" i="8"/>
  <c r="AS98" i="8"/>
  <c r="AS99" i="8"/>
  <c r="AS100" i="8"/>
  <c r="AS101" i="8"/>
  <c r="AS102" i="8"/>
  <c r="AS103" i="8"/>
  <c r="AS104" i="8"/>
  <c r="AS105" i="8"/>
  <c r="AS106" i="8"/>
  <c r="AS107" i="8"/>
  <c r="AS108" i="8"/>
  <c r="AS109" i="8"/>
  <c r="AS110" i="8"/>
  <c r="AS111" i="8"/>
  <c r="AS112" i="8"/>
  <c r="AS113" i="8"/>
  <c r="AS114" i="8"/>
  <c r="AS115" i="8"/>
  <c r="AS116" i="8"/>
  <c r="AS117" i="8"/>
  <c r="AS118" i="8"/>
  <c r="AS119" i="8"/>
  <c r="AS120" i="8"/>
  <c r="AS121" i="8"/>
  <c r="AS122" i="8"/>
  <c r="AS123" i="8"/>
  <c r="AS124" i="8"/>
  <c r="AS125" i="8"/>
  <c r="AS126" i="8"/>
  <c r="AS127" i="8"/>
  <c r="AS128" i="8"/>
  <c r="AS129" i="8"/>
  <c r="AS130" i="8"/>
  <c r="AS131" i="8"/>
  <c r="AS132" i="8"/>
  <c r="AS133" i="8"/>
  <c r="AS134" i="8"/>
  <c r="AS135" i="8"/>
  <c r="AS136" i="8"/>
  <c r="AS137" i="8"/>
  <c r="AS138" i="8"/>
  <c r="AS139" i="8"/>
  <c r="AS140" i="8"/>
  <c r="AS141" i="8"/>
  <c r="AS142" i="8"/>
  <c r="AS143" i="8"/>
  <c r="AS144" i="8"/>
  <c r="AS145" i="8"/>
  <c r="AS146" i="8"/>
  <c r="AS147" i="8"/>
  <c r="AS148" i="8"/>
  <c r="AS149" i="8"/>
  <c r="AS150" i="8"/>
  <c r="AS151" i="8"/>
  <c r="AS152" i="8"/>
  <c r="AS153" i="8"/>
  <c r="AS154" i="8"/>
  <c r="AS155" i="8"/>
  <c r="AS156" i="8"/>
  <c r="AT7" i="8"/>
  <c r="AT8" i="8"/>
  <c r="AT9" i="8"/>
  <c r="AT10" i="8"/>
  <c r="AT11" i="8"/>
  <c r="AT12" i="8"/>
  <c r="AT13" i="8"/>
  <c r="AT14" i="8"/>
  <c r="AT15" i="8"/>
  <c r="AT16" i="8"/>
  <c r="AT17" i="8"/>
  <c r="AT18" i="8"/>
  <c r="AT19" i="8"/>
  <c r="AT20" i="8"/>
  <c r="AT21" i="8"/>
  <c r="AT22" i="8"/>
  <c r="AT23" i="8"/>
  <c r="AT24" i="8"/>
  <c r="AT25" i="8"/>
  <c r="AT26" i="8"/>
  <c r="AT27" i="8"/>
  <c r="AT28" i="8"/>
  <c r="AT29" i="8"/>
  <c r="AT30" i="8"/>
  <c r="AT31" i="8"/>
  <c r="AT32" i="8"/>
  <c r="AT33" i="8"/>
  <c r="AT34" i="8"/>
  <c r="AT35" i="8"/>
  <c r="AT36" i="8"/>
  <c r="AT37" i="8"/>
  <c r="AT38" i="8"/>
  <c r="AT39" i="8"/>
  <c r="AT40" i="8"/>
  <c r="AT41" i="8"/>
  <c r="AT42" i="8"/>
  <c r="AT43" i="8"/>
  <c r="AT44" i="8"/>
  <c r="AT45" i="8"/>
  <c r="AT46" i="8"/>
  <c r="AT47" i="8"/>
  <c r="AT48" i="8"/>
  <c r="AT49" i="8"/>
  <c r="AT50" i="8"/>
  <c r="AT51" i="8"/>
  <c r="AT52" i="8"/>
  <c r="AT53" i="8"/>
  <c r="AT54" i="8"/>
  <c r="AT55" i="8"/>
  <c r="AT56" i="8"/>
  <c r="AT57" i="8"/>
  <c r="AT58" i="8"/>
  <c r="AT59" i="8"/>
  <c r="AT60" i="8"/>
  <c r="AT61" i="8"/>
  <c r="AT62" i="8"/>
  <c r="AT63" i="8"/>
  <c r="AT64" i="8"/>
  <c r="AT65" i="8"/>
  <c r="AT66" i="8"/>
  <c r="AT67" i="8"/>
  <c r="AT68" i="8"/>
  <c r="AT69" i="8"/>
  <c r="AT70" i="8"/>
  <c r="AT71" i="8"/>
  <c r="AT72" i="8"/>
  <c r="AT73" i="8"/>
  <c r="AT74" i="8"/>
  <c r="AT75" i="8"/>
  <c r="AT76" i="8"/>
  <c r="AT77" i="8"/>
  <c r="AT78" i="8"/>
  <c r="AT79" i="8"/>
  <c r="AT80" i="8"/>
  <c r="AT81" i="8"/>
  <c r="AT82" i="8"/>
  <c r="AT83" i="8"/>
  <c r="AT84" i="8"/>
  <c r="AT85" i="8"/>
  <c r="AT86" i="8"/>
  <c r="AT87" i="8"/>
  <c r="AT88" i="8"/>
  <c r="AT89" i="8"/>
  <c r="AT90" i="8"/>
  <c r="AT91" i="8"/>
  <c r="AT92" i="8"/>
  <c r="AT93" i="8"/>
  <c r="AT94" i="8"/>
  <c r="AT95" i="8"/>
  <c r="AT96" i="8"/>
  <c r="AT97" i="8"/>
  <c r="AT98" i="8"/>
  <c r="AT99" i="8"/>
  <c r="AT100" i="8"/>
  <c r="AT101" i="8"/>
  <c r="AT102" i="8"/>
  <c r="AT103" i="8"/>
  <c r="AT104" i="8"/>
  <c r="AT105" i="8"/>
  <c r="AT106" i="8"/>
  <c r="AT107" i="8"/>
  <c r="AT108" i="8"/>
  <c r="AT109" i="8"/>
  <c r="AT110" i="8"/>
  <c r="AT111" i="8"/>
  <c r="AT112" i="8"/>
  <c r="AT113" i="8"/>
  <c r="AT114" i="8"/>
  <c r="AT115" i="8"/>
  <c r="AT116" i="8"/>
  <c r="AT117" i="8"/>
  <c r="AT118" i="8"/>
  <c r="AT119" i="8"/>
  <c r="AT120" i="8"/>
  <c r="AT121" i="8"/>
  <c r="AT122" i="8"/>
  <c r="AT123" i="8"/>
  <c r="AT124" i="8"/>
  <c r="AT125" i="8"/>
  <c r="AT126" i="8"/>
  <c r="AT127" i="8"/>
  <c r="AT128" i="8"/>
  <c r="AT129" i="8"/>
  <c r="AT130" i="8"/>
  <c r="AT131" i="8"/>
  <c r="AT132" i="8"/>
  <c r="AT133" i="8"/>
  <c r="AT134" i="8"/>
  <c r="AT135" i="8"/>
  <c r="AT136" i="8"/>
  <c r="AT137" i="8"/>
  <c r="AT138" i="8"/>
  <c r="AT139" i="8"/>
  <c r="AT140" i="8"/>
  <c r="AT141" i="8"/>
  <c r="AT142" i="8"/>
  <c r="AT143" i="8"/>
  <c r="AT144" i="8"/>
  <c r="AT145" i="8"/>
  <c r="AT146" i="8"/>
  <c r="AT147" i="8"/>
  <c r="AT148" i="8"/>
  <c r="AT149" i="8"/>
  <c r="AT150" i="8"/>
  <c r="AT151" i="8"/>
  <c r="AT152" i="8"/>
  <c r="AT153" i="8"/>
  <c r="AT154" i="8"/>
  <c r="AT155" i="8"/>
  <c r="AT156" i="8"/>
  <c r="AT6" i="8"/>
  <c r="AS6" i="8"/>
  <c r="AP7" i="8"/>
  <c r="AQ7" i="8"/>
  <c r="AR7" i="8"/>
  <c r="AP8" i="8"/>
  <c r="AQ8" i="8"/>
  <c r="AR8" i="8"/>
  <c r="AP9" i="8"/>
  <c r="AQ9" i="8"/>
  <c r="AR9" i="8"/>
  <c r="AP10" i="8"/>
  <c r="AQ10" i="8"/>
  <c r="AR10" i="8"/>
  <c r="AP11" i="8"/>
  <c r="AQ11" i="8"/>
  <c r="AR11" i="8"/>
  <c r="AP12" i="8"/>
  <c r="AQ12" i="8"/>
  <c r="AR12" i="8"/>
  <c r="AP13" i="8"/>
  <c r="AQ13" i="8"/>
  <c r="AR13" i="8"/>
  <c r="AP14" i="8"/>
  <c r="AQ14" i="8"/>
  <c r="AR14" i="8"/>
  <c r="AP15" i="8"/>
  <c r="AQ15" i="8"/>
  <c r="AR15" i="8"/>
  <c r="AP16" i="8"/>
  <c r="AQ16" i="8"/>
  <c r="AR16" i="8"/>
  <c r="AP17" i="8"/>
  <c r="AQ17" i="8"/>
  <c r="AR17" i="8"/>
  <c r="AP18" i="8"/>
  <c r="AQ18" i="8"/>
  <c r="AR18" i="8"/>
  <c r="AP19" i="8"/>
  <c r="AQ19" i="8"/>
  <c r="AR19" i="8"/>
  <c r="AP20" i="8"/>
  <c r="AQ20" i="8"/>
  <c r="AR20" i="8"/>
  <c r="AP21" i="8"/>
  <c r="AQ21" i="8"/>
  <c r="AR21" i="8"/>
  <c r="AP22" i="8"/>
  <c r="AQ22" i="8"/>
  <c r="AR22" i="8"/>
  <c r="AP23" i="8"/>
  <c r="AQ23" i="8"/>
  <c r="AR23" i="8"/>
  <c r="AP24" i="8"/>
  <c r="AQ24" i="8"/>
  <c r="AR24" i="8"/>
  <c r="AP25" i="8"/>
  <c r="AQ25" i="8"/>
  <c r="AR25" i="8"/>
  <c r="AP26" i="8"/>
  <c r="AQ26" i="8"/>
  <c r="AR26" i="8"/>
  <c r="AP27" i="8"/>
  <c r="AQ27" i="8"/>
  <c r="AR27" i="8"/>
  <c r="AP28" i="8"/>
  <c r="AQ28" i="8"/>
  <c r="AR28" i="8"/>
  <c r="AP29" i="8"/>
  <c r="AQ29" i="8"/>
  <c r="AR29" i="8"/>
  <c r="AP30" i="8"/>
  <c r="AQ30" i="8"/>
  <c r="AR30" i="8"/>
  <c r="AP31" i="8"/>
  <c r="AQ31" i="8"/>
  <c r="AR31" i="8"/>
  <c r="AP32" i="8"/>
  <c r="AQ32" i="8"/>
  <c r="AR32" i="8"/>
  <c r="AP33" i="8"/>
  <c r="AQ33" i="8"/>
  <c r="AR33" i="8"/>
  <c r="AP34" i="8"/>
  <c r="AQ34" i="8"/>
  <c r="AR34" i="8"/>
  <c r="AP35" i="8"/>
  <c r="AQ35" i="8"/>
  <c r="AR35" i="8"/>
  <c r="AP36" i="8"/>
  <c r="AQ36" i="8"/>
  <c r="AR36" i="8"/>
  <c r="AP37" i="8"/>
  <c r="AQ37" i="8"/>
  <c r="AR37" i="8"/>
  <c r="AP38" i="8"/>
  <c r="AQ38" i="8"/>
  <c r="AR38" i="8"/>
  <c r="AP39" i="8"/>
  <c r="AQ39" i="8"/>
  <c r="AR39" i="8"/>
  <c r="AP40" i="8"/>
  <c r="AQ40" i="8"/>
  <c r="AR40" i="8"/>
  <c r="AP41" i="8"/>
  <c r="AQ41" i="8"/>
  <c r="AR41" i="8"/>
  <c r="AP42" i="8"/>
  <c r="AQ42" i="8"/>
  <c r="AR42" i="8"/>
  <c r="AP43" i="8"/>
  <c r="AQ43" i="8"/>
  <c r="AR43" i="8"/>
  <c r="AP44" i="8"/>
  <c r="AQ44" i="8"/>
  <c r="AR44" i="8"/>
  <c r="AP45" i="8"/>
  <c r="AQ45" i="8"/>
  <c r="AR45" i="8"/>
  <c r="AP46" i="8"/>
  <c r="AQ46" i="8"/>
  <c r="AR46" i="8"/>
  <c r="AP47" i="8"/>
  <c r="AQ47" i="8"/>
  <c r="AR47" i="8"/>
  <c r="AP48" i="8"/>
  <c r="AQ48" i="8"/>
  <c r="AR48" i="8"/>
  <c r="AP49" i="8"/>
  <c r="AQ49" i="8"/>
  <c r="AR49" i="8"/>
  <c r="AP50" i="8"/>
  <c r="AQ50" i="8"/>
  <c r="AR50" i="8"/>
  <c r="AP51" i="8"/>
  <c r="AQ51" i="8"/>
  <c r="AR51" i="8"/>
  <c r="AP52" i="8"/>
  <c r="AQ52" i="8"/>
  <c r="AR52" i="8"/>
  <c r="AP53" i="8"/>
  <c r="AQ53" i="8"/>
  <c r="AR53" i="8"/>
  <c r="AP54" i="8"/>
  <c r="AQ54" i="8"/>
  <c r="AR54" i="8"/>
  <c r="AP55" i="8"/>
  <c r="AQ55" i="8"/>
  <c r="AR55" i="8"/>
  <c r="AP56" i="8"/>
  <c r="AQ56" i="8"/>
  <c r="AR56" i="8"/>
  <c r="AP57" i="8"/>
  <c r="AQ57" i="8"/>
  <c r="AR57" i="8"/>
  <c r="AP58" i="8"/>
  <c r="AQ58" i="8"/>
  <c r="AR58" i="8"/>
  <c r="AP59" i="8"/>
  <c r="AQ59" i="8"/>
  <c r="AR59" i="8"/>
  <c r="AP60" i="8"/>
  <c r="AQ60" i="8"/>
  <c r="AR60" i="8"/>
  <c r="AP61" i="8"/>
  <c r="AQ61" i="8"/>
  <c r="AR61" i="8"/>
  <c r="AP62" i="8"/>
  <c r="AQ62" i="8"/>
  <c r="AR62" i="8"/>
  <c r="AP63" i="8"/>
  <c r="AQ63" i="8"/>
  <c r="AR63" i="8"/>
  <c r="AP64" i="8"/>
  <c r="AQ64" i="8"/>
  <c r="AR64" i="8"/>
  <c r="AP65" i="8"/>
  <c r="AQ65" i="8"/>
  <c r="AR65" i="8"/>
  <c r="AP66" i="8"/>
  <c r="AQ66" i="8"/>
  <c r="AR66" i="8"/>
  <c r="AP67" i="8"/>
  <c r="AQ67" i="8"/>
  <c r="AR67" i="8"/>
  <c r="AP68" i="8"/>
  <c r="AQ68" i="8"/>
  <c r="AR68" i="8"/>
  <c r="AP69" i="8"/>
  <c r="AQ69" i="8"/>
  <c r="AR69" i="8"/>
  <c r="AP70" i="8"/>
  <c r="AQ70" i="8"/>
  <c r="AR70" i="8"/>
  <c r="AP71" i="8"/>
  <c r="AQ71" i="8"/>
  <c r="AR71" i="8"/>
  <c r="AP72" i="8"/>
  <c r="AQ72" i="8"/>
  <c r="AR72" i="8"/>
  <c r="AP73" i="8"/>
  <c r="AQ73" i="8"/>
  <c r="AR73" i="8"/>
  <c r="AP74" i="8"/>
  <c r="AQ74" i="8"/>
  <c r="AR74" i="8"/>
  <c r="AP75" i="8"/>
  <c r="AQ75" i="8"/>
  <c r="AR75" i="8"/>
  <c r="AP76" i="8"/>
  <c r="AQ76" i="8"/>
  <c r="AR76" i="8"/>
  <c r="AP77" i="8"/>
  <c r="AQ77" i="8"/>
  <c r="AR77" i="8"/>
  <c r="AP78" i="8"/>
  <c r="AQ78" i="8"/>
  <c r="AR78" i="8"/>
  <c r="AP79" i="8"/>
  <c r="AQ79" i="8"/>
  <c r="AR79" i="8"/>
  <c r="AP80" i="8"/>
  <c r="AQ80" i="8"/>
  <c r="AR80" i="8"/>
  <c r="AP81" i="8"/>
  <c r="AQ81" i="8"/>
  <c r="AR81" i="8"/>
  <c r="AP82" i="8"/>
  <c r="AQ82" i="8"/>
  <c r="AR82" i="8"/>
  <c r="AP83" i="8"/>
  <c r="AQ83" i="8"/>
  <c r="AR83" i="8"/>
  <c r="AP84" i="8"/>
  <c r="AQ84" i="8"/>
  <c r="AR84" i="8"/>
  <c r="AP85" i="8"/>
  <c r="AQ85" i="8"/>
  <c r="AR85" i="8"/>
  <c r="AP86" i="8"/>
  <c r="AQ86" i="8"/>
  <c r="AR86" i="8"/>
  <c r="AP87" i="8"/>
  <c r="AQ87" i="8"/>
  <c r="AR87" i="8"/>
  <c r="AP88" i="8"/>
  <c r="AQ88" i="8"/>
  <c r="AR88" i="8"/>
  <c r="AP89" i="8"/>
  <c r="AQ89" i="8"/>
  <c r="AR89" i="8"/>
  <c r="AP90" i="8"/>
  <c r="AQ90" i="8"/>
  <c r="AR90" i="8"/>
  <c r="AP91" i="8"/>
  <c r="AQ91" i="8"/>
  <c r="AR91" i="8"/>
  <c r="AP92" i="8"/>
  <c r="AQ92" i="8"/>
  <c r="AR92" i="8"/>
  <c r="AP93" i="8"/>
  <c r="AQ93" i="8"/>
  <c r="AR93" i="8"/>
  <c r="AP94" i="8"/>
  <c r="AQ94" i="8"/>
  <c r="AR94" i="8"/>
  <c r="AP95" i="8"/>
  <c r="AQ95" i="8"/>
  <c r="AR95" i="8"/>
  <c r="AP96" i="8"/>
  <c r="AQ96" i="8"/>
  <c r="AR96" i="8"/>
  <c r="AP97" i="8"/>
  <c r="AQ97" i="8"/>
  <c r="AR97" i="8"/>
  <c r="AP98" i="8"/>
  <c r="AQ98" i="8"/>
  <c r="AR98" i="8"/>
  <c r="AP99" i="8"/>
  <c r="AQ99" i="8"/>
  <c r="AR99" i="8"/>
  <c r="AP100" i="8"/>
  <c r="AQ100" i="8"/>
  <c r="AR100" i="8"/>
  <c r="AP101" i="8"/>
  <c r="AQ101" i="8"/>
  <c r="AR101" i="8"/>
  <c r="AP102" i="8"/>
  <c r="AQ102" i="8"/>
  <c r="AR102" i="8"/>
  <c r="AP103" i="8"/>
  <c r="AQ103" i="8"/>
  <c r="AR103" i="8"/>
  <c r="AP104" i="8"/>
  <c r="AQ104" i="8"/>
  <c r="AR104" i="8"/>
  <c r="AP105" i="8"/>
  <c r="AQ105" i="8"/>
  <c r="AR105" i="8"/>
  <c r="AP106" i="8"/>
  <c r="AQ106" i="8"/>
  <c r="AR106" i="8"/>
  <c r="AP107" i="8"/>
  <c r="AQ107" i="8"/>
  <c r="AR107" i="8"/>
  <c r="AP108" i="8"/>
  <c r="AQ108" i="8"/>
  <c r="AR108" i="8"/>
  <c r="AP109" i="8"/>
  <c r="AQ109" i="8"/>
  <c r="AR109" i="8"/>
  <c r="AP110" i="8"/>
  <c r="AQ110" i="8"/>
  <c r="AR110" i="8"/>
  <c r="AP111" i="8"/>
  <c r="AQ111" i="8"/>
  <c r="AR111" i="8"/>
  <c r="AP112" i="8"/>
  <c r="AQ112" i="8"/>
  <c r="AR112" i="8"/>
  <c r="AP113" i="8"/>
  <c r="AQ113" i="8"/>
  <c r="AR113" i="8"/>
  <c r="AP114" i="8"/>
  <c r="AQ114" i="8"/>
  <c r="AR114" i="8"/>
  <c r="AP115" i="8"/>
  <c r="AQ115" i="8"/>
  <c r="AR115" i="8"/>
  <c r="AP116" i="8"/>
  <c r="AQ116" i="8"/>
  <c r="AR116" i="8"/>
  <c r="AP117" i="8"/>
  <c r="AQ117" i="8"/>
  <c r="AR117" i="8"/>
  <c r="AP118" i="8"/>
  <c r="AQ118" i="8"/>
  <c r="AR118" i="8"/>
  <c r="AP119" i="8"/>
  <c r="AQ119" i="8"/>
  <c r="AR119" i="8"/>
  <c r="AP120" i="8"/>
  <c r="AQ120" i="8"/>
  <c r="AR120" i="8"/>
  <c r="AP121" i="8"/>
  <c r="AQ121" i="8"/>
  <c r="AR121" i="8"/>
  <c r="AP122" i="8"/>
  <c r="AQ122" i="8"/>
  <c r="AR122" i="8"/>
  <c r="AP123" i="8"/>
  <c r="AQ123" i="8"/>
  <c r="AR123" i="8"/>
  <c r="AP124" i="8"/>
  <c r="AQ124" i="8"/>
  <c r="AR124" i="8"/>
  <c r="AP125" i="8"/>
  <c r="AQ125" i="8"/>
  <c r="AR125" i="8"/>
  <c r="AP126" i="8"/>
  <c r="AQ126" i="8"/>
  <c r="AR126" i="8"/>
  <c r="AP127" i="8"/>
  <c r="AQ127" i="8"/>
  <c r="AR127" i="8"/>
  <c r="AP128" i="8"/>
  <c r="AQ128" i="8"/>
  <c r="AR128" i="8"/>
  <c r="AP129" i="8"/>
  <c r="AQ129" i="8"/>
  <c r="AR129" i="8"/>
  <c r="AP130" i="8"/>
  <c r="AQ130" i="8"/>
  <c r="AR130" i="8"/>
  <c r="AP131" i="8"/>
  <c r="AQ131" i="8"/>
  <c r="AR131" i="8"/>
  <c r="AP132" i="8"/>
  <c r="AQ132" i="8"/>
  <c r="AR132" i="8"/>
  <c r="AP133" i="8"/>
  <c r="AQ133" i="8"/>
  <c r="AR133" i="8"/>
  <c r="AP134" i="8"/>
  <c r="AQ134" i="8"/>
  <c r="AR134" i="8"/>
  <c r="AP135" i="8"/>
  <c r="AQ135" i="8"/>
  <c r="AR135" i="8"/>
  <c r="AP136" i="8"/>
  <c r="AQ136" i="8"/>
  <c r="AR136" i="8"/>
  <c r="AP137" i="8"/>
  <c r="AQ137" i="8"/>
  <c r="AR137" i="8"/>
  <c r="AP138" i="8"/>
  <c r="AQ138" i="8"/>
  <c r="AR138" i="8"/>
  <c r="AP139" i="8"/>
  <c r="AQ139" i="8"/>
  <c r="AR139" i="8"/>
  <c r="AP140" i="8"/>
  <c r="AQ140" i="8"/>
  <c r="AR140" i="8"/>
  <c r="AP141" i="8"/>
  <c r="AQ141" i="8"/>
  <c r="AR141" i="8"/>
  <c r="AP142" i="8"/>
  <c r="AQ142" i="8"/>
  <c r="AR142" i="8"/>
  <c r="AP143" i="8"/>
  <c r="AQ143" i="8"/>
  <c r="AR143" i="8"/>
  <c r="AP144" i="8"/>
  <c r="AQ144" i="8"/>
  <c r="AR144" i="8"/>
  <c r="AP145" i="8"/>
  <c r="AQ145" i="8"/>
  <c r="AR145" i="8"/>
  <c r="AP146" i="8"/>
  <c r="AQ146" i="8"/>
  <c r="AR146" i="8"/>
  <c r="AP147" i="8"/>
  <c r="AQ147" i="8"/>
  <c r="AR147" i="8"/>
  <c r="AP148" i="8"/>
  <c r="AQ148" i="8"/>
  <c r="AR148" i="8"/>
  <c r="AP149" i="8"/>
  <c r="AQ149" i="8"/>
  <c r="AR149" i="8"/>
  <c r="AP150" i="8"/>
  <c r="AQ150" i="8"/>
  <c r="AR150" i="8"/>
  <c r="AP151" i="8"/>
  <c r="AQ151" i="8"/>
  <c r="AR151" i="8"/>
  <c r="AP152" i="8"/>
  <c r="AQ152" i="8"/>
  <c r="AR152" i="8"/>
  <c r="AP153" i="8"/>
  <c r="AQ153" i="8"/>
  <c r="AR153" i="8"/>
  <c r="AP154" i="8"/>
  <c r="AQ154" i="8"/>
  <c r="AR154" i="8"/>
  <c r="AP155" i="8"/>
  <c r="AQ155" i="8"/>
  <c r="AR155" i="8"/>
  <c r="AP156" i="8"/>
  <c r="AQ156" i="8"/>
  <c r="AR156" i="8"/>
  <c r="AQ6" i="8"/>
  <c r="AR6" i="8"/>
  <c r="AP6" i="8"/>
  <c r="AN7" i="8"/>
  <c r="AO7" i="8"/>
  <c r="AN8" i="8"/>
  <c r="AO8" i="8"/>
  <c r="AN9" i="8"/>
  <c r="AO9" i="8"/>
  <c r="AN10" i="8"/>
  <c r="AO10" i="8"/>
  <c r="AN11" i="8"/>
  <c r="AO11" i="8"/>
  <c r="AN12" i="8"/>
  <c r="AO12" i="8"/>
  <c r="AN13" i="8"/>
  <c r="AO13" i="8"/>
  <c r="AN14" i="8"/>
  <c r="AO14" i="8"/>
  <c r="AN15" i="8"/>
  <c r="AO15" i="8"/>
  <c r="AN16" i="8"/>
  <c r="AO16" i="8"/>
  <c r="AN17" i="8"/>
  <c r="AO17" i="8"/>
  <c r="AN18" i="8"/>
  <c r="AO18" i="8"/>
  <c r="AN19" i="8"/>
  <c r="AO19" i="8"/>
  <c r="AN20" i="8"/>
  <c r="AO20" i="8"/>
  <c r="AN21" i="8"/>
  <c r="AO21" i="8"/>
  <c r="AN22" i="8"/>
  <c r="AO22" i="8"/>
  <c r="AN23" i="8"/>
  <c r="AO23" i="8"/>
  <c r="AN24" i="8"/>
  <c r="AO24" i="8"/>
  <c r="AN25" i="8"/>
  <c r="AO25" i="8"/>
  <c r="AN26" i="8"/>
  <c r="AO26" i="8"/>
  <c r="AN27" i="8"/>
  <c r="AO27" i="8"/>
  <c r="AN28" i="8"/>
  <c r="AO28" i="8"/>
  <c r="AN29" i="8"/>
  <c r="AO29" i="8"/>
  <c r="AN30" i="8"/>
  <c r="AO30" i="8"/>
  <c r="AN31" i="8"/>
  <c r="AO31" i="8"/>
  <c r="AN32" i="8"/>
  <c r="AO32" i="8"/>
  <c r="AN33" i="8"/>
  <c r="AO33" i="8"/>
  <c r="AN34" i="8"/>
  <c r="AO34" i="8"/>
  <c r="AN35" i="8"/>
  <c r="AO35" i="8"/>
  <c r="AN36" i="8"/>
  <c r="AO36" i="8"/>
  <c r="AN37" i="8"/>
  <c r="AO37" i="8"/>
  <c r="AN38" i="8"/>
  <c r="AO38" i="8"/>
  <c r="AN39" i="8"/>
  <c r="AO39" i="8"/>
  <c r="AN40" i="8"/>
  <c r="AO40" i="8"/>
  <c r="AN41" i="8"/>
  <c r="AO41" i="8"/>
  <c r="AN42" i="8"/>
  <c r="AO42" i="8"/>
  <c r="AN43" i="8"/>
  <c r="AO43" i="8"/>
  <c r="AN44" i="8"/>
  <c r="AO44" i="8"/>
  <c r="AN45" i="8"/>
  <c r="AO45" i="8"/>
  <c r="AN46" i="8"/>
  <c r="AO46" i="8"/>
  <c r="AN47" i="8"/>
  <c r="AO47" i="8"/>
  <c r="AN48" i="8"/>
  <c r="AO48" i="8"/>
  <c r="AN49" i="8"/>
  <c r="AO49" i="8"/>
  <c r="AN50" i="8"/>
  <c r="AO50" i="8"/>
  <c r="AN51" i="8"/>
  <c r="AO51" i="8"/>
  <c r="AN52" i="8"/>
  <c r="AO52" i="8"/>
  <c r="AN53" i="8"/>
  <c r="AO53" i="8"/>
  <c r="AN54" i="8"/>
  <c r="AO54" i="8"/>
  <c r="AN55" i="8"/>
  <c r="AO55" i="8"/>
  <c r="AN56" i="8"/>
  <c r="AO56" i="8"/>
  <c r="AN57" i="8"/>
  <c r="AO57" i="8"/>
  <c r="AN58" i="8"/>
  <c r="AO58" i="8"/>
  <c r="AN59" i="8"/>
  <c r="AO59" i="8"/>
  <c r="AN60" i="8"/>
  <c r="AO60" i="8"/>
  <c r="AN61" i="8"/>
  <c r="AO61" i="8"/>
  <c r="AN62" i="8"/>
  <c r="AO62" i="8"/>
  <c r="AN63" i="8"/>
  <c r="AO63" i="8"/>
  <c r="AN64" i="8"/>
  <c r="AO64" i="8"/>
  <c r="AN65" i="8"/>
  <c r="AO65" i="8"/>
  <c r="AN66" i="8"/>
  <c r="AO66" i="8"/>
  <c r="AN67" i="8"/>
  <c r="AO67" i="8"/>
  <c r="AN68" i="8"/>
  <c r="AO68" i="8"/>
  <c r="AN69" i="8"/>
  <c r="AO69" i="8"/>
  <c r="AN70" i="8"/>
  <c r="AO70" i="8"/>
  <c r="AN71" i="8"/>
  <c r="AO71" i="8"/>
  <c r="AN72" i="8"/>
  <c r="AO72" i="8"/>
  <c r="AN73" i="8"/>
  <c r="AO73" i="8"/>
  <c r="AN74" i="8"/>
  <c r="AO74" i="8"/>
  <c r="AN75" i="8"/>
  <c r="AO75" i="8"/>
  <c r="AN76" i="8"/>
  <c r="AO76" i="8"/>
  <c r="AN77" i="8"/>
  <c r="AO77" i="8"/>
  <c r="AN78" i="8"/>
  <c r="AO78" i="8"/>
  <c r="AN79" i="8"/>
  <c r="AO79" i="8"/>
  <c r="AN80" i="8"/>
  <c r="AO80" i="8"/>
  <c r="AN81" i="8"/>
  <c r="AO81" i="8"/>
  <c r="AN82" i="8"/>
  <c r="AO82" i="8"/>
  <c r="AN83" i="8"/>
  <c r="AO83" i="8"/>
  <c r="AN84" i="8"/>
  <c r="AO84" i="8"/>
  <c r="AN85" i="8"/>
  <c r="AO85" i="8"/>
  <c r="AN86" i="8"/>
  <c r="AO86" i="8"/>
  <c r="AN87" i="8"/>
  <c r="AO87" i="8"/>
  <c r="AN88" i="8"/>
  <c r="AO88" i="8"/>
  <c r="AN89" i="8"/>
  <c r="AO89" i="8"/>
  <c r="AN90" i="8"/>
  <c r="AO90" i="8"/>
  <c r="AN91" i="8"/>
  <c r="AO91" i="8"/>
  <c r="AN92" i="8"/>
  <c r="AO92" i="8"/>
  <c r="AN93" i="8"/>
  <c r="AO93" i="8"/>
  <c r="AN94" i="8"/>
  <c r="AO94" i="8"/>
  <c r="AN95" i="8"/>
  <c r="AO95" i="8"/>
  <c r="AN96" i="8"/>
  <c r="AO96" i="8"/>
  <c r="AN97" i="8"/>
  <c r="AO97" i="8"/>
  <c r="AN98" i="8"/>
  <c r="AO98" i="8"/>
  <c r="AN99" i="8"/>
  <c r="AO99" i="8"/>
  <c r="AN100" i="8"/>
  <c r="AO100" i="8"/>
  <c r="AN101" i="8"/>
  <c r="AO101" i="8"/>
  <c r="AN102" i="8"/>
  <c r="AO102" i="8"/>
  <c r="AN103" i="8"/>
  <c r="AO103" i="8"/>
  <c r="AN104" i="8"/>
  <c r="AO104" i="8"/>
  <c r="AN105" i="8"/>
  <c r="AO105" i="8"/>
  <c r="AN106" i="8"/>
  <c r="AO106" i="8"/>
  <c r="AN107" i="8"/>
  <c r="AO107" i="8"/>
  <c r="AN108" i="8"/>
  <c r="AO108" i="8"/>
  <c r="AN109" i="8"/>
  <c r="AO109" i="8"/>
  <c r="AN110" i="8"/>
  <c r="AO110" i="8"/>
  <c r="AN111" i="8"/>
  <c r="AO111" i="8"/>
  <c r="AN112" i="8"/>
  <c r="AO112" i="8"/>
  <c r="AN113" i="8"/>
  <c r="AO113" i="8"/>
  <c r="AN114" i="8"/>
  <c r="AO114" i="8"/>
  <c r="AN115" i="8"/>
  <c r="AO115" i="8"/>
  <c r="AN116" i="8"/>
  <c r="AO116" i="8"/>
  <c r="AN117" i="8"/>
  <c r="AO117" i="8"/>
  <c r="AN118" i="8"/>
  <c r="AO118" i="8"/>
  <c r="AN119" i="8"/>
  <c r="AO119" i="8"/>
  <c r="AN120" i="8"/>
  <c r="AO120" i="8"/>
  <c r="AN121" i="8"/>
  <c r="AO121" i="8"/>
  <c r="AN122" i="8"/>
  <c r="AO122" i="8"/>
  <c r="AN123" i="8"/>
  <c r="AO123" i="8"/>
  <c r="AN124" i="8"/>
  <c r="AO124" i="8"/>
  <c r="AN125" i="8"/>
  <c r="AO125" i="8"/>
  <c r="AN126" i="8"/>
  <c r="AO126" i="8"/>
  <c r="AN127" i="8"/>
  <c r="AO127" i="8"/>
  <c r="AN128" i="8"/>
  <c r="AO128" i="8"/>
  <c r="AN129" i="8"/>
  <c r="AO129" i="8"/>
  <c r="AN130" i="8"/>
  <c r="AO130" i="8"/>
  <c r="AN131" i="8"/>
  <c r="AO131" i="8"/>
  <c r="AN132" i="8"/>
  <c r="AO132" i="8"/>
  <c r="AN133" i="8"/>
  <c r="AO133" i="8"/>
  <c r="AN134" i="8"/>
  <c r="AO134" i="8"/>
  <c r="AN135" i="8"/>
  <c r="AO135" i="8"/>
  <c r="AN136" i="8"/>
  <c r="AO136" i="8"/>
  <c r="AN137" i="8"/>
  <c r="AO137" i="8"/>
  <c r="AN138" i="8"/>
  <c r="AO138" i="8"/>
  <c r="AN139" i="8"/>
  <c r="AO139" i="8"/>
  <c r="AN140" i="8"/>
  <c r="AO140" i="8"/>
  <c r="AN141" i="8"/>
  <c r="AO141" i="8"/>
  <c r="AN142" i="8"/>
  <c r="AO142" i="8"/>
  <c r="AN143" i="8"/>
  <c r="AO143" i="8"/>
  <c r="AN144" i="8"/>
  <c r="AO144" i="8"/>
  <c r="AN145" i="8"/>
  <c r="AO145" i="8"/>
  <c r="AN146" i="8"/>
  <c r="AO146" i="8"/>
  <c r="AN147" i="8"/>
  <c r="AO147" i="8"/>
  <c r="AN148" i="8"/>
  <c r="AO148" i="8"/>
  <c r="AN149" i="8"/>
  <c r="AO149" i="8"/>
  <c r="AN150" i="8"/>
  <c r="AO150" i="8"/>
  <c r="AN151" i="8"/>
  <c r="AO151" i="8"/>
  <c r="AN152" i="8"/>
  <c r="AO152" i="8"/>
  <c r="AN153" i="8"/>
  <c r="AO153" i="8"/>
  <c r="AN154" i="8"/>
  <c r="AO154" i="8"/>
  <c r="AN155" i="8"/>
  <c r="AO155" i="8"/>
  <c r="AN156" i="8"/>
  <c r="AO156" i="8"/>
  <c r="AO6" i="8"/>
  <c r="AN6" i="8"/>
  <c r="AK7" i="8"/>
  <c r="AL7" i="8"/>
  <c r="AM7" i="8"/>
  <c r="AK8" i="8"/>
  <c r="AL8" i="8"/>
  <c r="AM8" i="8"/>
  <c r="AK9" i="8"/>
  <c r="AL9" i="8"/>
  <c r="AM9" i="8"/>
  <c r="AK10" i="8"/>
  <c r="AL10" i="8"/>
  <c r="AM10" i="8"/>
  <c r="AK11" i="8"/>
  <c r="AL11" i="8"/>
  <c r="AM11" i="8"/>
  <c r="AK12" i="8"/>
  <c r="AL12" i="8"/>
  <c r="AM12" i="8"/>
  <c r="AK13" i="8"/>
  <c r="AL13" i="8"/>
  <c r="AM13" i="8"/>
  <c r="AK14" i="8"/>
  <c r="AL14" i="8"/>
  <c r="AM14" i="8"/>
  <c r="AK15" i="8"/>
  <c r="AL15" i="8"/>
  <c r="AM15" i="8"/>
  <c r="AK16" i="8"/>
  <c r="AL16" i="8"/>
  <c r="AM16" i="8"/>
  <c r="AK17" i="8"/>
  <c r="AL17" i="8"/>
  <c r="AM17" i="8"/>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K107" i="8"/>
  <c r="AL107" i="8"/>
  <c r="AM107" i="8"/>
  <c r="AK108" i="8"/>
  <c r="AL108" i="8"/>
  <c r="AM108" i="8"/>
  <c r="AK109" i="8"/>
  <c r="AL109" i="8"/>
  <c r="AM109" i="8"/>
  <c r="AK110" i="8"/>
  <c r="AL110" i="8"/>
  <c r="AM110" i="8"/>
  <c r="AK111" i="8"/>
  <c r="AL111" i="8"/>
  <c r="AM111" i="8"/>
  <c r="AK112" i="8"/>
  <c r="AL112" i="8"/>
  <c r="AM112" i="8"/>
  <c r="AK113" i="8"/>
  <c r="AL113" i="8"/>
  <c r="AM113" i="8"/>
  <c r="AK114" i="8"/>
  <c r="AL114" i="8"/>
  <c r="AM114" i="8"/>
  <c r="AK115" i="8"/>
  <c r="AL115" i="8"/>
  <c r="AM115" i="8"/>
  <c r="AK116" i="8"/>
  <c r="AL116" i="8"/>
  <c r="AM116" i="8"/>
  <c r="AK117" i="8"/>
  <c r="AL117" i="8"/>
  <c r="AM117" i="8"/>
  <c r="AK118" i="8"/>
  <c r="AL118" i="8"/>
  <c r="AM118" i="8"/>
  <c r="AK119" i="8"/>
  <c r="AL119" i="8"/>
  <c r="AM119" i="8"/>
  <c r="AK120" i="8"/>
  <c r="AL120" i="8"/>
  <c r="AM120" i="8"/>
  <c r="AK121" i="8"/>
  <c r="AL121" i="8"/>
  <c r="AM121" i="8"/>
  <c r="AK122" i="8"/>
  <c r="AL122" i="8"/>
  <c r="AM122" i="8"/>
  <c r="AK123" i="8"/>
  <c r="AL123" i="8"/>
  <c r="AM123" i="8"/>
  <c r="AK124" i="8"/>
  <c r="AL124" i="8"/>
  <c r="AM124" i="8"/>
  <c r="AK125" i="8"/>
  <c r="AL125" i="8"/>
  <c r="AM125" i="8"/>
  <c r="AK126" i="8"/>
  <c r="AL126" i="8"/>
  <c r="AM126" i="8"/>
  <c r="AK127" i="8"/>
  <c r="AL127" i="8"/>
  <c r="AM127" i="8"/>
  <c r="AK128" i="8"/>
  <c r="AL128" i="8"/>
  <c r="AM128" i="8"/>
  <c r="AK129" i="8"/>
  <c r="AL129" i="8"/>
  <c r="AM129" i="8"/>
  <c r="AK130" i="8"/>
  <c r="AL130" i="8"/>
  <c r="AM130" i="8"/>
  <c r="AK131" i="8"/>
  <c r="AL131" i="8"/>
  <c r="AM131" i="8"/>
  <c r="AK132" i="8"/>
  <c r="AL132" i="8"/>
  <c r="AM132" i="8"/>
  <c r="AK133" i="8"/>
  <c r="AL133" i="8"/>
  <c r="AM133" i="8"/>
  <c r="AK134" i="8"/>
  <c r="AL134" i="8"/>
  <c r="AM134" i="8"/>
  <c r="AK135" i="8"/>
  <c r="AL135" i="8"/>
  <c r="AM135" i="8"/>
  <c r="AK136" i="8"/>
  <c r="AL136" i="8"/>
  <c r="AM136" i="8"/>
  <c r="AK137" i="8"/>
  <c r="AL137" i="8"/>
  <c r="AM137" i="8"/>
  <c r="AK138" i="8"/>
  <c r="AL138" i="8"/>
  <c r="AM138" i="8"/>
  <c r="AK139" i="8"/>
  <c r="AL139" i="8"/>
  <c r="AM139" i="8"/>
  <c r="AK140" i="8"/>
  <c r="AL140" i="8"/>
  <c r="AM140" i="8"/>
  <c r="AK141" i="8"/>
  <c r="AL141" i="8"/>
  <c r="AM141" i="8"/>
  <c r="AK142" i="8"/>
  <c r="AL142" i="8"/>
  <c r="AM142" i="8"/>
  <c r="AK143" i="8"/>
  <c r="AL143" i="8"/>
  <c r="AM143" i="8"/>
  <c r="AK144" i="8"/>
  <c r="AL144" i="8"/>
  <c r="AM144" i="8"/>
  <c r="AK145" i="8"/>
  <c r="AL145" i="8"/>
  <c r="AM145" i="8"/>
  <c r="AK146" i="8"/>
  <c r="AL146" i="8"/>
  <c r="AM146" i="8"/>
  <c r="AK147" i="8"/>
  <c r="AL147" i="8"/>
  <c r="AM147" i="8"/>
  <c r="AK148" i="8"/>
  <c r="AL148" i="8"/>
  <c r="AM148" i="8"/>
  <c r="AK149" i="8"/>
  <c r="AL149" i="8"/>
  <c r="AM149" i="8"/>
  <c r="AK150" i="8"/>
  <c r="AL150" i="8"/>
  <c r="AM150" i="8"/>
  <c r="AK151" i="8"/>
  <c r="AL151" i="8"/>
  <c r="AM151" i="8"/>
  <c r="AK152" i="8"/>
  <c r="AL152" i="8"/>
  <c r="AM152" i="8"/>
  <c r="AK153" i="8"/>
  <c r="AL153" i="8"/>
  <c r="AM153" i="8"/>
  <c r="AK154" i="8"/>
  <c r="AL154" i="8"/>
  <c r="AM154" i="8"/>
  <c r="AK155" i="8"/>
  <c r="AL155" i="8"/>
  <c r="AM155" i="8"/>
  <c r="AK156" i="8"/>
  <c r="AL156" i="8"/>
  <c r="AM156" i="8"/>
  <c r="AM6" i="8"/>
  <c r="AL6" i="8"/>
  <c r="AK6" i="8"/>
  <c r="AH7" i="8"/>
  <c r="AI7" i="8"/>
  <c r="AJ7" i="8"/>
  <c r="AH8" i="8"/>
  <c r="AI8" i="8"/>
  <c r="AJ8" i="8"/>
  <c r="AH9" i="8"/>
  <c r="AI9" i="8"/>
  <c r="AJ9" i="8"/>
  <c r="AH10" i="8"/>
  <c r="AI10" i="8"/>
  <c r="AJ10" i="8"/>
  <c r="AH11" i="8"/>
  <c r="AI11" i="8"/>
  <c r="AJ11" i="8"/>
  <c r="AH12" i="8"/>
  <c r="AI12" i="8"/>
  <c r="AJ12" i="8"/>
  <c r="AH13" i="8"/>
  <c r="AI13" i="8"/>
  <c r="AJ13" i="8"/>
  <c r="AH14" i="8"/>
  <c r="AI14" i="8"/>
  <c r="AJ14" i="8"/>
  <c r="AH15" i="8"/>
  <c r="AI15" i="8"/>
  <c r="AJ15" i="8"/>
  <c r="AH16" i="8"/>
  <c r="AI16" i="8"/>
  <c r="AJ16" i="8"/>
  <c r="AH17" i="8"/>
  <c r="AI17" i="8"/>
  <c r="AJ17" i="8"/>
  <c r="AH18" i="8"/>
  <c r="AI18" i="8"/>
  <c r="AJ18" i="8"/>
  <c r="AH19" i="8"/>
  <c r="AI19" i="8"/>
  <c r="AJ19" i="8"/>
  <c r="AH20" i="8"/>
  <c r="AI20" i="8"/>
  <c r="AJ20" i="8"/>
  <c r="AH21" i="8"/>
  <c r="AI21" i="8"/>
  <c r="AJ21" i="8"/>
  <c r="AH22" i="8"/>
  <c r="AI22" i="8"/>
  <c r="AJ22" i="8"/>
  <c r="AH23" i="8"/>
  <c r="AI23" i="8"/>
  <c r="AJ23" i="8"/>
  <c r="AH24" i="8"/>
  <c r="AI24" i="8"/>
  <c r="AJ24" i="8"/>
  <c r="AH25" i="8"/>
  <c r="AI25" i="8"/>
  <c r="AJ25" i="8"/>
  <c r="AH26" i="8"/>
  <c r="AI26" i="8"/>
  <c r="AJ26" i="8"/>
  <c r="AH27" i="8"/>
  <c r="AI27" i="8"/>
  <c r="AJ27" i="8"/>
  <c r="AH28" i="8"/>
  <c r="AI28" i="8"/>
  <c r="AJ28" i="8"/>
  <c r="AH29" i="8"/>
  <c r="AI29" i="8"/>
  <c r="AJ29" i="8"/>
  <c r="AH30" i="8"/>
  <c r="AI30" i="8"/>
  <c r="AJ30" i="8"/>
  <c r="AH31" i="8"/>
  <c r="AI31" i="8"/>
  <c r="AJ31" i="8"/>
  <c r="AH32" i="8"/>
  <c r="AI32" i="8"/>
  <c r="AJ32" i="8"/>
  <c r="AH33" i="8"/>
  <c r="AI33" i="8"/>
  <c r="AJ33" i="8"/>
  <c r="AH34" i="8"/>
  <c r="AI34" i="8"/>
  <c r="AJ34" i="8"/>
  <c r="AH35" i="8"/>
  <c r="AI35" i="8"/>
  <c r="AJ35" i="8"/>
  <c r="AH36" i="8"/>
  <c r="AI36" i="8"/>
  <c r="AJ36" i="8"/>
  <c r="AH37" i="8"/>
  <c r="AI37" i="8"/>
  <c r="AJ37" i="8"/>
  <c r="AH38" i="8"/>
  <c r="AI38" i="8"/>
  <c r="AJ38" i="8"/>
  <c r="AH39" i="8"/>
  <c r="AI39" i="8"/>
  <c r="AJ39" i="8"/>
  <c r="AH40" i="8"/>
  <c r="AI40" i="8"/>
  <c r="AJ40" i="8"/>
  <c r="AH41" i="8"/>
  <c r="AI41" i="8"/>
  <c r="AJ41" i="8"/>
  <c r="AH42" i="8"/>
  <c r="AI42" i="8"/>
  <c r="AJ42" i="8"/>
  <c r="AH43" i="8"/>
  <c r="AI43" i="8"/>
  <c r="AJ43" i="8"/>
  <c r="AH44" i="8"/>
  <c r="AI44" i="8"/>
  <c r="AJ44" i="8"/>
  <c r="AH45" i="8"/>
  <c r="AI45" i="8"/>
  <c r="AJ45" i="8"/>
  <c r="AH46" i="8"/>
  <c r="AI46" i="8"/>
  <c r="AJ46" i="8"/>
  <c r="AH47" i="8"/>
  <c r="AI47" i="8"/>
  <c r="AJ47" i="8"/>
  <c r="AH48" i="8"/>
  <c r="AI48" i="8"/>
  <c r="AJ48" i="8"/>
  <c r="AH49" i="8"/>
  <c r="AI49" i="8"/>
  <c r="AJ49" i="8"/>
  <c r="AH50" i="8"/>
  <c r="AI50" i="8"/>
  <c r="AJ50" i="8"/>
  <c r="AH51" i="8"/>
  <c r="AI51" i="8"/>
  <c r="AJ51" i="8"/>
  <c r="AH52" i="8"/>
  <c r="AI52" i="8"/>
  <c r="AJ52" i="8"/>
  <c r="AH53" i="8"/>
  <c r="AI53" i="8"/>
  <c r="AJ53" i="8"/>
  <c r="AH54" i="8"/>
  <c r="AI54" i="8"/>
  <c r="AJ54" i="8"/>
  <c r="AH55" i="8"/>
  <c r="AI55" i="8"/>
  <c r="AJ55" i="8"/>
  <c r="AH56" i="8"/>
  <c r="AI56" i="8"/>
  <c r="AJ56" i="8"/>
  <c r="AH57" i="8"/>
  <c r="AI57" i="8"/>
  <c r="AJ57" i="8"/>
  <c r="AH58" i="8"/>
  <c r="AI58" i="8"/>
  <c r="AJ58" i="8"/>
  <c r="AH59" i="8"/>
  <c r="AI59" i="8"/>
  <c r="AJ59" i="8"/>
  <c r="AH60" i="8"/>
  <c r="AI60" i="8"/>
  <c r="AJ60" i="8"/>
  <c r="AH61" i="8"/>
  <c r="AI61" i="8"/>
  <c r="AJ61" i="8"/>
  <c r="AH62" i="8"/>
  <c r="AI62" i="8"/>
  <c r="AJ62" i="8"/>
  <c r="AH63" i="8"/>
  <c r="AI63" i="8"/>
  <c r="AJ63" i="8"/>
  <c r="AH64" i="8"/>
  <c r="AI64" i="8"/>
  <c r="AJ64" i="8"/>
  <c r="AH65" i="8"/>
  <c r="AI65" i="8"/>
  <c r="AJ65" i="8"/>
  <c r="AH66" i="8"/>
  <c r="AI66" i="8"/>
  <c r="AJ66" i="8"/>
  <c r="AH67" i="8"/>
  <c r="AI67" i="8"/>
  <c r="AJ67" i="8"/>
  <c r="AH68" i="8"/>
  <c r="AI68" i="8"/>
  <c r="AJ68" i="8"/>
  <c r="AH69" i="8"/>
  <c r="AI69" i="8"/>
  <c r="AJ69" i="8"/>
  <c r="AH70" i="8"/>
  <c r="AI70" i="8"/>
  <c r="AJ70" i="8"/>
  <c r="AH71" i="8"/>
  <c r="AI71" i="8"/>
  <c r="AJ71" i="8"/>
  <c r="AH72" i="8"/>
  <c r="AI72" i="8"/>
  <c r="AJ72" i="8"/>
  <c r="AH73" i="8"/>
  <c r="AI73" i="8"/>
  <c r="AJ73" i="8"/>
  <c r="AH74" i="8"/>
  <c r="AI74" i="8"/>
  <c r="AJ74" i="8"/>
  <c r="AH75" i="8"/>
  <c r="AI75" i="8"/>
  <c r="AJ75" i="8"/>
  <c r="AH76" i="8"/>
  <c r="AI76" i="8"/>
  <c r="AJ76" i="8"/>
  <c r="AH77" i="8"/>
  <c r="AI77" i="8"/>
  <c r="AJ77" i="8"/>
  <c r="AH78" i="8"/>
  <c r="AI78" i="8"/>
  <c r="AJ78" i="8"/>
  <c r="AH79" i="8"/>
  <c r="AI79" i="8"/>
  <c r="AJ79" i="8"/>
  <c r="AH80" i="8"/>
  <c r="AI80" i="8"/>
  <c r="AJ80" i="8"/>
  <c r="AH81" i="8"/>
  <c r="AI81" i="8"/>
  <c r="AJ81" i="8"/>
  <c r="AH82" i="8"/>
  <c r="AI82" i="8"/>
  <c r="AJ82" i="8"/>
  <c r="AH83" i="8"/>
  <c r="AI83" i="8"/>
  <c r="AJ83" i="8"/>
  <c r="AH84" i="8"/>
  <c r="AI84" i="8"/>
  <c r="AJ84" i="8"/>
  <c r="AH85" i="8"/>
  <c r="AI85" i="8"/>
  <c r="AJ85" i="8"/>
  <c r="AH86" i="8"/>
  <c r="AI86" i="8"/>
  <c r="AJ86" i="8"/>
  <c r="AH87" i="8"/>
  <c r="AI87" i="8"/>
  <c r="AJ87" i="8"/>
  <c r="AH88" i="8"/>
  <c r="AI88" i="8"/>
  <c r="AJ88" i="8"/>
  <c r="AH89" i="8"/>
  <c r="AI89" i="8"/>
  <c r="AJ89" i="8"/>
  <c r="AH90" i="8"/>
  <c r="AI90" i="8"/>
  <c r="AJ90" i="8"/>
  <c r="AH91" i="8"/>
  <c r="AI91" i="8"/>
  <c r="AJ91" i="8"/>
  <c r="AH92" i="8"/>
  <c r="AI92" i="8"/>
  <c r="AJ92" i="8"/>
  <c r="AH93" i="8"/>
  <c r="AI93" i="8"/>
  <c r="AJ93" i="8"/>
  <c r="AH94" i="8"/>
  <c r="AI94" i="8"/>
  <c r="AJ94" i="8"/>
  <c r="AH95" i="8"/>
  <c r="AI95" i="8"/>
  <c r="AJ95" i="8"/>
  <c r="AH96" i="8"/>
  <c r="AI96" i="8"/>
  <c r="AJ96" i="8"/>
  <c r="AH97" i="8"/>
  <c r="AI97" i="8"/>
  <c r="AJ97" i="8"/>
  <c r="AH98" i="8"/>
  <c r="AI98" i="8"/>
  <c r="AJ98" i="8"/>
  <c r="AH99" i="8"/>
  <c r="AI99" i="8"/>
  <c r="AJ99" i="8"/>
  <c r="AH100" i="8"/>
  <c r="AI100" i="8"/>
  <c r="AJ100" i="8"/>
  <c r="AH101" i="8"/>
  <c r="AI101" i="8"/>
  <c r="AJ101" i="8"/>
  <c r="AH102" i="8"/>
  <c r="AI102" i="8"/>
  <c r="AJ102" i="8"/>
  <c r="AH103" i="8"/>
  <c r="AI103" i="8"/>
  <c r="AJ103" i="8"/>
  <c r="AH104" i="8"/>
  <c r="AI104" i="8"/>
  <c r="AJ104" i="8"/>
  <c r="AH105" i="8"/>
  <c r="AI105" i="8"/>
  <c r="AJ105" i="8"/>
  <c r="AH106" i="8"/>
  <c r="AI106" i="8"/>
  <c r="AJ106" i="8"/>
  <c r="AH107" i="8"/>
  <c r="AI107" i="8"/>
  <c r="AJ107" i="8"/>
  <c r="AH108" i="8"/>
  <c r="AI108" i="8"/>
  <c r="AJ108" i="8"/>
  <c r="AH109" i="8"/>
  <c r="AI109" i="8"/>
  <c r="AJ109" i="8"/>
  <c r="AH110" i="8"/>
  <c r="AI110" i="8"/>
  <c r="AJ110" i="8"/>
  <c r="AH111" i="8"/>
  <c r="AI111" i="8"/>
  <c r="AJ111" i="8"/>
  <c r="AH112" i="8"/>
  <c r="AI112" i="8"/>
  <c r="AJ112" i="8"/>
  <c r="AH113" i="8"/>
  <c r="AI113" i="8"/>
  <c r="AJ113" i="8"/>
  <c r="AH114" i="8"/>
  <c r="AI114" i="8"/>
  <c r="AJ114" i="8"/>
  <c r="AH115" i="8"/>
  <c r="AI115" i="8"/>
  <c r="AJ115" i="8"/>
  <c r="AH116" i="8"/>
  <c r="AI116" i="8"/>
  <c r="AJ116" i="8"/>
  <c r="AH117" i="8"/>
  <c r="AI117" i="8"/>
  <c r="AJ117" i="8"/>
  <c r="AH118" i="8"/>
  <c r="AI118" i="8"/>
  <c r="AJ118" i="8"/>
  <c r="AH119" i="8"/>
  <c r="AI119" i="8"/>
  <c r="AJ119" i="8"/>
  <c r="AH120" i="8"/>
  <c r="AI120" i="8"/>
  <c r="AJ120" i="8"/>
  <c r="AH121" i="8"/>
  <c r="AI121" i="8"/>
  <c r="AJ121" i="8"/>
  <c r="AH122" i="8"/>
  <c r="AI122" i="8"/>
  <c r="AJ122" i="8"/>
  <c r="AH123" i="8"/>
  <c r="AI123" i="8"/>
  <c r="AJ123" i="8"/>
  <c r="AH124" i="8"/>
  <c r="AI124" i="8"/>
  <c r="AJ124" i="8"/>
  <c r="AH125" i="8"/>
  <c r="AI125" i="8"/>
  <c r="AJ125" i="8"/>
  <c r="AH126" i="8"/>
  <c r="AI126" i="8"/>
  <c r="AJ126" i="8"/>
  <c r="AH127" i="8"/>
  <c r="AI127" i="8"/>
  <c r="AJ127" i="8"/>
  <c r="AH128" i="8"/>
  <c r="AI128" i="8"/>
  <c r="AJ128" i="8"/>
  <c r="AH129" i="8"/>
  <c r="AI129" i="8"/>
  <c r="AJ129" i="8"/>
  <c r="AH130" i="8"/>
  <c r="AI130" i="8"/>
  <c r="AJ130" i="8"/>
  <c r="AH131" i="8"/>
  <c r="AI131" i="8"/>
  <c r="AJ131" i="8"/>
  <c r="AH132" i="8"/>
  <c r="AI132" i="8"/>
  <c r="AJ132" i="8"/>
  <c r="AH133" i="8"/>
  <c r="AI133" i="8"/>
  <c r="AJ133" i="8"/>
  <c r="AH134" i="8"/>
  <c r="AI134" i="8"/>
  <c r="AJ134" i="8"/>
  <c r="AH135" i="8"/>
  <c r="AI135" i="8"/>
  <c r="AJ135" i="8"/>
  <c r="AH136" i="8"/>
  <c r="AI136" i="8"/>
  <c r="AJ136" i="8"/>
  <c r="AH137" i="8"/>
  <c r="AI137" i="8"/>
  <c r="AJ137" i="8"/>
  <c r="AH138" i="8"/>
  <c r="AI138" i="8"/>
  <c r="AJ138" i="8"/>
  <c r="AH139" i="8"/>
  <c r="AI139" i="8"/>
  <c r="AJ139" i="8"/>
  <c r="AH140" i="8"/>
  <c r="AI140" i="8"/>
  <c r="AJ140" i="8"/>
  <c r="AH141" i="8"/>
  <c r="AI141" i="8"/>
  <c r="AJ141" i="8"/>
  <c r="AH142" i="8"/>
  <c r="AI142" i="8"/>
  <c r="AJ142" i="8"/>
  <c r="AH143" i="8"/>
  <c r="AI143" i="8"/>
  <c r="AJ143" i="8"/>
  <c r="AH144" i="8"/>
  <c r="AI144" i="8"/>
  <c r="AJ144" i="8"/>
  <c r="AH145" i="8"/>
  <c r="AI145" i="8"/>
  <c r="AJ145" i="8"/>
  <c r="AH146" i="8"/>
  <c r="AI146" i="8"/>
  <c r="AJ146" i="8"/>
  <c r="AH147" i="8"/>
  <c r="AI147" i="8"/>
  <c r="AJ147" i="8"/>
  <c r="AH148" i="8"/>
  <c r="AI148" i="8"/>
  <c r="AJ148" i="8"/>
  <c r="AH149" i="8"/>
  <c r="AI149" i="8"/>
  <c r="AJ149" i="8"/>
  <c r="AH150" i="8"/>
  <c r="AI150" i="8"/>
  <c r="AJ150" i="8"/>
  <c r="AH151" i="8"/>
  <c r="AI151" i="8"/>
  <c r="AJ151" i="8"/>
  <c r="AH152" i="8"/>
  <c r="AI152" i="8"/>
  <c r="AJ152" i="8"/>
  <c r="AH153" i="8"/>
  <c r="AI153" i="8"/>
  <c r="AJ153" i="8"/>
  <c r="AH154" i="8"/>
  <c r="AI154" i="8"/>
  <c r="AJ154" i="8"/>
  <c r="AH155" i="8"/>
  <c r="AI155" i="8"/>
  <c r="AJ155" i="8"/>
  <c r="AH156" i="8"/>
  <c r="AI156" i="8"/>
  <c r="AJ156" i="8"/>
  <c r="AJ6" i="8"/>
  <c r="AI6" i="8"/>
  <c r="AH6" i="8"/>
  <c r="AE7" i="8"/>
  <c r="AF7" i="8"/>
  <c r="AG7" i="8"/>
  <c r="AE8" i="8"/>
  <c r="AF8" i="8"/>
  <c r="AG8" i="8"/>
  <c r="AE9" i="8"/>
  <c r="AF9" i="8"/>
  <c r="AG9" i="8"/>
  <c r="AE10" i="8"/>
  <c r="AF10" i="8"/>
  <c r="AG10" i="8"/>
  <c r="AE11" i="8"/>
  <c r="AF11" i="8"/>
  <c r="AG11" i="8"/>
  <c r="AE12" i="8"/>
  <c r="AF12" i="8"/>
  <c r="AG12" i="8"/>
  <c r="AE13" i="8"/>
  <c r="AF13" i="8"/>
  <c r="AG13" i="8"/>
  <c r="AE14" i="8"/>
  <c r="AF14" i="8"/>
  <c r="AG14" i="8"/>
  <c r="AE15" i="8"/>
  <c r="AF15" i="8"/>
  <c r="AG15" i="8"/>
  <c r="AE16" i="8"/>
  <c r="AF16" i="8"/>
  <c r="AG16" i="8"/>
  <c r="AE17" i="8"/>
  <c r="AF17" i="8"/>
  <c r="AG17" i="8"/>
  <c r="AE18" i="8"/>
  <c r="AF18" i="8"/>
  <c r="AG18" i="8"/>
  <c r="AE19" i="8"/>
  <c r="AF19" i="8"/>
  <c r="AG19" i="8"/>
  <c r="AE20" i="8"/>
  <c r="AF20" i="8"/>
  <c r="AG20" i="8"/>
  <c r="AE21" i="8"/>
  <c r="AF21" i="8"/>
  <c r="AG21" i="8"/>
  <c r="AE22" i="8"/>
  <c r="AF22" i="8"/>
  <c r="AG22" i="8"/>
  <c r="AE23" i="8"/>
  <c r="AF23" i="8"/>
  <c r="AG23" i="8"/>
  <c r="AE24" i="8"/>
  <c r="AF24" i="8"/>
  <c r="AG24" i="8"/>
  <c r="AE25" i="8"/>
  <c r="AF25" i="8"/>
  <c r="AG25" i="8"/>
  <c r="AE26" i="8"/>
  <c r="AF26" i="8"/>
  <c r="AG26" i="8"/>
  <c r="AE27" i="8"/>
  <c r="AF27" i="8"/>
  <c r="AG27" i="8"/>
  <c r="AE28" i="8"/>
  <c r="AF28" i="8"/>
  <c r="AG28" i="8"/>
  <c r="AE29" i="8"/>
  <c r="AF29" i="8"/>
  <c r="AG29" i="8"/>
  <c r="AE30" i="8"/>
  <c r="AF30" i="8"/>
  <c r="AG30" i="8"/>
  <c r="AE31" i="8"/>
  <c r="AF31" i="8"/>
  <c r="AG31" i="8"/>
  <c r="AE32" i="8"/>
  <c r="AF32" i="8"/>
  <c r="AG32" i="8"/>
  <c r="AE33" i="8"/>
  <c r="AF33" i="8"/>
  <c r="AG33" i="8"/>
  <c r="AE34" i="8"/>
  <c r="AF34" i="8"/>
  <c r="AG34" i="8"/>
  <c r="AE35" i="8"/>
  <c r="AF35" i="8"/>
  <c r="AG35" i="8"/>
  <c r="AE36" i="8"/>
  <c r="AF36" i="8"/>
  <c r="AG36" i="8"/>
  <c r="AE37" i="8"/>
  <c r="AF37" i="8"/>
  <c r="AG37" i="8"/>
  <c r="AE38" i="8"/>
  <c r="AF38" i="8"/>
  <c r="AG38" i="8"/>
  <c r="AE39" i="8"/>
  <c r="AF39" i="8"/>
  <c r="AG39" i="8"/>
  <c r="AE40" i="8"/>
  <c r="AF40" i="8"/>
  <c r="AG40" i="8"/>
  <c r="AE41" i="8"/>
  <c r="AF41" i="8"/>
  <c r="AG41" i="8"/>
  <c r="AE42" i="8"/>
  <c r="AF42" i="8"/>
  <c r="AG42" i="8"/>
  <c r="AE43" i="8"/>
  <c r="AF43" i="8"/>
  <c r="AG43" i="8"/>
  <c r="AE44" i="8"/>
  <c r="AF44" i="8"/>
  <c r="AG44" i="8"/>
  <c r="AE45" i="8"/>
  <c r="AF45" i="8"/>
  <c r="AG45" i="8"/>
  <c r="AE46" i="8"/>
  <c r="AF46" i="8"/>
  <c r="AG46" i="8"/>
  <c r="AE47" i="8"/>
  <c r="AF47" i="8"/>
  <c r="AG47" i="8"/>
  <c r="AE48" i="8"/>
  <c r="AF48" i="8"/>
  <c r="AG48" i="8"/>
  <c r="AE49" i="8"/>
  <c r="AF49" i="8"/>
  <c r="AG49" i="8"/>
  <c r="AE50" i="8"/>
  <c r="AF50" i="8"/>
  <c r="AG50" i="8"/>
  <c r="AE51" i="8"/>
  <c r="AF51" i="8"/>
  <c r="AG51" i="8"/>
  <c r="AE52" i="8"/>
  <c r="AF52" i="8"/>
  <c r="AG52" i="8"/>
  <c r="AE53" i="8"/>
  <c r="AF53" i="8"/>
  <c r="AG53" i="8"/>
  <c r="AE54" i="8"/>
  <c r="AF54" i="8"/>
  <c r="AG54" i="8"/>
  <c r="AE55" i="8"/>
  <c r="AF55" i="8"/>
  <c r="AG55" i="8"/>
  <c r="AE56" i="8"/>
  <c r="AF56" i="8"/>
  <c r="AG56" i="8"/>
  <c r="AE57" i="8"/>
  <c r="AF57" i="8"/>
  <c r="AG57" i="8"/>
  <c r="AE58" i="8"/>
  <c r="AF58" i="8"/>
  <c r="AG58" i="8"/>
  <c r="AE59" i="8"/>
  <c r="AF59" i="8"/>
  <c r="AG59" i="8"/>
  <c r="AE60" i="8"/>
  <c r="AF60" i="8"/>
  <c r="AG60" i="8"/>
  <c r="AE61" i="8"/>
  <c r="AF61" i="8"/>
  <c r="AG61" i="8"/>
  <c r="AE62" i="8"/>
  <c r="AF62" i="8"/>
  <c r="AG62" i="8"/>
  <c r="AE63" i="8"/>
  <c r="AF63" i="8"/>
  <c r="AG63" i="8"/>
  <c r="AE64" i="8"/>
  <c r="AF64" i="8"/>
  <c r="AG64" i="8"/>
  <c r="AE65" i="8"/>
  <c r="AF65" i="8"/>
  <c r="AG65" i="8"/>
  <c r="AE66" i="8"/>
  <c r="AF66" i="8"/>
  <c r="AG66" i="8"/>
  <c r="AE67" i="8"/>
  <c r="AF67" i="8"/>
  <c r="AG67" i="8"/>
  <c r="AE68" i="8"/>
  <c r="AF68" i="8"/>
  <c r="AG68" i="8"/>
  <c r="AE69" i="8"/>
  <c r="AF69" i="8"/>
  <c r="AG69" i="8"/>
  <c r="AE70" i="8"/>
  <c r="AF70" i="8"/>
  <c r="AG70" i="8"/>
  <c r="AE71" i="8"/>
  <c r="AF71" i="8"/>
  <c r="AG71" i="8"/>
  <c r="AE72" i="8"/>
  <c r="AF72" i="8"/>
  <c r="AG72" i="8"/>
  <c r="AE73" i="8"/>
  <c r="AF73" i="8"/>
  <c r="AG73" i="8"/>
  <c r="AE74" i="8"/>
  <c r="AF74" i="8"/>
  <c r="AG74" i="8"/>
  <c r="AE75" i="8"/>
  <c r="AF75" i="8"/>
  <c r="AG75" i="8"/>
  <c r="AE76" i="8"/>
  <c r="AF76" i="8"/>
  <c r="AG76" i="8"/>
  <c r="AE77" i="8"/>
  <c r="AF77" i="8"/>
  <c r="AG77" i="8"/>
  <c r="AE78" i="8"/>
  <c r="AF78" i="8"/>
  <c r="AG78" i="8"/>
  <c r="AE79" i="8"/>
  <c r="AF79" i="8"/>
  <c r="AG79" i="8"/>
  <c r="AE80" i="8"/>
  <c r="AF80" i="8"/>
  <c r="AG80" i="8"/>
  <c r="AE81" i="8"/>
  <c r="AF81" i="8"/>
  <c r="AG81" i="8"/>
  <c r="AE82" i="8"/>
  <c r="AF82" i="8"/>
  <c r="AG82" i="8"/>
  <c r="AE83" i="8"/>
  <c r="AF83" i="8"/>
  <c r="AG83" i="8"/>
  <c r="AE84" i="8"/>
  <c r="AF84" i="8"/>
  <c r="AG84" i="8"/>
  <c r="AE85" i="8"/>
  <c r="AF85" i="8"/>
  <c r="AG85" i="8"/>
  <c r="AE86" i="8"/>
  <c r="AF86" i="8"/>
  <c r="AG86" i="8"/>
  <c r="AE87" i="8"/>
  <c r="AF87" i="8"/>
  <c r="AG87" i="8"/>
  <c r="AE88" i="8"/>
  <c r="AF88" i="8"/>
  <c r="AG88" i="8"/>
  <c r="AE89" i="8"/>
  <c r="AF89" i="8"/>
  <c r="AG89" i="8"/>
  <c r="AE90" i="8"/>
  <c r="AF90" i="8"/>
  <c r="AG90" i="8"/>
  <c r="AE91" i="8"/>
  <c r="AF91" i="8"/>
  <c r="AG91" i="8"/>
  <c r="AE92" i="8"/>
  <c r="AF92" i="8"/>
  <c r="AG92" i="8"/>
  <c r="AE93" i="8"/>
  <c r="AF93" i="8"/>
  <c r="AG93" i="8"/>
  <c r="AE94" i="8"/>
  <c r="AF94" i="8"/>
  <c r="AG94" i="8"/>
  <c r="AE95" i="8"/>
  <c r="AF95" i="8"/>
  <c r="AG95" i="8"/>
  <c r="AE96" i="8"/>
  <c r="AF96" i="8"/>
  <c r="AG96" i="8"/>
  <c r="AE97" i="8"/>
  <c r="AF97" i="8"/>
  <c r="AG97" i="8"/>
  <c r="AE98" i="8"/>
  <c r="AF98" i="8"/>
  <c r="AG98" i="8"/>
  <c r="AE99" i="8"/>
  <c r="AF99" i="8"/>
  <c r="AG99" i="8"/>
  <c r="AE100" i="8"/>
  <c r="AF100" i="8"/>
  <c r="AG100" i="8"/>
  <c r="AE101" i="8"/>
  <c r="AF101" i="8"/>
  <c r="AG101" i="8"/>
  <c r="AE102" i="8"/>
  <c r="AF102" i="8"/>
  <c r="AG102" i="8"/>
  <c r="AE103" i="8"/>
  <c r="AF103" i="8"/>
  <c r="AG103" i="8"/>
  <c r="AE104" i="8"/>
  <c r="AF104" i="8"/>
  <c r="AG104" i="8"/>
  <c r="AE105" i="8"/>
  <c r="AF105" i="8"/>
  <c r="AG105" i="8"/>
  <c r="AE106" i="8"/>
  <c r="AF106" i="8"/>
  <c r="AG106" i="8"/>
  <c r="AE107" i="8"/>
  <c r="AF107" i="8"/>
  <c r="AG107" i="8"/>
  <c r="AE108" i="8"/>
  <c r="AF108" i="8"/>
  <c r="AG108" i="8"/>
  <c r="AE109" i="8"/>
  <c r="AF109" i="8"/>
  <c r="AG109" i="8"/>
  <c r="AE110" i="8"/>
  <c r="AF110" i="8"/>
  <c r="AG110" i="8"/>
  <c r="AE111" i="8"/>
  <c r="AF111" i="8"/>
  <c r="AG111" i="8"/>
  <c r="AE112" i="8"/>
  <c r="AF112" i="8"/>
  <c r="AG112" i="8"/>
  <c r="AE113" i="8"/>
  <c r="AF113" i="8"/>
  <c r="AG113" i="8"/>
  <c r="AE114" i="8"/>
  <c r="AF114" i="8"/>
  <c r="AG114" i="8"/>
  <c r="AE115" i="8"/>
  <c r="AF115" i="8"/>
  <c r="AG115" i="8"/>
  <c r="AE116" i="8"/>
  <c r="AF116" i="8"/>
  <c r="AG116" i="8"/>
  <c r="AE117" i="8"/>
  <c r="AF117" i="8"/>
  <c r="AG117" i="8"/>
  <c r="AE118" i="8"/>
  <c r="AF118" i="8"/>
  <c r="AG118" i="8"/>
  <c r="AE119" i="8"/>
  <c r="AF119" i="8"/>
  <c r="AG119" i="8"/>
  <c r="AE120" i="8"/>
  <c r="AF120" i="8"/>
  <c r="AG120" i="8"/>
  <c r="AE121" i="8"/>
  <c r="AF121" i="8"/>
  <c r="AG121" i="8"/>
  <c r="AE122" i="8"/>
  <c r="AF122" i="8"/>
  <c r="AG122" i="8"/>
  <c r="AE123" i="8"/>
  <c r="AF123" i="8"/>
  <c r="AG123" i="8"/>
  <c r="AE124" i="8"/>
  <c r="AF124" i="8"/>
  <c r="AG124" i="8"/>
  <c r="AE125" i="8"/>
  <c r="AF125" i="8"/>
  <c r="AG125" i="8"/>
  <c r="AE126" i="8"/>
  <c r="AF126" i="8"/>
  <c r="AG126" i="8"/>
  <c r="AE127" i="8"/>
  <c r="AF127" i="8"/>
  <c r="AG127" i="8"/>
  <c r="AE128" i="8"/>
  <c r="AF128" i="8"/>
  <c r="AG128" i="8"/>
  <c r="AE129" i="8"/>
  <c r="AF129" i="8"/>
  <c r="AG129" i="8"/>
  <c r="AE130" i="8"/>
  <c r="AF130" i="8"/>
  <c r="AG130" i="8"/>
  <c r="AE131" i="8"/>
  <c r="AF131" i="8"/>
  <c r="AG131" i="8"/>
  <c r="AE132" i="8"/>
  <c r="AF132" i="8"/>
  <c r="AG132" i="8"/>
  <c r="AE133" i="8"/>
  <c r="AF133" i="8"/>
  <c r="AG133" i="8"/>
  <c r="AE134" i="8"/>
  <c r="AF134" i="8"/>
  <c r="AG134" i="8"/>
  <c r="AE135" i="8"/>
  <c r="AF135" i="8"/>
  <c r="AG135" i="8"/>
  <c r="AE136" i="8"/>
  <c r="AF136" i="8"/>
  <c r="AG136" i="8"/>
  <c r="AE137" i="8"/>
  <c r="AF137" i="8"/>
  <c r="AG137" i="8"/>
  <c r="AE138" i="8"/>
  <c r="AF138" i="8"/>
  <c r="AG138" i="8"/>
  <c r="AE139" i="8"/>
  <c r="AF139" i="8"/>
  <c r="AG139" i="8"/>
  <c r="AE140" i="8"/>
  <c r="AF140" i="8"/>
  <c r="AG140" i="8"/>
  <c r="AE141" i="8"/>
  <c r="AF141" i="8"/>
  <c r="AG141" i="8"/>
  <c r="AE142" i="8"/>
  <c r="AF142" i="8"/>
  <c r="AG142" i="8"/>
  <c r="AE143" i="8"/>
  <c r="AF143" i="8"/>
  <c r="AG143" i="8"/>
  <c r="AE144" i="8"/>
  <c r="AF144" i="8"/>
  <c r="AG144" i="8"/>
  <c r="AE145" i="8"/>
  <c r="AF145" i="8"/>
  <c r="AG145" i="8"/>
  <c r="AE146" i="8"/>
  <c r="AF146" i="8"/>
  <c r="AG146" i="8"/>
  <c r="AE147" i="8"/>
  <c r="AF147" i="8"/>
  <c r="AG147" i="8"/>
  <c r="AE148" i="8"/>
  <c r="AF148" i="8"/>
  <c r="AG148" i="8"/>
  <c r="AE149" i="8"/>
  <c r="AF149" i="8"/>
  <c r="AG149" i="8"/>
  <c r="AE150" i="8"/>
  <c r="AF150" i="8"/>
  <c r="AG150" i="8"/>
  <c r="AE151" i="8"/>
  <c r="AF151" i="8"/>
  <c r="AG151" i="8"/>
  <c r="AE152" i="8"/>
  <c r="AF152" i="8"/>
  <c r="AG152" i="8"/>
  <c r="AE153" i="8"/>
  <c r="AF153" i="8"/>
  <c r="AG153" i="8"/>
  <c r="AE154" i="8"/>
  <c r="AF154" i="8"/>
  <c r="AG154" i="8"/>
  <c r="AE155" i="8"/>
  <c r="AF155" i="8"/>
  <c r="AG155" i="8"/>
  <c r="AE156" i="8"/>
  <c r="AF156" i="8"/>
  <c r="AG156" i="8"/>
  <c r="AG6" i="8"/>
  <c r="AF6" i="8"/>
  <c r="AE6" i="8"/>
  <c r="AB7" i="8"/>
  <c r="AC7" i="8"/>
  <c r="AD7" i="8"/>
  <c r="AB8" i="8"/>
  <c r="AC8" i="8"/>
  <c r="AD8" i="8"/>
  <c r="AB9" i="8"/>
  <c r="AC9" i="8"/>
  <c r="AD9" i="8"/>
  <c r="AB10" i="8"/>
  <c r="AC10" i="8"/>
  <c r="AD10" i="8"/>
  <c r="AB11" i="8"/>
  <c r="AC11" i="8"/>
  <c r="AD11" i="8"/>
  <c r="AB12" i="8"/>
  <c r="AC12" i="8"/>
  <c r="AD12" i="8"/>
  <c r="AB13" i="8"/>
  <c r="AC13" i="8"/>
  <c r="AD13" i="8"/>
  <c r="AB14" i="8"/>
  <c r="AC14" i="8"/>
  <c r="AD14" i="8"/>
  <c r="AB15" i="8"/>
  <c r="AC15" i="8"/>
  <c r="AD15" i="8"/>
  <c r="AB16" i="8"/>
  <c r="AC16" i="8"/>
  <c r="AD16" i="8"/>
  <c r="AB17" i="8"/>
  <c r="AC17" i="8"/>
  <c r="AD17" i="8"/>
  <c r="AB18" i="8"/>
  <c r="AC18" i="8"/>
  <c r="AD18" i="8"/>
  <c r="AB19" i="8"/>
  <c r="AC19" i="8"/>
  <c r="AD19" i="8"/>
  <c r="AB20" i="8"/>
  <c r="AC20" i="8"/>
  <c r="AD20" i="8"/>
  <c r="AB21" i="8"/>
  <c r="AC21" i="8"/>
  <c r="AD21" i="8"/>
  <c r="AB22" i="8"/>
  <c r="AC22" i="8"/>
  <c r="AD22" i="8"/>
  <c r="AB23" i="8"/>
  <c r="AC23" i="8"/>
  <c r="AD23" i="8"/>
  <c r="AB24" i="8"/>
  <c r="AC24" i="8"/>
  <c r="AD24" i="8"/>
  <c r="AB25" i="8"/>
  <c r="AC25" i="8"/>
  <c r="AD25" i="8"/>
  <c r="AB26" i="8"/>
  <c r="AC26" i="8"/>
  <c r="AD26" i="8"/>
  <c r="AB27" i="8"/>
  <c r="AC27" i="8"/>
  <c r="AD27" i="8"/>
  <c r="AB28" i="8"/>
  <c r="AC28" i="8"/>
  <c r="AD28" i="8"/>
  <c r="AB29" i="8"/>
  <c r="AC29" i="8"/>
  <c r="AD29" i="8"/>
  <c r="AB30" i="8"/>
  <c r="AC30" i="8"/>
  <c r="AD30" i="8"/>
  <c r="AB31" i="8"/>
  <c r="AC31" i="8"/>
  <c r="AD31" i="8"/>
  <c r="AB32" i="8"/>
  <c r="AC32" i="8"/>
  <c r="AD32" i="8"/>
  <c r="AB33" i="8"/>
  <c r="AC33" i="8"/>
  <c r="AD33" i="8"/>
  <c r="AB34" i="8"/>
  <c r="AC34" i="8"/>
  <c r="AD34" i="8"/>
  <c r="AB35" i="8"/>
  <c r="AC35" i="8"/>
  <c r="AD35" i="8"/>
  <c r="AB36" i="8"/>
  <c r="AC36" i="8"/>
  <c r="AD36" i="8"/>
  <c r="AB37" i="8"/>
  <c r="AC37" i="8"/>
  <c r="AD37" i="8"/>
  <c r="AB38" i="8"/>
  <c r="AC38" i="8"/>
  <c r="AD38" i="8"/>
  <c r="AB39" i="8"/>
  <c r="AC39" i="8"/>
  <c r="AD39" i="8"/>
  <c r="AB40" i="8"/>
  <c r="AC40" i="8"/>
  <c r="AD40" i="8"/>
  <c r="AB41" i="8"/>
  <c r="AC41" i="8"/>
  <c r="AD41" i="8"/>
  <c r="AB42" i="8"/>
  <c r="AC42" i="8"/>
  <c r="AD42" i="8"/>
  <c r="AB43" i="8"/>
  <c r="AC43" i="8"/>
  <c r="AD43" i="8"/>
  <c r="AB44" i="8"/>
  <c r="AC44" i="8"/>
  <c r="AD44" i="8"/>
  <c r="AB45" i="8"/>
  <c r="AC45" i="8"/>
  <c r="AD45" i="8"/>
  <c r="AB46" i="8"/>
  <c r="AC46" i="8"/>
  <c r="AD46" i="8"/>
  <c r="AB47" i="8"/>
  <c r="AC47" i="8"/>
  <c r="AD47" i="8"/>
  <c r="AB48" i="8"/>
  <c r="AC48" i="8"/>
  <c r="AD48" i="8"/>
  <c r="AB49" i="8"/>
  <c r="AC49" i="8"/>
  <c r="AD49" i="8"/>
  <c r="AB50" i="8"/>
  <c r="AC50" i="8"/>
  <c r="AD50" i="8"/>
  <c r="AB51" i="8"/>
  <c r="AC51" i="8"/>
  <c r="AD51" i="8"/>
  <c r="AB52" i="8"/>
  <c r="AC52" i="8"/>
  <c r="AD52" i="8"/>
  <c r="AB53" i="8"/>
  <c r="AC53" i="8"/>
  <c r="AD53" i="8"/>
  <c r="AB54" i="8"/>
  <c r="AC54" i="8"/>
  <c r="AD54" i="8"/>
  <c r="AB55" i="8"/>
  <c r="AC55" i="8"/>
  <c r="AD55" i="8"/>
  <c r="AB56" i="8"/>
  <c r="AC56" i="8"/>
  <c r="AD56" i="8"/>
  <c r="AB57" i="8"/>
  <c r="AC57" i="8"/>
  <c r="AD57" i="8"/>
  <c r="AB58" i="8"/>
  <c r="AC58" i="8"/>
  <c r="AD58" i="8"/>
  <c r="AB59" i="8"/>
  <c r="AC59" i="8"/>
  <c r="AD59" i="8"/>
  <c r="AB60" i="8"/>
  <c r="AC60" i="8"/>
  <c r="AD60" i="8"/>
  <c r="AB61" i="8"/>
  <c r="AC61" i="8"/>
  <c r="AD61" i="8"/>
  <c r="AB62" i="8"/>
  <c r="AC62" i="8"/>
  <c r="AD62" i="8"/>
  <c r="AB63" i="8"/>
  <c r="AC63" i="8"/>
  <c r="AD63" i="8"/>
  <c r="AB64" i="8"/>
  <c r="AC64" i="8"/>
  <c r="AD64" i="8"/>
  <c r="AB65" i="8"/>
  <c r="AC65" i="8"/>
  <c r="AD65" i="8"/>
  <c r="AB66" i="8"/>
  <c r="AC66" i="8"/>
  <c r="AD66" i="8"/>
  <c r="AB67" i="8"/>
  <c r="AC67" i="8"/>
  <c r="AD67" i="8"/>
  <c r="AB68" i="8"/>
  <c r="AC68" i="8"/>
  <c r="AD68" i="8"/>
  <c r="AB69" i="8"/>
  <c r="AC69" i="8"/>
  <c r="AD69" i="8"/>
  <c r="AB70" i="8"/>
  <c r="AC70" i="8"/>
  <c r="AD70" i="8"/>
  <c r="AB71" i="8"/>
  <c r="AC71" i="8"/>
  <c r="AD71" i="8"/>
  <c r="AB72" i="8"/>
  <c r="AC72" i="8"/>
  <c r="AD72" i="8"/>
  <c r="AB73" i="8"/>
  <c r="AC73" i="8"/>
  <c r="AD73" i="8"/>
  <c r="AB74" i="8"/>
  <c r="AC74" i="8"/>
  <c r="AD74" i="8"/>
  <c r="AB75" i="8"/>
  <c r="AC75" i="8"/>
  <c r="AD75" i="8"/>
  <c r="AB76" i="8"/>
  <c r="AC76" i="8"/>
  <c r="AD76" i="8"/>
  <c r="AB77" i="8"/>
  <c r="AC77" i="8"/>
  <c r="AD77" i="8"/>
  <c r="AB78" i="8"/>
  <c r="AC78" i="8"/>
  <c r="AD78" i="8"/>
  <c r="AB79" i="8"/>
  <c r="AC79" i="8"/>
  <c r="AD79" i="8"/>
  <c r="AB80" i="8"/>
  <c r="AC80" i="8"/>
  <c r="AD80" i="8"/>
  <c r="AB81" i="8"/>
  <c r="AC81" i="8"/>
  <c r="AD81" i="8"/>
  <c r="AB82" i="8"/>
  <c r="AC82" i="8"/>
  <c r="AD82" i="8"/>
  <c r="AB83" i="8"/>
  <c r="AC83" i="8"/>
  <c r="AD83" i="8"/>
  <c r="AB84" i="8"/>
  <c r="AC84" i="8"/>
  <c r="AD84" i="8"/>
  <c r="AB85" i="8"/>
  <c r="AC85" i="8"/>
  <c r="AD85" i="8"/>
  <c r="AB86" i="8"/>
  <c r="AC86" i="8"/>
  <c r="AD86" i="8"/>
  <c r="AB87" i="8"/>
  <c r="AC87" i="8"/>
  <c r="AD87" i="8"/>
  <c r="AB88" i="8"/>
  <c r="AC88" i="8"/>
  <c r="AD88" i="8"/>
  <c r="AB89" i="8"/>
  <c r="AC89" i="8"/>
  <c r="AD89" i="8"/>
  <c r="AB90" i="8"/>
  <c r="AC90" i="8"/>
  <c r="AD90" i="8"/>
  <c r="AB91" i="8"/>
  <c r="AC91" i="8"/>
  <c r="AD91" i="8"/>
  <c r="AB92" i="8"/>
  <c r="AC92" i="8"/>
  <c r="AD92" i="8"/>
  <c r="AB93" i="8"/>
  <c r="AC93" i="8"/>
  <c r="AD93" i="8"/>
  <c r="AB94" i="8"/>
  <c r="AC94" i="8"/>
  <c r="AD94" i="8"/>
  <c r="AB95" i="8"/>
  <c r="AC95" i="8"/>
  <c r="AD95" i="8"/>
  <c r="AB96" i="8"/>
  <c r="AC96" i="8"/>
  <c r="AD96" i="8"/>
  <c r="AB97" i="8"/>
  <c r="AC97" i="8"/>
  <c r="AD97" i="8"/>
  <c r="AB98" i="8"/>
  <c r="AC98" i="8"/>
  <c r="AD98" i="8"/>
  <c r="AB99" i="8"/>
  <c r="AC99" i="8"/>
  <c r="AD99" i="8"/>
  <c r="AB100" i="8"/>
  <c r="AC100" i="8"/>
  <c r="AD100" i="8"/>
  <c r="AB101" i="8"/>
  <c r="AC101" i="8"/>
  <c r="AD101" i="8"/>
  <c r="AB102" i="8"/>
  <c r="AC102" i="8"/>
  <c r="AD102" i="8"/>
  <c r="AB103" i="8"/>
  <c r="AC103" i="8"/>
  <c r="AD103" i="8"/>
  <c r="AB104" i="8"/>
  <c r="AC104" i="8"/>
  <c r="AD104" i="8"/>
  <c r="AB105" i="8"/>
  <c r="AC105" i="8"/>
  <c r="AD105" i="8"/>
  <c r="AB106" i="8"/>
  <c r="AC106" i="8"/>
  <c r="AD106" i="8"/>
  <c r="AB107" i="8"/>
  <c r="AC107" i="8"/>
  <c r="AD107" i="8"/>
  <c r="AB108" i="8"/>
  <c r="AC108" i="8"/>
  <c r="AD108" i="8"/>
  <c r="AB109" i="8"/>
  <c r="AC109" i="8"/>
  <c r="AD109" i="8"/>
  <c r="AB110" i="8"/>
  <c r="AC110" i="8"/>
  <c r="AD110" i="8"/>
  <c r="AB111" i="8"/>
  <c r="AC111" i="8"/>
  <c r="AD111" i="8"/>
  <c r="AB112" i="8"/>
  <c r="AC112" i="8"/>
  <c r="AD112" i="8"/>
  <c r="AB113" i="8"/>
  <c r="AC113" i="8"/>
  <c r="AD113" i="8"/>
  <c r="AB114" i="8"/>
  <c r="AC114" i="8"/>
  <c r="AD114" i="8"/>
  <c r="AB115" i="8"/>
  <c r="AC115" i="8"/>
  <c r="AD115" i="8"/>
  <c r="AB116" i="8"/>
  <c r="AC116" i="8"/>
  <c r="AD116" i="8"/>
  <c r="AB117" i="8"/>
  <c r="AC117" i="8"/>
  <c r="AD117" i="8"/>
  <c r="AB118" i="8"/>
  <c r="AC118" i="8"/>
  <c r="AD118" i="8"/>
  <c r="AB119" i="8"/>
  <c r="AC119" i="8"/>
  <c r="AD119" i="8"/>
  <c r="AB120" i="8"/>
  <c r="AC120" i="8"/>
  <c r="AD120" i="8"/>
  <c r="AB121" i="8"/>
  <c r="AC121" i="8"/>
  <c r="AD121" i="8"/>
  <c r="AB122" i="8"/>
  <c r="AC122" i="8"/>
  <c r="AD122" i="8"/>
  <c r="AB123" i="8"/>
  <c r="AC123" i="8"/>
  <c r="AD123" i="8"/>
  <c r="AB124" i="8"/>
  <c r="AC124" i="8"/>
  <c r="AD124" i="8"/>
  <c r="AB125" i="8"/>
  <c r="AC125" i="8"/>
  <c r="AD125" i="8"/>
  <c r="AB126" i="8"/>
  <c r="AC126" i="8"/>
  <c r="AD126" i="8"/>
  <c r="AB127" i="8"/>
  <c r="AC127" i="8"/>
  <c r="AD127" i="8"/>
  <c r="AB128" i="8"/>
  <c r="AC128" i="8"/>
  <c r="AD128" i="8"/>
  <c r="AB129" i="8"/>
  <c r="AC129" i="8"/>
  <c r="AD129" i="8"/>
  <c r="AB130" i="8"/>
  <c r="AC130" i="8"/>
  <c r="AD130" i="8"/>
  <c r="AB131" i="8"/>
  <c r="AC131" i="8"/>
  <c r="AD131" i="8"/>
  <c r="AB132" i="8"/>
  <c r="AC132" i="8"/>
  <c r="AD132" i="8"/>
  <c r="AB133" i="8"/>
  <c r="AC133" i="8"/>
  <c r="AD133" i="8"/>
  <c r="AB134" i="8"/>
  <c r="AC134" i="8"/>
  <c r="AD134" i="8"/>
  <c r="AB135" i="8"/>
  <c r="AC135" i="8"/>
  <c r="AD135" i="8"/>
  <c r="AB136" i="8"/>
  <c r="AC136" i="8"/>
  <c r="AD136" i="8"/>
  <c r="AB137" i="8"/>
  <c r="AC137" i="8"/>
  <c r="AD137" i="8"/>
  <c r="AB138" i="8"/>
  <c r="AC138" i="8"/>
  <c r="AD138" i="8"/>
  <c r="AB139" i="8"/>
  <c r="AC139" i="8"/>
  <c r="AD139" i="8"/>
  <c r="AB140" i="8"/>
  <c r="AC140" i="8"/>
  <c r="AD140" i="8"/>
  <c r="AB141" i="8"/>
  <c r="AC141" i="8"/>
  <c r="AD141" i="8"/>
  <c r="AB142" i="8"/>
  <c r="AC142" i="8"/>
  <c r="AD142" i="8"/>
  <c r="AB143" i="8"/>
  <c r="AC143" i="8"/>
  <c r="AD143" i="8"/>
  <c r="AB144" i="8"/>
  <c r="AC144" i="8"/>
  <c r="AD144" i="8"/>
  <c r="AB145" i="8"/>
  <c r="AC145" i="8"/>
  <c r="AD145" i="8"/>
  <c r="AB146" i="8"/>
  <c r="AC146" i="8"/>
  <c r="AD146" i="8"/>
  <c r="AB147" i="8"/>
  <c r="AC147" i="8"/>
  <c r="AD147" i="8"/>
  <c r="AB148" i="8"/>
  <c r="AC148" i="8"/>
  <c r="AD148" i="8"/>
  <c r="AB149" i="8"/>
  <c r="AC149" i="8"/>
  <c r="AD149" i="8"/>
  <c r="AB150" i="8"/>
  <c r="AC150" i="8"/>
  <c r="AD150" i="8"/>
  <c r="AB151" i="8"/>
  <c r="AC151" i="8"/>
  <c r="AD151" i="8"/>
  <c r="AB152" i="8"/>
  <c r="AC152" i="8"/>
  <c r="AD152" i="8"/>
  <c r="AB153" i="8"/>
  <c r="AC153" i="8"/>
  <c r="AD153" i="8"/>
  <c r="AB154" i="8"/>
  <c r="AC154" i="8"/>
  <c r="AD154" i="8"/>
  <c r="AB155" i="8"/>
  <c r="AC155" i="8"/>
  <c r="AD155" i="8"/>
  <c r="AB156" i="8"/>
  <c r="AC156" i="8"/>
  <c r="AD156" i="8"/>
  <c r="AD6" i="8"/>
  <c r="AC6" i="8"/>
  <c r="AB6" i="8"/>
  <c r="X7" i="8"/>
  <c r="Y7" i="8"/>
  <c r="Z7" i="8"/>
  <c r="AA7" i="8"/>
  <c r="X8" i="8"/>
  <c r="Y8" i="8"/>
  <c r="Z8" i="8"/>
  <c r="AA8" i="8"/>
  <c r="X9" i="8"/>
  <c r="Y9" i="8"/>
  <c r="Z9" i="8"/>
  <c r="AA9" i="8"/>
  <c r="X10" i="8"/>
  <c r="Y10" i="8"/>
  <c r="Z10" i="8"/>
  <c r="AA10" i="8"/>
  <c r="X11" i="8"/>
  <c r="Y11" i="8"/>
  <c r="Z11" i="8"/>
  <c r="AA11" i="8"/>
  <c r="X12" i="8"/>
  <c r="Y12" i="8"/>
  <c r="Z12" i="8"/>
  <c r="AA12" i="8"/>
  <c r="X13" i="8"/>
  <c r="Y13" i="8"/>
  <c r="Z13" i="8"/>
  <c r="AA13" i="8"/>
  <c r="X14" i="8"/>
  <c r="Y14" i="8"/>
  <c r="Z14" i="8"/>
  <c r="AA14" i="8"/>
  <c r="X15" i="8"/>
  <c r="Y15" i="8"/>
  <c r="Z15" i="8"/>
  <c r="AA15" i="8"/>
  <c r="X16" i="8"/>
  <c r="Y16" i="8"/>
  <c r="Z16" i="8"/>
  <c r="AA16" i="8"/>
  <c r="X17" i="8"/>
  <c r="Y17" i="8"/>
  <c r="Z17" i="8"/>
  <c r="AA17" i="8"/>
  <c r="X18" i="8"/>
  <c r="Y18" i="8"/>
  <c r="Z18" i="8"/>
  <c r="AA18" i="8"/>
  <c r="X19" i="8"/>
  <c r="Y19" i="8"/>
  <c r="Z19" i="8"/>
  <c r="AA19" i="8"/>
  <c r="X20" i="8"/>
  <c r="Y20" i="8"/>
  <c r="Z20" i="8"/>
  <c r="AA20" i="8"/>
  <c r="X21" i="8"/>
  <c r="Y21" i="8"/>
  <c r="Z21" i="8"/>
  <c r="AA21" i="8"/>
  <c r="X22" i="8"/>
  <c r="Y22" i="8"/>
  <c r="Z22" i="8"/>
  <c r="AA22" i="8"/>
  <c r="X23" i="8"/>
  <c r="Y23" i="8"/>
  <c r="Z23" i="8"/>
  <c r="AA23" i="8"/>
  <c r="X24" i="8"/>
  <c r="Y24" i="8"/>
  <c r="Z24" i="8"/>
  <c r="AA24" i="8"/>
  <c r="X25" i="8"/>
  <c r="Y25" i="8"/>
  <c r="Z25" i="8"/>
  <c r="AA25" i="8"/>
  <c r="X26" i="8"/>
  <c r="Y26" i="8"/>
  <c r="Z26" i="8"/>
  <c r="AA26" i="8"/>
  <c r="X27" i="8"/>
  <c r="Y27" i="8"/>
  <c r="Z27" i="8"/>
  <c r="AA27" i="8"/>
  <c r="X28" i="8"/>
  <c r="Y28" i="8"/>
  <c r="Z28" i="8"/>
  <c r="AA28" i="8"/>
  <c r="X29" i="8"/>
  <c r="Y29" i="8"/>
  <c r="Z29" i="8"/>
  <c r="AA29" i="8"/>
  <c r="X30" i="8"/>
  <c r="Y30" i="8"/>
  <c r="Z30" i="8"/>
  <c r="AA30" i="8"/>
  <c r="X31" i="8"/>
  <c r="Y31" i="8"/>
  <c r="Z31" i="8"/>
  <c r="AA31" i="8"/>
  <c r="X32" i="8"/>
  <c r="Y32" i="8"/>
  <c r="Z32" i="8"/>
  <c r="AA32" i="8"/>
  <c r="X33" i="8"/>
  <c r="Y33" i="8"/>
  <c r="Z33" i="8"/>
  <c r="AA33" i="8"/>
  <c r="X34" i="8"/>
  <c r="Y34" i="8"/>
  <c r="Z34" i="8"/>
  <c r="AA34" i="8"/>
  <c r="X35" i="8"/>
  <c r="Y35" i="8"/>
  <c r="Z35" i="8"/>
  <c r="AA35" i="8"/>
  <c r="X36" i="8"/>
  <c r="Y36" i="8"/>
  <c r="Z36" i="8"/>
  <c r="AA36" i="8"/>
  <c r="X37" i="8"/>
  <c r="Y37" i="8"/>
  <c r="Z37" i="8"/>
  <c r="AA37" i="8"/>
  <c r="X38" i="8"/>
  <c r="Y38" i="8"/>
  <c r="Z38" i="8"/>
  <c r="AA38" i="8"/>
  <c r="X39" i="8"/>
  <c r="Y39" i="8"/>
  <c r="Z39" i="8"/>
  <c r="AA39" i="8"/>
  <c r="X40" i="8"/>
  <c r="Y40" i="8"/>
  <c r="Z40" i="8"/>
  <c r="AA40" i="8"/>
  <c r="X41" i="8"/>
  <c r="Y41" i="8"/>
  <c r="Z41" i="8"/>
  <c r="AA41" i="8"/>
  <c r="X42" i="8"/>
  <c r="Y42" i="8"/>
  <c r="Z42" i="8"/>
  <c r="AA42" i="8"/>
  <c r="X43" i="8"/>
  <c r="Y43" i="8"/>
  <c r="Z43" i="8"/>
  <c r="AA43" i="8"/>
  <c r="X44" i="8"/>
  <c r="Y44" i="8"/>
  <c r="Z44" i="8"/>
  <c r="AA44" i="8"/>
  <c r="X45" i="8"/>
  <c r="Y45" i="8"/>
  <c r="Z45" i="8"/>
  <c r="AA45" i="8"/>
  <c r="X46" i="8"/>
  <c r="Y46" i="8"/>
  <c r="Z46" i="8"/>
  <c r="AA46" i="8"/>
  <c r="X47" i="8"/>
  <c r="Y47" i="8"/>
  <c r="Z47" i="8"/>
  <c r="AA47" i="8"/>
  <c r="X48" i="8"/>
  <c r="Y48" i="8"/>
  <c r="Z48" i="8"/>
  <c r="AA48" i="8"/>
  <c r="X49" i="8"/>
  <c r="Y49" i="8"/>
  <c r="Z49" i="8"/>
  <c r="AA49" i="8"/>
  <c r="X50" i="8"/>
  <c r="Y50" i="8"/>
  <c r="Z50" i="8"/>
  <c r="AA50" i="8"/>
  <c r="X51" i="8"/>
  <c r="Y51" i="8"/>
  <c r="Z51" i="8"/>
  <c r="AA51" i="8"/>
  <c r="X52" i="8"/>
  <c r="Y52" i="8"/>
  <c r="Z52" i="8"/>
  <c r="AA52" i="8"/>
  <c r="X53" i="8"/>
  <c r="Y53" i="8"/>
  <c r="Z53" i="8"/>
  <c r="AA53" i="8"/>
  <c r="X54" i="8"/>
  <c r="Y54" i="8"/>
  <c r="Z54" i="8"/>
  <c r="AA54" i="8"/>
  <c r="X55" i="8"/>
  <c r="Y55" i="8"/>
  <c r="Z55" i="8"/>
  <c r="AA55" i="8"/>
  <c r="X56" i="8"/>
  <c r="Y56" i="8"/>
  <c r="Z56" i="8"/>
  <c r="AA56" i="8"/>
  <c r="X57" i="8"/>
  <c r="Y57" i="8"/>
  <c r="Z57" i="8"/>
  <c r="AA57" i="8"/>
  <c r="X58" i="8"/>
  <c r="Y58" i="8"/>
  <c r="Z58" i="8"/>
  <c r="AA58" i="8"/>
  <c r="X59" i="8"/>
  <c r="Y59" i="8"/>
  <c r="Z59" i="8"/>
  <c r="AA59" i="8"/>
  <c r="X60" i="8"/>
  <c r="Y60" i="8"/>
  <c r="Z60" i="8"/>
  <c r="AA60" i="8"/>
  <c r="X61" i="8"/>
  <c r="Y61" i="8"/>
  <c r="Z61" i="8"/>
  <c r="AA61" i="8"/>
  <c r="X62" i="8"/>
  <c r="Y62" i="8"/>
  <c r="Z62" i="8"/>
  <c r="AA62" i="8"/>
  <c r="X63" i="8"/>
  <c r="Y63" i="8"/>
  <c r="Z63" i="8"/>
  <c r="AA63" i="8"/>
  <c r="X64" i="8"/>
  <c r="Y64" i="8"/>
  <c r="Z64" i="8"/>
  <c r="AA64" i="8"/>
  <c r="X65" i="8"/>
  <c r="Y65" i="8"/>
  <c r="Z65" i="8"/>
  <c r="AA65" i="8"/>
  <c r="X66" i="8"/>
  <c r="Y66" i="8"/>
  <c r="Z66" i="8"/>
  <c r="AA66" i="8"/>
  <c r="X67" i="8"/>
  <c r="Y67" i="8"/>
  <c r="Z67" i="8"/>
  <c r="AA67" i="8"/>
  <c r="X68" i="8"/>
  <c r="Y68" i="8"/>
  <c r="Z68" i="8"/>
  <c r="AA68" i="8"/>
  <c r="X69" i="8"/>
  <c r="Y69" i="8"/>
  <c r="Z69" i="8"/>
  <c r="AA69" i="8"/>
  <c r="X70" i="8"/>
  <c r="Y70" i="8"/>
  <c r="Z70" i="8"/>
  <c r="AA70" i="8"/>
  <c r="X71" i="8"/>
  <c r="Y71" i="8"/>
  <c r="Z71" i="8"/>
  <c r="AA71" i="8"/>
  <c r="X72" i="8"/>
  <c r="Y72" i="8"/>
  <c r="Z72" i="8"/>
  <c r="AA72" i="8"/>
  <c r="X73" i="8"/>
  <c r="Y73" i="8"/>
  <c r="Z73" i="8"/>
  <c r="AA73" i="8"/>
  <c r="X74" i="8"/>
  <c r="Y74" i="8"/>
  <c r="Z74" i="8"/>
  <c r="AA74" i="8"/>
  <c r="X75" i="8"/>
  <c r="Y75" i="8"/>
  <c r="Z75" i="8"/>
  <c r="AA75" i="8"/>
  <c r="X76" i="8"/>
  <c r="Y76" i="8"/>
  <c r="Z76" i="8"/>
  <c r="AA76" i="8"/>
  <c r="X77" i="8"/>
  <c r="Y77" i="8"/>
  <c r="Z77" i="8"/>
  <c r="AA77" i="8"/>
  <c r="X78" i="8"/>
  <c r="Y78" i="8"/>
  <c r="Z78" i="8"/>
  <c r="AA78" i="8"/>
  <c r="X79" i="8"/>
  <c r="Y79" i="8"/>
  <c r="Z79" i="8"/>
  <c r="AA79" i="8"/>
  <c r="X80" i="8"/>
  <c r="Y80" i="8"/>
  <c r="Z80" i="8"/>
  <c r="AA80" i="8"/>
  <c r="X81" i="8"/>
  <c r="Y81" i="8"/>
  <c r="Z81" i="8"/>
  <c r="AA81" i="8"/>
  <c r="X82" i="8"/>
  <c r="Y82" i="8"/>
  <c r="Z82" i="8"/>
  <c r="AA82" i="8"/>
  <c r="X83" i="8"/>
  <c r="Y83" i="8"/>
  <c r="Z83" i="8"/>
  <c r="AA83" i="8"/>
  <c r="X84" i="8"/>
  <c r="Y84" i="8"/>
  <c r="Z84" i="8"/>
  <c r="AA84" i="8"/>
  <c r="X85" i="8"/>
  <c r="Y85" i="8"/>
  <c r="Z85" i="8"/>
  <c r="AA85" i="8"/>
  <c r="X86" i="8"/>
  <c r="Y86" i="8"/>
  <c r="Z86" i="8"/>
  <c r="AA86" i="8"/>
  <c r="X87" i="8"/>
  <c r="Y87" i="8"/>
  <c r="Z87" i="8"/>
  <c r="AA87" i="8"/>
  <c r="X88" i="8"/>
  <c r="Y88" i="8"/>
  <c r="Z88" i="8"/>
  <c r="AA88" i="8"/>
  <c r="X89" i="8"/>
  <c r="Y89" i="8"/>
  <c r="Z89" i="8"/>
  <c r="AA89" i="8"/>
  <c r="X90" i="8"/>
  <c r="Y90" i="8"/>
  <c r="Z90" i="8"/>
  <c r="AA90" i="8"/>
  <c r="X91" i="8"/>
  <c r="Y91" i="8"/>
  <c r="Z91" i="8"/>
  <c r="AA91" i="8"/>
  <c r="X92" i="8"/>
  <c r="Y92" i="8"/>
  <c r="Z92" i="8"/>
  <c r="AA92" i="8"/>
  <c r="X93" i="8"/>
  <c r="Y93" i="8"/>
  <c r="Z93" i="8"/>
  <c r="AA93" i="8"/>
  <c r="X94" i="8"/>
  <c r="Y94" i="8"/>
  <c r="Z94" i="8"/>
  <c r="AA94" i="8"/>
  <c r="X95" i="8"/>
  <c r="Y95" i="8"/>
  <c r="Z95" i="8"/>
  <c r="AA95" i="8"/>
  <c r="X96" i="8"/>
  <c r="Y96" i="8"/>
  <c r="Z96" i="8"/>
  <c r="AA96" i="8"/>
  <c r="X97" i="8"/>
  <c r="Y97" i="8"/>
  <c r="Z97" i="8"/>
  <c r="AA97" i="8"/>
  <c r="X98" i="8"/>
  <c r="Y98" i="8"/>
  <c r="Z98" i="8"/>
  <c r="AA98" i="8"/>
  <c r="X99" i="8"/>
  <c r="Y99" i="8"/>
  <c r="Z99" i="8"/>
  <c r="AA99" i="8"/>
  <c r="X100" i="8"/>
  <c r="Y100" i="8"/>
  <c r="Z100" i="8"/>
  <c r="AA100" i="8"/>
  <c r="X101" i="8"/>
  <c r="Y101" i="8"/>
  <c r="Z101" i="8"/>
  <c r="AA101" i="8"/>
  <c r="X102" i="8"/>
  <c r="Y102" i="8"/>
  <c r="Z102" i="8"/>
  <c r="AA102" i="8"/>
  <c r="X103" i="8"/>
  <c r="Y103" i="8"/>
  <c r="Z103" i="8"/>
  <c r="AA103" i="8"/>
  <c r="X104" i="8"/>
  <c r="Y104" i="8"/>
  <c r="Z104" i="8"/>
  <c r="AA104" i="8"/>
  <c r="X105" i="8"/>
  <c r="Y105" i="8"/>
  <c r="Z105" i="8"/>
  <c r="AA105" i="8"/>
  <c r="X106" i="8"/>
  <c r="Y106" i="8"/>
  <c r="Z106" i="8"/>
  <c r="AA106" i="8"/>
  <c r="X107" i="8"/>
  <c r="Y107" i="8"/>
  <c r="Z107" i="8"/>
  <c r="AA107" i="8"/>
  <c r="X108" i="8"/>
  <c r="Y108" i="8"/>
  <c r="Z108" i="8"/>
  <c r="AA108" i="8"/>
  <c r="X109" i="8"/>
  <c r="Y109" i="8"/>
  <c r="Z109" i="8"/>
  <c r="AA109" i="8"/>
  <c r="X110" i="8"/>
  <c r="Y110" i="8"/>
  <c r="Z110" i="8"/>
  <c r="AA110" i="8"/>
  <c r="X111" i="8"/>
  <c r="Y111" i="8"/>
  <c r="Z111" i="8"/>
  <c r="AA111" i="8"/>
  <c r="X112" i="8"/>
  <c r="Y112" i="8"/>
  <c r="Z112" i="8"/>
  <c r="AA112" i="8"/>
  <c r="X113" i="8"/>
  <c r="Y113" i="8"/>
  <c r="Z113" i="8"/>
  <c r="AA113" i="8"/>
  <c r="X114" i="8"/>
  <c r="Y114" i="8"/>
  <c r="Z114" i="8"/>
  <c r="AA114" i="8"/>
  <c r="X115" i="8"/>
  <c r="Y115" i="8"/>
  <c r="Z115" i="8"/>
  <c r="AA115" i="8"/>
  <c r="X116" i="8"/>
  <c r="Y116" i="8"/>
  <c r="Z116" i="8"/>
  <c r="AA116" i="8"/>
  <c r="X117" i="8"/>
  <c r="Y117" i="8"/>
  <c r="Z117" i="8"/>
  <c r="AA117" i="8"/>
  <c r="X118" i="8"/>
  <c r="Y118" i="8"/>
  <c r="Z118" i="8"/>
  <c r="AA118" i="8"/>
  <c r="X119" i="8"/>
  <c r="Y119" i="8"/>
  <c r="Z119" i="8"/>
  <c r="AA119" i="8"/>
  <c r="X120" i="8"/>
  <c r="Y120" i="8"/>
  <c r="Z120" i="8"/>
  <c r="AA120" i="8"/>
  <c r="X121" i="8"/>
  <c r="Y121" i="8"/>
  <c r="Z121" i="8"/>
  <c r="AA121" i="8"/>
  <c r="X122" i="8"/>
  <c r="Y122" i="8"/>
  <c r="Z122" i="8"/>
  <c r="AA122" i="8"/>
  <c r="X123" i="8"/>
  <c r="Y123" i="8"/>
  <c r="Z123" i="8"/>
  <c r="AA123" i="8"/>
  <c r="X124" i="8"/>
  <c r="Y124" i="8"/>
  <c r="Z124" i="8"/>
  <c r="AA124" i="8"/>
  <c r="X125" i="8"/>
  <c r="Y125" i="8"/>
  <c r="Z125" i="8"/>
  <c r="AA125" i="8"/>
  <c r="X126" i="8"/>
  <c r="Y126" i="8"/>
  <c r="Z126" i="8"/>
  <c r="AA126" i="8"/>
  <c r="X127" i="8"/>
  <c r="Y127" i="8"/>
  <c r="Z127" i="8"/>
  <c r="AA127" i="8"/>
  <c r="X128" i="8"/>
  <c r="Y128" i="8"/>
  <c r="Z128" i="8"/>
  <c r="AA128" i="8"/>
  <c r="X129" i="8"/>
  <c r="Y129" i="8"/>
  <c r="Z129" i="8"/>
  <c r="AA129" i="8"/>
  <c r="X130" i="8"/>
  <c r="Y130" i="8"/>
  <c r="Z130" i="8"/>
  <c r="AA130" i="8"/>
  <c r="X131" i="8"/>
  <c r="Y131" i="8"/>
  <c r="Z131" i="8"/>
  <c r="AA131" i="8"/>
  <c r="X132" i="8"/>
  <c r="Y132" i="8"/>
  <c r="Z132" i="8"/>
  <c r="AA132" i="8"/>
  <c r="X133" i="8"/>
  <c r="Y133" i="8"/>
  <c r="Z133" i="8"/>
  <c r="AA133" i="8"/>
  <c r="X134" i="8"/>
  <c r="Y134" i="8"/>
  <c r="Z134" i="8"/>
  <c r="AA134" i="8"/>
  <c r="X135" i="8"/>
  <c r="Y135" i="8"/>
  <c r="Z135" i="8"/>
  <c r="AA135" i="8"/>
  <c r="X136" i="8"/>
  <c r="Y136" i="8"/>
  <c r="Z136" i="8"/>
  <c r="AA136" i="8"/>
  <c r="X137" i="8"/>
  <c r="Y137" i="8"/>
  <c r="Z137" i="8"/>
  <c r="AA137" i="8"/>
  <c r="X138" i="8"/>
  <c r="Y138" i="8"/>
  <c r="Z138" i="8"/>
  <c r="AA138" i="8"/>
  <c r="X139" i="8"/>
  <c r="Y139" i="8"/>
  <c r="Z139" i="8"/>
  <c r="AA139" i="8"/>
  <c r="X140" i="8"/>
  <c r="Y140" i="8"/>
  <c r="Z140" i="8"/>
  <c r="AA140" i="8"/>
  <c r="X141" i="8"/>
  <c r="Y141" i="8"/>
  <c r="Z141" i="8"/>
  <c r="AA141" i="8"/>
  <c r="X142" i="8"/>
  <c r="Y142" i="8"/>
  <c r="Z142" i="8"/>
  <c r="AA142" i="8"/>
  <c r="X143" i="8"/>
  <c r="Y143" i="8"/>
  <c r="Z143" i="8"/>
  <c r="AA143" i="8"/>
  <c r="X144" i="8"/>
  <c r="Y144" i="8"/>
  <c r="Z144" i="8"/>
  <c r="AA144" i="8"/>
  <c r="X145" i="8"/>
  <c r="Y145" i="8"/>
  <c r="Z145" i="8"/>
  <c r="AA145" i="8"/>
  <c r="X146" i="8"/>
  <c r="Y146" i="8"/>
  <c r="Z146" i="8"/>
  <c r="AA146" i="8"/>
  <c r="X147" i="8"/>
  <c r="Y147" i="8"/>
  <c r="Z147" i="8"/>
  <c r="AA147" i="8"/>
  <c r="X148" i="8"/>
  <c r="Y148" i="8"/>
  <c r="Z148" i="8"/>
  <c r="AA148" i="8"/>
  <c r="X149" i="8"/>
  <c r="Y149" i="8"/>
  <c r="Z149" i="8"/>
  <c r="AA149" i="8"/>
  <c r="X150" i="8"/>
  <c r="Y150" i="8"/>
  <c r="Z150" i="8"/>
  <c r="AA150" i="8"/>
  <c r="X151" i="8"/>
  <c r="Y151" i="8"/>
  <c r="Z151" i="8"/>
  <c r="AA151" i="8"/>
  <c r="X152" i="8"/>
  <c r="Y152" i="8"/>
  <c r="Z152" i="8"/>
  <c r="AA152" i="8"/>
  <c r="X153" i="8"/>
  <c r="Y153" i="8"/>
  <c r="Z153" i="8"/>
  <c r="AA153" i="8"/>
  <c r="X154" i="8"/>
  <c r="Y154" i="8"/>
  <c r="Z154" i="8"/>
  <c r="AA154" i="8"/>
  <c r="X155" i="8"/>
  <c r="Y155" i="8"/>
  <c r="Z155" i="8"/>
  <c r="AA155" i="8"/>
  <c r="X156" i="8"/>
  <c r="Y156" i="8"/>
  <c r="Z156" i="8"/>
  <c r="AA156" i="8"/>
  <c r="Y6" i="8"/>
  <c r="Z6" i="8"/>
  <c r="AA6" i="8"/>
  <c r="X6" i="8"/>
  <c r="U7" i="8"/>
  <c r="V7" i="8"/>
  <c r="W7" i="8"/>
  <c r="U8" i="8"/>
  <c r="V8" i="8"/>
  <c r="W8" i="8"/>
  <c r="U9" i="8"/>
  <c r="V9" i="8"/>
  <c r="W9" i="8"/>
  <c r="U10" i="8"/>
  <c r="V10" i="8"/>
  <c r="W10" i="8"/>
  <c r="U11" i="8"/>
  <c r="V11" i="8"/>
  <c r="W11" i="8"/>
  <c r="U12" i="8"/>
  <c r="V12" i="8"/>
  <c r="W12" i="8"/>
  <c r="U13" i="8"/>
  <c r="V13" i="8"/>
  <c r="W13" i="8"/>
  <c r="U14" i="8"/>
  <c r="V14" i="8"/>
  <c r="W14" i="8"/>
  <c r="U15" i="8"/>
  <c r="V15" i="8"/>
  <c r="W15" i="8"/>
  <c r="U16" i="8"/>
  <c r="V16" i="8"/>
  <c r="W16" i="8"/>
  <c r="U17" i="8"/>
  <c r="V17" i="8"/>
  <c r="W17" i="8"/>
  <c r="U18" i="8"/>
  <c r="V18" i="8"/>
  <c r="W18" i="8"/>
  <c r="U19" i="8"/>
  <c r="V19" i="8"/>
  <c r="W19" i="8"/>
  <c r="U20" i="8"/>
  <c r="V20" i="8"/>
  <c r="W20" i="8"/>
  <c r="U21" i="8"/>
  <c r="V21" i="8"/>
  <c r="W21" i="8"/>
  <c r="U22" i="8"/>
  <c r="V22" i="8"/>
  <c r="W22" i="8"/>
  <c r="U23" i="8"/>
  <c r="V23" i="8"/>
  <c r="W23" i="8"/>
  <c r="U24" i="8"/>
  <c r="V24" i="8"/>
  <c r="W24" i="8"/>
  <c r="U25" i="8"/>
  <c r="V25" i="8"/>
  <c r="W25" i="8"/>
  <c r="U26" i="8"/>
  <c r="V26" i="8"/>
  <c r="W26" i="8"/>
  <c r="U27" i="8"/>
  <c r="V27" i="8"/>
  <c r="W27" i="8"/>
  <c r="U28" i="8"/>
  <c r="V28" i="8"/>
  <c r="W28" i="8"/>
  <c r="U29" i="8"/>
  <c r="V29" i="8"/>
  <c r="W29" i="8"/>
  <c r="U30" i="8"/>
  <c r="V30" i="8"/>
  <c r="W30" i="8"/>
  <c r="U31" i="8"/>
  <c r="V31" i="8"/>
  <c r="W31" i="8"/>
  <c r="U32" i="8"/>
  <c r="V32" i="8"/>
  <c r="W32" i="8"/>
  <c r="U33" i="8"/>
  <c r="V33" i="8"/>
  <c r="W33" i="8"/>
  <c r="U34" i="8"/>
  <c r="V34" i="8"/>
  <c r="W34" i="8"/>
  <c r="U35" i="8"/>
  <c r="V35" i="8"/>
  <c r="W35" i="8"/>
  <c r="U36" i="8"/>
  <c r="V36" i="8"/>
  <c r="W36" i="8"/>
  <c r="U37" i="8"/>
  <c r="V37" i="8"/>
  <c r="W37" i="8"/>
  <c r="U38" i="8"/>
  <c r="V38" i="8"/>
  <c r="W38" i="8"/>
  <c r="U39" i="8"/>
  <c r="V39" i="8"/>
  <c r="W39" i="8"/>
  <c r="U40" i="8"/>
  <c r="V40" i="8"/>
  <c r="W40" i="8"/>
  <c r="U41" i="8"/>
  <c r="V41" i="8"/>
  <c r="W41" i="8"/>
  <c r="U42" i="8"/>
  <c r="V42" i="8"/>
  <c r="W42" i="8"/>
  <c r="U43" i="8"/>
  <c r="V43" i="8"/>
  <c r="W43" i="8"/>
  <c r="U44" i="8"/>
  <c r="V44" i="8"/>
  <c r="W44" i="8"/>
  <c r="U45" i="8"/>
  <c r="V45" i="8"/>
  <c r="W45" i="8"/>
  <c r="U46" i="8"/>
  <c r="V46" i="8"/>
  <c r="W46" i="8"/>
  <c r="U47" i="8"/>
  <c r="V47" i="8"/>
  <c r="W47" i="8"/>
  <c r="U48" i="8"/>
  <c r="V48" i="8"/>
  <c r="W48" i="8"/>
  <c r="U49" i="8"/>
  <c r="V49" i="8"/>
  <c r="W49" i="8"/>
  <c r="U50" i="8"/>
  <c r="V50" i="8"/>
  <c r="W50" i="8"/>
  <c r="U51" i="8"/>
  <c r="V51" i="8"/>
  <c r="W51" i="8"/>
  <c r="U52" i="8"/>
  <c r="V52" i="8"/>
  <c r="W52" i="8"/>
  <c r="U53" i="8"/>
  <c r="V53" i="8"/>
  <c r="W53" i="8"/>
  <c r="U54" i="8"/>
  <c r="V54" i="8"/>
  <c r="W54" i="8"/>
  <c r="U55" i="8"/>
  <c r="V55" i="8"/>
  <c r="W55" i="8"/>
  <c r="U56" i="8"/>
  <c r="V56" i="8"/>
  <c r="W56" i="8"/>
  <c r="U57" i="8"/>
  <c r="V57" i="8"/>
  <c r="W57" i="8"/>
  <c r="U58" i="8"/>
  <c r="V58" i="8"/>
  <c r="W58" i="8"/>
  <c r="U59" i="8"/>
  <c r="V59" i="8"/>
  <c r="W59" i="8"/>
  <c r="U60" i="8"/>
  <c r="V60" i="8"/>
  <c r="W60" i="8"/>
  <c r="U61" i="8"/>
  <c r="V61" i="8"/>
  <c r="W61" i="8"/>
  <c r="U62" i="8"/>
  <c r="V62" i="8"/>
  <c r="W62" i="8"/>
  <c r="U63" i="8"/>
  <c r="V63" i="8"/>
  <c r="W63" i="8"/>
  <c r="U64" i="8"/>
  <c r="V64" i="8"/>
  <c r="W64" i="8"/>
  <c r="U65" i="8"/>
  <c r="V65" i="8"/>
  <c r="W65" i="8"/>
  <c r="U66" i="8"/>
  <c r="V66" i="8"/>
  <c r="W66" i="8"/>
  <c r="U67" i="8"/>
  <c r="V67" i="8"/>
  <c r="W67" i="8"/>
  <c r="U68" i="8"/>
  <c r="V68" i="8"/>
  <c r="W68" i="8"/>
  <c r="U69" i="8"/>
  <c r="V69" i="8"/>
  <c r="W69" i="8"/>
  <c r="U70" i="8"/>
  <c r="V70" i="8"/>
  <c r="W70" i="8"/>
  <c r="U71" i="8"/>
  <c r="V71" i="8"/>
  <c r="W71" i="8"/>
  <c r="U72" i="8"/>
  <c r="V72" i="8"/>
  <c r="W72" i="8"/>
  <c r="U73" i="8"/>
  <c r="V73" i="8"/>
  <c r="W73" i="8"/>
  <c r="U74" i="8"/>
  <c r="V74" i="8"/>
  <c r="W74" i="8"/>
  <c r="U75" i="8"/>
  <c r="V75" i="8"/>
  <c r="W75" i="8"/>
  <c r="U76" i="8"/>
  <c r="V76" i="8"/>
  <c r="W76" i="8"/>
  <c r="U77" i="8"/>
  <c r="V77" i="8"/>
  <c r="W77" i="8"/>
  <c r="U78" i="8"/>
  <c r="V78" i="8"/>
  <c r="W78" i="8"/>
  <c r="U79" i="8"/>
  <c r="V79" i="8"/>
  <c r="W79" i="8"/>
  <c r="U80" i="8"/>
  <c r="V80" i="8"/>
  <c r="W80" i="8"/>
  <c r="U81" i="8"/>
  <c r="V81" i="8"/>
  <c r="W81" i="8"/>
  <c r="U82" i="8"/>
  <c r="V82" i="8"/>
  <c r="W82" i="8"/>
  <c r="U83" i="8"/>
  <c r="V83" i="8"/>
  <c r="W83" i="8"/>
  <c r="U84" i="8"/>
  <c r="V84" i="8"/>
  <c r="W84" i="8"/>
  <c r="U85" i="8"/>
  <c r="V85" i="8"/>
  <c r="W85" i="8"/>
  <c r="U86" i="8"/>
  <c r="V86" i="8"/>
  <c r="W86" i="8"/>
  <c r="U87" i="8"/>
  <c r="V87" i="8"/>
  <c r="W87" i="8"/>
  <c r="U88" i="8"/>
  <c r="V88" i="8"/>
  <c r="W88" i="8"/>
  <c r="U89" i="8"/>
  <c r="V89" i="8"/>
  <c r="W89" i="8"/>
  <c r="U90" i="8"/>
  <c r="V90" i="8"/>
  <c r="W90" i="8"/>
  <c r="U91" i="8"/>
  <c r="V91" i="8"/>
  <c r="W91" i="8"/>
  <c r="U92" i="8"/>
  <c r="V92" i="8"/>
  <c r="W92" i="8"/>
  <c r="U93" i="8"/>
  <c r="V93" i="8"/>
  <c r="W93" i="8"/>
  <c r="U94" i="8"/>
  <c r="V94" i="8"/>
  <c r="W94" i="8"/>
  <c r="U95" i="8"/>
  <c r="V95" i="8"/>
  <c r="W95" i="8"/>
  <c r="U96" i="8"/>
  <c r="V96" i="8"/>
  <c r="W96" i="8"/>
  <c r="U97" i="8"/>
  <c r="V97" i="8"/>
  <c r="W97" i="8"/>
  <c r="U98" i="8"/>
  <c r="V98" i="8"/>
  <c r="W98" i="8"/>
  <c r="U99" i="8"/>
  <c r="V99" i="8"/>
  <c r="W99" i="8"/>
  <c r="U100" i="8"/>
  <c r="V100" i="8"/>
  <c r="W100" i="8"/>
  <c r="U101" i="8"/>
  <c r="V101" i="8"/>
  <c r="W101" i="8"/>
  <c r="U102" i="8"/>
  <c r="V102" i="8"/>
  <c r="W102" i="8"/>
  <c r="U103" i="8"/>
  <c r="V103" i="8"/>
  <c r="W103" i="8"/>
  <c r="U104" i="8"/>
  <c r="V104" i="8"/>
  <c r="W104" i="8"/>
  <c r="U105" i="8"/>
  <c r="V105" i="8"/>
  <c r="W105" i="8"/>
  <c r="U106" i="8"/>
  <c r="V106" i="8"/>
  <c r="W106" i="8"/>
  <c r="U107" i="8"/>
  <c r="V107" i="8"/>
  <c r="W107" i="8"/>
  <c r="U108" i="8"/>
  <c r="V108" i="8"/>
  <c r="W108" i="8"/>
  <c r="U109" i="8"/>
  <c r="V109" i="8"/>
  <c r="W109" i="8"/>
  <c r="U110" i="8"/>
  <c r="V110" i="8"/>
  <c r="W110" i="8"/>
  <c r="U111" i="8"/>
  <c r="V111" i="8"/>
  <c r="W111" i="8"/>
  <c r="U112" i="8"/>
  <c r="V112" i="8"/>
  <c r="W112" i="8"/>
  <c r="U113" i="8"/>
  <c r="V113" i="8"/>
  <c r="W113" i="8"/>
  <c r="U114" i="8"/>
  <c r="V114" i="8"/>
  <c r="W114" i="8"/>
  <c r="U115" i="8"/>
  <c r="V115" i="8"/>
  <c r="W115" i="8"/>
  <c r="U116" i="8"/>
  <c r="V116" i="8"/>
  <c r="W116" i="8"/>
  <c r="U117" i="8"/>
  <c r="V117" i="8"/>
  <c r="W117" i="8"/>
  <c r="U118" i="8"/>
  <c r="V118" i="8"/>
  <c r="W118" i="8"/>
  <c r="U119" i="8"/>
  <c r="V119" i="8"/>
  <c r="W119" i="8"/>
  <c r="U120" i="8"/>
  <c r="V120" i="8"/>
  <c r="W120" i="8"/>
  <c r="U121" i="8"/>
  <c r="V121" i="8"/>
  <c r="W121" i="8"/>
  <c r="U122" i="8"/>
  <c r="V122" i="8"/>
  <c r="W122" i="8"/>
  <c r="U123" i="8"/>
  <c r="V123" i="8"/>
  <c r="W123" i="8"/>
  <c r="U124" i="8"/>
  <c r="V124" i="8"/>
  <c r="W124" i="8"/>
  <c r="U125" i="8"/>
  <c r="V125" i="8"/>
  <c r="W125" i="8"/>
  <c r="U126" i="8"/>
  <c r="V126" i="8"/>
  <c r="W126" i="8"/>
  <c r="U127" i="8"/>
  <c r="V127" i="8"/>
  <c r="W127" i="8"/>
  <c r="U128" i="8"/>
  <c r="V128" i="8"/>
  <c r="W128" i="8"/>
  <c r="U129" i="8"/>
  <c r="V129" i="8"/>
  <c r="W129" i="8"/>
  <c r="U130" i="8"/>
  <c r="V130" i="8"/>
  <c r="W130" i="8"/>
  <c r="U131" i="8"/>
  <c r="V131" i="8"/>
  <c r="W131" i="8"/>
  <c r="U132" i="8"/>
  <c r="V132" i="8"/>
  <c r="W132" i="8"/>
  <c r="U133" i="8"/>
  <c r="V133" i="8"/>
  <c r="W133" i="8"/>
  <c r="U134" i="8"/>
  <c r="V134" i="8"/>
  <c r="W134" i="8"/>
  <c r="U135" i="8"/>
  <c r="V135" i="8"/>
  <c r="W135" i="8"/>
  <c r="U136" i="8"/>
  <c r="V136" i="8"/>
  <c r="W136" i="8"/>
  <c r="U137" i="8"/>
  <c r="V137" i="8"/>
  <c r="W137" i="8"/>
  <c r="U138" i="8"/>
  <c r="V138" i="8"/>
  <c r="W138" i="8"/>
  <c r="U139" i="8"/>
  <c r="V139" i="8"/>
  <c r="W139" i="8"/>
  <c r="U140" i="8"/>
  <c r="V140" i="8"/>
  <c r="W140" i="8"/>
  <c r="U141" i="8"/>
  <c r="V141" i="8"/>
  <c r="W141" i="8"/>
  <c r="U142" i="8"/>
  <c r="V142" i="8"/>
  <c r="W142" i="8"/>
  <c r="U143" i="8"/>
  <c r="V143" i="8"/>
  <c r="W143" i="8"/>
  <c r="U144" i="8"/>
  <c r="V144" i="8"/>
  <c r="W144" i="8"/>
  <c r="U145" i="8"/>
  <c r="V145" i="8"/>
  <c r="W145" i="8"/>
  <c r="U146" i="8"/>
  <c r="V146" i="8"/>
  <c r="W146" i="8"/>
  <c r="U147" i="8"/>
  <c r="V147" i="8"/>
  <c r="W147" i="8"/>
  <c r="U148" i="8"/>
  <c r="V148" i="8"/>
  <c r="W148" i="8"/>
  <c r="U149" i="8"/>
  <c r="V149" i="8"/>
  <c r="W149" i="8"/>
  <c r="U150" i="8"/>
  <c r="V150" i="8"/>
  <c r="W150" i="8"/>
  <c r="U151" i="8"/>
  <c r="V151" i="8"/>
  <c r="W151" i="8"/>
  <c r="U152" i="8"/>
  <c r="V152" i="8"/>
  <c r="W152" i="8"/>
  <c r="U153" i="8"/>
  <c r="V153" i="8"/>
  <c r="W153" i="8"/>
  <c r="U154" i="8"/>
  <c r="V154" i="8"/>
  <c r="W154" i="8"/>
  <c r="U155" i="8"/>
  <c r="V155" i="8"/>
  <c r="W155" i="8"/>
  <c r="U156" i="8"/>
  <c r="V156" i="8"/>
  <c r="W156" i="8"/>
  <c r="V6" i="8"/>
  <c r="W6" i="8"/>
  <c r="U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6" i="8"/>
  <c r="S7"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6" i="8"/>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K6" i="8"/>
  <c r="J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6" i="8"/>
  <c r="BW1031" i="8" l="1"/>
  <c r="BW1032" i="8" s="1"/>
  <c r="BW1033" i="8" s="1"/>
  <c r="BW1034" i="8" s="1"/>
  <c r="BW1035" i="8" s="1"/>
  <c r="BW1036" i="8" s="1"/>
  <c r="BW1037" i="8" s="1"/>
  <c r="BW1038" i="8" s="1"/>
  <c r="BX1038" i="8" s="1"/>
  <c r="BW1039" i="8"/>
  <c r="BW1040" i="8" s="1"/>
  <c r="BW1041" i="8" s="1"/>
  <c r="BX1041" i="8" s="1"/>
  <c r="BW1042" i="8"/>
  <c r="BX1042" i="8" s="1"/>
  <c r="BT1028" i="8"/>
  <c r="BT1029" i="8"/>
  <c r="BT1030" i="8"/>
  <c r="BT1031" i="8"/>
  <c r="BT1032" i="8"/>
  <c r="BT1033" i="8"/>
  <c r="BT1034" i="8"/>
  <c r="BT1035" i="8"/>
  <c r="BT1036" i="8"/>
  <c r="BT1037" i="8"/>
  <c r="BT1038" i="8"/>
  <c r="BT1039" i="8"/>
  <c r="BT1040" i="8"/>
  <c r="BT1041" i="8"/>
  <c r="BT1042" i="8"/>
  <c r="BT1043" i="8"/>
  <c r="BT1044" i="8"/>
  <c r="BW1043" i="8" l="1"/>
  <c r="BW1044" i="8" s="1"/>
  <c r="BX1044" i="8" s="1"/>
  <c r="BX1037" i="8"/>
  <c r="BX1039" i="8"/>
  <c r="BX1036" i="8"/>
  <c r="BX1035" i="8"/>
  <c r="BX1031" i="8"/>
  <c r="BX1034" i="8"/>
  <c r="BX1033" i="8"/>
  <c r="BX1032" i="8"/>
  <c r="BX1040" i="8"/>
  <c r="BT6" i="8"/>
  <c r="BT7" i="8"/>
  <c r="BT8" i="8"/>
  <c r="BT9" i="8"/>
  <c r="BT10" i="8"/>
  <c r="BT11" i="8"/>
  <c r="BT12" i="8"/>
  <c r="BT13" i="8"/>
  <c r="BT14" i="8"/>
  <c r="BT15" i="8"/>
  <c r="BT16" i="8"/>
  <c r="BT17" i="8"/>
  <c r="BT18" i="8"/>
  <c r="BT19" i="8"/>
  <c r="BT20" i="8"/>
  <c r="BT21" i="8"/>
  <c r="BT22" i="8"/>
  <c r="BT23" i="8"/>
  <c r="BT24" i="8"/>
  <c r="BT25" i="8"/>
  <c r="BT26" i="8"/>
  <c r="BT27" i="8"/>
  <c r="BT28" i="8"/>
  <c r="BT29" i="8"/>
  <c r="BT30" i="8"/>
  <c r="BT31" i="8"/>
  <c r="BT32" i="8"/>
  <c r="BT33" i="8"/>
  <c r="BT34" i="8"/>
  <c r="BT35" i="8"/>
  <c r="BT36" i="8"/>
  <c r="BT37" i="8"/>
  <c r="BT38" i="8"/>
  <c r="BT39" i="8"/>
  <c r="BT40" i="8"/>
  <c r="BT41" i="8"/>
  <c r="BT42" i="8"/>
  <c r="BT43" i="8"/>
  <c r="BT44" i="8"/>
  <c r="BT45" i="8"/>
  <c r="BT46" i="8"/>
  <c r="BT47" i="8"/>
  <c r="BT48" i="8"/>
  <c r="BT49" i="8"/>
  <c r="BT50" i="8"/>
  <c r="BT51" i="8"/>
  <c r="BT52" i="8"/>
  <c r="BT53" i="8"/>
  <c r="BT54" i="8"/>
  <c r="BT55" i="8"/>
  <c r="BT56" i="8"/>
  <c r="BT57" i="8"/>
  <c r="BT58" i="8"/>
  <c r="BT59" i="8"/>
  <c r="BT60" i="8"/>
  <c r="BT61" i="8"/>
  <c r="BT62" i="8"/>
  <c r="BT63" i="8"/>
  <c r="BT64" i="8"/>
  <c r="BT65" i="8"/>
  <c r="BT66" i="8"/>
  <c r="BT67" i="8"/>
  <c r="BT68" i="8"/>
  <c r="BT69" i="8"/>
  <c r="BT70" i="8"/>
  <c r="BT71" i="8"/>
  <c r="BT72" i="8"/>
  <c r="BT73" i="8"/>
  <c r="BT74" i="8"/>
  <c r="BT75" i="8"/>
  <c r="BT76" i="8"/>
  <c r="BT77" i="8"/>
  <c r="BT78" i="8"/>
  <c r="BT79" i="8"/>
  <c r="BT80" i="8"/>
  <c r="BT81" i="8"/>
  <c r="BT82" i="8"/>
  <c r="BT83" i="8"/>
  <c r="BT84" i="8"/>
  <c r="BT85" i="8"/>
  <c r="BT86" i="8"/>
  <c r="BT87" i="8"/>
  <c r="BT88" i="8"/>
  <c r="BT89" i="8"/>
  <c r="BT90" i="8"/>
  <c r="BT91" i="8"/>
  <c r="BT92" i="8"/>
  <c r="BT93" i="8"/>
  <c r="BT94" i="8"/>
  <c r="BT95" i="8"/>
  <c r="BT96" i="8"/>
  <c r="BT97" i="8"/>
  <c r="BT98" i="8"/>
  <c r="BT99" i="8"/>
  <c r="BT100" i="8"/>
  <c r="BT101" i="8"/>
  <c r="BT102" i="8"/>
  <c r="BT103" i="8"/>
  <c r="BT104" i="8"/>
  <c r="BT105" i="8"/>
  <c r="BT106" i="8"/>
  <c r="BT107" i="8"/>
  <c r="BT108" i="8"/>
  <c r="BT109" i="8"/>
  <c r="BT110" i="8"/>
  <c r="BT111" i="8"/>
  <c r="BT112" i="8"/>
  <c r="BT113" i="8"/>
  <c r="BT114" i="8"/>
  <c r="BT115" i="8"/>
  <c r="BT116" i="8"/>
  <c r="BT117" i="8"/>
  <c r="BT118" i="8"/>
  <c r="BT119" i="8"/>
  <c r="BT120" i="8"/>
  <c r="BT121" i="8"/>
  <c r="BT122" i="8"/>
  <c r="BT123" i="8"/>
  <c r="BT124" i="8"/>
  <c r="BT125" i="8"/>
  <c r="BT126" i="8"/>
  <c r="BT127" i="8"/>
  <c r="BT128" i="8"/>
  <c r="BT129" i="8"/>
  <c r="BT130" i="8"/>
  <c r="BT131" i="8"/>
  <c r="BT132" i="8"/>
  <c r="BT133" i="8"/>
  <c r="BT134" i="8"/>
  <c r="BT135" i="8"/>
  <c r="BT136" i="8"/>
  <c r="BT137" i="8"/>
  <c r="BT138" i="8"/>
  <c r="BT139" i="8"/>
  <c r="BT140" i="8"/>
  <c r="BT141" i="8"/>
  <c r="BT142" i="8"/>
  <c r="BT143" i="8"/>
  <c r="BT144" i="8"/>
  <c r="BT145" i="8"/>
  <c r="BT146" i="8"/>
  <c r="BT147" i="8"/>
  <c r="BT148" i="8"/>
  <c r="BT149" i="8"/>
  <c r="BT150" i="8"/>
  <c r="BT151" i="8"/>
  <c r="BT152" i="8"/>
  <c r="BT153" i="8"/>
  <c r="BT154" i="8"/>
  <c r="BT155" i="8"/>
  <c r="BT156" i="8"/>
  <c r="BT157" i="8"/>
  <c r="BT158" i="8"/>
  <c r="BT159" i="8"/>
  <c r="BT160" i="8"/>
  <c r="BT161" i="8"/>
  <c r="BT162" i="8"/>
  <c r="BT163" i="8"/>
  <c r="BT164" i="8"/>
  <c r="BT165" i="8"/>
  <c r="BT166" i="8"/>
  <c r="BT167" i="8"/>
  <c r="BT168" i="8"/>
  <c r="BT169" i="8"/>
  <c r="BT170" i="8"/>
  <c r="BT171" i="8"/>
  <c r="BT172" i="8"/>
  <c r="BT173" i="8"/>
  <c r="BT174" i="8"/>
  <c r="BT175" i="8"/>
  <c r="BT176" i="8"/>
  <c r="BT177" i="8"/>
  <c r="BT178" i="8"/>
  <c r="BT179" i="8"/>
  <c r="BT180" i="8"/>
  <c r="BT181" i="8"/>
  <c r="BT182" i="8"/>
  <c r="BT183" i="8"/>
  <c r="BT184" i="8"/>
  <c r="BT185" i="8"/>
  <c r="BT186" i="8"/>
  <c r="BT187" i="8"/>
  <c r="BT188" i="8"/>
  <c r="BT189" i="8"/>
  <c r="BT190" i="8"/>
  <c r="BT191" i="8"/>
  <c r="BT192" i="8"/>
  <c r="BT193" i="8"/>
  <c r="BT194" i="8"/>
  <c r="BT195" i="8"/>
  <c r="BT196" i="8"/>
  <c r="BT197" i="8"/>
  <c r="BT198" i="8"/>
  <c r="BT199" i="8"/>
  <c r="BT200" i="8"/>
  <c r="BT201" i="8"/>
  <c r="BT202" i="8"/>
  <c r="BT203" i="8"/>
  <c r="BT204" i="8"/>
  <c r="BT205" i="8"/>
  <c r="BT206" i="8"/>
  <c r="BT207" i="8"/>
  <c r="BT208" i="8"/>
  <c r="BT209" i="8"/>
  <c r="BT210" i="8"/>
  <c r="BT211" i="8"/>
  <c r="BT212" i="8"/>
  <c r="BT213" i="8"/>
  <c r="BT214" i="8"/>
  <c r="BT215" i="8"/>
  <c r="BT216" i="8"/>
  <c r="BT217" i="8"/>
  <c r="BT218" i="8"/>
  <c r="BT219" i="8"/>
  <c r="BT220" i="8"/>
  <c r="BT221" i="8"/>
  <c r="BT222" i="8"/>
  <c r="BT223" i="8"/>
  <c r="BT224" i="8"/>
  <c r="BT225" i="8"/>
  <c r="BT226" i="8"/>
  <c r="BT227" i="8"/>
  <c r="BT228" i="8"/>
  <c r="BT229" i="8"/>
  <c r="BT230" i="8"/>
  <c r="BT231" i="8"/>
  <c r="BT232" i="8"/>
  <c r="BT233" i="8"/>
  <c r="BT234" i="8"/>
  <c r="BT235" i="8"/>
  <c r="BT236" i="8"/>
  <c r="BT237" i="8"/>
  <c r="BT238" i="8"/>
  <c r="BT239" i="8"/>
  <c r="BT240" i="8"/>
  <c r="BT241" i="8"/>
  <c r="BT242" i="8"/>
  <c r="BT243" i="8"/>
  <c r="BT244" i="8"/>
  <c r="BT245" i="8"/>
  <c r="BT246" i="8"/>
  <c r="BT247" i="8"/>
  <c r="BT248" i="8"/>
  <c r="BT249" i="8"/>
  <c r="BT250" i="8"/>
  <c r="BT251" i="8"/>
  <c r="BT252" i="8"/>
  <c r="BT253" i="8"/>
  <c r="BT254" i="8"/>
  <c r="BT255" i="8"/>
  <c r="BT256" i="8"/>
  <c r="BT257" i="8"/>
  <c r="BT258" i="8"/>
  <c r="BT259" i="8"/>
  <c r="BT260" i="8"/>
  <c r="BT261" i="8"/>
  <c r="BT262" i="8"/>
  <c r="BT263" i="8"/>
  <c r="BT264" i="8"/>
  <c r="BT265" i="8"/>
  <c r="BT266" i="8"/>
  <c r="BT267" i="8"/>
  <c r="BT268" i="8"/>
  <c r="BT269" i="8"/>
  <c r="BT270" i="8"/>
  <c r="BT271" i="8"/>
  <c r="BT272" i="8"/>
  <c r="BT273" i="8"/>
  <c r="BT274" i="8"/>
  <c r="BT275" i="8"/>
  <c r="BT276" i="8"/>
  <c r="BT277" i="8"/>
  <c r="BT278" i="8"/>
  <c r="BT279" i="8"/>
  <c r="BT280" i="8"/>
  <c r="BT281" i="8"/>
  <c r="BT282" i="8"/>
  <c r="BT283" i="8"/>
  <c r="BT284" i="8"/>
  <c r="BT285" i="8"/>
  <c r="BT286" i="8"/>
  <c r="BT287" i="8"/>
  <c r="BT288" i="8"/>
  <c r="BT289" i="8"/>
  <c r="BT290" i="8"/>
  <c r="BT291" i="8"/>
  <c r="BT292" i="8"/>
  <c r="BT293" i="8"/>
  <c r="BT294" i="8"/>
  <c r="BT295" i="8"/>
  <c r="BT296" i="8"/>
  <c r="BT297" i="8"/>
  <c r="BT298" i="8"/>
  <c r="BT299" i="8"/>
  <c r="BT300" i="8"/>
  <c r="BT301" i="8"/>
  <c r="BT302" i="8"/>
  <c r="BT303" i="8"/>
  <c r="BT304" i="8"/>
  <c r="BT305" i="8"/>
  <c r="BT306" i="8"/>
  <c r="BT307" i="8"/>
  <c r="BT308" i="8"/>
  <c r="BT309" i="8"/>
  <c r="BT310" i="8"/>
  <c r="BT311" i="8"/>
  <c r="BT312" i="8"/>
  <c r="BT313" i="8"/>
  <c r="BT314" i="8"/>
  <c r="BT315" i="8"/>
  <c r="BT316" i="8"/>
  <c r="BT317" i="8"/>
  <c r="BT318" i="8"/>
  <c r="BT319" i="8"/>
  <c r="BT320" i="8"/>
  <c r="BT321" i="8"/>
  <c r="BT322" i="8"/>
  <c r="BT323" i="8"/>
  <c r="BT324" i="8"/>
  <c r="BT325" i="8"/>
  <c r="BT326" i="8"/>
  <c r="BT327" i="8"/>
  <c r="BT328" i="8"/>
  <c r="BT329" i="8"/>
  <c r="BT330" i="8"/>
  <c r="BT331" i="8"/>
  <c r="BT332" i="8"/>
  <c r="BT333" i="8"/>
  <c r="BT334" i="8"/>
  <c r="BT335" i="8"/>
  <c r="BT336" i="8"/>
  <c r="BT337" i="8"/>
  <c r="BT338" i="8"/>
  <c r="BT339" i="8"/>
  <c r="BT340" i="8"/>
  <c r="BT341" i="8"/>
  <c r="BT342" i="8"/>
  <c r="BT343" i="8"/>
  <c r="BT344" i="8"/>
  <c r="BT345" i="8"/>
  <c r="BT346" i="8"/>
  <c r="BT347" i="8"/>
  <c r="BT348" i="8"/>
  <c r="BT349" i="8"/>
  <c r="BT350" i="8"/>
  <c r="BT351" i="8"/>
  <c r="BT352" i="8"/>
  <c r="BT353" i="8"/>
  <c r="BT354" i="8"/>
  <c r="BT355" i="8"/>
  <c r="BT356" i="8"/>
  <c r="BT357" i="8"/>
  <c r="BT358" i="8"/>
  <c r="BT359" i="8"/>
  <c r="BT360" i="8"/>
  <c r="BT361" i="8"/>
  <c r="BT362" i="8"/>
  <c r="BT363" i="8"/>
  <c r="BT364" i="8"/>
  <c r="BT365" i="8"/>
  <c r="BT366" i="8"/>
  <c r="BT367" i="8"/>
  <c r="BT368" i="8"/>
  <c r="BT369" i="8"/>
  <c r="BT370" i="8"/>
  <c r="BT371" i="8"/>
  <c r="BT372" i="8"/>
  <c r="BT373" i="8"/>
  <c r="BT374" i="8"/>
  <c r="BT375" i="8"/>
  <c r="BT376" i="8"/>
  <c r="BT377" i="8"/>
  <c r="BT378" i="8"/>
  <c r="BT379" i="8"/>
  <c r="BT380" i="8"/>
  <c r="BT381" i="8"/>
  <c r="BT382" i="8"/>
  <c r="BT383" i="8"/>
  <c r="BT384" i="8"/>
  <c r="BT385" i="8"/>
  <c r="BT386" i="8"/>
  <c r="BT387" i="8"/>
  <c r="BT388" i="8"/>
  <c r="BT389" i="8"/>
  <c r="BT390" i="8"/>
  <c r="BT391" i="8"/>
  <c r="BT392" i="8"/>
  <c r="BT393" i="8"/>
  <c r="BT394" i="8"/>
  <c r="BT395" i="8"/>
  <c r="BT396" i="8"/>
  <c r="BT397" i="8"/>
  <c r="BT398" i="8"/>
  <c r="BT399" i="8"/>
  <c r="BT400" i="8"/>
  <c r="BT401" i="8"/>
  <c r="BT402" i="8"/>
  <c r="BT403" i="8"/>
  <c r="BT404" i="8"/>
  <c r="BT405" i="8"/>
  <c r="BT406" i="8"/>
  <c r="BT407" i="8"/>
  <c r="BT408" i="8"/>
  <c r="BT409" i="8"/>
  <c r="BT410" i="8"/>
  <c r="BT411" i="8"/>
  <c r="BT412" i="8"/>
  <c r="BT413" i="8"/>
  <c r="BT414" i="8"/>
  <c r="BT415" i="8"/>
  <c r="BT416" i="8"/>
  <c r="BT417" i="8"/>
  <c r="BT418" i="8"/>
  <c r="BT419" i="8"/>
  <c r="BT420" i="8"/>
  <c r="BT421" i="8"/>
  <c r="BT422" i="8"/>
  <c r="BT423" i="8"/>
  <c r="BT424" i="8"/>
  <c r="BT425" i="8"/>
  <c r="BT426" i="8"/>
  <c r="BT427" i="8"/>
  <c r="BT428" i="8"/>
  <c r="BT429" i="8"/>
  <c r="BT430" i="8"/>
  <c r="BT431" i="8"/>
  <c r="BT432" i="8"/>
  <c r="BT433" i="8"/>
  <c r="BT434" i="8"/>
  <c r="BT435" i="8"/>
  <c r="BT436" i="8"/>
  <c r="BT437" i="8"/>
  <c r="BT438" i="8"/>
  <c r="BT439" i="8"/>
  <c r="BT440" i="8"/>
  <c r="BT441" i="8"/>
  <c r="BT442" i="8"/>
  <c r="BT443" i="8"/>
  <c r="BT444" i="8"/>
  <c r="BT445" i="8"/>
  <c r="BT446" i="8"/>
  <c r="BT447" i="8"/>
  <c r="BT448" i="8"/>
  <c r="BT449" i="8"/>
  <c r="BT450" i="8"/>
  <c r="BT451" i="8"/>
  <c r="BT452" i="8"/>
  <c r="BT453" i="8"/>
  <c r="BT454" i="8"/>
  <c r="BT455" i="8"/>
  <c r="BT456" i="8"/>
  <c r="BT457" i="8"/>
  <c r="BT458" i="8"/>
  <c r="BT459" i="8"/>
  <c r="BT460" i="8"/>
  <c r="BT461" i="8"/>
  <c r="BT462" i="8"/>
  <c r="BT463" i="8"/>
  <c r="BT464" i="8"/>
  <c r="BT465" i="8"/>
  <c r="BT466" i="8"/>
  <c r="BT467" i="8"/>
  <c r="BT468" i="8"/>
  <c r="BT469" i="8"/>
  <c r="BT470" i="8"/>
  <c r="BT471" i="8"/>
  <c r="BT472" i="8"/>
  <c r="BT473" i="8"/>
  <c r="BT474" i="8"/>
  <c r="BT475" i="8"/>
  <c r="BT476" i="8"/>
  <c r="BT477" i="8"/>
  <c r="BT478" i="8"/>
  <c r="BT479" i="8"/>
  <c r="BT480" i="8"/>
  <c r="BT481" i="8"/>
  <c r="BT482" i="8"/>
  <c r="BT483" i="8"/>
  <c r="BT484" i="8"/>
  <c r="BT485" i="8"/>
  <c r="BT486" i="8"/>
  <c r="BT487" i="8"/>
  <c r="BT488" i="8"/>
  <c r="BT489" i="8"/>
  <c r="BT490" i="8"/>
  <c r="BT491" i="8"/>
  <c r="BT492" i="8"/>
  <c r="BT493" i="8"/>
  <c r="BT494" i="8"/>
  <c r="BT495" i="8"/>
  <c r="BT496" i="8"/>
  <c r="BT497" i="8"/>
  <c r="BT498" i="8"/>
  <c r="BT499" i="8"/>
  <c r="BT500" i="8"/>
  <c r="BT501" i="8"/>
  <c r="BT502" i="8"/>
  <c r="BT503" i="8"/>
  <c r="BT504" i="8"/>
  <c r="BT505" i="8"/>
  <c r="BT506" i="8"/>
  <c r="BT507" i="8"/>
  <c r="BT508" i="8"/>
  <c r="BT509" i="8"/>
  <c r="BT510" i="8"/>
  <c r="BT511" i="8"/>
  <c r="BT512" i="8"/>
  <c r="BT513" i="8"/>
  <c r="BT514" i="8"/>
  <c r="BT515" i="8"/>
  <c r="BT516" i="8"/>
  <c r="BT517" i="8"/>
  <c r="BT518" i="8"/>
  <c r="BT519" i="8"/>
  <c r="BT520" i="8"/>
  <c r="BT521" i="8"/>
  <c r="BT522" i="8"/>
  <c r="BT523" i="8"/>
  <c r="BT524" i="8"/>
  <c r="BT525" i="8"/>
  <c r="BT526" i="8"/>
  <c r="BT527" i="8"/>
  <c r="BT528" i="8"/>
  <c r="BT529" i="8"/>
  <c r="BT530" i="8"/>
  <c r="BT531" i="8"/>
  <c r="BT532" i="8"/>
  <c r="BT533" i="8"/>
  <c r="BT534" i="8"/>
  <c r="BT535" i="8"/>
  <c r="BT536" i="8"/>
  <c r="BT537" i="8"/>
  <c r="BT538" i="8"/>
  <c r="BT539" i="8"/>
  <c r="BT540" i="8"/>
  <c r="BT541" i="8"/>
  <c r="BT542" i="8"/>
  <c r="BT543" i="8"/>
  <c r="BT544" i="8"/>
  <c r="BT545" i="8"/>
  <c r="BT546" i="8"/>
  <c r="BT547" i="8"/>
  <c r="BT548" i="8"/>
  <c r="BT549" i="8"/>
  <c r="BT550" i="8"/>
  <c r="BT551" i="8"/>
  <c r="BT552" i="8"/>
  <c r="BT553" i="8"/>
  <c r="BT554" i="8"/>
  <c r="BT555" i="8"/>
  <c r="BT556" i="8"/>
  <c r="BT557" i="8"/>
  <c r="BT558" i="8"/>
  <c r="BT559" i="8"/>
  <c r="BT560" i="8"/>
  <c r="BT561" i="8"/>
  <c r="BT562" i="8"/>
  <c r="BT563" i="8"/>
  <c r="BT564" i="8"/>
  <c r="BT565" i="8"/>
  <c r="BT566" i="8"/>
  <c r="BT567" i="8"/>
  <c r="BT568" i="8"/>
  <c r="BT569" i="8"/>
  <c r="BT570" i="8"/>
  <c r="BT571" i="8"/>
  <c r="BT572" i="8"/>
  <c r="BT573" i="8"/>
  <c r="BT574" i="8"/>
  <c r="BT575" i="8"/>
  <c r="BT576" i="8"/>
  <c r="BT577" i="8"/>
  <c r="BT578" i="8"/>
  <c r="BT579" i="8"/>
  <c r="BT580" i="8"/>
  <c r="BT581" i="8"/>
  <c r="BT582" i="8"/>
  <c r="BT583" i="8"/>
  <c r="BT584" i="8"/>
  <c r="BT585" i="8"/>
  <c r="BT586" i="8"/>
  <c r="BT587" i="8"/>
  <c r="BT588" i="8"/>
  <c r="BT589" i="8"/>
  <c r="BT590" i="8"/>
  <c r="BT591" i="8"/>
  <c r="BT592" i="8"/>
  <c r="BT593" i="8"/>
  <c r="BT594" i="8"/>
  <c r="BT595" i="8"/>
  <c r="BT596" i="8"/>
  <c r="BT597" i="8"/>
  <c r="BT598" i="8"/>
  <c r="BT599" i="8"/>
  <c r="BT600" i="8"/>
  <c r="BT601" i="8"/>
  <c r="BT602" i="8"/>
  <c r="BT603" i="8"/>
  <c r="BT604" i="8"/>
  <c r="BT605" i="8"/>
  <c r="BT606" i="8"/>
  <c r="BT607" i="8"/>
  <c r="BT608" i="8"/>
  <c r="BT609" i="8"/>
  <c r="BT610" i="8"/>
  <c r="BT611" i="8"/>
  <c r="BT612" i="8"/>
  <c r="BT613" i="8"/>
  <c r="BT614" i="8"/>
  <c r="BT615" i="8"/>
  <c r="BT616" i="8"/>
  <c r="BT617" i="8"/>
  <c r="BT618" i="8"/>
  <c r="BT619" i="8"/>
  <c r="BT620" i="8"/>
  <c r="BT621" i="8"/>
  <c r="BT622" i="8"/>
  <c r="BT623" i="8"/>
  <c r="BT624" i="8"/>
  <c r="BT625" i="8"/>
  <c r="BT626" i="8"/>
  <c r="BT627" i="8"/>
  <c r="BT628" i="8"/>
  <c r="BT629" i="8"/>
  <c r="BT630" i="8"/>
  <c r="BT631" i="8"/>
  <c r="BT632" i="8"/>
  <c r="BT633" i="8"/>
  <c r="BT634" i="8"/>
  <c r="BT635" i="8"/>
  <c r="BT636" i="8"/>
  <c r="BT637" i="8"/>
  <c r="BT638" i="8"/>
  <c r="BT639" i="8"/>
  <c r="BT640" i="8"/>
  <c r="BT641" i="8"/>
  <c r="BT642" i="8"/>
  <c r="BT643" i="8"/>
  <c r="BT644" i="8"/>
  <c r="BT645" i="8"/>
  <c r="BT646" i="8"/>
  <c r="BT647" i="8"/>
  <c r="BT648" i="8"/>
  <c r="BT649" i="8"/>
  <c r="BT650" i="8"/>
  <c r="BT651" i="8"/>
  <c r="BT652" i="8"/>
  <c r="BT653" i="8"/>
  <c r="BT654" i="8"/>
  <c r="BT655" i="8"/>
  <c r="BT656" i="8"/>
  <c r="BT657" i="8"/>
  <c r="BT658" i="8"/>
  <c r="BT659" i="8"/>
  <c r="BT660" i="8"/>
  <c r="BT661" i="8"/>
  <c r="BT662" i="8"/>
  <c r="BT663" i="8"/>
  <c r="BT664" i="8"/>
  <c r="BT665" i="8"/>
  <c r="BT666" i="8"/>
  <c r="BT667" i="8"/>
  <c r="BT668" i="8"/>
  <c r="BT669" i="8"/>
  <c r="BT670" i="8"/>
  <c r="BT671" i="8"/>
  <c r="BT672" i="8"/>
  <c r="BT673" i="8"/>
  <c r="BT674" i="8"/>
  <c r="BT675" i="8"/>
  <c r="BT676" i="8"/>
  <c r="BT677" i="8"/>
  <c r="BT678" i="8"/>
  <c r="BT679" i="8"/>
  <c r="BT680" i="8"/>
  <c r="BT681" i="8"/>
  <c r="BT682" i="8"/>
  <c r="BT683" i="8"/>
  <c r="BT684" i="8"/>
  <c r="BT685" i="8"/>
  <c r="BT686" i="8"/>
  <c r="BT687" i="8"/>
  <c r="BT688" i="8"/>
  <c r="BT689" i="8"/>
  <c r="BT690" i="8"/>
  <c r="BT691" i="8"/>
  <c r="BT692" i="8"/>
  <c r="BT693" i="8"/>
  <c r="BT694" i="8"/>
  <c r="BT695" i="8"/>
  <c r="BT696" i="8"/>
  <c r="BT697" i="8"/>
  <c r="BT698" i="8"/>
  <c r="BT699" i="8"/>
  <c r="BT700" i="8"/>
  <c r="BT701" i="8"/>
  <c r="BT702" i="8"/>
  <c r="BT703" i="8"/>
  <c r="BT704" i="8"/>
  <c r="BT705" i="8"/>
  <c r="BT706" i="8"/>
  <c r="BT707" i="8"/>
  <c r="BT708" i="8"/>
  <c r="BT709" i="8"/>
  <c r="BT710" i="8"/>
  <c r="BT711" i="8"/>
  <c r="BT712" i="8"/>
  <c r="BT713" i="8"/>
  <c r="BT714" i="8"/>
  <c r="BT715" i="8"/>
  <c r="BT716" i="8"/>
  <c r="BT717" i="8"/>
  <c r="BT718" i="8"/>
  <c r="BT719" i="8"/>
  <c r="BT720" i="8"/>
  <c r="BT721" i="8"/>
  <c r="BT722" i="8"/>
  <c r="BT723" i="8"/>
  <c r="BT724" i="8"/>
  <c r="BT725" i="8"/>
  <c r="BT726" i="8"/>
  <c r="BT727" i="8"/>
  <c r="BT728" i="8"/>
  <c r="BT729" i="8"/>
  <c r="BT730" i="8"/>
  <c r="BT731" i="8"/>
  <c r="BT732" i="8"/>
  <c r="BT733" i="8"/>
  <c r="BT734" i="8"/>
  <c r="BT735" i="8"/>
  <c r="BT736" i="8"/>
  <c r="BT737" i="8"/>
  <c r="BT738" i="8"/>
  <c r="BT739" i="8"/>
  <c r="BT740" i="8"/>
  <c r="BT741" i="8"/>
  <c r="BT742" i="8"/>
  <c r="BT743" i="8"/>
  <c r="BT744" i="8"/>
  <c r="BT745" i="8"/>
  <c r="BT746" i="8"/>
  <c r="BT747" i="8"/>
  <c r="BT748" i="8"/>
  <c r="BT749" i="8"/>
  <c r="BT750" i="8"/>
  <c r="BT751" i="8"/>
  <c r="BT752" i="8"/>
  <c r="BT753" i="8"/>
  <c r="BT754" i="8"/>
  <c r="BT755" i="8"/>
  <c r="BT756" i="8"/>
  <c r="BT757" i="8"/>
  <c r="BT758" i="8"/>
  <c r="BT759" i="8"/>
  <c r="BT760" i="8"/>
  <c r="BT761" i="8"/>
  <c r="BT762" i="8"/>
  <c r="BT763" i="8"/>
  <c r="BT764" i="8"/>
  <c r="BT765" i="8"/>
  <c r="BT766" i="8"/>
  <c r="BT767" i="8"/>
  <c r="BT768" i="8"/>
  <c r="BT769" i="8"/>
  <c r="BT770" i="8"/>
  <c r="BT771" i="8"/>
  <c r="BT772" i="8"/>
  <c r="BT773" i="8"/>
  <c r="BT774" i="8"/>
  <c r="BT775" i="8"/>
  <c r="BT776" i="8"/>
  <c r="BT777" i="8"/>
  <c r="BT778" i="8"/>
  <c r="BT779" i="8"/>
  <c r="BT780" i="8"/>
  <c r="BT781" i="8"/>
  <c r="BT782" i="8"/>
  <c r="BT783" i="8"/>
  <c r="BT784" i="8"/>
  <c r="BT785" i="8"/>
  <c r="BT786" i="8"/>
  <c r="BT787" i="8"/>
  <c r="BT788" i="8"/>
  <c r="BT789" i="8"/>
  <c r="BT790" i="8"/>
  <c r="BT791" i="8"/>
  <c r="BT792" i="8"/>
  <c r="BT793" i="8"/>
  <c r="BT794" i="8"/>
  <c r="BT795" i="8"/>
  <c r="BT796" i="8"/>
  <c r="BT797" i="8"/>
  <c r="BT798" i="8"/>
  <c r="BT799" i="8"/>
  <c r="BT800" i="8"/>
  <c r="BT801" i="8"/>
  <c r="BT802" i="8"/>
  <c r="BT803" i="8"/>
  <c r="BT804" i="8"/>
  <c r="BT805" i="8"/>
  <c r="BT806" i="8"/>
  <c r="BT807" i="8"/>
  <c r="BT808" i="8"/>
  <c r="BT809" i="8"/>
  <c r="BT810" i="8"/>
  <c r="BT811" i="8"/>
  <c r="BT812" i="8"/>
  <c r="BT813" i="8"/>
  <c r="BT814" i="8"/>
  <c r="BT815" i="8"/>
  <c r="BT816" i="8"/>
  <c r="BT817" i="8"/>
  <c r="BT818" i="8"/>
  <c r="BT819" i="8"/>
  <c r="BT820" i="8"/>
  <c r="BT821" i="8"/>
  <c r="BT822" i="8"/>
  <c r="BT823" i="8"/>
  <c r="BT824" i="8"/>
  <c r="BT825" i="8"/>
  <c r="BT826" i="8"/>
  <c r="BT827" i="8"/>
  <c r="BT828" i="8"/>
  <c r="BT829" i="8"/>
  <c r="BT830" i="8"/>
  <c r="BT831" i="8"/>
  <c r="BT832" i="8"/>
  <c r="BT833" i="8"/>
  <c r="BT834" i="8"/>
  <c r="BT835" i="8"/>
  <c r="BT836" i="8"/>
  <c r="BT837" i="8"/>
  <c r="BT838" i="8"/>
  <c r="BT839" i="8"/>
  <c r="BT840" i="8"/>
  <c r="BT841" i="8"/>
  <c r="BT842" i="8"/>
  <c r="BT846" i="8"/>
  <c r="BT843" i="8"/>
  <c r="BT844" i="8"/>
  <c r="BT847" i="8"/>
  <c r="BT848" i="8"/>
  <c r="BT845" i="8"/>
  <c r="BT849" i="8"/>
  <c r="BT850" i="8"/>
  <c r="BT851" i="8"/>
  <c r="BT852" i="8"/>
  <c r="BT853" i="8"/>
  <c r="BT854" i="8"/>
  <c r="BT855" i="8"/>
  <c r="BT856" i="8"/>
  <c r="BT857" i="8"/>
  <c r="BT858" i="8"/>
  <c r="BT859" i="8"/>
  <c r="BT860" i="8"/>
  <c r="BT861" i="8"/>
  <c r="BT862" i="8"/>
  <c r="BT863" i="8"/>
  <c r="BT864" i="8"/>
  <c r="BT865" i="8"/>
  <c r="BT866" i="8"/>
  <c r="BT867" i="8"/>
  <c r="BT868" i="8"/>
  <c r="BT869" i="8"/>
  <c r="BT870" i="8"/>
  <c r="BT871" i="8"/>
  <c r="BT872" i="8"/>
  <c r="BT873" i="8"/>
  <c r="BT874" i="8"/>
  <c r="BT875" i="8"/>
  <c r="BT876" i="8"/>
  <c r="BT877" i="8"/>
  <c r="BT878" i="8"/>
  <c r="BT879" i="8"/>
  <c r="BT880" i="8"/>
  <c r="BT881" i="8"/>
  <c r="BT882" i="8"/>
  <c r="BT883" i="8"/>
  <c r="BT884" i="8"/>
  <c r="BT885" i="8"/>
  <c r="BT886" i="8"/>
  <c r="BT887" i="8"/>
  <c r="BT888" i="8"/>
  <c r="BT889" i="8"/>
  <c r="BT890" i="8"/>
  <c r="BT891" i="8"/>
  <c r="BT892" i="8"/>
  <c r="BT893" i="8"/>
  <c r="BT894" i="8"/>
  <c r="BT895" i="8"/>
  <c r="BT896" i="8"/>
  <c r="BT897" i="8"/>
  <c r="BT898" i="8"/>
  <c r="BT899" i="8"/>
  <c r="BT900" i="8"/>
  <c r="BT901" i="8"/>
  <c r="BT902" i="8"/>
  <c r="BT903" i="8"/>
  <c r="BT904" i="8"/>
  <c r="BT905" i="8"/>
  <c r="BT906" i="8"/>
  <c r="BT907" i="8"/>
  <c r="BT908" i="8"/>
  <c r="BT909" i="8"/>
  <c r="BT910" i="8"/>
  <c r="BT911" i="8"/>
  <c r="BT912" i="8"/>
  <c r="BT913" i="8"/>
  <c r="BT914" i="8"/>
  <c r="BT915" i="8"/>
  <c r="BT916" i="8"/>
  <c r="BT917" i="8"/>
  <c r="BT918" i="8"/>
  <c r="BT919" i="8"/>
  <c r="BT920" i="8"/>
  <c r="BT921" i="8"/>
  <c r="BT922" i="8"/>
  <c r="BT923" i="8"/>
  <c r="BT924" i="8"/>
  <c r="BT925" i="8"/>
  <c r="BT926" i="8"/>
  <c r="BT927" i="8"/>
  <c r="BT928" i="8"/>
  <c r="BT929" i="8"/>
  <c r="BT930" i="8"/>
  <c r="BT931" i="8"/>
  <c r="BT932" i="8"/>
  <c r="BT933" i="8"/>
  <c r="BT934" i="8"/>
  <c r="BT935" i="8"/>
  <c r="BT936" i="8"/>
  <c r="BT937" i="8"/>
  <c r="BT938" i="8"/>
  <c r="BT939" i="8"/>
  <c r="BT940" i="8"/>
  <c r="BT941" i="8"/>
  <c r="BT942" i="8"/>
  <c r="BT943" i="8"/>
  <c r="BT944" i="8"/>
  <c r="BT945" i="8"/>
  <c r="BT946" i="8"/>
  <c r="BT947" i="8"/>
  <c r="BT948" i="8"/>
  <c r="BT949" i="8"/>
  <c r="BT950" i="8"/>
  <c r="BT951" i="8"/>
  <c r="BT952" i="8"/>
  <c r="BT953" i="8"/>
  <c r="BT954" i="8"/>
  <c r="BT955" i="8"/>
  <c r="BT956" i="8"/>
  <c r="BT957" i="8"/>
  <c r="BT958" i="8"/>
  <c r="BT959" i="8"/>
  <c r="BT960" i="8"/>
  <c r="BT961" i="8"/>
  <c r="BT962" i="8"/>
  <c r="BT963" i="8"/>
  <c r="BT964" i="8"/>
  <c r="BT965" i="8"/>
  <c r="BT966" i="8"/>
  <c r="BT967" i="8"/>
  <c r="BT968" i="8"/>
  <c r="BT969" i="8"/>
  <c r="BT970" i="8"/>
  <c r="BT971" i="8"/>
  <c r="BT972" i="8"/>
  <c r="BT973" i="8"/>
  <c r="BT974" i="8"/>
  <c r="BT975" i="8"/>
  <c r="BT976" i="8"/>
  <c r="BT977" i="8"/>
  <c r="BT978" i="8"/>
  <c r="BT979" i="8"/>
  <c r="BT980" i="8"/>
  <c r="BT981" i="8"/>
  <c r="BT982" i="8"/>
  <c r="BT983" i="8"/>
  <c r="BT984" i="8"/>
  <c r="BT985" i="8"/>
  <c r="BT986" i="8"/>
  <c r="BT987" i="8"/>
  <c r="BT988" i="8"/>
  <c r="BT989" i="8"/>
  <c r="BT990" i="8"/>
  <c r="BT991" i="8"/>
  <c r="BT992" i="8"/>
  <c r="BT993" i="8"/>
  <c r="BT994" i="8"/>
  <c r="BT995" i="8"/>
  <c r="BT996" i="8"/>
  <c r="BT997" i="8"/>
  <c r="BT998" i="8"/>
  <c r="BT999" i="8"/>
  <c r="BT1000" i="8"/>
  <c r="BT1001" i="8"/>
  <c r="BT1002" i="8"/>
  <c r="BT1003" i="8"/>
  <c r="BT1004" i="8"/>
  <c r="BT1005" i="8"/>
  <c r="BT1006" i="8"/>
  <c r="BT1007" i="8"/>
  <c r="BT1008" i="8"/>
  <c r="BT1009" i="8"/>
  <c r="BT1010" i="8"/>
  <c r="BT1011" i="8"/>
  <c r="BT1012" i="8"/>
  <c r="BT1013" i="8"/>
  <c r="BT1014" i="8"/>
  <c r="BT1015" i="8"/>
  <c r="BT1016" i="8"/>
  <c r="BT1017" i="8"/>
  <c r="BT1018" i="8"/>
  <c r="BT1019" i="8"/>
  <c r="BT1020" i="8"/>
  <c r="BT1021" i="8"/>
  <c r="BT1022" i="8"/>
  <c r="BT1023" i="8"/>
  <c r="BT1024" i="8"/>
  <c r="BT1025" i="8"/>
  <c r="BT1026" i="8"/>
  <c r="BT1027" i="8"/>
  <c r="BX1043" i="8" l="1"/>
  <c r="BH148" i="8"/>
  <c r="BI148" i="8"/>
  <c r="BJ148" i="8"/>
  <c r="BK148" i="8"/>
  <c r="BH17" i="8" l="1"/>
  <c r="BI17" i="8"/>
  <c r="BH151" i="8"/>
  <c r="BJ52" i="8"/>
  <c r="BH142" i="8"/>
  <c r="BJ120" i="8"/>
  <c r="BH13" i="8"/>
  <c r="BJ113" i="8"/>
  <c r="BJ34" i="8"/>
  <c r="BK34" i="8"/>
  <c r="BH34" i="8"/>
  <c r="BI34" i="8"/>
  <c r="BT5" i="8"/>
  <c r="BJ49" i="8" l="1"/>
  <c r="BH63" i="8"/>
  <c r="BI100" i="8"/>
  <c r="BI153" i="8"/>
  <c r="BI102" i="8"/>
  <c r="BJ98" i="8"/>
  <c r="BH94" i="8"/>
  <c r="BH49" i="8"/>
  <c r="BI129" i="8"/>
  <c r="BK94" i="8"/>
  <c r="BK29" i="8"/>
  <c r="BI14" i="8"/>
  <c r="BK81" i="8"/>
  <c r="BI59" i="8"/>
  <c r="BJ63" i="8"/>
  <c r="BK63" i="8"/>
  <c r="BH114" i="8"/>
  <c r="BI114" i="8"/>
  <c r="BJ25" i="8"/>
  <c r="BK25" i="8"/>
  <c r="BH8" i="8"/>
  <c r="BI8" i="8"/>
  <c r="BJ106" i="8"/>
  <c r="BK106" i="8"/>
  <c r="BJ51" i="8"/>
  <c r="BK51" i="8"/>
  <c r="BH129" i="8"/>
  <c r="BJ94" i="8"/>
  <c r="BJ60" i="8"/>
  <c r="BJ31" i="8"/>
  <c r="BH14" i="8"/>
  <c r="BH81" i="8"/>
  <c r="BH66" i="8"/>
  <c r="BH153" i="8"/>
  <c r="BJ101" i="8"/>
  <c r="BJ54" i="8"/>
  <c r="BJ35" i="8"/>
  <c r="BJ14" i="8"/>
  <c r="BH133" i="8"/>
  <c r="BJ20" i="8"/>
  <c r="BK20" i="8"/>
  <c r="BI81" i="8"/>
  <c r="BJ133" i="8"/>
  <c r="BH59" i="8"/>
  <c r="BH102" i="8"/>
  <c r="BH101" i="8"/>
  <c r="BI101" i="8"/>
  <c r="BH9" i="8"/>
  <c r="BI9" i="8"/>
  <c r="BJ91" i="8"/>
  <c r="BK91" i="8"/>
  <c r="BJ78" i="8"/>
  <c r="BK78" i="8"/>
  <c r="BH68" i="8"/>
  <c r="BI68" i="8"/>
  <c r="BH88" i="8"/>
  <c r="BI88" i="8"/>
  <c r="BJ116" i="8"/>
  <c r="BJ144" i="8"/>
  <c r="BK144" i="8"/>
  <c r="BJ82" i="8"/>
  <c r="BK82" i="8"/>
  <c r="BJ146" i="8"/>
  <c r="BH77" i="8"/>
  <c r="BJ142" i="8"/>
  <c r="BK142" i="8"/>
  <c r="BJ44" i="8"/>
  <c r="BK44" i="8"/>
  <c r="BJ138" i="8"/>
  <c r="BK138" i="8"/>
  <c r="BH6" i="8"/>
  <c r="BH27" i="8"/>
  <c r="BK143" i="8"/>
  <c r="BI127" i="8"/>
  <c r="BK60" i="8"/>
  <c r="BK31" i="8"/>
  <c r="BK133" i="8"/>
  <c r="BK72" i="8"/>
  <c r="BI66" i="8"/>
  <c r="BJ108" i="8"/>
  <c r="BK108" i="8"/>
  <c r="BJ124" i="8"/>
  <c r="BK124" i="8"/>
  <c r="BI27" i="8"/>
  <c r="BJ143" i="8"/>
  <c r="BH127" i="8"/>
  <c r="BJ29" i="8"/>
  <c r="BJ72" i="8"/>
  <c r="BJ81" i="8"/>
  <c r="BH100" i="8"/>
  <c r="BH119" i="8"/>
  <c r="BJ17" i="8"/>
  <c r="BK17" i="8"/>
  <c r="BH125" i="8"/>
  <c r="BI125" i="8"/>
  <c r="BJ89" i="8"/>
  <c r="BJ111" i="8"/>
  <c r="BJ147" i="8"/>
  <c r="BJ118" i="8"/>
  <c r="BK118" i="8"/>
  <c r="BH146" i="8"/>
  <c r="BJ87" i="8"/>
  <c r="BH96" i="8"/>
  <c r="BK149" i="8"/>
  <c r="BJ149" i="8"/>
  <c r="BH113" i="8"/>
  <c r="BI113" i="8"/>
  <c r="BH120" i="8"/>
  <c r="BI120" i="8"/>
  <c r="BJ90" i="8"/>
  <c r="BK90" i="8"/>
  <c r="BH86" i="8"/>
  <c r="BI86" i="8"/>
  <c r="BJ76" i="8"/>
  <c r="BK76" i="8"/>
  <c r="BH65" i="8"/>
  <c r="BI65" i="8"/>
  <c r="BI146" i="8"/>
  <c r="BK129" i="8"/>
  <c r="BK127" i="8"/>
  <c r="BK116" i="8"/>
  <c r="BK87" i="8"/>
  <c r="BK49" i="8"/>
  <c r="BI30" i="8"/>
  <c r="BK113" i="8"/>
  <c r="BI96" i="8"/>
  <c r="BK96" i="8"/>
  <c r="BK14" i="8"/>
  <c r="BK59" i="8"/>
  <c r="BK120" i="8"/>
  <c r="BK47" i="8"/>
  <c r="BK100" i="8"/>
  <c r="BI142" i="8"/>
  <c r="BK52" i="8"/>
  <c r="BI151" i="8"/>
  <c r="BI150" i="8"/>
  <c r="BI123" i="8"/>
  <c r="BK74" i="8"/>
  <c r="BK75" i="8"/>
  <c r="BI20" i="8"/>
  <c r="BI45" i="8"/>
  <c r="BK45" i="8"/>
  <c r="BK16" i="8"/>
  <c r="BK40" i="8"/>
  <c r="BK36" i="8"/>
  <c r="BI84" i="8"/>
  <c r="BI79" i="8"/>
  <c r="BK92" i="8"/>
  <c r="BI44" i="8"/>
  <c r="BI104" i="8"/>
  <c r="BK57" i="8"/>
  <c r="BI90" i="8"/>
  <c r="BK128" i="8"/>
  <c r="BK48" i="8"/>
  <c r="BI138" i="8"/>
  <c r="BI73" i="8"/>
  <c r="BK73" i="8"/>
  <c r="BJ127" i="8"/>
  <c r="BH30" i="8"/>
  <c r="BJ47" i="8"/>
  <c r="BJ16" i="8"/>
  <c r="BJ36" i="8"/>
  <c r="BH79" i="8"/>
  <c r="BH44" i="8"/>
  <c r="BJ57" i="8"/>
  <c r="BJ128" i="8"/>
  <c r="BH138" i="8"/>
  <c r="BH80" i="8"/>
  <c r="BJ139" i="8"/>
  <c r="BJ115" i="8"/>
  <c r="BH32" i="8"/>
  <c r="BH12" i="8"/>
  <c r="BJ129" i="8"/>
  <c r="BJ96" i="8"/>
  <c r="BJ59" i="8"/>
  <c r="BJ100" i="8"/>
  <c r="BH150" i="8"/>
  <c r="BH123" i="8"/>
  <c r="BJ74" i="8"/>
  <c r="BJ75" i="8"/>
  <c r="BH20" i="8"/>
  <c r="BH45" i="8"/>
  <c r="BJ45" i="8"/>
  <c r="BJ40" i="8"/>
  <c r="BH84" i="8"/>
  <c r="BJ92" i="8"/>
  <c r="BH104" i="8"/>
  <c r="BH90" i="8"/>
  <c r="BJ48" i="8"/>
  <c r="BH73" i="8"/>
  <c r="BJ73" i="8"/>
  <c r="BJ18" i="8"/>
  <c r="BJ107" i="8"/>
  <c r="BJ24" i="8"/>
  <c r="BJ15" i="8"/>
  <c r="BH154" i="8"/>
  <c r="BJ27" i="8"/>
  <c r="BK27" i="8"/>
  <c r="BH31" i="8"/>
  <c r="BI31" i="8"/>
  <c r="BH35" i="8"/>
  <c r="BI35" i="8"/>
  <c r="BH97" i="8"/>
  <c r="BI97" i="8"/>
  <c r="BJ152" i="8"/>
  <c r="BK152" i="8"/>
  <c r="BJ122" i="8"/>
  <c r="BK122" i="8"/>
  <c r="BJ41" i="8"/>
  <c r="BK41" i="8"/>
  <c r="BJ43" i="8"/>
  <c r="BK43" i="8"/>
  <c r="BK146" i="8"/>
  <c r="BK98" i="8"/>
  <c r="BI94" i="8"/>
  <c r="BI77" i="8"/>
  <c r="BI63" i="8"/>
  <c r="BI49" i="8"/>
  <c r="BI133" i="8"/>
  <c r="BK95" i="8"/>
  <c r="BI13" i="8"/>
  <c r="BI72" i="8"/>
  <c r="BK66" i="8"/>
  <c r="BI155" i="8"/>
  <c r="BI47" i="8"/>
  <c r="BI135" i="8"/>
  <c r="BK38" i="8"/>
  <c r="BI38" i="8"/>
  <c r="BH105" i="8"/>
  <c r="BI105" i="8"/>
  <c r="BH134" i="8"/>
  <c r="BI134" i="8"/>
  <c r="BJ95" i="8"/>
  <c r="BH72" i="8"/>
  <c r="BJ66" i="8"/>
  <c r="BH155" i="8"/>
  <c r="BH47" i="8"/>
  <c r="BH135" i="8"/>
  <c r="BJ38" i="8"/>
  <c r="BH38" i="8"/>
  <c r="BJ99" i="8"/>
  <c r="BH26" i="8"/>
  <c r="BJ26" i="8"/>
  <c r="BJ114" i="8"/>
  <c r="BJ102" i="8"/>
  <c r="BJ151" i="8"/>
  <c r="BH131" i="8"/>
  <c r="BI119" i="8"/>
  <c r="BK101" i="8"/>
  <c r="BK54" i="8"/>
  <c r="BK35" i="8"/>
  <c r="BK42" i="8"/>
  <c r="BI40" i="8"/>
  <c r="BI37" i="8"/>
  <c r="BK23" i="8"/>
  <c r="BK28" i="8"/>
  <c r="BK156" i="8"/>
  <c r="BI67" i="8"/>
  <c r="BK125" i="8"/>
  <c r="BI83" i="8"/>
  <c r="BK21" i="8"/>
  <c r="BK9" i="8"/>
  <c r="BI91" i="8"/>
  <c r="BK85" i="8"/>
  <c r="BK69" i="8"/>
  <c r="BI69" i="8"/>
  <c r="BK137" i="8"/>
  <c r="BI132" i="8"/>
  <c r="BI109" i="8"/>
  <c r="BK97" i="8"/>
  <c r="BI24" i="8"/>
  <c r="BI152" i="8"/>
  <c r="BI122" i="8"/>
  <c r="BI78" i="8"/>
  <c r="BK70" i="8"/>
  <c r="BK154" i="8"/>
  <c r="BI115" i="8"/>
  <c r="BI41" i="8"/>
  <c r="BK32" i="8"/>
  <c r="BI140" i="8"/>
  <c r="BK130" i="8"/>
  <c r="BI103" i="8"/>
  <c r="BK68" i="8"/>
  <c r="BI62" i="8"/>
  <c r="BK61" i="8"/>
  <c r="BI55" i="8"/>
  <c r="BI43" i="8"/>
  <c r="BI19" i="8"/>
  <c r="BI7" i="8"/>
  <c r="BI147" i="8"/>
  <c r="BK141" i="8"/>
  <c r="BI121" i="8"/>
  <c r="BI71" i="8"/>
  <c r="BK64" i="8"/>
  <c r="BK53" i="8"/>
  <c r="BH93" i="8"/>
  <c r="BK111" i="8"/>
  <c r="BK89" i="8"/>
  <c r="BJ42" i="8"/>
  <c r="BJ23" i="8"/>
  <c r="BH67" i="8"/>
  <c r="BJ21" i="8"/>
  <c r="BH91" i="8"/>
  <c r="BH69" i="8"/>
  <c r="BJ137" i="8"/>
  <c r="BJ97" i="8"/>
  <c r="BH78" i="8"/>
  <c r="BJ32" i="8"/>
  <c r="BJ130" i="8"/>
  <c r="BH103" i="8"/>
  <c r="BJ68" i="8"/>
  <c r="BH62" i="8"/>
  <c r="BJ61" i="8"/>
  <c r="BH55" i="8"/>
  <c r="BH43" i="8"/>
  <c r="BH19" i="8"/>
  <c r="BH7" i="8"/>
  <c r="BJ6" i="8"/>
  <c r="BH147" i="8"/>
  <c r="BJ141" i="8"/>
  <c r="BH121" i="8"/>
  <c r="BH71" i="8"/>
  <c r="BJ64" i="8"/>
  <c r="BJ53" i="8"/>
  <c r="BK145" i="8"/>
  <c r="BK93" i="8"/>
  <c r="BH40" i="8"/>
  <c r="BH37" i="8"/>
  <c r="BJ28" i="8"/>
  <c r="BJ156" i="8"/>
  <c r="BJ125" i="8"/>
  <c r="BH83" i="8"/>
  <c r="BJ9" i="8"/>
  <c r="BJ85" i="8"/>
  <c r="BJ69" i="8"/>
  <c r="BH132" i="8"/>
  <c r="BH109" i="8"/>
  <c r="BH24" i="8"/>
  <c r="BH152" i="8"/>
  <c r="BH122" i="8"/>
  <c r="BJ70" i="8"/>
  <c r="BJ154" i="8"/>
  <c r="BH115" i="8"/>
  <c r="BH41" i="8"/>
  <c r="BH140" i="8"/>
  <c r="BI143" i="8"/>
  <c r="BI116" i="8"/>
  <c r="BI98" i="8"/>
  <c r="BI87" i="8"/>
  <c r="BK77" i="8"/>
  <c r="BI60" i="8"/>
  <c r="BK30" i="8"/>
  <c r="BI29" i="8"/>
  <c r="BI95" i="8"/>
  <c r="BK13" i="8"/>
  <c r="BK155" i="8"/>
  <c r="BK134" i="8"/>
  <c r="BK135" i="8"/>
  <c r="BI52" i="8"/>
  <c r="BI99" i="8"/>
  <c r="BK153" i="8"/>
  <c r="BI144" i="8"/>
  <c r="BK126" i="8"/>
  <c r="BK123" i="8"/>
  <c r="BI74" i="8"/>
  <c r="BI75" i="8"/>
  <c r="BI42" i="8"/>
  <c r="BI16" i="8"/>
  <c r="BI36" i="8"/>
  <c r="BK84" i="8"/>
  <c r="BI10" i="8"/>
  <c r="BI156" i="8"/>
  <c r="BI89" i="8"/>
  <c r="BI57" i="8"/>
  <c r="BI117" i="8"/>
  <c r="BI21" i="8"/>
  <c r="BI48" i="8"/>
  <c r="BI112" i="8"/>
  <c r="BI39" i="8"/>
  <c r="BK39" i="8"/>
  <c r="BI149" i="8"/>
  <c r="BK132" i="8"/>
  <c r="BK80" i="8"/>
  <c r="BI15" i="8"/>
  <c r="BI111" i="8"/>
  <c r="BK110" i="8"/>
  <c r="BI82" i="8"/>
  <c r="BK62" i="8"/>
  <c r="BI61" i="8"/>
  <c r="BK46" i="8"/>
  <c r="BK33" i="8"/>
  <c r="BK22" i="8"/>
  <c r="BK11" i="8"/>
  <c r="BI6" i="8"/>
  <c r="BK147" i="8"/>
  <c r="BK136" i="8"/>
  <c r="BI136" i="8"/>
  <c r="BK121" i="8"/>
  <c r="BI64" i="8"/>
  <c r="BJ93" i="8"/>
  <c r="BH143" i="8"/>
  <c r="BH116" i="8"/>
  <c r="BH98" i="8"/>
  <c r="BH87" i="8"/>
  <c r="BJ77" i="8"/>
  <c r="BH60" i="8"/>
  <c r="BJ30" i="8"/>
  <c r="BH29" i="8"/>
  <c r="BH95" i="8"/>
  <c r="BJ13" i="8"/>
  <c r="BJ155" i="8"/>
  <c r="BJ134" i="8"/>
  <c r="BJ135" i="8"/>
  <c r="BH52" i="8"/>
  <c r="BH99" i="8"/>
  <c r="BJ153" i="8"/>
  <c r="BH144" i="8"/>
  <c r="BJ126" i="8"/>
  <c r="BJ123" i="8"/>
  <c r="BH74" i="8"/>
  <c r="BH75" i="8"/>
  <c r="BH42" i="8"/>
  <c r="BH16" i="8"/>
  <c r="BH36" i="8"/>
  <c r="BJ84" i="8"/>
  <c r="BH10" i="8"/>
  <c r="BH156" i="8"/>
  <c r="BH89" i="8"/>
  <c r="BH57" i="8"/>
  <c r="BH117" i="8"/>
  <c r="BH21" i="8"/>
  <c r="BH48" i="8"/>
  <c r="BH112" i="8"/>
  <c r="BH39" i="8"/>
  <c r="BJ39" i="8"/>
  <c r="BH149" i="8"/>
  <c r="BJ132" i="8"/>
  <c r="BJ80" i="8"/>
  <c r="BH15" i="8"/>
  <c r="BH111" i="8"/>
  <c r="BJ110" i="8"/>
  <c r="BH82" i="8"/>
  <c r="BJ62" i="8"/>
  <c r="BH61" i="8"/>
  <c r="BJ46" i="8"/>
  <c r="BJ33" i="8"/>
  <c r="BJ22" i="8"/>
  <c r="BJ11" i="8"/>
  <c r="BJ136" i="8"/>
  <c r="BH136" i="8"/>
  <c r="BJ121" i="8"/>
  <c r="BH64" i="8"/>
  <c r="BI145" i="8"/>
  <c r="BK18" i="8"/>
  <c r="BK107" i="8"/>
  <c r="BI80" i="8"/>
  <c r="BK24" i="8"/>
  <c r="BK15" i="8"/>
  <c r="BI154" i="8"/>
  <c r="BK139" i="8"/>
  <c r="BK115" i="8"/>
  <c r="BI32" i="8"/>
  <c r="BI12" i="8"/>
  <c r="BK86" i="8"/>
  <c r="BK58" i="8"/>
  <c r="BK56" i="8"/>
  <c r="BK55" i="8"/>
  <c r="BI46" i="8"/>
  <c r="BK19" i="8"/>
  <c r="BK6" i="8"/>
  <c r="BI141" i="8"/>
  <c r="BI76" i="8"/>
  <c r="BK65" i="8"/>
  <c r="BK50" i="8"/>
  <c r="BH145" i="8"/>
  <c r="BJ86" i="8"/>
  <c r="BJ58" i="8"/>
  <c r="BJ56" i="8"/>
  <c r="BJ55" i="8"/>
  <c r="BH46" i="8"/>
  <c r="BJ19" i="8"/>
  <c r="BH141" i="8"/>
  <c r="BH76" i="8"/>
  <c r="BJ65" i="8"/>
  <c r="BJ50" i="8"/>
  <c r="BK99" i="8"/>
  <c r="BI26" i="8"/>
  <c r="BK26" i="8"/>
  <c r="BK114" i="8"/>
  <c r="BK102" i="8"/>
  <c r="BK151" i="8"/>
  <c r="BI131" i="8"/>
  <c r="BK131" i="8"/>
  <c r="BK150" i="8"/>
  <c r="BI126" i="8"/>
  <c r="BI108" i="8"/>
  <c r="BK119" i="8"/>
  <c r="BI54" i="8"/>
  <c r="BK37" i="8"/>
  <c r="BI23" i="8"/>
  <c r="BI28" i="8"/>
  <c r="BK10" i="8"/>
  <c r="BK79" i="8"/>
  <c r="BI92" i="8"/>
  <c r="BK88" i="8"/>
  <c r="BK67" i="8"/>
  <c r="BK104" i="8"/>
  <c r="BK83" i="8"/>
  <c r="BK117" i="8"/>
  <c r="BI128" i="8"/>
  <c r="BI118" i="8"/>
  <c r="BI85" i="8"/>
  <c r="BI25" i="8"/>
  <c r="BI18" i="8"/>
  <c r="BK112" i="8"/>
  <c r="BI107" i="8"/>
  <c r="BK8" i="8"/>
  <c r="BI137" i="8"/>
  <c r="BI124" i="8"/>
  <c r="BK109" i="8"/>
  <c r="BI106" i="8"/>
  <c r="BI70" i="8"/>
  <c r="BI139" i="8"/>
  <c r="BI110" i="8"/>
  <c r="BK12" i="8"/>
  <c r="BK140" i="8"/>
  <c r="BI130" i="8"/>
  <c r="BK105" i="8"/>
  <c r="BK103" i="8"/>
  <c r="BI58" i="8"/>
  <c r="BI56" i="8"/>
  <c r="BI33" i="8"/>
  <c r="BI22" i="8"/>
  <c r="BI11" i="8"/>
  <c r="BK7" i="8"/>
  <c r="BK71" i="8"/>
  <c r="BI53" i="8"/>
  <c r="BI51" i="8"/>
  <c r="BI50" i="8"/>
  <c r="BJ131" i="8"/>
  <c r="BJ150" i="8"/>
  <c r="BH126" i="8"/>
  <c r="BH108" i="8"/>
  <c r="BJ119" i="8"/>
  <c r="BH54" i="8"/>
  <c r="BJ37" i="8"/>
  <c r="BH23" i="8"/>
  <c r="BH28" i="8"/>
  <c r="BJ10" i="8"/>
  <c r="BJ79" i="8"/>
  <c r="BH92" i="8"/>
  <c r="BJ88" i="8"/>
  <c r="BJ67" i="8"/>
  <c r="BJ104" i="8"/>
  <c r="BJ83" i="8"/>
  <c r="BJ117" i="8"/>
  <c r="BH128" i="8"/>
  <c r="BH118" i="8"/>
  <c r="BH85" i="8"/>
  <c r="BH25" i="8"/>
  <c r="BH18" i="8"/>
  <c r="BJ112" i="8"/>
  <c r="BH107" i="8"/>
  <c r="BJ8" i="8"/>
  <c r="BH137" i="8"/>
  <c r="BH124" i="8"/>
  <c r="BJ109" i="8"/>
  <c r="BH106" i="8"/>
  <c r="BH70" i="8"/>
  <c r="BH139" i="8"/>
  <c r="BH110" i="8"/>
  <c r="BJ12" i="8"/>
  <c r="BJ140" i="8"/>
  <c r="BH130" i="8"/>
  <c r="BJ105" i="8"/>
  <c r="BJ103" i="8"/>
  <c r="BH58" i="8"/>
  <c r="BH56" i="8"/>
  <c r="BH33" i="8"/>
  <c r="BH22" i="8"/>
  <c r="BH11" i="8"/>
  <c r="BJ7" i="8"/>
  <c r="BJ71" i="8"/>
  <c r="BH53" i="8"/>
  <c r="BH51" i="8"/>
  <c r="BH50" i="8"/>
  <c r="BJ145" i="8"/>
  <c r="BI93" i="8"/>
  <c r="BW6" i="8" l="1"/>
  <c r="BX5" i="8"/>
  <c r="A4" i="7"/>
  <c r="A3" i="7" s="1"/>
  <c r="B3" i="7"/>
  <c r="D14" i="7" s="1"/>
  <c r="B7" i="6"/>
  <c r="B6" i="5"/>
  <c r="B4" i="4"/>
  <c r="B3" i="3"/>
  <c r="A3" i="3"/>
  <c r="BX6" i="8" l="1"/>
  <c r="BW7" i="8"/>
  <c r="A6" i="5"/>
  <c r="F6" i="3"/>
  <c r="G5" i="3"/>
  <c r="A7" i="6"/>
  <c r="F30" i="6" s="1"/>
  <c r="F5" i="3"/>
  <c r="A4" i="4"/>
  <c r="F8" i="4" s="1"/>
  <c r="F12" i="7"/>
  <c r="G5" i="7"/>
  <c r="G6" i="7"/>
  <c r="F5" i="7"/>
  <c r="F6" i="7"/>
  <c r="G6" i="3"/>
  <c r="F18" i="5" l="1"/>
  <c r="F21" i="5"/>
  <c r="H11" i="6"/>
  <c r="F27" i="6"/>
  <c r="F8" i="5"/>
  <c r="H6" i="3"/>
  <c r="F7" i="3"/>
  <c r="BX7" i="8"/>
  <c r="BW8" i="8"/>
  <c r="F11" i="5"/>
  <c r="G8" i="5"/>
  <c r="H8" i="5"/>
  <c r="F15" i="5"/>
  <c r="I8" i="5"/>
  <c r="H6" i="4"/>
  <c r="F9" i="6"/>
  <c r="H9" i="6"/>
  <c r="I10" i="6"/>
  <c r="F16" i="6"/>
  <c r="F6" i="4"/>
  <c r="G7" i="4"/>
  <c r="F13" i="4"/>
  <c r="F7" i="4"/>
  <c r="G6" i="4"/>
  <c r="F15" i="4"/>
  <c r="F21" i="4"/>
  <c r="I7" i="4"/>
  <c r="I10" i="4"/>
  <c r="F14" i="4"/>
  <c r="G10" i="4"/>
  <c r="F10" i="4"/>
  <c r="H10" i="4"/>
  <c r="I8" i="4"/>
  <c r="H8" i="4"/>
  <c r="F22" i="4"/>
  <c r="I11" i="6"/>
  <c r="F22" i="6"/>
  <c r="G11" i="6"/>
  <c r="F11" i="6"/>
  <c r="I9" i="6"/>
  <c r="F23" i="6"/>
  <c r="G10" i="6"/>
  <c r="F15" i="6"/>
  <c r="H10" i="6"/>
  <c r="F17" i="6"/>
  <c r="H5" i="3"/>
  <c r="H7" i="3" s="1"/>
  <c r="F17" i="4"/>
  <c r="G8" i="4"/>
  <c r="I6" i="4"/>
  <c r="H7" i="4"/>
  <c r="H6" i="7"/>
  <c r="G9" i="6"/>
  <c r="F10" i="6"/>
  <c r="G7" i="7"/>
  <c r="F7" i="7"/>
  <c r="H5" i="7"/>
  <c r="G7" i="3"/>
  <c r="BX8" i="8" l="1"/>
  <c r="BW9" i="8"/>
  <c r="J8" i="5"/>
  <c r="F23" i="4"/>
  <c r="H12" i="6"/>
  <c r="F9" i="4"/>
  <c r="F16" i="4"/>
  <c r="G12" i="6"/>
  <c r="F12" i="6"/>
  <c r="J6" i="4"/>
  <c r="G9" i="4"/>
  <c r="J7" i="4"/>
  <c r="J10" i="4"/>
  <c r="F18" i="6"/>
  <c r="J11" i="6"/>
  <c r="F24" i="6"/>
  <c r="I9" i="4"/>
  <c r="J9" i="6"/>
  <c r="I12" i="6"/>
  <c r="J8" i="4"/>
  <c r="J10" i="6"/>
  <c r="H9" i="4"/>
  <c r="H7" i="7"/>
  <c r="BX9" i="8" l="1"/>
  <c r="BW10" i="8"/>
  <c r="J9" i="4"/>
  <c r="J12" i="6"/>
  <c r="BW11" i="8" l="1"/>
  <c r="BX10" i="8"/>
  <c r="BX11" i="8" l="1"/>
  <c r="BW12" i="8"/>
  <c r="BX12" i="8" l="1"/>
  <c r="BW13" i="8"/>
  <c r="BX13" i="8" l="1"/>
  <c r="BW14" i="8"/>
  <c r="BX14" i="8" l="1"/>
  <c r="BW15" i="8"/>
  <c r="BX15" i="8" l="1"/>
  <c r="BW16" i="8"/>
  <c r="BX16" i="8" l="1"/>
  <c r="BW17" i="8"/>
  <c r="BW18" i="8" l="1"/>
  <c r="BX17" i="8"/>
  <c r="BX18" i="8" l="1"/>
  <c r="BW19" i="8"/>
  <c r="BX19" i="8" l="1"/>
  <c r="BW20" i="8"/>
  <c r="BX20" i="8" l="1"/>
  <c r="BW21" i="8"/>
  <c r="BX21" i="8" l="1"/>
  <c r="BW22" i="8"/>
  <c r="BW23" i="8" l="1"/>
  <c r="BX22" i="8"/>
  <c r="BX23" i="8" l="1"/>
  <c r="BW24" i="8"/>
  <c r="BX24" i="8" l="1"/>
  <c r="BW25" i="8"/>
  <c r="BX25" i="8" l="1"/>
  <c r="BW26" i="8"/>
  <c r="BX26" i="8" l="1"/>
  <c r="BW27" i="8"/>
  <c r="BX27" i="8" l="1"/>
  <c r="BW28" i="8"/>
  <c r="BW29" i="8" l="1"/>
  <c r="BX28" i="8"/>
  <c r="BW30" i="8" l="1"/>
  <c r="BX29" i="8"/>
  <c r="BW31" i="8" l="1"/>
  <c r="BX30" i="8"/>
  <c r="BX31" i="8" l="1"/>
  <c r="BW32" i="8"/>
  <c r="BX32" i="8" l="1"/>
  <c r="BW33" i="8"/>
  <c r="BW34" i="8" l="1"/>
  <c r="BX33" i="8"/>
  <c r="BW35" i="8" l="1"/>
  <c r="BX34" i="8"/>
  <c r="BX35" i="8" l="1"/>
  <c r="BW36" i="8"/>
  <c r="BX36" i="8" l="1"/>
  <c r="BW37" i="8"/>
  <c r="BX37" i="8" l="1"/>
  <c r="BW38" i="8"/>
  <c r="BW39" i="8" l="1"/>
  <c r="BX38" i="8"/>
  <c r="BX39" i="8" l="1"/>
  <c r="BW40" i="8"/>
  <c r="BX40" i="8" l="1"/>
  <c r="BW41" i="8"/>
  <c r="BW42" i="8" l="1"/>
  <c r="BX41" i="8"/>
  <c r="BW43" i="8" l="1"/>
  <c r="BX42" i="8"/>
  <c r="BX43" i="8" l="1"/>
  <c r="BW44" i="8"/>
  <c r="BW45" i="8" l="1"/>
  <c r="BX44" i="8"/>
  <c r="BX45" i="8" l="1"/>
  <c r="BW46" i="8"/>
  <c r="BW47" i="8" l="1"/>
  <c r="BX46" i="8"/>
  <c r="BX47" i="8" l="1"/>
  <c r="BW48" i="8"/>
  <c r="BX48" i="8" l="1"/>
  <c r="BW49" i="8"/>
  <c r="BX49" i="8" l="1"/>
  <c r="BW50" i="8"/>
  <c r="BX50" i="8" l="1"/>
  <c r="BW51" i="8"/>
  <c r="BX51" i="8" l="1"/>
  <c r="BW52" i="8"/>
  <c r="BX52" i="8" l="1"/>
  <c r="BW53" i="8"/>
  <c r="BX53" i="8" l="1"/>
  <c r="BW54" i="8"/>
  <c r="BW55" i="8" l="1"/>
  <c r="BX54" i="8"/>
  <c r="BX55" i="8" l="1"/>
  <c r="BW56" i="8"/>
  <c r="BX56" i="8" l="1"/>
  <c r="BW57" i="8"/>
  <c r="BX57" i="8" l="1"/>
  <c r="BW58" i="8"/>
  <c r="BW59" i="8" l="1"/>
  <c r="BX58" i="8"/>
  <c r="BX59" i="8" l="1"/>
  <c r="BW60" i="8"/>
  <c r="BX60" i="8" l="1"/>
  <c r="BW61" i="8"/>
  <c r="BW62" i="8" l="1"/>
  <c r="BX61" i="8"/>
  <c r="BW63" i="8" l="1"/>
  <c r="BX62" i="8"/>
  <c r="BX63" i="8" l="1"/>
  <c r="BW64" i="8"/>
  <c r="BX64" i="8" l="1"/>
  <c r="BW65" i="8"/>
  <c r="BX65" i="8" l="1"/>
  <c r="BW66" i="8"/>
  <c r="BW67" i="8" l="1"/>
  <c r="BX66" i="8"/>
  <c r="BX67" i="8" l="1"/>
  <c r="BW68" i="8"/>
  <c r="BW69" i="8" l="1"/>
  <c r="BX68" i="8"/>
  <c r="BX69" i="8" l="1"/>
  <c r="BW70" i="8"/>
  <c r="BW71" i="8" l="1"/>
  <c r="BX70" i="8"/>
  <c r="BX71" i="8" l="1"/>
  <c r="BW72" i="8"/>
  <c r="BX72" i="8" l="1"/>
  <c r="BW73" i="8"/>
  <c r="BX73" i="8" l="1"/>
  <c r="BW74" i="8"/>
  <c r="BW75" i="8" l="1"/>
  <c r="BX74" i="8"/>
  <c r="BW76" i="8" l="1"/>
  <c r="BX75" i="8"/>
  <c r="BX76" i="8" l="1"/>
  <c r="BW77" i="8"/>
  <c r="BX77" i="8" l="1"/>
  <c r="BW78" i="8"/>
  <c r="BW79" i="8" l="1"/>
  <c r="BX78" i="8"/>
  <c r="BX79" i="8" l="1"/>
  <c r="BW80" i="8"/>
  <c r="BX80" i="8" l="1"/>
  <c r="BW81" i="8"/>
  <c r="BX81" i="8" l="1"/>
  <c r="BW82" i="8"/>
  <c r="BW83" i="8" l="1"/>
  <c r="BX82" i="8"/>
  <c r="BX83" i="8" l="1"/>
  <c r="BW84" i="8"/>
  <c r="BX84" i="8" l="1"/>
  <c r="BW85" i="8"/>
  <c r="BX85" i="8" l="1"/>
  <c r="BW86" i="8"/>
  <c r="BW87" i="8" l="1"/>
  <c r="BX86" i="8"/>
  <c r="BX87" i="8" l="1"/>
  <c r="BW88" i="8"/>
  <c r="BW89" i="8" l="1"/>
  <c r="BX88" i="8"/>
  <c r="BW90" i="8" l="1"/>
  <c r="BX89" i="8"/>
  <c r="BW91" i="8" l="1"/>
  <c r="BX90" i="8"/>
  <c r="BW92" i="8" l="1"/>
  <c r="BX91" i="8"/>
  <c r="BX92" i="8" l="1"/>
  <c r="BW93" i="8"/>
  <c r="BX93" i="8" l="1"/>
  <c r="BW94" i="8"/>
  <c r="BX94" i="8" l="1"/>
  <c r="BW95" i="8"/>
  <c r="BX95" i="8" l="1"/>
  <c r="BW96" i="8"/>
  <c r="BX96" i="8" l="1"/>
  <c r="BW97" i="8"/>
  <c r="BX97" i="8" l="1"/>
  <c r="BW98" i="8"/>
  <c r="BW99" i="8" l="1"/>
  <c r="BX98" i="8"/>
  <c r="BX99" i="8" l="1"/>
  <c r="BW100" i="8"/>
  <c r="BX100" i="8" l="1"/>
  <c r="BW101" i="8"/>
  <c r="BX101" i="8" l="1"/>
  <c r="BW102" i="8"/>
  <c r="BW103" i="8" l="1"/>
  <c r="BX102" i="8"/>
  <c r="BX103" i="8" l="1"/>
  <c r="BW104" i="8"/>
  <c r="BX104" i="8" l="1"/>
  <c r="BW105" i="8"/>
  <c r="BW106" i="8" l="1"/>
  <c r="BX105" i="8"/>
  <c r="BW107" i="8" l="1"/>
  <c r="BX106" i="8"/>
  <c r="BX107" i="8" l="1"/>
  <c r="BW108" i="8"/>
  <c r="BX108" i="8" l="1"/>
  <c r="BW109" i="8"/>
  <c r="BW110" i="8" l="1"/>
  <c r="BX109" i="8"/>
  <c r="BX110" i="8" l="1"/>
  <c r="BW111" i="8"/>
  <c r="BW112" i="8" l="1"/>
  <c r="BX111" i="8"/>
  <c r="BX112" i="8" l="1"/>
  <c r="BW113" i="8"/>
  <c r="BX113" i="8" l="1"/>
  <c r="BW114" i="8"/>
  <c r="BW115" i="8" l="1"/>
  <c r="BX114" i="8"/>
  <c r="BX115" i="8" l="1"/>
  <c r="BW116" i="8"/>
  <c r="BX116" i="8" l="1"/>
  <c r="BW117" i="8"/>
  <c r="BW118" i="8" l="1"/>
  <c r="BX117" i="8"/>
  <c r="BX118" i="8" l="1"/>
  <c r="BW119" i="8"/>
  <c r="BX119" i="8" l="1"/>
  <c r="BW120" i="8"/>
  <c r="BX120" i="8" l="1"/>
  <c r="BW121" i="8"/>
  <c r="BX121" i="8" l="1"/>
  <c r="BW122" i="8"/>
  <c r="BX122" i="8" l="1"/>
  <c r="BW123" i="8"/>
  <c r="BX123" i="8" l="1"/>
  <c r="BW124" i="8"/>
  <c r="BW125" i="8" l="1"/>
  <c r="BX124" i="8"/>
  <c r="BX125" i="8" l="1"/>
  <c r="BW126" i="8"/>
  <c r="BX126" i="8" l="1"/>
  <c r="BW127" i="8"/>
  <c r="BX127" i="8" l="1"/>
  <c r="BW128" i="8"/>
  <c r="BX128" i="8" l="1"/>
  <c r="BW129" i="8"/>
  <c r="BX129" i="8" l="1"/>
  <c r="BW130" i="8"/>
  <c r="BW131" i="8" l="1"/>
  <c r="BX130" i="8"/>
  <c r="BX131" i="8" l="1"/>
  <c r="BW132" i="8"/>
  <c r="BW133" i="8" l="1"/>
  <c r="BX132" i="8"/>
  <c r="BX133" i="8" l="1"/>
  <c r="BW134" i="8"/>
  <c r="BX134" i="8" l="1"/>
  <c r="BW135" i="8"/>
  <c r="BX135" i="8" l="1"/>
  <c r="BW136" i="8"/>
  <c r="BW137" i="8" l="1"/>
  <c r="BX136" i="8"/>
  <c r="BX137" i="8" l="1"/>
  <c r="BW138" i="8"/>
  <c r="BW139" i="8" l="1"/>
  <c r="BX138" i="8"/>
  <c r="BX139" i="8" l="1"/>
  <c r="BW140" i="8"/>
  <c r="BW141" i="8" l="1"/>
  <c r="BX140" i="8"/>
  <c r="BW142" i="8" l="1"/>
  <c r="BX141" i="8"/>
  <c r="BW143" i="8" l="1"/>
  <c r="BX142" i="8"/>
  <c r="BX143" i="8" l="1"/>
  <c r="BW144" i="8"/>
  <c r="BX144" i="8" l="1"/>
  <c r="BW145" i="8"/>
  <c r="BW146" i="8" l="1"/>
  <c r="BX145" i="8"/>
  <c r="BW147" i="8" l="1"/>
  <c r="BX146" i="8"/>
  <c r="BX147" i="8" l="1"/>
  <c r="BW148" i="8"/>
  <c r="BX148" i="8" l="1"/>
  <c r="BW149" i="8"/>
  <c r="BW150" i="8" l="1"/>
  <c r="BX149" i="8"/>
  <c r="BW151" i="8" l="1"/>
  <c r="BX150" i="8"/>
  <c r="BX151" i="8" l="1"/>
  <c r="BW152" i="8"/>
  <c r="BX152" i="8" l="1"/>
  <c r="BW153" i="8"/>
  <c r="BX153" i="8" l="1"/>
  <c r="BW154" i="8"/>
  <c r="BX154" i="8" l="1"/>
  <c r="BW155" i="8"/>
  <c r="BX155" i="8" l="1"/>
  <c r="BW156" i="8"/>
  <c r="BX156" i="8" l="1"/>
  <c r="BW157" i="8"/>
  <c r="BW158" i="8" l="1"/>
  <c r="BX157" i="8"/>
  <c r="BW159" i="8" l="1"/>
  <c r="BX158" i="8"/>
  <c r="BX159" i="8" l="1"/>
  <c r="BW160" i="8"/>
  <c r="BX160" i="8" l="1"/>
  <c r="BW161" i="8"/>
  <c r="BX161" i="8" l="1"/>
  <c r="BW162" i="8"/>
  <c r="BX162" i="8" l="1"/>
  <c r="BW163" i="8"/>
  <c r="BW164" i="8" l="1"/>
  <c r="BX163" i="8"/>
  <c r="BW165" i="8" l="1"/>
  <c r="BX164" i="8"/>
  <c r="BX165" i="8" l="1"/>
  <c r="BW166" i="8"/>
  <c r="BW167" i="8" l="1"/>
  <c r="BX166" i="8"/>
  <c r="BX167" i="8" l="1"/>
  <c r="BW168" i="8"/>
  <c r="BX168" i="8" l="1"/>
  <c r="BW169" i="8"/>
  <c r="BX169" i="8" l="1"/>
  <c r="BW170" i="8"/>
  <c r="BW171" i="8" l="1"/>
  <c r="BX170" i="8"/>
  <c r="BW172" i="8" l="1"/>
  <c r="BX171" i="8"/>
  <c r="BX172" i="8" l="1"/>
  <c r="BW173" i="8"/>
  <c r="BX173" i="8" l="1"/>
  <c r="BW174" i="8"/>
  <c r="BW175" i="8" l="1"/>
  <c r="BX174" i="8"/>
  <c r="BX175" i="8" l="1"/>
  <c r="BW176" i="8"/>
  <c r="BX176" i="8" l="1"/>
  <c r="BW177" i="8"/>
  <c r="BX177" i="8" l="1"/>
  <c r="BW178" i="8"/>
  <c r="BW179" i="8" l="1"/>
  <c r="BX178" i="8"/>
  <c r="BX179" i="8" l="1"/>
  <c r="BW180" i="8"/>
  <c r="BX180" i="8" l="1"/>
  <c r="BW181" i="8"/>
  <c r="BX181" i="8" l="1"/>
  <c r="BW182" i="8"/>
  <c r="BX182" i="8" l="1"/>
  <c r="BW183" i="8"/>
  <c r="BX183" i="8" l="1"/>
  <c r="BW184" i="8"/>
  <c r="BX184" i="8" l="1"/>
  <c r="BW185" i="8"/>
  <c r="BW186" i="8" l="1"/>
  <c r="BX185" i="8"/>
  <c r="BW187" i="8" l="1"/>
  <c r="BX186" i="8"/>
  <c r="BW188" i="8" l="1"/>
  <c r="BX187" i="8"/>
  <c r="BW189" i="8" l="1"/>
  <c r="BX188" i="8"/>
  <c r="BW190" i="8" l="1"/>
  <c r="BX189" i="8"/>
  <c r="BX190" i="8" l="1"/>
  <c r="BW191" i="8"/>
  <c r="BX191" i="8" l="1"/>
  <c r="BW192" i="8"/>
  <c r="BX192" i="8" l="1"/>
  <c r="BW193" i="8"/>
  <c r="BX193" i="8" l="1"/>
  <c r="BW194" i="8"/>
  <c r="BW195" i="8" l="1"/>
  <c r="BX194" i="8"/>
  <c r="BX195" i="8" l="1"/>
  <c r="BW196" i="8"/>
  <c r="BX196" i="8" l="1"/>
  <c r="BW197" i="8"/>
  <c r="BX197" i="8" l="1"/>
  <c r="BW198" i="8"/>
  <c r="BX198" i="8" l="1"/>
  <c r="BW199" i="8"/>
  <c r="BW200" i="8" l="1"/>
  <c r="BX199" i="8"/>
  <c r="BX200" i="8" l="1"/>
  <c r="BW201" i="8"/>
  <c r="BX201" i="8" l="1"/>
  <c r="BW202" i="8"/>
  <c r="BW203" i="8" l="1"/>
  <c r="BX202" i="8"/>
  <c r="BX203" i="8" l="1"/>
  <c r="BW204" i="8"/>
  <c r="BX204" i="8" l="1"/>
  <c r="BW205" i="8"/>
  <c r="BW206" i="8" l="1"/>
  <c r="BX205" i="8"/>
  <c r="BX206" i="8" l="1"/>
  <c r="BW207" i="8"/>
  <c r="BW208" i="8" l="1"/>
  <c r="BX207" i="8"/>
  <c r="BX208" i="8" l="1"/>
  <c r="BW209" i="8"/>
  <c r="BX209" i="8" l="1"/>
  <c r="BW210" i="8"/>
  <c r="BW211" i="8" l="1"/>
  <c r="BX210" i="8"/>
  <c r="BX211" i="8" l="1"/>
  <c r="BW212" i="8"/>
  <c r="BX212" i="8" l="1"/>
  <c r="BW213" i="8"/>
  <c r="BW214" i="8" l="1"/>
  <c r="BX213" i="8"/>
  <c r="BW215" i="8" l="1"/>
  <c r="BX214" i="8"/>
  <c r="BX215" i="8" l="1"/>
  <c r="BW216" i="8"/>
  <c r="BX216" i="8" l="1"/>
  <c r="BW217" i="8"/>
  <c r="BX217" i="8" l="1"/>
  <c r="BW218" i="8"/>
  <c r="BW219" i="8" l="1"/>
  <c r="BX218" i="8"/>
  <c r="BX219" i="8" l="1"/>
  <c r="BW220" i="8"/>
  <c r="BW221" i="8" l="1"/>
  <c r="BX220" i="8"/>
  <c r="BX221" i="8" l="1"/>
  <c r="BW222" i="8"/>
  <c r="BW223" i="8" l="1"/>
  <c r="BX222" i="8"/>
  <c r="BX223" i="8" l="1"/>
  <c r="BW224" i="8"/>
  <c r="BX224" i="8" l="1"/>
  <c r="BW225" i="8"/>
  <c r="BX225" i="8" l="1"/>
  <c r="BW226" i="8"/>
  <c r="BW227" i="8" l="1"/>
  <c r="BX226" i="8"/>
  <c r="BX227" i="8" l="1"/>
  <c r="BW228" i="8"/>
  <c r="BX228" i="8" l="1"/>
  <c r="BW229" i="8"/>
  <c r="BX229" i="8" l="1"/>
  <c r="BW230" i="8"/>
  <c r="BX230" i="8" l="1"/>
  <c r="BW231" i="8"/>
  <c r="BX231" i="8" l="1"/>
  <c r="BW232" i="8"/>
  <c r="BX232" i="8" l="1"/>
  <c r="BW233" i="8"/>
  <c r="BW234" i="8" l="1"/>
  <c r="BX233" i="8"/>
  <c r="BX234" i="8" l="1"/>
  <c r="BW235" i="8"/>
  <c r="BX235" i="8" l="1"/>
  <c r="BW236" i="8"/>
  <c r="BX236" i="8" l="1"/>
  <c r="BW237" i="8"/>
  <c r="BW238" i="8" l="1"/>
  <c r="BX237" i="8"/>
  <c r="BW239" i="8" l="1"/>
  <c r="BX238" i="8"/>
  <c r="BX239" i="8" l="1"/>
  <c r="BW240" i="8"/>
  <c r="BX240" i="8" l="1"/>
  <c r="BW241" i="8"/>
  <c r="BX241" i="8" l="1"/>
  <c r="BW242" i="8"/>
  <c r="BX242" i="8" l="1"/>
  <c r="BW243" i="8"/>
  <c r="BW244" i="8" l="1"/>
  <c r="BX243" i="8"/>
  <c r="BX244" i="8" l="1"/>
  <c r="BW245" i="8"/>
  <c r="BX245" i="8" l="1"/>
  <c r="BW246" i="8"/>
  <c r="BW247" i="8" l="1"/>
  <c r="BX246" i="8"/>
  <c r="BX247" i="8" l="1"/>
  <c r="BW248" i="8"/>
  <c r="BX248" i="8" l="1"/>
  <c r="BW249" i="8"/>
  <c r="BX249" i="8" l="1"/>
  <c r="BW250" i="8"/>
  <c r="BX250" i="8" l="1"/>
  <c r="BW251" i="8"/>
  <c r="BW252" i="8" l="1"/>
  <c r="BX251" i="8"/>
  <c r="BW253" i="8" l="1"/>
  <c r="BX252" i="8"/>
  <c r="BX253" i="8" l="1"/>
  <c r="BW254" i="8"/>
  <c r="BW255" i="8" l="1"/>
  <c r="BX254" i="8"/>
  <c r="BW256" i="8" l="1"/>
  <c r="BX255" i="8"/>
  <c r="BW257" i="8" l="1"/>
  <c r="BX256" i="8"/>
  <c r="BX257" i="8" l="1"/>
  <c r="BW258" i="8"/>
  <c r="BX258" i="8" l="1"/>
  <c r="BW259" i="8"/>
  <c r="BW260" i="8" l="1"/>
  <c r="BX259" i="8"/>
  <c r="BX260" i="8" l="1"/>
  <c r="BW261" i="8"/>
  <c r="BW262" i="8" l="1"/>
  <c r="BX261" i="8"/>
  <c r="BW263" i="8" l="1"/>
  <c r="BX262" i="8"/>
  <c r="BX263" i="8" l="1"/>
  <c r="BW264" i="8"/>
  <c r="BX264" i="8" l="1"/>
  <c r="BW265" i="8"/>
  <c r="BX265" i="8" l="1"/>
  <c r="BW266" i="8"/>
  <c r="BX266" i="8" l="1"/>
  <c r="BW267" i="8"/>
  <c r="BX267" i="8" l="1"/>
  <c r="BW268" i="8"/>
  <c r="BX268" i="8" l="1"/>
  <c r="BW269" i="8"/>
  <c r="BX269" i="8" l="1"/>
  <c r="BW270" i="8"/>
  <c r="BW271" i="8" l="1"/>
  <c r="BX270" i="8"/>
  <c r="BX271" i="8" l="1"/>
  <c r="BW272" i="8"/>
  <c r="BW273" i="8" l="1"/>
  <c r="BX272" i="8"/>
  <c r="BX273" i="8" l="1"/>
  <c r="BW274" i="8"/>
  <c r="BX274" i="8" l="1"/>
  <c r="BW275" i="8"/>
  <c r="BW276" i="8" l="1"/>
  <c r="BX275" i="8"/>
  <c r="BX276" i="8" l="1"/>
  <c r="BW277" i="8"/>
  <c r="BX277" i="8" l="1"/>
  <c r="BW278" i="8"/>
  <c r="BW279" i="8" l="1"/>
  <c r="BX278" i="8"/>
  <c r="BX279" i="8" l="1"/>
  <c r="BW280" i="8"/>
  <c r="BX280" i="8" l="1"/>
  <c r="BW281" i="8"/>
  <c r="BX281" i="8" l="1"/>
  <c r="BW282" i="8"/>
  <c r="BX282" i="8" l="1"/>
  <c r="BW283" i="8"/>
  <c r="BW284" i="8" l="1"/>
  <c r="BX283" i="8"/>
  <c r="BX284" i="8" l="1"/>
  <c r="BW285" i="8"/>
  <c r="BX285" i="8" l="1"/>
  <c r="BW286" i="8"/>
  <c r="BW287" i="8" l="1"/>
  <c r="BX286" i="8"/>
  <c r="BX287" i="8" l="1"/>
  <c r="BW288" i="8"/>
  <c r="BX288" i="8" l="1"/>
  <c r="BW289" i="8"/>
  <c r="BX289" i="8" l="1"/>
  <c r="BW290" i="8"/>
  <c r="BW291" i="8" l="1"/>
  <c r="BX290" i="8"/>
  <c r="BW292" i="8" l="1"/>
  <c r="BX291" i="8"/>
  <c r="BX292" i="8" l="1"/>
  <c r="BW293" i="8"/>
  <c r="BX293" i="8" l="1"/>
  <c r="BW294" i="8"/>
  <c r="BX294" i="8" l="1"/>
  <c r="BW295" i="8"/>
  <c r="BW296" i="8" l="1"/>
  <c r="BX295" i="8"/>
  <c r="BX296" i="8" l="1"/>
  <c r="BW297" i="8"/>
  <c r="BX297" i="8" l="1"/>
  <c r="BW298" i="8"/>
  <c r="BX298" i="8" l="1"/>
  <c r="BW299" i="8"/>
  <c r="BX299" i="8" l="1"/>
  <c r="BW300" i="8"/>
  <c r="BX300" i="8" l="1"/>
  <c r="BW301" i="8"/>
  <c r="BX301" i="8" l="1"/>
  <c r="BW302" i="8"/>
  <c r="BW303" i="8" l="1"/>
  <c r="BX302" i="8"/>
  <c r="BX303" i="8" l="1"/>
  <c r="BW304" i="8"/>
  <c r="BX304" i="8" l="1"/>
  <c r="BW305" i="8"/>
  <c r="BX305" i="8" l="1"/>
  <c r="BW306" i="8"/>
  <c r="BW307" i="8" l="1"/>
  <c r="BX306" i="8"/>
  <c r="BW308" i="8" l="1"/>
  <c r="BX307" i="8"/>
  <c r="BX308" i="8" l="1"/>
  <c r="BW309" i="8"/>
  <c r="BW310" i="8" l="1"/>
  <c r="BX309" i="8"/>
  <c r="BW311" i="8" l="1"/>
  <c r="BX310" i="8"/>
  <c r="BX311" i="8" l="1"/>
  <c r="BW312" i="8"/>
  <c r="BX312" i="8" l="1"/>
  <c r="BW313" i="8"/>
  <c r="BX313" i="8" l="1"/>
  <c r="BW314" i="8"/>
  <c r="BW315" i="8" l="1"/>
  <c r="BX314" i="8"/>
  <c r="BX315" i="8" l="1"/>
  <c r="BW316" i="8"/>
  <c r="BX316" i="8" l="1"/>
  <c r="BW317" i="8"/>
  <c r="BX317" i="8" l="1"/>
  <c r="BW318" i="8"/>
  <c r="BX318" i="8" l="1"/>
  <c r="BW319" i="8"/>
  <c r="BX319" i="8" l="1"/>
  <c r="BW320" i="8"/>
  <c r="BX320" i="8" l="1"/>
  <c r="BW321" i="8"/>
  <c r="BX321" i="8" l="1"/>
  <c r="BW322" i="8"/>
  <c r="BW323" i="8" l="1"/>
  <c r="BX322" i="8"/>
  <c r="BW324" i="8" l="1"/>
  <c r="BX323" i="8"/>
  <c r="BX324" i="8" l="1"/>
  <c r="BW325" i="8"/>
  <c r="BX325" i="8" l="1"/>
  <c r="BW326" i="8"/>
  <c r="BX326" i="8" l="1"/>
  <c r="BW327" i="8"/>
  <c r="BX327" i="8" l="1"/>
  <c r="BW328" i="8"/>
  <c r="BW329" i="8" l="1"/>
  <c r="BX328" i="8"/>
  <c r="BX329" i="8" l="1"/>
  <c r="BW330" i="8"/>
  <c r="BW331" i="8" l="1"/>
  <c r="BX330" i="8"/>
  <c r="BX331" i="8" l="1"/>
  <c r="BW332" i="8"/>
  <c r="BX332" i="8" l="1"/>
  <c r="BW333" i="8"/>
  <c r="BX333" i="8" l="1"/>
  <c r="BW334" i="8"/>
  <c r="BW335" i="8" l="1"/>
  <c r="BX334" i="8"/>
  <c r="BX335" i="8" l="1"/>
  <c r="BW336" i="8"/>
  <c r="BX336" i="8" l="1"/>
  <c r="BW337" i="8"/>
  <c r="BW338" i="8" l="1"/>
  <c r="BX337" i="8"/>
  <c r="BW339" i="8" l="1"/>
  <c r="BX338" i="8"/>
  <c r="BX339" i="8" l="1"/>
  <c r="BW340" i="8"/>
  <c r="BX340" i="8" l="1"/>
  <c r="BW341" i="8"/>
  <c r="BW342" i="8" l="1"/>
  <c r="BX341" i="8"/>
  <c r="BW343" i="8" l="1"/>
  <c r="BX342" i="8"/>
  <c r="BX343" i="8" l="1"/>
  <c r="BW344" i="8"/>
  <c r="BX344" i="8" l="1"/>
  <c r="BW345" i="8"/>
  <c r="BX345" i="8" l="1"/>
  <c r="BW346" i="8"/>
  <c r="BW347" i="8" l="1"/>
  <c r="BX346" i="8"/>
  <c r="BX347" i="8" l="1"/>
  <c r="BW348" i="8"/>
  <c r="BX348" i="8" l="1"/>
  <c r="BW349" i="8"/>
  <c r="BW350" i="8" l="1"/>
  <c r="BX349" i="8"/>
  <c r="BW351" i="8" l="1"/>
  <c r="BX350" i="8"/>
  <c r="BX351" i="8" l="1"/>
  <c r="BW352" i="8"/>
  <c r="BX352" i="8" l="1"/>
  <c r="BW353" i="8"/>
  <c r="BX353" i="8" l="1"/>
  <c r="BW354" i="8"/>
  <c r="BX354" i="8" l="1"/>
  <c r="BW355" i="8"/>
  <c r="BX355" i="8" l="1"/>
  <c r="BW356" i="8"/>
  <c r="BX356" i="8" l="1"/>
  <c r="BW357" i="8"/>
  <c r="BX357" i="8" l="1"/>
  <c r="BW358" i="8"/>
  <c r="BW359" i="8" l="1"/>
  <c r="BX358" i="8"/>
  <c r="BW360" i="8" l="1"/>
  <c r="BX359" i="8"/>
  <c r="BX360" i="8" l="1"/>
  <c r="BW361" i="8"/>
  <c r="BX361" i="8" l="1"/>
  <c r="BW362" i="8"/>
  <c r="BW363" i="8" l="1"/>
  <c r="BX362" i="8"/>
  <c r="BX363" i="8" l="1"/>
  <c r="BW364" i="8"/>
  <c r="BW365" i="8" l="1"/>
  <c r="BX364" i="8"/>
  <c r="BW366" i="8" l="1"/>
  <c r="BX365" i="8"/>
  <c r="BX366" i="8" l="1"/>
  <c r="BW367" i="8"/>
  <c r="BW368" i="8" l="1"/>
  <c r="BX367" i="8"/>
  <c r="BX368" i="8" l="1"/>
  <c r="BW369" i="8"/>
  <c r="BW370" i="8" l="1"/>
  <c r="BX369" i="8"/>
  <c r="BW371" i="8" l="1"/>
  <c r="BX370" i="8"/>
  <c r="BX371" i="8" l="1"/>
  <c r="BW372" i="8"/>
  <c r="BX372" i="8" l="1"/>
  <c r="BW373" i="8"/>
  <c r="BX373" i="8" l="1"/>
  <c r="BW374" i="8"/>
  <c r="BW375" i="8" l="1"/>
  <c r="BX374" i="8"/>
  <c r="BW376" i="8" l="1"/>
  <c r="BX375" i="8"/>
  <c r="BX376" i="8" l="1"/>
  <c r="BW377" i="8"/>
  <c r="BW378" i="8" l="1"/>
  <c r="BX377" i="8"/>
  <c r="BX378" i="8" l="1"/>
  <c r="BW379" i="8"/>
  <c r="BX379" i="8" l="1"/>
  <c r="BW380" i="8"/>
  <c r="BX380" i="8" l="1"/>
  <c r="BW381" i="8"/>
  <c r="BW382" i="8" l="1"/>
  <c r="BX381" i="8"/>
  <c r="BX382" i="8" l="1"/>
  <c r="BW383" i="8"/>
  <c r="BX383" i="8" l="1"/>
  <c r="BW384" i="8"/>
  <c r="BX384" i="8" l="1"/>
  <c r="BW385" i="8"/>
  <c r="BX385" i="8" l="1"/>
  <c r="BW386" i="8"/>
  <c r="BW387" i="8" l="1"/>
  <c r="BX386" i="8"/>
  <c r="BX387" i="8" l="1"/>
  <c r="BW388" i="8"/>
  <c r="BX388" i="8" l="1"/>
  <c r="BW389" i="8"/>
  <c r="BX389" i="8" l="1"/>
  <c r="BW390" i="8"/>
  <c r="BW391" i="8" l="1"/>
  <c r="BX390" i="8"/>
  <c r="BX391" i="8" l="1"/>
  <c r="BW392" i="8"/>
  <c r="BX392" i="8" l="1"/>
  <c r="BW393" i="8"/>
  <c r="BX393" i="8" l="1"/>
  <c r="BW394" i="8"/>
  <c r="BX394" i="8" l="1"/>
  <c r="BW395" i="8"/>
  <c r="BX395" i="8" l="1"/>
  <c r="BW396" i="8"/>
  <c r="BX396" i="8" l="1"/>
  <c r="BW397" i="8"/>
  <c r="BX397" i="8" l="1"/>
  <c r="BW398" i="8"/>
  <c r="BX398" i="8" l="1"/>
  <c r="BW399" i="8"/>
  <c r="BX399" i="8" l="1"/>
  <c r="BW400" i="8"/>
  <c r="BX400" i="8" l="1"/>
  <c r="BW401" i="8"/>
  <c r="BX401" i="8" l="1"/>
  <c r="BW402" i="8"/>
  <c r="BX402" i="8" l="1"/>
  <c r="BW403" i="8"/>
  <c r="BW404" i="8" l="1"/>
  <c r="BX403" i="8"/>
  <c r="BX404" i="8" l="1"/>
  <c r="BW405" i="8"/>
  <c r="BW406" i="8" l="1"/>
  <c r="BX405" i="8"/>
  <c r="BX406" i="8" l="1"/>
  <c r="BW407" i="8"/>
  <c r="BX407" i="8" l="1"/>
  <c r="BW408" i="8"/>
  <c r="BX408" i="8" l="1"/>
  <c r="BW409" i="8"/>
  <c r="BX409" i="8" l="1"/>
  <c r="BW410" i="8"/>
  <c r="BX410" i="8" l="1"/>
  <c r="BW411" i="8"/>
  <c r="BW412" i="8" l="1"/>
  <c r="BX411" i="8"/>
  <c r="BX412" i="8" l="1"/>
  <c r="BW413" i="8"/>
  <c r="BX413" i="8" l="1"/>
  <c r="BW414" i="8"/>
  <c r="BW415" i="8" l="1"/>
  <c r="BX414" i="8"/>
  <c r="BX415" i="8" l="1"/>
  <c r="BW416" i="8"/>
  <c r="BX416" i="8" l="1"/>
  <c r="BW417" i="8"/>
  <c r="BX417" i="8" l="1"/>
  <c r="BW418" i="8"/>
  <c r="BX418" i="8" l="1"/>
  <c r="BW419" i="8"/>
  <c r="BW420" i="8" l="1"/>
  <c r="BX419" i="8"/>
  <c r="BX420" i="8" l="1"/>
  <c r="BW421" i="8"/>
  <c r="BX421" i="8" l="1"/>
  <c r="BW422" i="8"/>
  <c r="BX422" i="8" l="1"/>
  <c r="BW423" i="8"/>
  <c r="BX423" i="8" l="1"/>
  <c r="BW424" i="8"/>
  <c r="BX424" i="8" l="1"/>
  <c r="BW425" i="8"/>
  <c r="BX425" i="8" l="1"/>
  <c r="BW426" i="8"/>
  <c r="BW427" i="8" l="1"/>
  <c r="BX426" i="8"/>
  <c r="BX427" i="8" l="1"/>
  <c r="BW428" i="8"/>
  <c r="BX428" i="8" l="1"/>
  <c r="BW429" i="8"/>
  <c r="BX429" i="8" l="1"/>
  <c r="BW430" i="8"/>
  <c r="BX430" i="8" l="1"/>
  <c r="BW431" i="8"/>
  <c r="BX431" i="8" l="1"/>
  <c r="BW432" i="8"/>
  <c r="BX432" i="8" l="1"/>
  <c r="BW433" i="8"/>
  <c r="BX433" i="8" l="1"/>
  <c r="BW434" i="8"/>
  <c r="BX434" i="8" l="1"/>
  <c r="BW435" i="8"/>
  <c r="BW436" i="8" l="1"/>
  <c r="BX435" i="8"/>
  <c r="BX436" i="8" l="1"/>
  <c r="BW437" i="8"/>
  <c r="BX437" i="8" l="1"/>
  <c r="BW438" i="8"/>
  <c r="BW439" i="8" l="1"/>
  <c r="BX438" i="8"/>
  <c r="BX439" i="8" l="1"/>
  <c r="BW440" i="8"/>
  <c r="BX440" i="8" l="1"/>
  <c r="BW441" i="8"/>
  <c r="BX441" i="8" l="1"/>
  <c r="BW442" i="8"/>
  <c r="BX442" i="8" l="1"/>
  <c r="BW443" i="8"/>
  <c r="BX443" i="8" l="1"/>
  <c r="BW444" i="8"/>
  <c r="BX444" i="8" l="1"/>
  <c r="BW445" i="8"/>
  <c r="BX445" i="8" l="1"/>
  <c r="BW446" i="8"/>
  <c r="BX446" i="8" l="1"/>
  <c r="BW447" i="8"/>
  <c r="BX447" i="8" l="1"/>
  <c r="BW448" i="8"/>
  <c r="BX448" i="8" l="1"/>
  <c r="BW449" i="8"/>
  <c r="BX449" i="8" l="1"/>
  <c r="BW450" i="8"/>
  <c r="BX450" i="8" l="1"/>
  <c r="BW451" i="8"/>
  <c r="BX451" i="8" l="1"/>
  <c r="BW452" i="8"/>
  <c r="BX452" i="8" l="1"/>
  <c r="BW453" i="8"/>
  <c r="BX453" i="8" l="1"/>
  <c r="BW454" i="8"/>
  <c r="BX454" i="8" l="1"/>
  <c r="BW455" i="8"/>
  <c r="BX455" i="8" l="1"/>
  <c r="BW456" i="8"/>
  <c r="BW457" i="8" l="1"/>
  <c r="BX456" i="8"/>
  <c r="BX457" i="8" l="1"/>
  <c r="BW458" i="8"/>
  <c r="BW459" i="8" l="1"/>
  <c r="BX458" i="8"/>
  <c r="BX459" i="8" l="1"/>
  <c r="BW460" i="8"/>
  <c r="BX460" i="8" l="1"/>
  <c r="BW461" i="8"/>
  <c r="BX461" i="8" l="1"/>
  <c r="BW462" i="8"/>
  <c r="BX462" i="8" l="1"/>
  <c r="BW463" i="8"/>
  <c r="BW464" i="8" l="1"/>
  <c r="BX463" i="8"/>
  <c r="BW465" i="8" l="1"/>
  <c r="BX464" i="8"/>
  <c r="BX465" i="8" l="1"/>
  <c r="BW466" i="8"/>
  <c r="BX466" i="8" l="1"/>
  <c r="BW467" i="8"/>
  <c r="BX467" i="8" l="1"/>
  <c r="BW468" i="8"/>
  <c r="BX468" i="8" l="1"/>
  <c r="BW469" i="8"/>
  <c r="BX469" i="8" l="1"/>
  <c r="BW470" i="8"/>
  <c r="BW471" i="8" l="1"/>
  <c r="BX470" i="8"/>
  <c r="BX471" i="8" l="1"/>
  <c r="BW472" i="8"/>
  <c r="BX472" i="8" l="1"/>
  <c r="BW473" i="8"/>
  <c r="BX473" i="8" l="1"/>
  <c r="BW474" i="8"/>
  <c r="BW475" i="8" l="1"/>
  <c r="BX474" i="8"/>
  <c r="BW476" i="8" l="1"/>
  <c r="BX475" i="8"/>
  <c r="BX476" i="8" l="1"/>
  <c r="BW477" i="8"/>
  <c r="BX477" i="8" l="1"/>
  <c r="BW478" i="8"/>
  <c r="BX478" i="8" l="1"/>
  <c r="BW479" i="8"/>
  <c r="BW480" i="8" l="1"/>
  <c r="BX479" i="8"/>
  <c r="BX480" i="8" l="1"/>
  <c r="BW481" i="8"/>
  <c r="BW482" i="8" l="1"/>
  <c r="BX481" i="8"/>
  <c r="BX482" i="8" l="1"/>
  <c r="BW483" i="8"/>
  <c r="BX483" i="8" l="1"/>
  <c r="BW484" i="8"/>
  <c r="BX484" i="8" l="1"/>
  <c r="BW485" i="8"/>
  <c r="BW486" i="8" l="1"/>
  <c r="BX485" i="8"/>
  <c r="BW487" i="8" l="1"/>
  <c r="BX486" i="8"/>
  <c r="BX487" i="8" l="1"/>
  <c r="BW488" i="8"/>
  <c r="BX488" i="8" l="1"/>
  <c r="BW489" i="8"/>
  <c r="BW490" i="8" l="1"/>
  <c r="BX489" i="8"/>
  <c r="BW491" i="8" l="1"/>
  <c r="BX490" i="8"/>
  <c r="BX491" i="8" l="1"/>
  <c r="BW492" i="8"/>
  <c r="BX492" i="8" l="1"/>
  <c r="BW493" i="8"/>
  <c r="BX493" i="8" l="1"/>
  <c r="BW494" i="8"/>
  <c r="BX494" i="8" l="1"/>
  <c r="BW495" i="8"/>
  <c r="BX495" i="8" l="1"/>
  <c r="BW496" i="8"/>
  <c r="BX496" i="8" l="1"/>
  <c r="BW497" i="8"/>
  <c r="BX497" i="8" l="1"/>
  <c r="BW498" i="8"/>
  <c r="BX498" i="8" l="1"/>
  <c r="BW499" i="8"/>
  <c r="BX499" i="8" l="1"/>
  <c r="BW500" i="8"/>
  <c r="BX500" i="8" l="1"/>
  <c r="BW501" i="8"/>
  <c r="BX501" i="8" l="1"/>
  <c r="BW502" i="8"/>
  <c r="BW503" i="8" l="1"/>
  <c r="BX502" i="8"/>
  <c r="BW504" i="8" l="1"/>
  <c r="BX503" i="8"/>
  <c r="BX504" i="8" l="1"/>
  <c r="BW505" i="8"/>
  <c r="BW506" i="8" l="1"/>
  <c r="BX505" i="8"/>
  <c r="BX506" i="8" l="1"/>
  <c r="BW507" i="8"/>
  <c r="BX507" i="8" l="1"/>
  <c r="BW508" i="8"/>
  <c r="BX508" i="8" l="1"/>
  <c r="BW509" i="8"/>
  <c r="BX509" i="8" l="1"/>
  <c r="BW510" i="8"/>
  <c r="BX510" i="8" l="1"/>
  <c r="BW511" i="8"/>
  <c r="BX511" i="8" l="1"/>
  <c r="BW512" i="8"/>
  <c r="BW513" i="8" l="1"/>
  <c r="BX512" i="8"/>
  <c r="BX513" i="8" l="1"/>
  <c r="BW514" i="8"/>
  <c r="BW515" i="8" l="1"/>
  <c r="BX514" i="8"/>
  <c r="BX515" i="8" l="1"/>
  <c r="BW516" i="8"/>
  <c r="BW517" i="8" l="1"/>
  <c r="BX516" i="8"/>
  <c r="BX517" i="8" l="1"/>
  <c r="BW518" i="8"/>
  <c r="BW519" i="8" l="1"/>
  <c r="BX518" i="8"/>
  <c r="BX519" i="8" l="1"/>
  <c r="BW520" i="8"/>
  <c r="BX520" i="8" l="1"/>
  <c r="BW521" i="8"/>
  <c r="BX521" i="8" l="1"/>
  <c r="BW522" i="8"/>
  <c r="BW523" i="8" l="1"/>
  <c r="BX522" i="8"/>
  <c r="BW524" i="8" l="1"/>
  <c r="BX523" i="8"/>
  <c r="BX524" i="8" l="1"/>
  <c r="BW525" i="8"/>
  <c r="BX525" i="8" l="1"/>
  <c r="BW526" i="8"/>
  <c r="BX526" i="8" l="1"/>
  <c r="BW527" i="8"/>
  <c r="BX527" i="8" l="1"/>
  <c r="BW528" i="8"/>
  <c r="BW529" i="8" l="1"/>
  <c r="BX528" i="8"/>
  <c r="BW530" i="8" l="1"/>
  <c r="BX529" i="8"/>
  <c r="BX530" i="8" l="1"/>
  <c r="BW531" i="8"/>
  <c r="BX531" i="8" l="1"/>
  <c r="BW532" i="8"/>
  <c r="BW533" i="8" l="1"/>
  <c r="BX532" i="8"/>
  <c r="BX533" i="8" l="1"/>
  <c r="BW534" i="8"/>
  <c r="BX534" i="8" l="1"/>
  <c r="BW535" i="8"/>
  <c r="BW536" i="8" l="1"/>
  <c r="BX535" i="8"/>
  <c r="BW537" i="8" l="1"/>
  <c r="BX536" i="8"/>
  <c r="BX537" i="8" l="1"/>
  <c r="BW538" i="8"/>
  <c r="BW539" i="8" l="1"/>
  <c r="BX538" i="8"/>
  <c r="BX539" i="8" l="1"/>
  <c r="BW540" i="8"/>
  <c r="BW541" i="8" l="1"/>
  <c r="BX540" i="8"/>
  <c r="BX541" i="8" l="1"/>
  <c r="BW542" i="8"/>
  <c r="BX542" i="8" l="1"/>
  <c r="BW543" i="8"/>
  <c r="BX543" i="8" l="1"/>
  <c r="BW544" i="8"/>
  <c r="BW545" i="8" l="1"/>
  <c r="BX544" i="8"/>
  <c r="BW546" i="8" l="1"/>
  <c r="BX545" i="8"/>
  <c r="BW547" i="8" l="1"/>
  <c r="BX546" i="8"/>
  <c r="BX547" i="8" l="1"/>
  <c r="BW548" i="8"/>
  <c r="BW549" i="8" l="1"/>
  <c r="BX548" i="8"/>
  <c r="BX549" i="8" l="1"/>
  <c r="BW550" i="8"/>
  <c r="BX550" i="8" l="1"/>
  <c r="BW551" i="8"/>
  <c r="BX551" i="8" l="1"/>
  <c r="BW552" i="8"/>
  <c r="BX552" i="8" l="1"/>
  <c r="BW553" i="8"/>
  <c r="BX553" i="8" l="1"/>
  <c r="BW554" i="8"/>
  <c r="BX554" i="8" l="1"/>
  <c r="BW555" i="8"/>
  <c r="BW556" i="8" l="1"/>
  <c r="BX555" i="8"/>
  <c r="BW557" i="8" l="1"/>
  <c r="BX556" i="8"/>
  <c r="BX557" i="8" l="1"/>
  <c r="BW558" i="8"/>
  <c r="BX558" i="8" l="1"/>
  <c r="BW559" i="8"/>
  <c r="BX559" i="8" l="1"/>
  <c r="BW560" i="8"/>
  <c r="BX560" i="8" l="1"/>
  <c r="BW561" i="8"/>
  <c r="BX561" i="8" l="1"/>
  <c r="BW562" i="8"/>
  <c r="BX562" i="8" l="1"/>
  <c r="BW563" i="8"/>
  <c r="BX563" i="8" l="1"/>
  <c r="BW564" i="8"/>
  <c r="BW565" i="8" l="1"/>
  <c r="BX564" i="8"/>
  <c r="BX565" i="8" l="1"/>
  <c r="BW566" i="8"/>
  <c r="BX566" i="8" l="1"/>
  <c r="BW567" i="8"/>
  <c r="BW568" i="8" l="1"/>
  <c r="BX567" i="8"/>
  <c r="BX568" i="8" l="1"/>
  <c r="BW569" i="8"/>
  <c r="BX569" i="8" l="1"/>
  <c r="BW570" i="8"/>
  <c r="BX570" i="8" l="1"/>
  <c r="BW571" i="8"/>
  <c r="BW572" i="8" l="1"/>
  <c r="BX571" i="8"/>
  <c r="BW573" i="8" l="1"/>
  <c r="BX572" i="8"/>
  <c r="BX573" i="8" l="1"/>
  <c r="BW574" i="8"/>
  <c r="BX574" i="8" l="1"/>
  <c r="BW575" i="8"/>
  <c r="BW576" i="8" l="1"/>
  <c r="BX575" i="8"/>
  <c r="BW577" i="8" l="1"/>
  <c r="BX576" i="8"/>
  <c r="BX577" i="8" l="1"/>
  <c r="BW578" i="8"/>
  <c r="BW579" i="8" l="1"/>
  <c r="BX578" i="8"/>
  <c r="BX579" i="8" l="1"/>
  <c r="BW580" i="8"/>
  <c r="BW581" i="8" l="1"/>
  <c r="BX580" i="8"/>
  <c r="BX581" i="8" l="1"/>
  <c r="BW582" i="8"/>
  <c r="BW583" i="8" l="1"/>
  <c r="BX582" i="8"/>
  <c r="BX583" i="8" l="1"/>
  <c r="BW584" i="8"/>
  <c r="BW585" i="8" l="1"/>
  <c r="BX584" i="8"/>
  <c r="BW586" i="8" l="1"/>
  <c r="BX585" i="8"/>
  <c r="BX586" i="8" l="1"/>
  <c r="BW587" i="8"/>
  <c r="BX587" i="8" l="1"/>
  <c r="BW588" i="8"/>
  <c r="BW589" i="8" l="1"/>
  <c r="BX588" i="8"/>
  <c r="BX589" i="8" l="1"/>
  <c r="BW590" i="8"/>
  <c r="BX590" i="8" l="1"/>
  <c r="BW591" i="8"/>
  <c r="BW592" i="8" l="1"/>
  <c r="BX591" i="8"/>
  <c r="BW593" i="8" l="1"/>
  <c r="BX592" i="8"/>
  <c r="BW594" i="8" l="1"/>
  <c r="BX593" i="8"/>
  <c r="BX594" i="8" l="1"/>
  <c r="BW595" i="8"/>
  <c r="BX595" i="8" l="1"/>
  <c r="BW596" i="8"/>
  <c r="BW597" i="8" l="1"/>
  <c r="BX596" i="8"/>
  <c r="BW598" i="8" l="1"/>
  <c r="BX597" i="8"/>
  <c r="BW599" i="8" l="1"/>
  <c r="BX598" i="8"/>
  <c r="BX599" i="8" l="1"/>
  <c r="BW600" i="8"/>
  <c r="BX600" i="8" l="1"/>
  <c r="BW601" i="8"/>
  <c r="BX601" i="8" l="1"/>
  <c r="BW602" i="8"/>
  <c r="BX602" i="8" l="1"/>
  <c r="BW603" i="8"/>
  <c r="BX603" i="8" l="1"/>
  <c r="BW604" i="8"/>
  <c r="BW605" i="8" l="1"/>
  <c r="BX604" i="8"/>
  <c r="BW606" i="8" l="1"/>
  <c r="BX605" i="8"/>
  <c r="BX606" i="8" l="1"/>
  <c r="BW607" i="8"/>
  <c r="BX607" i="8" l="1"/>
  <c r="BW608" i="8"/>
  <c r="BX608" i="8" l="1"/>
  <c r="BW609" i="8"/>
  <c r="BX609" i="8" l="1"/>
  <c r="BW610" i="8"/>
  <c r="BX610" i="8" l="1"/>
  <c r="BW611" i="8"/>
  <c r="BX611" i="8" l="1"/>
  <c r="BW612" i="8"/>
  <c r="BW613" i="8" l="1"/>
  <c r="BX612" i="8"/>
  <c r="BX613" i="8" l="1"/>
  <c r="BW614" i="8"/>
  <c r="BX614" i="8" l="1"/>
  <c r="BW615" i="8"/>
  <c r="BX615" i="8" l="1"/>
  <c r="BW616" i="8"/>
  <c r="BW617" i="8" l="1"/>
  <c r="BX616" i="8"/>
  <c r="BW618" i="8" l="1"/>
  <c r="BX617" i="8"/>
  <c r="BX618" i="8" l="1"/>
  <c r="BW619" i="8"/>
  <c r="BX619" i="8" l="1"/>
  <c r="BW620" i="8"/>
  <c r="BW621" i="8" l="1"/>
  <c r="BX620" i="8"/>
  <c r="BX621" i="8" l="1"/>
  <c r="BW622" i="8"/>
  <c r="BX622" i="8" l="1"/>
  <c r="BW623" i="8"/>
  <c r="BX623" i="8" l="1"/>
  <c r="BW624" i="8"/>
  <c r="BW625" i="8" l="1"/>
  <c r="BX624" i="8"/>
  <c r="BW626" i="8" l="1"/>
  <c r="BX625" i="8"/>
  <c r="BX626" i="8" l="1"/>
  <c r="BW627" i="8"/>
  <c r="BX627" i="8" l="1"/>
  <c r="BW628" i="8"/>
  <c r="BX628" i="8" l="1"/>
  <c r="BW629" i="8"/>
  <c r="BW630" i="8" l="1"/>
  <c r="BX629" i="8"/>
  <c r="BW631" i="8" l="1"/>
  <c r="BX630" i="8"/>
  <c r="BX631" i="8" l="1"/>
  <c r="BW632" i="8"/>
  <c r="BX632" i="8" l="1"/>
  <c r="BW633" i="8"/>
  <c r="BX633" i="8" l="1"/>
  <c r="BW634" i="8"/>
  <c r="BX634" i="8" l="1"/>
  <c r="BW635" i="8"/>
  <c r="BX635" i="8" l="1"/>
  <c r="BW636" i="8"/>
  <c r="BX636" i="8" l="1"/>
  <c r="BW637" i="8"/>
  <c r="BX637" i="8" l="1"/>
  <c r="BW638" i="8"/>
  <c r="BX638" i="8" l="1"/>
  <c r="BW639" i="8"/>
  <c r="BX639" i="8" l="1"/>
  <c r="BW640" i="8"/>
  <c r="BW641" i="8" l="1"/>
  <c r="BX640" i="8"/>
  <c r="BX641" i="8" l="1"/>
  <c r="BW642" i="8"/>
  <c r="BX642" i="8" l="1"/>
  <c r="BW643" i="8"/>
  <c r="BX643" i="8" l="1"/>
  <c r="BW644" i="8"/>
  <c r="BX644" i="8" l="1"/>
  <c r="BW645" i="8"/>
  <c r="BX645" i="8" l="1"/>
  <c r="BW646" i="8"/>
  <c r="BX646" i="8" l="1"/>
  <c r="BW647" i="8"/>
  <c r="BX647" i="8" l="1"/>
  <c r="BW648" i="8"/>
  <c r="BW649" i="8" l="1"/>
  <c r="BX648" i="8"/>
  <c r="BW650" i="8" l="1"/>
  <c r="BX649" i="8"/>
  <c r="BX650" i="8" l="1"/>
  <c r="BW651" i="8"/>
  <c r="BX651" i="8" l="1"/>
  <c r="BW652" i="8"/>
  <c r="BW653" i="8" l="1"/>
  <c r="BX652" i="8"/>
  <c r="BW654" i="8" l="1"/>
  <c r="BX653" i="8"/>
  <c r="BW655" i="8" l="1"/>
  <c r="BX654" i="8"/>
  <c r="BX655" i="8" l="1"/>
  <c r="BW656" i="8"/>
  <c r="BW657" i="8" l="1"/>
  <c r="BX656" i="8"/>
  <c r="BW658" i="8" l="1"/>
  <c r="BX657" i="8"/>
  <c r="BX658" i="8" l="1"/>
  <c r="BW659" i="8"/>
  <c r="BX659" i="8" l="1"/>
  <c r="BW660" i="8"/>
  <c r="BW661" i="8" l="1"/>
  <c r="BX660" i="8"/>
  <c r="BX661" i="8" l="1"/>
  <c r="BW662" i="8"/>
  <c r="BW663" i="8" l="1"/>
  <c r="BX662" i="8"/>
  <c r="BX663" i="8" l="1"/>
  <c r="BW664" i="8"/>
  <c r="BW665" i="8" l="1"/>
  <c r="BX664" i="8"/>
  <c r="BX665" i="8" l="1"/>
  <c r="BW666" i="8"/>
  <c r="BW667" i="8" l="1"/>
  <c r="BX666" i="8"/>
  <c r="BX667" i="8" l="1"/>
  <c r="BW668" i="8"/>
  <c r="BW669" i="8" l="1"/>
  <c r="BX668" i="8"/>
  <c r="BX669" i="8" l="1"/>
  <c r="BW670" i="8"/>
  <c r="BX670" i="8" l="1"/>
  <c r="BW671" i="8"/>
  <c r="BX671" i="8" l="1"/>
  <c r="BW672" i="8"/>
  <c r="BW673" i="8" l="1"/>
  <c r="BX672" i="8"/>
  <c r="BX673" i="8" l="1"/>
  <c r="BW674" i="8"/>
  <c r="BX674" i="8" l="1"/>
  <c r="BW675" i="8"/>
  <c r="BX675" i="8" l="1"/>
  <c r="BW676" i="8"/>
  <c r="BW677" i="8" l="1"/>
  <c r="BX676" i="8"/>
  <c r="BX677" i="8" l="1"/>
  <c r="BW678" i="8"/>
  <c r="BW679" i="8" l="1"/>
  <c r="BX678" i="8"/>
  <c r="BX679" i="8" l="1"/>
  <c r="BW680" i="8"/>
  <c r="BW681" i="8" l="1"/>
  <c r="BX680" i="8"/>
  <c r="BW682" i="8" l="1"/>
  <c r="BX681" i="8"/>
  <c r="BX682" i="8" l="1"/>
  <c r="BW683" i="8"/>
  <c r="BX683" i="8" l="1"/>
  <c r="BW684" i="8"/>
  <c r="BW685" i="8" l="1"/>
  <c r="BX684" i="8"/>
  <c r="BX685" i="8" l="1"/>
  <c r="BW686" i="8"/>
  <c r="BX686" i="8" l="1"/>
  <c r="BW687" i="8"/>
  <c r="BX687" i="8" l="1"/>
  <c r="BW688" i="8"/>
  <c r="BW689" i="8" l="1"/>
  <c r="BX688" i="8"/>
  <c r="BX689" i="8" l="1"/>
  <c r="BW690" i="8"/>
  <c r="BX690" i="8" l="1"/>
  <c r="BW691" i="8"/>
  <c r="BW692" i="8" l="1"/>
  <c r="BX691" i="8"/>
  <c r="BX692" i="8" l="1"/>
  <c r="BW693" i="8"/>
  <c r="BX693" i="8" l="1"/>
  <c r="BW694" i="8"/>
  <c r="BW695" i="8" l="1"/>
  <c r="BX694" i="8"/>
  <c r="BX695" i="8" l="1"/>
  <c r="BW696" i="8"/>
  <c r="BW697" i="8" l="1"/>
  <c r="BX696" i="8"/>
  <c r="BW698" i="8" l="1"/>
  <c r="BX697" i="8"/>
  <c r="BX698" i="8" l="1"/>
  <c r="BW699" i="8"/>
  <c r="BW700" i="8" l="1"/>
  <c r="BX699" i="8"/>
  <c r="BW701" i="8" l="1"/>
  <c r="BX700" i="8"/>
  <c r="BX701" i="8" l="1"/>
  <c r="BW702" i="8"/>
  <c r="BW703" i="8" l="1"/>
  <c r="BX702" i="8"/>
  <c r="BX703" i="8" l="1"/>
  <c r="BW704" i="8"/>
  <c r="BW705" i="8" l="1"/>
  <c r="BX704" i="8"/>
  <c r="BX705" i="8" l="1"/>
  <c r="BW706" i="8"/>
  <c r="BX706" i="8" l="1"/>
  <c r="BW707" i="8"/>
  <c r="BW708" i="8" l="1"/>
  <c r="BX707" i="8"/>
  <c r="BW709" i="8" l="1"/>
  <c r="BX708" i="8"/>
  <c r="BX709" i="8" l="1"/>
  <c r="BW710" i="8"/>
  <c r="BX710" i="8" l="1"/>
  <c r="BW711" i="8"/>
  <c r="BX711" i="8" l="1"/>
  <c r="BW712" i="8"/>
  <c r="BX712" i="8" l="1"/>
  <c r="BW713" i="8"/>
  <c r="BX713" i="8" l="1"/>
  <c r="BW714" i="8"/>
  <c r="BW715" i="8" l="1"/>
  <c r="BX714" i="8"/>
  <c r="BX715" i="8" l="1"/>
  <c r="BW716" i="8"/>
  <c r="BW717" i="8" l="1"/>
  <c r="BX716" i="8"/>
  <c r="BX717" i="8" l="1"/>
  <c r="BW718" i="8"/>
  <c r="BX718" i="8" l="1"/>
  <c r="BW719" i="8"/>
  <c r="BW720" i="8" l="1"/>
  <c r="BX719" i="8"/>
  <c r="BX720" i="8" l="1"/>
  <c r="BW721" i="8"/>
  <c r="BX721" i="8" l="1"/>
  <c r="BW722" i="8"/>
  <c r="BW723" i="8" l="1"/>
  <c r="BX722" i="8"/>
  <c r="BX723" i="8" l="1"/>
  <c r="BW724" i="8"/>
  <c r="BW725" i="8" l="1"/>
  <c r="BX724" i="8"/>
  <c r="BX725" i="8" l="1"/>
  <c r="BW726" i="8"/>
  <c r="BX726" i="8" l="1"/>
  <c r="BW727" i="8"/>
  <c r="BW728" i="8" l="1"/>
  <c r="BX727" i="8"/>
  <c r="BX728" i="8" l="1"/>
  <c r="BW729" i="8"/>
  <c r="BX729" i="8" l="1"/>
  <c r="BW730" i="8"/>
  <c r="BX730" i="8" l="1"/>
  <c r="BW731" i="8"/>
  <c r="BX731" i="8" l="1"/>
  <c r="BW732" i="8"/>
  <c r="BW733" i="8" l="1"/>
  <c r="BX732" i="8"/>
  <c r="BW734" i="8" l="1"/>
  <c r="BX733" i="8"/>
  <c r="BX734" i="8" l="1"/>
  <c r="BW735" i="8"/>
  <c r="BX735" i="8" l="1"/>
  <c r="BW736" i="8"/>
  <c r="BW737" i="8" l="1"/>
  <c r="BX736" i="8"/>
  <c r="BX737" i="8" l="1"/>
  <c r="BW738" i="8"/>
  <c r="BW739" i="8" l="1"/>
  <c r="BX738" i="8"/>
  <c r="BX739" i="8" l="1"/>
  <c r="BW740" i="8"/>
  <c r="BX740" i="8" l="1"/>
  <c r="BW741" i="8"/>
  <c r="BX741" i="8" l="1"/>
  <c r="BW742" i="8"/>
  <c r="BX742" i="8" l="1"/>
  <c r="BW743" i="8"/>
  <c r="BX743" i="8" l="1"/>
  <c r="BW744" i="8"/>
  <c r="BX744" i="8" l="1"/>
  <c r="BW745" i="8"/>
  <c r="BX745" i="8" l="1"/>
  <c r="BW746" i="8"/>
  <c r="BW747" i="8" l="1"/>
  <c r="BX746" i="8"/>
  <c r="BX747" i="8" l="1"/>
  <c r="BW748" i="8"/>
  <c r="BX748" i="8" l="1"/>
  <c r="BW749" i="8"/>
  <c r="BX749" i="8" l="1"/>
  <c r="BW750" i="8"/>
  <c r="BX750" i="8" l="1"/>
  <c r="BW751" i="8"/>
  <c r="BX751" i="8" l="1"/>
  <c r="BW752" i="8"/>
  <c r="BX752" i="8" l="1"/>
  <c r="BW753" i="8"/>
  <c r="BX753" i="8" l="1"/>
  <c r="BW754" i="8"/>
  <c r="BX754" i="8" l="1"/>
  <c r="BW755" i="8"/>
  <c r="BX755" i="8" l="1"/>
  <c r="BW756" i="8"/>
  <c r="BX756" i="8" l="1"/>
  <c r="BW757" i="8"/>
  <c r="BX757" i="8" l="1"/>
  <c r="BW758" i="8"/>
  <c r="BX758" i="8" l="1"/>
  <c r="BW759" i="8"/>
  <c r="BX759" i="8" l="1"/>
  <c r="BW760" i="8"/>
  <c r="BX760" i="8" l="1"/>
  <c r="BW761" i="8"/>
  <c r="BX761" i="8" l="1"/>
  <c r="BW762" i="8"/>
  <c r="BX762" i="8" l="1"/>
  <c r="BW763" i="8"/>
  <c r="BX763" i="8" l="1"/>
  <c r="BW764" i="8"/>
  <c r="BX764" i="8" l="1"/>
  <c r="BW765" i="8"/>
  <c r="BX765" i="8" l="1"/>
  <c r="BW766" i="8"/>
  <c r="BW767" i="8" l="1"/>
  <c r="BX766" i="8"/>
  <c r="BX767" i="8" l="1"/>
  <c r="BW768" i="8"/>
  <c r="BX768" i="8" l="1"/>
  <c r="BW769" i="8"/>
  <c r="BW770" i="8" l="1"/>
  <c r="BX769" i="8"/>
  <c r="BX770" i="8" l="1"/>
  <c r="BW771" i="8"/>
  <c r="BX771" i="8" l="1"/>
  <c r="BW772" i="8"/>
  <c r="BX772" i="8" l="1"/>
  <c r="BW773" i="8"/>
  <c r="BW774" i="8" l="1"/>
  <c r="BX773" i="8"/>
  <c r="BX774" i="8" l="1"/>
  <c r="BW775" i="8"/>
  <c r="BX775" i="8" l="1"/>
  <c r="BW776" i="8"/>
  <c r="BX776" i="8" l="1"/>
  <c r="BW777" i="8"/>
  <c r="BX777" i="8" l="1"/>
  <c r="BW778" i="8"/>
  <c r="BX778" i="8" l="1"/>
  <c r="BW779" i="8"/>
  <c r="BX779" i="8" l="1"/>
  <c r="BW780" i="8"/>
  <c r="BW781" i="8" l="1"/>
  <c r="BX780" i="8"/>
  <c r="BX781" i="8" l="1"/>
  <c r="BW782" i="8"/>
  <c r="BW783" i="8" l="1"/>
  <c r="BX782" i="8"/>
  <c r="BX783" i="8" l="1"/>
  <c r="BW784" i="8"/>
  <c r="BX784" i="8" l="1"/>
  <c r="BW785" i="8"/>
  <c r="BX785" i="8" l="1"/>
  <c r="BW786" i="8"/>
  <c r="BW787" i="8" l="1"/>
  <c r="BX786" i="8"/>
  <c r="BX787" i="8" l="1"/>
  <c r="BW788" i="8"/>
  <c r="BW789" i="8" l="1"/>
  <c r="BX788" i="8"/>
  <c r="BX789" i="8" l="1"/>
  <c r="BW790" i="8"/>
  <c r="BX790" i="8" l="1"/>
  <c r="BW791" i="8"/>
  <c r="BX791" i="8" l="1"/>
  <c r="BW792" i="8"/>
  <c r="BX792" i="8" l="1"/>
  <c r="BW793" i="8"/>
  <c r="BX793" i="8" l="1"/>
  <c r="BW794" i="8"/>
  <c r="BW795" i="8" l="1"/>
  <c r="BX794" i="8"/>
  <c r="BX795" i="8" l="1"/>
  <c r="BW796" i="8"/>
  <c r="BX796" i="8" l="1"/>
  <c r="BW797" i="8"/>
  <c r="BX797" i="8" l="1"/>
  <c r="BW798" i="8"/>
  <c r="BX798" i="8" l="1"/>
  <c r="BW799" i="8"/>
  <c r="BX799" i="8" l="1"/>
  <c r="BW800" i="8"/>
  <c r="BX800" i="8" l="1"/>
  <c r="BW801" i="8"/>
  <c r="BX801" i="8" l="1"/>
  <c r="BW802" i="8"/>
  <c r="BX802" i="8" l="1"/>
  <c r="BW803" i="8"/>
  <c r="BX803" i="8" l="1"/>
  <c r="BW804" i="8"/>
  <c r="BW805" i="8" l="1"/>
  <c r="BX804" i="8"/>
  <c r="BW806" i="8" l="1"/>
  <c r="BX805" i="8"/>
  <c r="BX806" i="8" l="1"/>
  <c r="BW807" i="8"/>
  <c r="BW808" i="8" l="1"/>
  <c r="BX807" i="8"/>
  <c r="BX808" i="8" l="1"/>
  <c r="BW809" i="8"/>
  <c r="BX809" i="8" l="1"/>
  <c r="BW810" i="8"/>
  <c r="BX810" i="8" l="1"/>
  <c r="BW811" i="8"/>
  <c r="BX811" i="8" l="1"/>
  <c r="BW812" i="8"/>
  <c r="BW813" i="8" l="1"/>
  <c r="BX812" i="8"/>
  <c r="BX813" i="8" l="1"/>
  <c r="BW814" i="8"/>
  <c r="BX814" i="8" l="1"/>
  <c r="BW815" i="8"/>
  <c r="BX815" i="8" l="1"/>
  <c r="BW816" i="8"/>
  <c r="BX816" i="8" l="1"/>
  <c r="BW817" i="8"/>
  <c r="BX817" i="8" l="1"/>
  <c r="BW818" i="8"/>
  <c r="BX818" i="8" l="1"/>
  <c r="BW819" i="8"/>
  <c r="BX819" i="8" l="1"/>
  <c r="BW820" i="8"/>
  <c r="BW821" i="8" l="1"/>
  <c r="BX820" i="8"/>
  <c r="BX821" i="8" l="1"/>
  <c r="BW822" i="8"/>
  <c r="BX822" i="8" l="1"/>
  <c r="BW823" i="8"/>
  <c r="BX823" i="8" l="1"/>
  <c r="BW824" i="8"/>
  <c r="BW825" i="8" l="1"/>
  <c r="BX824" i="8"/>
  <c r="BX825" i="8" l="1"/>
  <c r="BW826" i="8"/>
  <c r="BX826" i="8" l="1"/>
  <c r="BW827" i="8"/>
  <c r="BW828" i="8" l="1"/>
  <c r="BX827" i="8"/>
  <c r="BX828" i="8" l="1"/>
  <c r="BW829" i="8"/>
  <c r="BX829" i="8" l="1"/>
  <c r="BW830" i="8"/>
  <c r="BX830" i="8" l="1"/>
  <c r="BW831" i="8"/>
  <c r="BX831" i="8" l="1"/>
  <c r="BW832" i="8"/>
  <c r="BX832" i="8" l="1"/>
  <c r="BW833" i="8"/>
  <c r="BW834" i="8" l="1"/>
  <c r="BX833" i="8"/>
  <c r="BX834" i="8" l="1"/>
  <c r="BW835" i="8"/>
  <c r="BX835" i="8" l="1"/>
  <c r="BW836" i="8"/>
  <c r="BX836" i="8" l="1"/>
  <c r="BW837" i="8"/>
  <c r="BW838" i="8" l="1"/>
  <c r="BX837" i="8"/>
  <c r="BX838" i="8" l="1"/>
  <c r="BW839" i="8"/>
  <c r="BX839" i="8" l="1"/>
  <c r="BW840" i="8"/>
  <c r="BX840" i="8" l="1"/>
  <c r="BW841" i="8"/>
  <c r="BW842" i="8" l="1"/>
  <c r="BX841" i="8"/>
  <c r="BX842" i="8" l="1"/>
  <c r="BW843" i="8"/>
  <c r="BW844" i="8" l="1"/>
  <c r="BX843" i="8"/>
  <c r="BW845" i="8" l="1"/>
  <c r="BX844" i="8"/>
  <c r="BX845" i="8" l="1"/>
  <c r="BW846" i="8"/>
  <c r="BX846" i="8" l="1"/>
  <c r="BW847" i="8"/>
  <c r="BX847" i="8" l="1"/>
  <c r="BW848" i="8"/>
  <c r="BX848" i="8" l="1"/>
  <c r="BW849" i="8"/>
  <c r="BX849" i="8" l="1"/>
  <c r="BW850" i="8"/>
  <c r="BX850" i="8" l="1"/>
  <c r="BW851" i="8"/>
  <c r="BW852" i="8" l="1"/>
  <c r="BX851" i="8"/>
  <c r="BX852" i="8" l="1"/>
  <c r="BW853" i="8"/>
  <c r="BW854" i="8" l="1"/>
  <c r="BX853" i="8"/>
  <c r="BX854" i="8" l="1"/>
  <c r="BW855" i="8"/>
  <c r="BX855" i="8" l="1"/>
  <c r="BW856" i="8"/>
  <c r="BX856" i="8" l="1"/>
  <c r="BW857" i="8"/>
  <c r="BW858" i="8" l="1"/>
  <c r="BX857" i="8"/>
  <c r="BX858" i="8" l="1"/>
  <c r="BW859" i="8"/>
  <c r="BX859" i="8" l="1"/>
  <c r="BW860" i="8"/>
  <c r="BX860" i="8" l="1"/>
  <c r="BW861" i="8"/>
  <c r="BX861" i="8" l="1"/>
  <c r="BW862" i="8"/>
  <c r="BX862" i="8" l="1"/>
  <c r="BW863" i="8"/>
  <c r="BX863" i="8" l="1"/>
  <c r="BW864" i="8"/>
  <c r="BX864" i="8" l="1"/>
  <c r="BW865" i="8"/>
  <c r="BW866" i="8" l="1"/>
  <c r="BX865" i="8"/>
  <c r="BX866" i="8" l="1"/>
  <c r="BW867" i="8"/>
  <c r="BX867" i="8" l="1"/>
  <c r="BW868" i="8"/>
  <c r="BW869" i="8" l="1"/>
  <c r="BX868" i="8"/>
  <c r="BW870" i="8" l="1"/>
  <c r="BX869" i="8"/>
  <c r="BX870" i="8" l="1"/>
  <c r="BW871" i="8"/>
  <c r="BX871" i="8" l="1"/>
  <c r="BW872" i="8"/>
  <c r="BW873" i="8" l="1"/>
  <c r="BX872" i="8"/>
  <c r="BW874" i="8" l="1"/>
  <c r="BX873" i="8"/>
  <c r="BX874" i="8" l="1"/>
  <c r="BW875" i="8"/>
  <c r="BX875" i="8" l="1"/>
  <c r="BW876" i="8"/>
  <c r="BW877" i="8" l="1"/>
  <c r="BX876" i="8"/>
  <c r="BX877" i="8" l="1"/>
  <c r="BW878" i="8"/>
  <c r="BX878" i="8" l="1"/>
  <c r="BW879" i="8"/>
  <c r="BX879" i="8" l="1"/>
  <c r="BW880" i="8"/>
  <c r="BX880" i="8" l="1"/>
  <c r="BW881" i="8"/>
  <c r="BX881" i="8" l="1"/>
  <c r="BW882" i="8"/>
  <c r="BX882" i="8" l="1"/>
  <c r="BW883" i="8"/>
  <c r="BW884" i="8" l="1"/>
  <c r="BX883" i="8"/>
  <c r="BX884" i="8" l="1"/>
  <c r="BW885" i="8"/>
  <c r="BX885" i="8" l="1"/>
  <c r="BW886" i="8"/>
  <c r="BX886" i="8" l="1"/>
  <c r="BW887" i="8"/>
  <c r="BW888" i="8" l="1"/>
  <c r="BX887" i="8"/>
  <c r="BX888" i="8" l="1"/>
  <c r="BW889" i="8"/>
  <c r="BX889" i="8" l="1"/>
  <c r="BW890" i="8"/>
  <c r="BX890" i="8" l="1"/>
  <c r="BW891" i="8"/>
  <c r="BX891" i="8" l="1"/>
  <c r="BW892" i="8"/>
  <c r="BX892" i="8" l="1"/>
  <c r="BW893" i="8"/>
  <c r="BX893" i="8" l="1"/>
  <c r="BW894" i="8"/>
  <c r="BX894" i="8" l="1"/>
  <c r="BW895" i="8"/>
  <c r="BX895" i="8" l="1"/>
  <c r="BW896" i="8"/>
  <c r="BX896" i="8" l="1"/>
  <c r="BW897" i="8"/>
  <c r="BW898" i="8" l="1"/>
  <c r="BX897" i="8"/>
  <c r="BX898" i="8" l="1"/>
  <c r="BW899" i="8"/>
  <c r="BX899" i="8" l="1"/>
  <c r="BW900" i="8"/>
  <c r="BW901" i="8" l="1"/>
  <c r="BX900" i="8"/>
  <c r="BW902" i="8" l="1"/>
  <c r="BX901" i="8"/>
  <c r="BX902" i="8" l="1"/>
  <c r="BW903" i="8"/>
  <c r="BX903" i="8" l="1"/>
  <c r="BW904" i="8"/>
  <c r="BX904" i="8" l="1"/>
  <c r="BW905" i="8"/>
  <c r="BX905" i="8" l="1"/>
  <c r="BW906" i="8"/>
  <c r="BX906" i="8" l="1"/>
  <c r="BW907" i="8"/>
  <c r="BW908" i="8" l="1"/>
  <c r="BX907" i="8"/>
  <c r="BX908" i="8" l="1"/>
  <c r="BW909" i="8"/>
  <c r="BW910" i="8" l="1"/>
  <c r="BX909" i="8"/>
  <c r="BX910" i="8" l="1"/>
  <c r="BW911" i="8"/>
  <c r="BX911" i="8" l="1"/>
  <c r="BW912" i="8"/>
  <c r="BW913" i="8" l="1"/>
  <c r="BX912" i="8"/>
  <c r="BW914" i="8" l="1"/>
  <c r="BX913" i="8"/>
  <c r="BX914" i="8" l="1"/>
  <c r="BW915" i="8"/>
  <c r="BX915" i="8" l="1"/>
  <c r="BW916" i="8"/>
  <c r="BW917" i="8" l="1"/>
  <c r="BX916" i="8"/>
  <c r="BW918" i="8" l="1"/>
  <c r="BX917" i="8"/>
  <c r="BX918" i="8" l="1"/>
  <c r="BW919" i="8"/>
  <c r="BX919" i="8" l="1"/>
  <c r="BW920" i="8"/>
  <c r="BX920" i="8" l="1"/>
  <c r="BW921" i="8"/>
  <c r="BX921" i="8" l="1"/>
  <c r="BW922" i="8"/>
  <c r="BX922" i="8" l="1"/>
  <c r="BW923" i="8"/>
  <c r="BW924" i="8" l="1"/>
  <c r="BX923" i="8"/>
  <c r="BX924" i="8" l="1"/>
  <c r="BW925" i="8"/>
  <c r="BW926" i="8" l="1"/>
  <c r="BX925" i="8"/>
  <c r="BX926" i="8" l="1"/>
  <c r="BW927" i="8"/>
  <c r="BX927" i="8" l="1"/>
  <c r="BW928" i="8"/>
  <c r="BX928" i="8" l="1"/>
  <c r="BW929" i="8"/>
  <c r="BX929" i="8" l="1"/>
  <c r="BW930" i="8"/>
  <c r="BX930" i="8" l="1"/>
  <c r="BW931" i="8"/>
  <c r="BW932" i="8" l="1"/>
  <c r="BX931" i="8"/>
  <c r="BX932" i="8" l="1"/>
  <c r="BW933" i="8"/>
  <c r="BW934" i="8" l="1"/>
  <c r="BX933" i="8"/>
  <c r="BX934" i="8" l="1"/>
  <c r="BW935" i="8"/>
  <c r="BX935" i="8" l="1"/>
  <c r="BW936" i="8"/>
  <c r="BX936" i="8" l="1"/>
  <c r="BW937" i="8"/>
  <c r="BW938" i="8" l="1"/>
  <c r="BX937" i="8"/>
  <c r="BX938" i="8" l="1"/>
  <c r="BW939" i="8"/>
  <c r="BX939" i="8" l="1"/>
  <c r="BW940" i="8"/>
  <c r="BX940" i="8" l="1"/>
  <c r="BW941" i="8"/>
  <c r="BX941" i="8" l="1"/>
  <c r="BW942" i="8"/>
  <c r="BW943" i="8" l="1"/>
  <c r="BX942" i="8"/>
  <c r="BX943" i="8" l="1"/>
  <c r="BW944" i="8"/>
  <c r="BW945" i="8" l="1"/>
  <c r="BX944" i="8"/>
  <c r="BW946" i="8" l="1"/>
  <c r="BX945" i="8"/>
  <c r="BX946" i="8" l="1"/>
  <c r="BW947" i="8"/>
  <c r="BX947" i="8" l="1"/>
  <c r="BW948" i="8"/>
  <c r="BW949" i="8" l="1"/>
  <c r="BX948" i="8"/>
  <c r="BX949" i="8" l="1"/>
  <c r="BW950" i="8"/>
  <c r="BW951" i="8" l="1"/>
  <c r="BX950" i="8"/>
  <c r="BX951" i="8" l="1"/>
  <c r="BW952" i="8"/>
  <c r="BW953" i="8" l="1"/>
  <c r="BX952" i="8"/>
  <c r="BW954" i="8" l="1"/>
  <c r="BX953" i="8"/>
  <c r="BX954" i="8" l="1"/>
  <c r="BW955" i="8"/>
  <c r="BX955" i="8" l="1"/>
  <c r="BW956" i="8"/>
  <c r="BX956" i="8" l="1"/>
  <c r="BW957" i="8"/>
  <c r="BW958" i="8" l="1"/>
  <c r="BX957" i="8"/>
  <c r="BX958" i="8" l="1"/>
  <c r="BW959" i="8"/>
  <c r="BX959" i="8" l="1"/>
  <c r="BW960" i="8"/>
  <c r="BX960" i="8" l="1"/>
  <c r="BW961" i="8"/>
  <c r="BW962" i="8" l="1"/>
  <c r="BX961" i="8"/>
  <c r="BX962" i="8" l="1"/>
  <c r="BW963" i="8"/>
  <c r="BX963" i="8" l="1"/>
  <c r="BW964" i="8"/>
  <c r="BW965" i="8" l="1"/>
  <c r="BX964" i="8"/>
  <c r="BW966" i="8" l="1"/>
  <c r="BX965" i="8"/>
  <c r="BW967" i="8" l="1"/>
  <c r="BX966" i="8"/>
  <c r="BX967" i="8" l="1"/>
  <c r="BW968" i="8"/>
  <c r="BX968" i="8" l="1"/>
  <c r="BW969" i="8"/>
  <c r="BW970" i="8" l="1"/>
  <c r="BX969" i="8"/>
  <c r="BW971" i="8" l="1"/>
  <c r="BX970" i="8"/>
  <c r="BX971" i="8" l="1"/>
  <c r="BW972" i="8"/>
  <c r="BX972" i="8" l="1"/>
  <c r="BW973" i="8"/>
  <c r="BW974" i="8" l="1"/>
  <c r="BX973" i="8"/>
  <c r="BX974" i="8" l="1"/>
  <c r="BW975" i="8"/>
  <c r="BW976" i="8" l="1"/>
  <c r="BX975" i="8"/>
  <c r="BX976" i="8" l="1"/>
  <c r="BW977" i="8"/>
  <c r="BW978" i="8" l="1"/>
  <c r="BX977" i="8"/>
  <c r="BX978" i="8" l="1"/>
  <c r="BW979" i="8"/>
  <c r="BX979" i="8" l="1"/>
  <c r="BW980" i="8"/>
  <c r="BX980" i="8" l="1"/>
  <c r="BW981" i="8"/>
  <c r="BW982" i="8" l="1"/>
  <c r="BX981" i="8"/>
  <c r="BX982" i="8" l="1"/>
  <c r="BW983" i="8"/>
  <c r="BX983" i="8" l="1"/>
  <c r="BW984" i="8"/>
  <c r="BX984" i="8" l="1"/>
  <c r="BW985" i="8"/>
  <c r="BW986" i="8" l="1"/>
  <c r="BX985" i="8"/>
  <c r="BX986" i="8" l="1"/>
  <c r="BW987" i="8"/>
  <c r="BW988" i="8" l="1"/>
  <c r="BX987" i="8"/>
  <c r="BX988" i="8" l="1"/>
  <c r="BW989" i="8"/>
  <c r="BW990" i="8" l="1"/>
  <c r="BX989" i="8"/>
  <c r="BX990" i="8" l="1"/>
  <c r="BW991" i="8"/>
  <c r="BW992" i="8" l="1"/>
  <c r="BX991" i="8"/>
  <c r="BX992" i="8" l="1"/>
  <c r="BW993" i="8"/>
  <c r="BW994" i="8" l="1"/>
  <c r="BX993" i="8"/>
  <c r="BX994" i="8" l="1"/>
  <c r="BW995" i="8"/>
  <c r="BX995" i="8" l="1"/>
  <c r="BW996" i="8"/>
  <c r="BX996" i="8" l="1"/>
  <c r="BW997" i="8"/>
  <c r="BW998" i="8" l="1"/>
  <c r="BX997" i="8"/>
  <c r="BX998" i="8" l="1"/>
  <c r="BW999" i="8"/>
  <c r="BX999" i="8" l="1"/>
  <c r="BW1000" i="8"/>
  <c r="BX1000" i="8" l="1"/>
  <c r="BW1001" i="8"/>
  <c r="BW1002" i="8" l="1"/>
  <c r="BX1001" i="8"/>
  <c r="BX1002" i="8" l="1"/>
  <c r="BW1003" i="8"/>
  <c r="BX1003" i="8" l="1"/>
  <c r="BW1004" i="8"/>
  <c r="BX1004" i="8" l="1"/>
  <c r="BW1005" i="8"/>
  <c r="BW1006" i="8" l="1"/>
  <c r="BX1005" i="8"/>
  <c r="BX1006" i="8" l="1"/>
  <c r="BW1007" i="8"/>
  <c r="BX1007" i="8" l="1"/>
  <c r="BW1008" i="8"/>
  <c r="BX1008" i="8" l="1"/>
  <c r="BW1009" i="8"/>
  <c r="BW1010" i="8" l="1"/>
  <c r="BX1009" i="8"/>
  <c r="BW1011" i="8" l="1"/>
  <c r="BX1010" i="8"/>
  <c r="BX1011" i="8" l="1"/>
  <c r="BW1012" i="8"/>
  <c r="BX1012" i="8" l="1"/>
  <c r="BW1013" i="8"/>
  <c r="BW1014" i="8" l="1"/>
  <c r="BX1013" i="8"/>
  <c r="BX1014" i="8" l="1"/>
  <c r="BW1015" i="8"/>
  <c r="BW1016" i="8" l="1"/>
  <c r="BX1015" i="8"/>
  <c r="BX1016" i="8" l="1"/>
  <c r="BW1017" i="8"/>
  <c r="BX1017" i="8" l="1"/>
  <c r="BW1018" i="8"/>
  <c r="BX1018" i="8" l="1"/>
  <c r="BW1019" i="8"/>
  <c r="BX1019" i="8" l="1"/>
  <c r="BW1020" i="8"/>
  <c r="BX1020" i="8" l="1"/>
  <c r="BW1021" i="8"/>
  <c r="BX1021" i="8" l="1"/>
  <c r="BW1022" i="8"/>
  <c r="BX1022" i="8" l="1"/>
  <c r="BW1023" i="8"/>
  <c r="BW1024" i="8" l="1"/>
  <c r="BX1023" i="8"/>
  <c r="BW1025" i="8" l="1"/>
  <c r="BX1024" i="8"/>
  <c r="BX1025" i="8" l="1"/>
  <c r="BW1026" i="8"/>
  <c r="BX1026" i="8" l="1"/>
  <c r="BW1027" i="8"/>
  <c r="BX1027" i="8" l="1"/>
  <c r="BW1028" i="8"/>
  <c r="BW1029" i="8" l="1"/>
  <c r="BX1028" i="8"/>
  <c r="G43" i="7" l="1"/>
  <c r="G23" i="7"/>
  <c r="BW1030" i="8"/>
  <c r="BX1030" i="8" s="1"/>
  <c r="H39" i="7" s="1"/>
  <c r="BX1029" i="8"/>
  <c r="G39" i="7" s="1"/>
  <c r="F17" i="7" l="1"/>
  <c r="H36" i="7"/>
  <c r="E29" i="7"/>
  <c r="I29" i="7"/>
  <c r="E19" i="7"/>
  <c r="G18" i="7"/>
  <c r="G44" i="7"/>
  <c r="G38" i="7"/>
  <c r="H29" i="7"/>
  <c r="D35" i="7"/>
  <c r="D42" i="7"/>
  <c r="E38" i="7"/>
  <c r="F22" i="7"/>
  <c r="H18" i="7"/>
  <c r="E20" i="7"/>
  <c r="H33" i="7"/>
  <c r="G36" i="7"/>
  <c r="I23" i="7"/>
  <c r="E17" i="7"/>
  <c r="F40" i="7"/>
  <c r="I34" i="7"/>
  <c r="H26" i="7"/>
  <c r="G25" i="7"/>
  <c r="D44" i="7"/>
  <c r="I38" i="7"/>
  <c r="D34" i="7"/>
  <c r="G46" i="7"/>
  <c r="D46" i="7"/>
  <c r="I26" i="7"/>
  <c r="E46" i="7"/>
  <c r="H25" i="7"/>
  <c r="E27" i="7"/>
  <c r="I41" i="7"/>
  <c r="I27" i="7"/>
  <c r="H44" i="7"/>
  <c r="F27" i="7"/>
  <c r="D28" i="7"/>
  <c r="E45" i="7"/>
  <c r="G42" i="7"/>
  <c r="F18" i="7"/>
  <c r="G29" i="7"/>
  <c r="G35" i="7"/>
  <c r="F31" i="7"/>
  <c r="G19" i="7"/>
  <c r="D18" i="7"/>
  <c r="D19" i="7"/>
  <c r="H30" i="7"/>
  <c r="E21" i="7"/>
  <c r="F20" i="7"/>
  <c r="G17" i="7"/>
  <c r="F28" i="7"/>
  <c r="G45" i="7"/>
  <c r="D43" i="7"/>
  <c r="H32" i="7"/>
  <c r="F33" i="7"/>
  <c r="D23" i="7"/>
  <c r="H21" i="7"/>
  <c r="I18" i="7"/>
  <c r="I32" i="7"/>
  <c r="E37" i="7"/>
  <c r="F29" i="7"/>
  <c r="D29" i="7"/>
  <c r="H40" i="7"/>
  <c r="D22" i="7"/>
  <c r="G26" i="7"/>
  <c r="I28" i="7"/>
  <c r="E41" i="7"/>
  <c r="G20" i="7"/>
  <c r="G40" i="7"/>
  <c r="D30" i="7"/>
  <c r="I19" i="7"/>
  <c r="F46" i="7"/>
  <c r="E42" i="7"/>
  <c r="I24" i="7"/>
  <c r="H42" i="7"/>
  <c r="H46" i="7"/>
  <c r="E30" i="7"/>
  <c r="D24" i="7"/>
  <c r="H27" i="7"/>
  <c r="F36" i="7"/>
  <c r="H37" i="7"/>
  <c r="G31" i="7"/>
  <c r="D32" i="7"/>
  <c r="H38" i="7"/>
  <c r="D20" i="7"/>
  <c r="G28" i="7"/>
  <c r="F26" i="7"/>
  <c r="G32" i="7"/>
  <c r="H41" i="7"/>
  <c r="I44" i="7"/>
  <c r="D40" i="7"/>
  <c r="G24" i="7"/>
  <c r="F21" i="7"/>
  <c r="H28" i="7"/>
  <c r="D41" i="7"/>
  <c r="D45" i="7"/>
  <c r="F43" i="7"/>
  <c r="F41" i="7"/>
  <c r="I42" i="7"/>
  <c r="D27" i="7"/>
  <c r="E39" i="7"/>
  <c r="E43" i="7"/>
  <c r="E33" i="7"/>
  <c r="E22" i="7"/>
  <c r="H43" i="7"/>
  <c r="D33" i="7"/>
  <c r="F45" i="7"/>
  <c r="F38" i="7"/>
  <c r="I40" i="7"/>
  <c r="I21" i="7"/>
  <c r="I33" i="7"/>
  <c r="E18" i="7"/>
  <c r="E35" i="7"/>
  <c r="H22" i="7"/>
  <c r="G30" i="7"/>
  <c r="G27" i="7"/>
  <c r="G22" i="7"/>
  <c r="H34" i="7"/>
  <c r="E44" i="7"/>
  <c r="F35" i="7"/>
  <c r="I20" i="7"/>
  <c r="G37" i="7"/>
  <c r="I39" i="7"/>
  <c r="F42" i="7"/>
  <c r="F39" i="7"/>
  <c r="E26" i="7"/>
  <c r="F44" i="7"/>
  <c r="G34" i="7"/>
  <c r="G21" i="7"/>
  <c r="I31" i="7"/>
  <c r="D26" i="7"/>
  <c r="I25" i="7"/>
  <c r="D25" i="7"/>
  <c r="H24" i="7"/>
  <c r="E31" i="7"/>
  <c r="D17" i="7"/>
  <c r="I22" i="7"/>
  <c r="I17" i="7"/>
  <c r="F37" i="7"/>
  <c r="F23" i="7"/>
  <c r="E36" i="7"/>
  <c r="H17" i="7"/>
  <c r="H45" i="7"/>
  <c r="I36" i="7"/>
  <c r="I45" i="7"/>
  <c r="I35" i="7"/>
  <c r="D38" i="7"/>
  <c r="D37" i="7"/>
  <c r="E24" i="7"/>
  <c r="H35" i="7"/>
  <c r="E23" i="7"/>
  <c r="G41" i="7"/>
  <c r="H31" i="7"/>
  <c r="E34" i="7"/>
  <c r="E40" i="7"/>
  <c r="H23" i="7"/>
  <c r="D21" i="7"/>
  <c r="H20" i="7"/>
  <c r="D39" i="7"/>
  <c r="I46" i="7"/>
  <c r="E28" i="7"/>
  <c r="E32" i="7"/>
  <c r="F30" i="7"/>
  <c r="I43" i="7"/>
  <c r="F19" i="7"/>
  <c r="F34" i="7"/>
  <c r="I37" i="7"/>
  <c r="D36" i="7"/>
  <c r="F24" i="7"/>
  <c r="H19" i="7"/>
  <c r="F25" i="7"/>
  <c r="D31" i="7"/>
  <c r="F32" i="7"/>
  <c r="E25" i="7"/>
  <c r="I30" i="7"/>
  <c r="G33" i="7"/>
</calcChain>
</file>

<file path=xl/sharedStrings.xml><?xml version="1.0" encoding="utf-8"?>
<sst xmlns="http://schemas.openxmlformats.org/spreadsheetml/2006/main" count="3770" uniqueCount="1345">
  <si>
    <t xml:space="preserve">Before using the tool please make sure your Excel is set to Automatic Calculation </t>
  </si>
  <si>
    <t>LA</t>
  </si>
  <si>
    <t>This spreadsheet contains the following worksheets:</t>
  </si>
  <si>
    <t>Schools&amp;Central School Services:</t>
  </si>
  <si>
    <t>Early Years 3 &amp; 4 yrs:</t>
  </si>
  <si>
    <t>Early Years 2 yrs:</t>
  </si>
  <si>
    <t>Early Years Pupil Premium&amp;DAF:</t>
  </si>
  <si>
    <t>High Needs Pupil Numbers:</t>
  </si>
  <si>
    <t>Source data:</t>
  </si>
  <si>
    <t>This shows source data used to pull out the tables above.</t>
  </si>
  <si>
    <t>Publication date:</t>
  </si>
  <si>
    <t xml:space="preserve">Changes from previous version: </t>
  </si>
  <si>
    <r>
      <t>Primaries</t>
    </r>
    <r>
      <rPr>
        <b/>
        <vertAlign val="superscript"/>
        <sz val="11"/>
        <rFont val="Arial"/>
        <family val="2"/>
      </rPr>
      <t>1</t>
    </r>
  </si>
  <si>
    <r>
      <t>Secondaries</t>
    </r>
    <r>
      <rPr>
        <b/>
        <vertAlign val="superscript"/>
        <sz val="11"/>
        <rFont val="Arial"/>
        <family val="2"/>
      </rPr>
      <t>2</t>
    </r>
  </si>
  <si>
    <t>Total</t>
  </si>
  <si>
    <t>a.</t>
  </si>
  <si>
    <t>b.</t>
  </si>
  <si>
    <t>Notes</t>
  </si>
  <si>
    <t>1.</t>
  </si>
  <si>
    <t>2.</t>
  </si>
  <si>
    <t xml:space="preserve">Figures Shown on these tables are Partl Time Equivalent (PTE). </t>
  </si>
  <si>
    <r>
      <t>Maintained Nurseries</t>
    </r>
    <r>
      <rPr>
        <b/>
        <vertAlign val="superscript"/>
        <sz val="11"/>
        <rFont val="Arial"/>
        <family val="2"/>
      </rPr>
      <t>1,2</t>
    </r>
  </si>
  <si>
    <r>
      <t>Maintained Primaries</t>
    </r>
    <r>
      <rPr>
        <b/>
        <vertAlign val="superscript"/>
        <sz val="11"/>
        <rFont val="Arial"/>
        <family val="2"/>
      </rPr>
      <t>2</t>
    </r>
  </si>
  <si>
    <r>
      <t>Maintained Secondaries</t>
    </r>
    <r>
      <rPr>
        <b/>
        <vertAlign val="superscript"/>
        <sz val="11"/>
        <rFont val="Arial"/>
        <family val="2"/>
      </rPr>
      <t>2</t>
    </r>
  </si>
  <si>
    <r>
      <t>Academies</t>
    </r>
    <r>
      <rPr>
        <b/>
        <vertAlign val="superscript"/>
        <sz val="11"/>
        <rFont val="Arial"/>
        <family val="2"/>
      </rPr>
      <t>2,3</t>
    </r>
  </si>
  <si>
    <t>c.</t>
  </si>
  <si>
    <t>d.</t>
  </si>
  <si>
    <t>Total funded 3 and 4 year old pupils (a+b+c)</t>
  </si>
  <si>
    <t>e</t>
  </si>
  <si>
    <t>Additonal hours (PTEs)</t>
  </si>
  <si>
    <t xml:space="preserve">a. </t>
  </si>
  <si>
    <t xml:space="preserve">b. </t>
  </si>
  <si>
    <t>Total funded 3 and 4 years old  pupils from EYC (PTE)</t>
  </si>
  <si>
    <t>e.</t>
  </si>
  <si>
    <r>
      <t>Independent</t>
    </r>
    <r>
      <rPr>
        <b/>
        <vertAlign val="superscript"/>
        <sz val="11"/>
        <rFont val="Arial"/>
        <family val="2"/>
      </rPr>
      <t>6</t>
    </r>
  </si>
  <si>
    <t>Total funded 3 and 4 years old pupils (a+b)</t>
  </si>
  <si>
    <t>Maintained nursery figures also include direct grant nursery schools.</t>
  </si>
  <si>
    <t>For pupils under the age of 5, those with sole, dual main or dual subsidiary registrations are included, up to the relevant free entitlement.</t>
  </si>
  <si>
    <t>3.</t>
  </si>
  <si>
    <t>4.</t>
  </si>
  <si>
    <t xml:space="preserve"> - Each pupil only counts a maximum of 15 hours or 1.0 PTE for DSG funding purposes.</t>
  </si>
  <si>
    <t xml:space="preserve"> - The PTEs for all pupils are added together.</t>
  </si>
  <si>
    <t>5.</t>
  </si>
  <si>
    <t>6.</t>
  </si>
  <si>
    <t>This only includes pupils for whom the full cost of tuition is paid for by the authority in conjunction with social services and health authorities.</t>
  </si>
  <si>
    <r>
      <t>Independent</t>
    </r>
    <r>
      <rPr>
        <b/>
        <vertAlign val="superscript"/>
        <sz val="11"/>
        <rFont val="Arial"/>
        <family val="2"/>
      </rPr>
      <t>5</t>
    </r>
  </si>
  <si>
    <t xml:space="preserve">Figures Shown on these tables ( except for DAF table) are Part Time Equivalent (PTE). </t>
  </si>
  <si>
    <t>Early Years pupil premium</t>
  </si>
  <si>
    <r>
      <t>Special&amp;Academies</t>
    </r>
    <r>
      <rPr>
        <b/>
        <vertAlign val="superscript"/>
        <sz val="11"/>
        <rFont val="Arial"/>
        <family val="2"/>
      </rPr>
      <t>2,3</t>
    </r>
  </si>
  <si>
    <t>Total eligible pupils from SC (a+b+c)</t>
  </si>
  <si>
    <t>Total eligible pupils from EYC (PTE)</t>
  </si>
  <si>
    <t>Total eligible pupils from AP (a+b)</t>
  </si>
  <si>
    <t>Disability Access Fund Pupils</t>
  </si>
  <si>
    <t>7.</t>
  </si>
  <si>
    <t>Estimated pupil numbers come from DWP DLA data.</t>
  </si>
  <si>
    <t>Maintained Special Schools</t>
  </si>
  <si>
    <r>
      <t>Special Academies</t>
    </r>
    <r>
      <rPr>
        <b/>
        <vertAlign val="superscript"/>
        <sz val="11"/>
        <rFont val="Arial"/>
        <family val="2"/>
      </rPr>
      <t>1</t>
    </r>
  </si>
  <si>
    <r>
      <t>Independent</t>
    </r>
    <r>
      <rPr>
        <b/>
        <vertAlign val="superscript"/>
        <sz val="11"/>
        <rFont val="Arial"/>
        <family val="2"/>
      </rPr>
      <t>2</t>
    </r>
  </si>
  <si>
    <t>LA Code</t>
  </si>
  <si>
    <t>LAEstab</t>
  </si>
  <si>
    <t>URN</t>
  </si>
  <si>
    <t>School Name</t>
  </si>
  <si>
    <t>School Type</t>
  </si>
  <si>
    <t>YG R-6 Plus YG X aged 4 to 10</t>
  </si>
  <si>
    <t>YG 7-14 Plus YG X aged 11 to 16+</t>
  </si>
  <si>
    <t>Schools Block</t>
  </si>
  <si>
    <t>Early Years Block</t>
  </si>
  <si>
    <t>Early Years Pupil Premium</t>
  </si>
  <si>
    <t>Early Years Addional hours</t>
  </si>
  <si>
    <t>High Needs Block</t>
  </si>
  <si>
    <t>pupils in independent schools with a SEN/EHC plan or SEN support</t>
  </si>
  <si>
    <t>Sole and dual-main registered pupils aged 4 and over, with unresolved duplicates apportioned across school/LA</t>
  </si>
  <si>
    <t>Primary Schools</t>
  </si>
  <si>
    <t>Secondary Schools</t>
  </si>
  <si>
    <t>Nursery</t>
  </si>
  <si>
    <t>Primary</t>
  </si>
  <si>
    <t>Secondary</t>
  </si>
  <si>
    <t>AllAcads</t>
  </si>
  <si>
    <t>Special&amp;Acads</t>
  </si>
  <si>
    <t>Special Schools</t>
  </si>
  <si>
    <t>Special Academies</t>
  </si>
  <si>
    <t>Academy Special Converter, Academy Special Sponsor Led, Community Special School, Foundation Special School and Frees schools special</t>
  </si>
  <si>
    <t>LA Number</t>
  </si>
  <si>
    <t>LA Name</t>
  </si>
  <si>
    <t>YG 7-11 Plus YG X aged 11 to 15</t>
  </si>
  <si>
    <t>Aged 2</t>
  </si>
  <si>
    <t>Aged 3</t>
  </si>
  <si>
    <t>Rising 4s</t>
  </si>
  <si>
    <t>Aged 4</t>
  </si>
  <si>
    <t>YG 7-14 Plus YG X aged 11 to 18</t>
  </si>
  <si>
    <t>LA number</t>
  </si>
  <si>
    <t>Select LA..</t>
  </si>
  <si>
    <t>Camden</t>
  </si>
  <si>
    <t>Barking and Dagenham</t>
  </si>
  <si>
    <t>Barnet</t>
  </si>
  <si>
    <t>Barnsley</t>
  </si>
  <si>
    <t>Greenwich</t>
  </si>
  <si>
    <t>Bath and North East Somerset</t>
  </si>
  <si>
    <t>Bedford</t>
  </si>
  <si>
    <t>Bexley</t>
  </si>
  <si>
    <t>Birmingham</t>
  </si>
  <si>
    <t>Hackney</t>
  </si>
  <si>
    <t>Blackburn with Darwen</t>
  </si>
  <si>
    <t>Blackpool</t>
  </si>
  <si>
    <t>Bolton</t>
  </si>
  <si>
    <t>Hammersmith and Fulham</t>
  </si>
  <si>
    <t>Bournemouth, Christchurch and Poole</t>
  </si>
  <si>
    <t>Bracknell Forest</t>
  </si>
  <si>
    <t>Bradford</t>
  </si>
  <si>
    <t>Brent</t>
  </si>
  <si>
    <t>Islington</t>
  </si>
  <si>
    <t>Brighton and Hove</t>
  </si>
  <si>
    <t>Bristol, City of</t>
  </si>
  <si>
    <t>Bromley</t>
  </si>
  <si>
    <t>Buckinghamshire</t>
  </si>
  <si>
    <t>Bury</t>
  </si>
  <si>
    <t>Calderdale</t>
  </si>
  <si>
    <t>Kensington and Chelsea</t>
  </si>
  <si>
    <t>Cambridgeshire</t>
  </si>
  <si>
    <t>Lambeth</t>
  </si>
  <si>
    <t>Central Bedfordshire</t>
  </si>
  <si>
    <t>Cheshire East</t>
  </si>
  <si>
    <t>Cheshire West and Chester</t>
  </si>
  <si>
    <t>Cornwall</t>
  </si>
  <si>
    <t>Lewisham</t>
  </si>
  <si>
    <t>Coventry</t>
  </si>
  <si>
    <t>Croydon</t>
  </si>
  <si>
    <t>Darlington</t>
  </si>
  <si>
    <t>Derby</t>
  </si>
  <si>
    <t>Southwark</t>
  </si>
  <si>
    <t>Derbyshire</t>
  </si>
  <si>
    <t>Devon</t>
  </si>
  <si>
    <t>Doncaster</t>
  </si>
  <si>
    <t>Dorset</t>
  </si>
  <si>
    <t>Dudley</t>
  </si>
  <si>
    <t>Durham</t>
  </si>
  <si>
    <t>Ealing</t>
  </si>
  <si>
    <t>Tower Hamlets</t>
  </si>
  <si>
    <t>East Riding of Yorkshire</t>
  </si>
  <si>
    <t>East Sussex</t>
  </si>
  <si>
    <t>Enfield</t>
  </si>
  <si>
    <t>Essex</t>
  </si>
  <si>
    <t>Gateshead</t>
  </si>
  <si>
    <t>Gloucestershire</t>
  </si>
  <si>
    <t>Wandsworth</t>
  </si>
  <si>
    <t>Halton</t>
  </si>
  <si>
    <t>Hampshire</t>
  </si>
  <si>
    <t>Haringey</t>
  </si>
  <si>
    <t>Harrow</t>
  </si>
  <si>
    <t>Westminster</t>
  </si>
  <si>
    <t>Hartlepool</t>
  </si>
  <si>
    <t>Havering</t>
  </si>
  <si>
    <t>Herefordshire</t>
  </si>
  <si>
    <t>Hertfordshire</t>
  </si>
  <si>
    <t>Hillingdon</t>
  </si>
  <si>
    <t>Hounslow</t>
  </si>
  <si>
    <t>Isle of Wight</t>
  </si>
  <si>
    <t>Kent</t>
  </si>
  <si>
    <t>Kingston upon Hull, City of</t>
  </si>
  <si>
    <t>Kingston upon Thames</t>
  </si>
  <si>
    <t>Kirklees</t>
  </si>
  <si>
    <t>Knowsley</t>
  </si>
  <si>
    <t>Lancashire</t>
  </si>
  <si>
    <t>Leeds</t>
  </si>
  <si>
    <t>Leicester</t>
  </si>
  <si>
    <t>Leicestershire</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</si>
  <si>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</si>
  <si>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</si>
  <si>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</si>
  <si>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</si>
  <si>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</si>
  <si>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</si>
  <si>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</si>
  <si>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</si>
  <si>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</si>
  <si>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</si>
  <si>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</si>
  <si>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</si>
  <si>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</si>
  <si>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</si>
  <si>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</si>
  <si>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</si>
  <si>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</si>
  <si>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</si>
  <si>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</si>
  <si>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</si>
  <si>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</si>
  <si>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</si>
  <si>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</si>
  <si>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</si>
  <si>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</si>
  <si>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</si>
  <si>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</si>
  <si>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</si>
  <si>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</si>
  <si>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</si>
  <si>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</si>
  <si>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</si>
  <si>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</si>
  <si>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</si>
  <si>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</si>
  <si>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</si>
  <si>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</si>
  <si>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</si>
  <si>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</si>
  <si>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</si>
  <si>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</si>
  <si>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</si>
  <si>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</si>
  <si>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St. Helens</t>
  </si>
  <si>
    <t>Staffordshire</t>
  </si>
  <si>
    <t>Stockport</t>
  </si>
  <si>
    <t>Stockton-on-Tees</t>
  </si>
  <si>
    <t>Stoke-on-Trent</t>
  </si>
  <si>
    <t>Suffolk</t>
  </si>
  <si>
    <t>Sunderland</t>
  </si>
  <si>
    <t>Surrey</t>
  </si>
  <si>
    <t>Sutton</t>
  </si>
  <si>
    <t>Swindon</t>
  </si>
  <si>
    <t>Tameside</t>
  </si>
  <si>
    <t>Telford and Wrekin</t>
  </si>
  <si>
    <t>Thurrock</t>
  </si>
  <si>
    <t>Torbay</t>
  </si>
  <si>
    <t>Trafford</t>
  </si>
  <si>
    <t>Wakefield</t>
  </si>
  <si>
    <t>Walsall</t>
  </si>
  <si>
    <t>Waltham Forest</t>
  </si>
  <si>
    <t>Warrington</t>
  </si>
  <si>
    <t>Warwickshire</t>
  </si>
  <si>
    <t>West Berkshire</t>
  </si>
  <si>
    <t>West Sussex</t>
  </si>
  <si>
    <t>Wigan</t>
  </si>
  <si>
    <t>Wiltshire</t>
  </si>
  <si>
    <t>Windsor and Maidenhead</t>
  </si>
  <si>
    <t>Wirral</t>
  </si>
  <si>
    <t>Wokingham</t>
  </si>
  <si>
    <t>Wolverhampton</t>
  </si>
  <si>
    <t>Worcestershire</t>
  </si>
  <si>
    <t>York</t>
  </si>
  <si>
    <t>Academy / Maintained School</t>
  </si>
  <si>
    <t>Frank Barnes School for Deaf Children</t>
  </si>
  <si>
    <t>Community special school</t>
  </si>
  <si>
    <t>Swiss Cottage School - Development &amp; Research Centre</t>
  </si>
  <si>
    <t>King's Oak School</t>
  </si>
  <si>
    <t>Charlton Park Academy</t>
  </si>
  <si>
    <t>Academy special converter</t>
  </si>
  <si>
    <t>Waterside School</t>
  </si>
  <si>
    <t>Willow Dene School</t>
  </si>
  <si>
    <t>Stormont House School</t>
  </si>
  <si>
    <t>The Garden School</t>
  </si>
  <si>
    <t>Ickburgh School</t>
  </si>
  <si>
    <t>Queensmill School</t>
  </si>
  <si>
    <t>Woodlane High School</t>
  </si>
  <si>
    <t>Jack Tizard School</t>
  </si>
  <si>
    <t>Cambridge School</t>
  </si>
  <si>
    <t>St Mary Magdalene Academy: the Courtyard</t>
  </si>
  <si>
    <t>Free schools special</t>
  </si>
  <si>
    <t>The Bridge Integrated Learning Space</t>
  </si>
  <si>
    <t>The Bridge Satellite Provision</t>
  </si>
  <si>
    <t>Richard Cloudesley School</t>
  </si>
  <si>
    <t>The Bridge School</t>
  </si>
  <si>
    <t>Samuel Rhodes MLD School</t>
  </si>
  <si>
    <t>Parkwood Hall Co-Operative Academy</t>
  </si>
  <si>
    <t>Turney Primary and Secondary Special School</t>
  </si>
  <si>
    <t>Foundation special school</t>
  </si>
  <si>
    <t>Lansdowne School</t>
  </si>
  <si>
    <t>Elm Court School</t>
  </si>
  <si>
    <t>The Livity School</t>
  </si>
  <si>
    <t>Brent Knoll School</t>
  </si>
  <si>
    <t>New Woodlands School</t>
  </si>
  <si>
    <t>Greenvale School</t>
  </si>
  <si>
    <t>Watergate School</t>
  </si>
  <si>
    <t>Drumbeat School and ASD Service</t>
  </si>
  <si>
    <t>Highshore School</t>
  </si>
  <si>
    <t>Spa School, Bermondsey</t>
  </si>
  <si>
    <t>Newlands Academy</t>
  </si>
  <si>
    <t>Haymerle School</t>
  </si>
  <si>
    <t>Beormund Primary School</t>
  </si>
  <si>
    <t>Tuke School</t>
  </si>
  <si>
    <t>Cherry Garden School</t>
  </si>
  <si>
    <t>Bowden House School</t>
  </si>
  <si>
    <t>Phoenix School</t>
  </si>
  <si>
    <t>Beatrice Tate School</t>
  </si>
  <si>
    <t>Stephen Hawking School</t>
  </si>
  <si>
    <t>Ian Mikardo School</t>
  </si>
  <si>
    <t>Nightingale Community Academy</t>
  </si>
  <si>
    <t>Academy special sponsor led</t>
  </si>
  <si>
    <t>Linden Lodge School</t>
  </si>
  <si>
    <t>Oak Lodge School</t>
  </si>
  <si>
    <t>Bradstow School</t>
  </si>
  <si>
    <t>Greenmead School</t>
  </si>
  <si>
    <t>Paddock School</t>
  </si>
  <si>
    <t>Garratt Park School</t>
  </si>
  <si>
    <t>The St Marylebone Church of England Bridge School</t>
  </si>
  <si>
    <t>College Park School</t>
  </si>
  <si>
    <t>Queen Elizabeth II Jubilee School</t>
  </si>
  <si>
    <t>Riverside Bridge School</t>
  </si>
  <si>
    <t>Trinity School</t>
  </si>
  <si>
    <t>Pathways School</t>
  </si>
  <si>
    <t>Oak Hill School</t>
  </si>
  <si>
    <t>Kisharon School</t>
  </si>
  <si>
    <t>Northway School</t>
  </si>
  <si>
    <t>Oakleigh School &amp; Acorn Assessment Centre</t>
  </si>
  <si>
    <t>Mapledown School</t>
  </si>
  <si>
    <t>Shenstone School</t>
  </si>
  <si>
    <t>Marlborough School</t>
  </si>
  <si>
    <t>Endeavour Academy Bexley</t>
  </si>
  <si>
    <t>Cleeve Meadow School</t>
  </si>
  <si>
    <t>Woodfield School</t>
  </si>
  <si>
    <t>Phoenix Arch School</t>
  </si>
  <si>
    <t>Manor School</t>
  </si>
  <si>
    <t>The Village School</t>
  </si>
  <si>
    <t>Glebe School</t>
  </si>
  <si>
    <t>Bromley Beacon Academy</t>
  </si>
  <si>
    <t>Marjorie McClure School</t>
  </si>
  <si>
    <t>Riverside School</t>
  </si>
  <si>
    <t>Bensham Manor School</t>
  </si>
  <si>
    <t>St Giles School</t>
  </si>
  <si>
    <t>St Nicholas School</t>
  </si>
  <si>
    <t>Red Gates School</t>
  </si>
  <si>
    <t>Priory School</t>
  </si>
  <si>
    <t>Belvue School</t>
  </si>
  <si>
    <t>Castlebar School</t>
  </si>
  <si>
    <t>Mandeville School</t>
  </si>
  <si>
    <t>John Chilton School</t>
  </si>
  <si>
    <t>Springhallow School</t>
  </si>
  <si>
    <t>St Ann's School</t>
  </si>
  <si>
    <t>Durants School</t>
  </si>
  <si>
    <t>Fern House School</t>
  </si>
  <si>
    <t>West Lea School</t>
  </si>
  <si>
    <t>Oaktree School</t>
  </si>
  <si>
    <t>Waverley School</t>
  </si>
  <si>
    <t>Russet House School</t>
  </si>
  <si>
    <t>Blanche Nevile School</t>
  </si>
  <si>
    <t>Vale School</t>
  </si>
  <si>
    <t>The Grove</t>
  </si>
  <si>
    <t>Shaftesbury High School</t>
  </si>
  <si>
    <t>Alexandra School</t>
  </si>
  <si>
    <t>Kingsley High School</t>
  </si>
  <si>
    <t>Woodlands School</t>
  </si>
  <si>
    <t>Corbets Tey School</t>
  </si>
  <si>
    <t>Pentland Field School</t>
  </si>
  <si>
    <t>The Willows School</t>
  </si>
  <si>
    <t>Meadow High School</t>
  </si>
  <si>
    <t>Hedgewood School</t>
  </si>
  <si>
    <t>Moorcroft School</t>
  </si>
  <si>
    <t>Grangewood School</t>
  </si>
  <si>
    <t>The Rise Free School</t>
  </si>
  <si>
    <t>Marjory Kinnon School</t>
  </si>
  <si>
    <t>Oaklands School</t>
  </si>
  <si>
    <t>Lindon Bennett School</t>
  </si>
  <si>
    <t>The Cedars Primary School</t>
  </si>
  <si>
    <t>Bedelsford School</t>
  </si>
  <si>
    <t>St Philip's School</t>
  </si>
  <si>
    <t>Dysart School</t>
  </si>
  <si>
    <t>Melrose School</t>
  </si>
  <si>
    <t>Perseid School</t>
  </si>
  <si>
    <t>Cricket Green School</t>
  </si>
  <si>
    <t>John F Kennedy Special School</t>
  </si>
  <si>
    <t>Little Heath School</t>
  </si>
  <si>
    <t>Hatton School and Special Needs Centre</t>
  </si>
  <si>
    <t>Newbridge School</t>
  </si>
  <si>
    <t>Clarendon School</t>
  </si>
  <si>
    <t>Capella House School</t>
  </si>
  <si>
    <t>Strathmore School</t>
  </si>
  <si>
    <t>Carew Academy</t>
  </si>
  <si>
    <t>Sherwood Park School</t>
  </si>
  <si>
    <t>Wandle Valley Academy</t>
  </si>
  <si>
    <t>Joseph Clarke School</t>
  </si>
  <si>
    <t>Belmont Park School</t>
  </si>
  <si>
    <t>Hallmoor School</t>
  </si>
  <si>
    <t>Hamilton School</t>
  </si>
  <si>
    <t>Victoria School</t>
  </si>
  <si>
    <t>Longwill A Primary School for Deaf Children</t>
  </si>
  <si>
    <t>Uffculme School</t>
  </si>
  <si>
    <t>Baskerville School</t>
  </si>
  <si>
    <t>Braidwood School for the Deaf</t>
  </si>
  <si>
    <t>Wilson Stuart School</t>
  </si>
  <si>
    <t>Selly Oak Trust School</t>
  </si>
  <si>
    <t>Priestley Smith School</t>
  </si>
  <si>
    <t>The Dame Ellen Pinsent School</t>
  </si>
  <si>
    <t>Queensbury School</t>
  </si>
  <si>
    <t>Brays School</t>
  </si>
  <si>
    <t>Mayfield School</t>
  </si>
  <si>
    <t>The Pines Special School</t>
  </si>
  <si>
    <t>Springfield House Community Special School</t>
  </si>
  <si>
    <t>Cherry Oak School</t>
  </si>
  <si>
    <t>Beaufort School</t>
  </si>
  <si>
    <t>Oscott Manor School</t>
  </si>
  <si>
    <t>Langley School</t>
  </si>
  <si>
    <t>Lindsworth School</t>
  </si>
  <si>
    <t>James Brindley School</t>
  </si>
  <si>
    <t>Riverbank School</t>
  </si>
  <si>
    <t>Sherbourne Fields School</t>
  </si>
  <si>
    <t>Tiverton School</t>
  </si>
  <si>
    <t>Baginton Fields School</t>
  </si>
  <si>
    <t>Woodfield</t>
  </si>
  <si>
    <t>Castle Wood Special School</t>
  </si>
  <si>
    <t>The Brier School</t>
  </si>
  <si>
    <t>The Old Park School</t>
  </si>
  <si>
    <t>Halesbury School</t>
  </si>
  <si>
    <t>Rosewood School</t>
  </si>
  <si>
    <t>Pens Meadow School</t>
  </si>
  <si>
    <t>Shenstone Lodge School</t>
  </si>
  <si>
    <t>The Meadows School</t>
  </si>
  <si>
    <t>The Orchard School</t>
  </si>
  <si>
    <t>The Westminster School</t>
  </si>
  <si>
    <t>Hazel Oak School</t>
  </si>
  <si>
    <t>Reynalds Cross School</t>
  </si>
  <si>
    <t>Forest Oak School</t>
  </si>
  <si>
    <t>Merstone School</t>
  </si>
  <si>
    <t>The Jane Lane School,  A College for Cognition &amp; Learning</t>
  </si>
  <si>
    <t>Old Hall School</t>
  </si>
  <si>
    <t>Oakwood School</t>
  </si>
  <si>
    <t>Phoenix Academy</t>
  </si>
  <si>
    <t>Elmwood School</t>
  </si>
  <si>
    <t>Wolverhampton Vocational Training Centre</t>
  </si>
  <si>
    <t>Penn Fields School</t>
  </si>
  <si>
    <t>Westcroft School</t>
  </si>
  <si>
    <t>Tettenhall Wood School</t>
  </si>
  <si>
    <t>Green Park School</t>
  </si>
  <si>
    <t>Broadmeadow Special School</t>
  </si>
  <si>
    <t>Penn Hall School</t>
  </si>
  <si>
    <t>Finch Woods Academy</t>
  </si>
  <si>
    <t>Bluebell Park School</t>
  </si>
  <si>
    <t>Alt Bridge School</t>
  </si>
  <si>
    <t>Knowsley Central School</t>
  </si>
  <si>
    <t>Abbot's Lea School</t>
  </si>
  <si>
    <t>Woolton High School</t>
  </si>
  <si>
    <t>Clifford Holroyde Specialist Sen College</t>
  </si>
  <si>
    <t>Ernest Cookson School</t>
  </si>
  <si>
    <t>Palmerston School</t>
  </si>
  <si>
    <t>Redbridge High School</t>
  </si>
  <si>
    <t>Millstead School</t>
  </si>
  <si>
    <t>Sandfield Park School</t>
  </si>
  <si>
    <t>Princes School</t>
  </si>
  <si>
    <t>Hope School</t>
  </si>
  <si>
    <t>Childwall Abbey School</t>
  </si>
  <si>
    <t>Bank View High School</t>
  </si>
  <si>
    <t>Mill Green School</t>
  </si>
  <si>
    <t>Lansbury Bridge School</t>
  </si>
  <si>
    <t>Presfield High School and Specialist College</t>
  </si>
  <si>
    <t>Merefield School</t>
  </si>
  <si>
    <t>Crosby High School</t>
  </si>
  <si>
    <t>Newfield School</t>
  </si>
  <si>
    <t>Rowan Park School</t>
  </si>
  <si>
    <t>Hayfield School</t>
  </si>
  <si>
    <t>Clare Mount Specialist Sports College</t>
  </si>
  <si>
    <t>Kilgarth School</t>
  </si>
  <si>
    <t>Foxfield School</t>
  </si>
  <si>
    <t>Elleray Park School</t>
  </si>
  <si>
    <t>Meadowside School</t>
  </si>
  <si>
    <t>Gilbrook School</t>
  </si>
  <si>
    <t>Stanley School</t>
  </si>
  <si>
    <t>Orrets Meadow School</t>
  </si>
  <si>
    <t>The Observatory School</t>
  </si>
  <si>
    <t>Ladywood School</t>
  </si>
  <si>
    <t>Thomasson Memorial School</t>
  </si>
  <si>
    <t>Rumworth School</t>
  </si>
  <si>
    <t>Firwood High School</t>
  </si>
  <si>
    <t>Lever Park School</t>
  </si>
  <si>
    <t>Green Fold School</t>
  </si>
  <si>
    <t>Cloughside College</t>
  </si>
  <si>
    <t>Millwood Primary Special School</t>
  </si>
  <si>
    <t>Elms Bank</t>
  </si>
  <si>
    <t>Pioneer House High School</t>
  </si>
  <si>
    <t>Grange School</t>
  </si>
  <si>
    <t>Camberwell Park Specialist Support School</t>
  </si>
  <si>
    <t>Lancasterian School</t>
  </si>
  <si>
    <t>Piper Hill High School</t>
  </si>
  <si>
    <t>The Birches School</t>
  </si>
  <si>
    <t>Meade Hill School</t>
  </si>
  <si>
    <t>Melland High School</t>
  </si>
  <si>
    <t>Rodney House School</t>
  </si>
  <si>
    <t>Southern Cross School</t>
  </si>
  <si>
    <t>North Ridge High School</t>
  </si>
  <si>
    <t>Ashgate Specialist Support Primary School</t>
  </si>
  <si>
    <t>Hollinwood Academy</t>
  </si>
  <si>
    <t>The Springboard Project</t>
  </si>
  <si>
    <t>Spring Brook Academy</t>
  </si>
  <si>
    <t>Kingfisher Special School</t>
  </si>
  <si>
    <t>New Bridge School</t>
  </si>
  <si>
    <t>Brownhill School</t>
  </si>
  <si>
    <t>Springside</t>
  </si>
  <si>
    <t>Newlands School</t>
  </si>
  <si>
    <t>Redwood</t>
  </si>
  <si>
    <t>Oakwood Academy</t>
  </si>
  <si>
    <t>Chatsworth High School and Community College</t>
  </si>
  <si>
    <t>Springwood Primary School</t>
  </si>
  <si>
    <t>Valley School</t>
  </si>
  <si>
    <t>Lisburne School</t>
  </si>
  <si>
    <t>Castle Hill High School</t>
  </si>
  <si>
    <t>Heaton School</t>
  </si>
  <si>
    <t>Oakgrove School</t>
  </si>
  <si>
    <t>Windlehurst School</t>
  </si>
  <si>
    <t>Hawthorns School</t>
  </si>
  <si>
    <t>Thomas Ashton School</t>
  </si>
  <si>
    <t>Cromwell High School</t>
  </si>
  <si>
    <t>Samuel Laycock School</t>
  </si>
  <si>
    <t>Oakdale School</t>
  </si>
  <si>
    <t>Pictor Academy</t>
  </si>
  <si>
    <t>Brentwood School</t>
  </si>
  <si>
    <t>The Orchards</t>
  </si>
  <si>
    <t>Longford Park School</t>
  </si>
  <si>
    <t>Delamere School</t>
  </si>
  <si>
    <t>Manor Academy Sale</t>
  </si>
  <si>
    <t>Egerton High School</t>
  </si>
  <si>
    <t>Landgate School, Bryn</t>
  </si>
  <si>
    <t>Willow Grove Primary School</t>
  </si>
  <si>
    <t>Rowan Tree Primary School</t>
  </si>
  <si>
    <t>Oakfield High School and College</t>
  </si>
  <si>
    <t>Newbridge Learning Community</t>
  </si>
  <si>
    <t>Greenacre School</t>
  </si>
  <si>
    <t>Springwell Special Academy</t>
  </si>
  <si>
    <t>Pennine View School</t>
  </si>
  <si>
    <t>Heatherwood School</t>
  </si>
  <si>
    <t>Coppice School</t>
  </si>
  <si>
    <t>Stone Hill School</t>
  </si>
  <si>
    <t>North Ridge Community School</t>
  </si>
  <si>
    <t>Newman School</t>
  </si>
  <si>
    <t>Abbey School</t>
  </si>
  <si>
    <t>Kelford School</t>
  </si>
  <si>
    <t>Milton School</t>
  </si>
  <si>
    <t>Hilltop School</t>
  </si>
  <si>
    <t>Bents Green School</t>
  </si>
  <si>
    <t>The Rowan School</t>
  </si>
  <si>
    <t>Talbot Specialist School</t>
  </si>
  <si>
    <t>Woolley Wood School</t>
  </si>
  <si>
    <t>Mossbrook School</t>
  </si>
  <si>
    <t>Heritage Park School</t>
  </si>
  <si>
    <t>Holgate Meadows School</t>
  </si>
  <si>
    <t>Seven Hills School</t>
  </si>
  <si>
    <t>Oastlers School</t>
  </si>
  <si>
    <t>High Park School</t>
  </si>
  <si>
    <t>Beckfoot Phoenix</t>
  </si>
  <si>
    <t>Chellow Heights Special School</t>
  </si>
  <si>
    <t>Beechcliffe Special School</t>
  </si>
  <si>
    <t>Co-op Academy Southfield</t>
  </si>
  <si>
    <t>Hazelbeck Special School</t>
  </si>
  <si>
    <t>Co-op Academy Delius</t>
  </si>
  <si>
    <t>Wood Bank School</t>
  </si>
  <si>
    <t>Ravenscliffe High School</t>
  </si>
  <si>
    <t>Highbury School</t>
  </si>
  <si>
    <t>Woodley School and College</t>
  </si>
  <si>
    <t>Ravenshall School</t>
  </si>
  <si>
    <t>Southgate School</t>
  </si>
  <si>
    <t>Fairfield School</t>
  </si>
  <si>
    <t>Joseph Norton Academy</t>
  </si>
  <si>
    <t>Castle Hill: A Specialist College for Communication and Interaction</t>
  </si>
  <si>
    <t>Lighthouse School Leeds</t>
  </si>
  <si>
    <t>Springwell Leeds Academy</t>
  </si>
  <si>
    <t>John Jamieson School</t>
  </si>
  <si>
    <t>Broomfield South SILC</t>
  </si>
  <si>
    <t>West Specialist Inclusive Learning Centre</t>
  </si>
  <si>
    <t>Highfield School</t>
  </si>
  <si>
    <t>Kingsland Primary School</t>
  </si>
  <si>
    <t>High Well School</t>
  </si>
  <si>
    <t>The Cedars Academy</t>
  </si>
  <si>
    <t>Furrowfield School</t>
  </si>
  <si>
    <t>Gibside School</t>
  </si>
  <si>
    <t>Hill Top School</t>
  </si>
  <si>
    <t>Dryden School</t>
  </si>
  <si>
    <t>Eslington Primary School</t>
  </si>
  <si>
    <t>Trinity Academy Newcastle</t>
  </si>
  <si>
    <t>Hadrian School</t>
  </si>
  <si>
    <t>Sir Charles Parsons School</t>
  </si>
  <si>
    <t>Thomas Bewick School</t>
  </si>
  <si>
    <t>Woodlawn School</t>
  </si>
  <si>
    <t>Southlands School</t>
  </si>
  <si>
    <t>Benton Dene School</t>
  </si>
  <si>
    <t>Silverdale School</t>
  </si>
  <si>
    <t>Beacon Hill School</t>
  </si>
  <si>
    <t>Bamburgh School</t>
  </si>
  <si>
    <t>Epinay Business and Enterprise School</t>
  </si>
  <si>
    <t>Park View School</t>
  </si>
  <si>
    <t>Keelman's Way School</t>
  </si>
  <si>
    <t>Columbia Grange School</t>
  </si>
  <si>
    <t>Trinity Academy New Bridge</t>
  </si>
  <si>
    <t>Barbara Priestman Academy</t>
  </si>
  <si>
    <t>North View Academy</t>
  </si>
  <si>
    <t>Sunningdale School</t>
  </si>
  <si>
    <t>Portland Academy</t>
  </si>
  <si>
    <t>Aspire Academy</t>
  </si>
  <si>
    <t>Fosse Way School</t>
  </si>
  <si>
    <t>Three Ways School</t>
  </si>
  <si>
    <t>Elmfield School for Deaf Children</t>
  </si>
  <si>
    <t>Kingsweston School</t>
  </si>
  <si>
    <t>Venturers' Academy</t>
  </si>
  <si>
    <t>Claremont School</t>
  </si>
  <si>
    <t>New Fosseway School</t>
  </si>
  <si>
    <t>Notton House Academy</t>
  </si>
  <si>
    <t>Briarwood School</t>
  </si>
  <si>
    <t>Westhaven School</t>
  </si>
  <si>
    <t>Ravenswood School</t>
  </si>
  <si>
    <t>Baytree School</t>
  </si>
  <si>
    <t>Culverhill School</t>
  </si>
  <si>
    <t>SGS Pegasus School</t>
  </si>
  <si>
    <t>Warmley Park School</t>
  </si>
  <si>
    <t>New Siblands School</t>
  </si>
  <si>
    <t>New Horizons Learning Centre</t>
  </si>
  <si>
    <t>Catcote Academy</t>
  </si>
  <si>
    <t>Springwell School</t>
  </si>
  <si>
    <t>Priory Woods School</t>
  </si>
  <si>
    <t>Hollis Academy</t>
  </si>
  <si>
    <t>Discovery Special Academy</t>
  </si>
  <si>
    <t>Beverley School</t>
  </si>
  <si>
    <t>Holmwood School</t>
  </si>
  <si>
    <t>Mo Mowlam Academy</t>
  </si>
  <si>
    <t>Kirkleatham Hall School</t>
  </si>
  <si>
    <t>Kilton Thorpe Specialist Academy</t>
  </si>
  <si>
    <t>Green Gates Academy</t>
  </si>
  <si>
    <t>Westlands Academy</t>
  </si>
  <si>
    <t>Ash Trees Academy</t>
  </si>
  <si>
    <t>Abbey Hill Academy</t>
  </si>
  <si>
    <t>Frederick Holmes School</t>
  </si>
  <si>
    <t>Oakfield</t>
  </si>
  <si>
    <t>Tweendykes School</t>
  </si>
  <si>
    <t>Ganton School</t>
  </si>
  <si>
    <t>Bridgeview Special School</t>
  </si>
  <si>
    <t>Kings Mill School</t>
  </si>
  <si>
    <t>St Anne's School and Sixth Form College</t>
  </si>
  <si>
    <t>Riverside Special School</t>
  </si>
  <si>
    <t>Humberston Park School</t>
  </si>
  <si>
    <t>Cambridge Park Academy</t>
  </si>
  <si>
    <t>St Luke's Primary School</t>
  </si>
  <si>
    <t>Brompton Hall School</t>
  </si>
  <si>
    <t>Welburn Hall School</t>
  </si>
  <si>
    <t>The Woodlands Academy</t>
  </si>
  <si>
    <t>The Dales School</t>
  </si>
  <si>
    <t>Springhead School</t>
  </si>
  <si>
    <t>The Forest School</t>
  </si>
  <si>
    <t>Springwater School</t>
  </si>
  <si>
    <t>Brooklands School</t>
  </si>
  <si>
    <t>Mowbray School</t>
  </si>
  <si>
    <t>Forest Moor School</t>
  </si>
  <si>
    <t>Applefields School</t>
  </si>
  <si>
    <t>Hob Moor Oaks Academy</t>
  </si>
  <si>
    <t>Richmond Hill School</t>
  </si>
  <si>
    <t>Woodlands Secondary School</t>
  </si>
  <si>
    <t>Lady Zia Wernher School</t>
  </si>
  <si>
    <t>St John's School</t>
  </si>
  <si>
    <t>Grange Academy</t>
  </si>
  <si>
    <t>Ridgeway School</t>
  </si>
  <si>
    <t>Weatherfield Academy</t>
  </si>
  <si>
    <t>The Chiltern School</t>
  </si>
  <si>
    <t>Oak Bank School</t>
  </si>
  <si>
    <t>Alfriston School</t>
  </si>
  <si>
    <t>Pebble Brook School</t>
  </si>
  <si>
    <t>Chiltern Way Academy</t>
  </si>
  <si>
    <t>Chiltern Wood School</t>
  </si>
  <si>
    <t>Stony Dean School</t>
  </si>
  <si>
    <t>Stocklake Park Community School</t>
  </si>
  <si>
    <t>Heritage House School</t>
  </si>
  <si>
    <t>Furze Down School</t>
  </si>
  <si>
    <t>Booker Park Community School</t>
  </si>
  <si>
    <t>Westfield School</t>
  </si>
  <si>
    <t>White Spire School</t>
  </si>
  <si>
    <t>Romans Field School</t>
  </si>
  <si>
    <t>The Walnuts School</t>
  </si>
  <si>
    <t>Slated Row School</t>
  </si>
  <si>
    <t>The Redway School</t>
  </si>
  <si>
    <t>Stephenson Academy</t>
  </si>
  <si>
    <t>Holly House Special School</t>
  </si>
  <si>
    <t>Holbrook School for Autism</t>
  </si>
  <si>
    <t>Brackenfield Special School</t>
  </si>
  <si>
    <t>Ashgate Croft School</t>
  </si>
  <si>
    <t>Swanwick School and Sports College</t>
  </si>
  <si>
    <t>Stubbin Wood School</t>
  </si>
  <si>
    <t>Bennerley Fields School</t>
  </si>
  <si>
    <t>Peak School</t>
  </si>
  <si>
    <t>Alfreton Park Community Special School</t>
  </si>
  <si>
    <t>Stanton Vale School</t>
  </si>
  <si>
    <t>St Martins School</t>
  </si>
  <si>
    <t>St Clare's School</t>
  </si>
  <si>
    <t>Ivy House School</t>
  </si>
  <si>
    <t>Kingsmead School</t>
  </si>
  <si>
    <t>Beaucroft Foundation School</t>
  </si>
  <si>
    <t>Westfield Arts College</t>
  </si>
  <si>
    <t>The Harbour School</t>
  </si>
  <si>
    <t>Mountjoy School</t>
  </si>
  <si>
    <t>Wyvern Academy</t>
  </si>
  <si>
    <t>Yewstock School</t>
  </si>
  <si>
    <t>Montacute School</t>
  </si>
  <si>
    <t>Winchelsea School</t>
  </si>
  <si>
    <t>Linwood School</t>
  </si>
  <si>
    <t>Tregonwell Academy</t>
  </si>
  <si>
    <t>Elemore Hall School</t>
  </si>
  <si>
    <t>Croft Community School</t>
  </si>
  <si>
    <t>Walworth School</t>
  </si>
  <si>
    <t>Villa Real School</t>
  </si>
  <si>
    <t>Hope Wood Academy</t>
  </si>
  <si>
    <t>Durham Trinity School &amp; Sports College</t>
  </si>
  <si>
    <t>The Oaks Secondary School</t>
  </si>
  <si>
    <t>Evergreen Primary School</t>
  </si>
  <si>
    <t>Marchbank Free School</t>
  </si>
  <si>
    <t>Beaumont Hill Academy</t>
  </si>
  <si>
    <t>St Mary's School</t>
  </si>
  <si>
    <t>Glyne Gap School</t>
  </si>
  <si>
    <t>Grove Park School</t>
  </si>
  <si>
    <t>Torfield School</t>
  </si>
  <si>
    <t>Saxon Mount School</t>
  </si>
  <si>
    <t>The South Downs School</t>
  </si>
  <si>
    <t>The Lindfield School</t>
  </si>
  <si>
    <t>Hazel Court School</t>
  </si>
  <si>
    <t>Cuckmere House School</t>
  </si>
  <si>
    <t>Homewood College</t>
  </si>
  <si>
    <t>Downs View Special School</t>
  </si>
  <si>
    <t>Hill Park School</t>
  </si>
  <si>
    <t>Osborne School</t>
  </si>
  <si>
    <t>Henry Tyndale School</t>
  </si>
  <si>
    <t>Prospect School</t>
  </si>
  <si>
    <t>The Coppice Spring Academy</t>
  </si>
  <si>
    <t>Riverside Community Special School</t>
  </si>
  <si>
    <t>Lakeside School</t>
  </si>
  <si>
    <t>Norman Gate School</t>
  </si>
  <si>
    <t>Maple Ridge School</t>
  </si>
  <si>
    <t>Heathfield Special School</t>
  </si>
  <si>
    <t>Icknield School</t>
  </si>
  <si>
    <t>Rachel Madocks School</t>
  </si>
  <si>
    <t>Limington House School</t>
  </si>
  <si>
    <t>Baycroft School</t>
  </si>
  <si>
    <t>St Francis Special School</t>
  </si>
  <si>
    <t>Forest Park School</t>
  </si>
  <si>
    <t>The Waterloo School</t>
  </si>
  <si>
    <t>Saxon Wood School</t>
  </si>
  <si>
    <t>Wolverdene Special School</t>
  </si>
  <si>
    <t>Glenwood School</t>
  </si>
  <si>
    <t>The Mark Way School</t>
  </si>
  <si>
    <t>Shepherds Down Special School</t>
  </si>
  <si>
    <t>Hollywater School</t>
  </si>
  <si>
    <t>Redwood Park Academy</t>
  </si>
  <si>
    <t>Great Oaks School</t>
  </si>
  <si>
    <t>The Cedar School</t>
  </si>
  <si>
    <t>The Polygon School</t>
  </si>
  <si>
    <t>Vermont School</t>
  </si>
  <si>
    <t>Rosewood Free School</t>
  </si>
  <si>
    <t>Maplewell Hall School</t>
  </si>
  <si>
    <t>Wigston Birkett House Community Special School</t>
  </si>
  <si>
    <t>Ashmount School</t>
  </si>
  <si>
    <t>Forest Way School</t>
  </si>
  <si>
    <t>Birch Wood (Melton Area Special School)</t>
  </si>
  <si>
    <t>Dorothy Goodman School Hinckley</t>
  </si>
  <si>
    <t>Ash Field Academy</t>
  </si>
  <si>
    <t>Nether Hall School</t>
  </si>
  <si>
    <t>Millgate School</t>
  </si>
  <si>
    <t>Ellesmere College</t>
  </si>
  <si>
    <t>Keyham Lodge School</t>
  </si>
  <si>
    <t>West Gate School</t>
  </si>
  <si>
    <t>The Parks School</t>
  </si>
  <si>
    <t>Chasetown Community School</t>
  </si>
  <si>
    <t>Walton Hall Academy</t>
  </si>
  <si>
    <t>Horton Lodge Community Special School</t>
  </si>
  <si>
    <t>Cicely Haughton School</t>
  </si>
  <si>
    <t>The Fountains High School</t>
  </si>
  <si>
    <t>The Fountains Primary School</t>
  </si>
  <si>
    <t>Hednesford Valley High School</t>
  </si>
  <si>
    <t>Loxley Hall School</t>
  </si>
  <si>
    <t>Blackfriars Academy</t>
  </si>
  <si>
    <t>Coppice Academy</t>
  </si>
  <si>
    <t>Two Rivers High School</t>
  </si>
  <si>
    <t>Sherbrook Primary School</t>
  </si>
  <si>
    <t>Springfield School</t>
  </si>
  <si>
    <t>Cherry Trees School</t>
  </si>
  <si>
    <t>Rocklands School</t>
  </si>
  <si>
    <t>Marshlands School</t>
  </si>
  <si>
    <t>Merryfields School</t>
  </si>
  <si>
    <t>Saxon Hill Academy</t>
  </si>
  <si>
    <t>Queen's Croft High School</t>
  </si>
  <si>
    <t>Two Rivers Primary School</t>
  </si>
  <si>
    <t>Wightwick Hall School</t>
  </si>
  <si>
    <t>Watermill School</t>
  </si>
  <si>
    <t>Kemball School</t>
  </si>
  <si>
    <t>The Springfields Academy</t>
  </si>
  <si>
    <t>Downland School</t>
  </si>
  <si>
    <t>Exeter House Special School</t>
  </si>
  <si>
    <t>Nyland School</t>
  </si>
  <si>
    <t>St Luke's Academy</t>
  </si>
  <si>
    <t>Churchward School</t>
  </si>
  <si>
    <t>The Chalet School</t>
  </si>
  <si>
    <t>Crowdys Hill School</t>
  </si>
  <si>
    <t>Uplands School</t>
  </si>
  <si>
    <t>Brimble Hill Special School</t>
  </si>
  <si>
    <t>Kennel Lane School</t>
  </si>
  <si>
    <t>Forest Bridge School</t>
  </si>
  <si>
    <t>Manor Green School</t>
  </si>
  <si>
    <t>The Castle School</t>
  </si>
  <si>
    <t>Brookfields Special School</t>
  </si>
  <si>
    <t>Thames Valley School</t>
  </si>
  <si>
    <t>The Avenue Special School</t>
  </si>
  <si>
    <t>The Holy Brook School</t>
  </si>
  <si>
    <t>Arbour Vale School</t>
  </si>
  <si>
    <t>Littledown School</t>
  </si>
  <si>
    <t>Addington School</t>
  </si>
  <si>
    <t>Highfield Littleport Academy</t>
  </si>
  <si>
    <t>Highfield Ely Academy</t>
  </si>
  <si>
    <t>Spring Common Academy</t>
  </si>
  <si>
    <t>Meadowgate Academy</t>
  </si>
  <si>
    <t>Samuel Pepys School</t>
  </si>
  <si>
    <t>Granta School</t>
  </si>
  <si>
    <t>Castle School, Cambridge</t>
  </si>
  <si>
    <t>The Centre School</t>
  </si>
  <si>
    <t>Medeshamstede Academy</t>
  </si>
  <si>
    <t>Marshfields School</t>
  </si>
  <si>
    <t>Heltwate School</t>
  </si>
  <si>
    <t>The Cavendish High Academy</t>
  </si>
  <si>
    <t>Chesnut Lodge Special School</t>
  </si>
  <si>
    <t>Ashley High School</t>
  </si>
  <si>
    <t>Brookfields School</t>
  </si>
  <si>
    <t>Green Lane Community Special School</t>
  </si>
  <si>
    <t>Fox Wood Special School</t>
  </si>
  <si>
    <t>Woolston Brook School</t>
  </si>
  <si>
    <t>Ellen Tinkham School</t>
  </si>
  <si>
    <t>Southbrook School</t>
  </si>
  <si>
    <t>Mill Water School</t>
  </si>
  <si>
    <t>Barley Lane School</t>
  </si>
  <si>
    <t>ACE Tiverton Special School</t>
  </si>
  <si>
    <t>The Lampard Community School</t>
  </si>
  <si>
    <t>Pathfield School</t>
  </si>
  <si>
    <t>Bidwell Brook School</t>
  </si>
  <si>
    <t>Orchard Manor School</t>
  </si>
  <si>
    <t>Marland School</t>
  </si>
  <si>
    <t>Cann Bridge School</t>
  </si>
  <si>
    <t>Courtlands School</t>
  </si>
  <si>
    <t>Brook Green Centre for Learning</t>
  </si>
  <si>
    <t>Mount Tamar School</t>
  </si>
  <si>
    <t>Longcause Community Special School</t>
  </si>
  <si>
    <t>Mill Ford School</t>
  </si>
  <si>
    <t>The Brunel Academy</t>
  </si>
  <si>
    <t>Combe Pafford School</t>
  </si>
  <si>
    <t>Langham Oaks</t>
  </si>
  <si>
    <t>The Pioneer School</t>
  </si>
  <si>
    <t>Grove House School</t>
  </si>
  <si>
    <t>Ramsden Hall Academy</t>
  </si>
  <si>
    <t>Southview School</t>
  </si>
  <si>
    <t>Wells Park School</t>
  </si>
  <si>
    <t>Kingswode Hoe School</t>
  </si>
  <si>
    <t>Cedar Hall School</t>
  </si>
  <si>
    <t>Oak View School</t>
  </si>
  <si>
    <t>Castledon School</t>
  </si>
  <si>
    <t>The Edith Borthwick School</t>
  </si>
  <si>
    <t>Shorefields School</t>
  </si>
  <si>
    <t>Thriftwood School</t>
  </si>
  <si>
    <t>Market Field School</t>
  </si>
  <si>
    <t>Lexden Springs School</t>
  </si>
  <si>
    <t>Harlow Fields School and College</t>
  </si>
  <si>
    <t>Columbus School and College</t>
  </si>
  <si>
    <t>The St Christopher School</t>
  </si>
  <si>
    <t>Sutton House Academy</t>
  </si>
  <si>
    <t>Kingsdown School</t>
  </si>
  <si>
    <t>Lancaster School</t>
  </si>
  <si>
    <t>Treetops School</t>
  </si>
  <si>
    <t>Beacon Hill Academy</t>
  </si>
  <si>
    <t>Barrs Court School</t>
  </si>
  <si>
    <t>Blackmarston School</t>
  </si>
  <si>
    <t>The Brookfield School</t>
  </si>
  <si>
    <t>Kingfisher School</t>
  </si>
  <si>
    <t>Rigby Hall Day Special School</t>
  </si>
  <si>
    <t>Riversides School</t>
  </si>
  <si>
    <t>Pitcheroak School</t>
  </si>
  <si>
    <t>Vale of Evesham School</t>
  </si>
  <si>
    <t>Chadsgrove School</t>
  </si>
  <si>
    <t>Regency High School</t>
  </si>
  <si>
    <t>Fort Royal</t>
  </si>
  <si>
    <t>Wyre Forest School</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</si>
  <si>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</si>
  <si>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</si>
  <si>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</si>
  <si>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</si>
  <si>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</si>
  <si>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</si>
  <si>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</si>
  <si>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</si>
  <si>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</si>
  <si>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</si>
  <si>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</si>
  <si>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</si>
  <si>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</si>
  <si>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</si>
  <si>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</si>
  <si>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Milestone Academy</t>
  </si>
  <si>
    <t>Portal House School</t>
  </si>
  <si>
    <t>The Wyvern School (Buxford)</t>
  </si>
  <si>
    <t>Oakley School</t>
  </si>
  <si>
    <t>Meadowfield School</t>
  </si>
  <si>
    <t>Laleham Gap School</t>
  </si>
  <si>
    <t>INSPIRE Free Special School</t>
  </si>
  <si>
    <t>Rivermead School</t>
  </si>
  <si>
    <t>Danecourt School</t>
  </si>
  <si>
    <t>Bradfields Academy</t>
  </si>
  <si>
    <t>Abbey Court Foundation Special School</t>
  </si>
  <si>
    <t>Bleasdale School</t>
  </si>
  <si>
    <t>Moorbrook School</t>
  </si>
  <si>
    <t>Morecambe Road School</t>
  </si>
  <si>
    <t>Chorley Astley Park School</t>
  </si>
  <si>
    <t>Great Arley School</t>
  </si>
  <si>
    <t>Rawtenstall Cribden House Community Special School</t>
  </si>
  <si>
    <t>Broadfield Specialist School</t>
  </si>
  <si>
    <t>Kirkham Pear Tree School</t>
  </si>
  <si>
    <t>Tor View School</t>
  </si>
  <si>
    <t>The Loyne Specialist School</t>
  </si>
  <si>
    <t>The Coppice School</t>
  </si>
  <si>
    <t>Oswaldtwistle White Ash School</t>
  </si>
  <si>
    <t>Brookfield School</t>
  </si>
  <si>
    <t>Thornton-Cleveleys Red Marsh School</t>
  </si>
  <si>
    <t>Hope High School</t>
  </si>
  <si>
    <t>Hillside Specialist School and College</t>
  </si>
  <si>
    <t>Royal Cross Primary School</t>
  </si>
  <si>
    <t>The Rose School</t>
  </si>
  <si>
    <t>Pendle View Primary School</t>
  </si>
  <si>
    <t>Ridgewood Community High School</t>
  </si>
  <si>
    <t>Holly Grove School</t>
  </si>
  <si>
    <t>Pendle Community High School &amp; College</t>
  </si>
  <si>
    <t>West Lancashire Community High School</t>
  </si>
  <si>
    <t>Kingsbury Primary Special School</t>
  </si>
  <si>
    <t>Sir Tom Finney Community High School</t>
  </si>
  <si>
    <t>Acorns Primary School</t>
  </si>
  <si>
    <t>Elm Tree Community Primary School</t>
  </si>
  <si>
    <t>Eden School</t>
  </si>
  <si>
    <t>Crosshill Special School</t>
  </si>
  <si>
    <t>Park Community Academy</t>
  </si>
  <si>
    <t>Highfurlong School</t>
  </si>
  <si>
    <t>Foxwood Academy</t>
  </si>
  <si>
    <t>The Beech Academy</t>
  </si>
  <si>
    <t>Redgate Primary Academy</t>
  </si>
  <si>
    <t>Derrymount School</t>
  </si>
  <si>
    <t>Yeoman Park Academy</t>
  </si>
  <si>
    <t>Carlton Digby School</t>
  </si>
  <si>
    <t>Ash Lea School</t>
  </si>
  <si>
    <t>Bracken Hill School</t>
  </si>
  <si>
    <t>Newark Orchard School</t>
  </si>
  <si>
    <t>Nethergate Academy</t>
  </si>
  <si>
    <t>Woodlands Academy</t>
  </si>
  <si>
    <t>Rosehill School</t>
  </si>
  <si>
    <t>Westbury Academy</t>
  </si>
  <si>
    <t>Oak Field School</t>
  </si>
  <si>
    <t>Severndale Specialist Academy</t>
  </si>
  <si>
    <t>Queensway</t>
  </si>
  <si>
    <t>Haughton School</t>
  </si>
  <si>
    <t>Southall School</t>
  </si>
  <si>
    <t>The Bridge at HLC</t>
  </si>
  <si>
    <t>Adelaide Heath Academy</t>
  </si>
  <si>
    <t>Park Lane School</t>
  </si>
  <si>
    <t>Adelaide School</t>
  </si>
  <si>
    <t>Dee Banks School</t>
  </si>
  <si>
    <t>Cloughwood Academy</t>
  </si>
  <si>
    <t>Greenbank School</t>
  </si>
  <si>
    <t>Hebden Green Community School</t>
  </si>
  <si>
    <t>The Russett School</t>
  </si>
  <si>
    <t>Hinderton School</t>
  </si>
  <si>
    <t>Dorin Park School &amp; Specialist SEN College</t>
  </si>
  <si>
    <t>Rosebank School</t>
  </si>
  <si>
    <t>Pencalenick School</t>
  </si>
  <si>
    <t>Doubletrees School</t>
  </si>
  <si>
    <t>Curnow School</t>
  </si>
  <si>
    <t>Nancealverne School</t>
  </si>
  <si>
    <t>George Hastwell School Special Academy</t>
  </si>
  <si>
    <t>Cumbria Academy for Autism</t>
  </si>
  <si>
    <t>Sandgate School</t>
  </si>
  <si>
    <t>Sandside Lodge School</t>
  </si>
  <si>
    <t>James Rennie School</t>
  </si>
  <si>
    <t>Peak Academy</t>
  </si>
  <si>
    <t>The Ridge Academy</t>
  </si>
  <si>
    <t>Paternoster School</t>
  </si>
  <si>
    <t>Bettridge School</t>
  </si>
  <si>
    <t>The Shrubberies School</t>
  </si>
  <si>
    <t>Alderman Knight School</t>
  </si>
  <si>
    <t>Battledown Centre for Children and Families</t>
  </si>
  <si>
    <t>Belmont School</t>
  </si>
  <si>
    <t>The Milestone School</t>
  </si>
  <si>
    <t>Heart of the Forest Community Special School</t>
  </si>
  <si>
    <t>Pinewood School</t>
  </si>
  <si>
    <t>Knightsfield School</t>
  </si>
  <si>
    <t>Garston Manor School</t>
  </si>
  <si>
    <t>The Valley School</t>
  </si>
  <si>
    <t>Colnbrook School</t>
  </si>
  <si>
    <t>St Luke's School</t>
  </si>
  <si>
    <t>The Collett School</t>
  </si>
  <si>
    <t>Hailey Hall School</t>
  </si>
  <si>
    <t>Batchwood School</t>
  </si>
  <si>
    <t>Middleton School</t>
  </si>
  <si>
    <t>Lonsdale School</t>
  </si>
  <si>
    <t>Breakspeare School</t>
  </si>
  <si>
    <t>Watling View School</t>
  </si>
  <si>
    <t>Amwell View School</t>
  </si>
  <si>
    <t>Heathlands School</t>
  </si>
  <si>
    <t>Falconer School</t>
  </si>
  <si>
    <t>Larwood School</t>
  </si>
  <si>
    <t>Woolgrove School, Special Needs Academy</t>
  </si>
  <si>
    <t>Greenside School</t>
  </si>
  <si>
    <t>Meadow Wood School</t>
  </si>
  <si>
    <t>Southfield School</t>
  </si>
  <si>
    <t>Brandles School</t>
  </si>
  <si>
    <t>Haywood Grove School</t>
  </si>
  <si>
    <t>St George's School</t>
  </si>
  <si>
    <t>Medina House School</t>
  </si>
  <si>
    <t>Ambergate Sports College</t>
  </si>
  <si>
    <t>The Grantham Sandon School</t>
  </si>
  <si>
    <t>Gosberton House Academy</t>
  </si>
  <si>
    <t>The Pilgrim School</t>
  </si>
  <si>
    <t>The Lincoln St Christopher's School</t>
  </si>
  <si>
    <t>The St Francis Special School, Lincoln</t>
  </si>
  <si>
    <t>The Eresby School, Spilsby</t>
  </si>
  <si>
    <t>Willoughby Academy</t>
  </si>
  <si>
    <t>Greenfields Academy</t>
  </si>
  <si>
    <t>Fortuna School</t>
  </si>
  <si>
    <t>Athena School</t>
  </si>
  <si>
    <t>Warren Wood - A Specialist Academy</t>
  </si>
  <si>
    <t>Aegir - A Specialist Academy</t>
  </si>
  <si>
    <t>The Fen Rivers Academy</t>
  </si>
  <si>
    <t>Sidestrand Hall School</t>
  </si>
  <si>
    <t>The Wherry School</t>
  </si>
  <si>
    <t>Fred Nicholson School</t>
  </si>
  <si>
    <t>Hall School</t>
  </si>
  <si>
    <t>Sheringham Woodfields School</t>
  </si>
  <si>
    <t>Chapel Green School</t>
  </si>
  <si>
    <t>The Clare School</t>
  </si>
  <si>
    <t>The Parkside School, Norwich</t>
  </si>
  <si>
    <t>Eaton Hall Specialist Academy</t>
  </si>
  <si>
    <t>Harford Manor School, Norwich</t>
  </si>
  <si>
    <t>John Grant School, Caister-on-Sea</t>
  </si>
  <si>
    <t>Churchill Park Complex Needs School</t>
  </si>
  <si>
    <t>Daventry Hill School</t>
  </si>
  <si>
    <t>Purple Oaks Academy</t>
  </si>
  <si>
    <t>Red Kite Academy</t>
  </si>
  <si>
    <t>Wren Spinney Community School</t>
  </si>
  <si>
    <t>Fairfields School</t>
  </si>
  <si>
    <t>The Gateway School</t>
  </si>
  <si>
    <t>Greenfields Specialist School for Communication</t>
  </si>
  <si>
    <t>Billing Brook Special School</t>
  </si>
  <si>
    <t>Kings Meadow School</t>
  </si>
  <si>
    <t>Friars Academy</t>
  </si>
  <si>
    <t>Maplefields Academy</t>
  </si>
  <si>
    <t>NCEA Castle School</t>
  </si>
  <si>
    <t>Cleaswell Hill School</t>
  </si>
  <si>
    <t>Cramlington Hillcrest School</t>
  </si>
  <si>
    <t>Barndale House School</t>
  </si>
  <si>
    <t>The Grove Special School</t>
  </si>
  <si>
    <t>Hexham Priory School</t>
  </si>
  <si>
    <t>Collingwood School &amp; Media Arts College</t>
  </si>
  <si>
    <t>Woodeaton Manor School</t>
  </si>
  <si>
    <t>Endeavour Academy, Oxford</t>
  </si>
  <si>
    <t>Frank Wise School</t>
  </si>
  <si>
    <t>John Watson School</t>
  </si>
  <si>
    <t>The Iffley Academy</t>
  </si>
  <si>
    <t>Mabel Prichard School</t>
  </si>
  <si>
    <t>Fitzwaryn School</t>
  </si>
  <si>
    <t>Bardwell School</t>
  </si>
  <si>
    <t>Bishopswood School</t>
  </si>
  <si>
    <t>The Mendip School</t>
  </si>
  <si>
    <t>Fairmead School</t>
  </si>
  <si>
    <t>Selworthy Special School</t>
  </si>
  <si>
    <t>Fiveways Special School</t>
  </si>
  <si>
    <t>Avalon School</t>
  </si>
  <si>
    <t>Critchill Special School</t>
  </si>
  <si>
    <t>Riverwalk School</t>
  </si>
  <si>
    <t>Hillside Special School</t>
  </si>
  <si>
    <t>The Ashley School</t>
  </si>
  <si>
    <t>Thomas Wolsey Ormiston Academy</t>
  </si>
  <si>
    <t>Churchill Special Free School</t>
  </si>
  <si>
    <t>Stone Lodge Academy</t>
  </si>
  <si>
    <t>Warren School</t>
  </si>
  <si>
    <t>Gosden House School</t>
  </si>
  <si>
    <t>St Dominic's School</t>
  </si>
  <si>
    <t>Sunnydown School</t>
  </si>
  <si>
    <t>Limpsfield Grange School</t>
  </si>
  <si>
    <t>The Park School</t>
  </si>
  <si>
    <t>Wishmore Cross Academy</t>
  </si>
  <si>
    <t>West Hill School</t>
  </si>
  <si>
    <t>Carwarden House Community School</t>
  </si>
  <si>
    <t>Pond Meadow School</t>
  </si>
  <si>
    <t>Walton Leigh School</t>
  </si>
  <si>
    <t>Clifton Hill School</t>
  </si>
  <si>
    <t>The Ridgeway School</t>
  </si>
  <si>
    <t>Manor Mead School</t>
  </si>
  <si>
    <t>Portesbery School</t>
  </si>
  <si>
    <t>Linden Bridge School</t>
  </si>
  <si>
    <t>The Abbey School</t>
  </si>
  <si>
    <t>Freemantles School</t>
  </si>
  <si>
    <t>Philip Southcote School</t>
  </si>
  <si>
    <t>Grafham Grange School</t>
  </si>
  <si>
    <t>Exhall Grange Specialist School</t>
  </si>
  <si>
    <t>Oak Wood Primary School</t>
  </si>
  <si>
    <t>Discovery Academy</t>
  </si>
  <si>
    <t>Quest Academy</t>
  </si>
  <si>
    <t>Brooke School</t>
  </si>
  <si>
    <t>Welcombe Hills School</t>
  </si>
  <si>
    <t>Oak Wood Secondary School</t>
  </si>
  <si>
    <t>Woodlands</t>
  </si>
  <si>
    <t>Littlegreen Academy</t>
  </si>
  <si>
    <t>Manor Green College</t>
  </si>
  <si>
    <t>Palatine Primary School</t>
  </si>
  <si>
    <t>Queen Elizabeth II Silver Jubilee School, Horsham</t>
  </si>
  <si>
    <t>Oak Grove College</t>
  </si>
  <si>
    <t>Manor Green Primary School</t>
  </si>
  <si>
    <t>Fordwater School, Chichester</t>
  </si>
  <si>
    <t>Woodlands Meed</t>
  </si>
  <si>
    <t>Brantridge School</t>
  </si>
  <si>
    <t>Herons Dale School</t>
  </si>
  <si>
    <t>Cornfield School, Littlehampton</t>
  </si>
  <si>
    <t>North Northamptonshire</t>
  </si>
  <si>
    <t>West Northamptonshire</t>
  </si>
  <si>
    <t>Spa School Camberwell</t>
  </si>
  <si>
    <t>Woodside Academy</t>
  </si>
  <si>
    <t>Addington Valley Academy</t>
  </si>
  <si>
    <t>Lime Academy Ravensbourne</t>
  </si>
  <si>
    <t>Lime Academy Forest Approach</t>
  </si>
  <si>
    <t>Eko Pathways</t>
  </si>
  <si>
    <t>New Rush Hall School</t>
  </si>
  <si>
    <t>Lime Academy Hornbeam</t>
  </si>
  <si>
    <t>Kingsbury Academy</t>
  </si>
  <si>
    <t>Woodsetton School</t>
  </si>
  <si>
    <t>Castlewood School</t>
  </si>
  <si>
    <t>Castle School</t>
  </si>
  <si>
    <t>Pine Green Academy</t>
  </si>
  <si>
    <t>Prospect House Specialist Support Primary School</t>
  </si>
  <si>
    <t>New Park Academy</t>
  </si>
  <si>
    <t>Bader Special Academy</t>
  </si>
  <si>
    <t>Harry Watts Academy</t>
  </si>
  <si>
    <t>Soundwell Academy</t>
  </si>
  <si>
    <t>St Andrew's Academy</t>
  </si>
  <si>
    <t>The Ropemakers' Academy</t>
  </si>
  <si>
    <t>New Horizons School (Part of the Sabden Multi Academy Trust)</t>
  </si>
  <si>
    <t>Cliffdale Primary Academy</t>
  </si>
  <si>
    <t>Mary Rose Academy</t>
  </si>
  <si>
    <t>The Fusion Academy</t>
  </si>
  <si>
    <t>The Martin Bacon Academy</t>
  </si>
  <si>
    <t>Lime Academy Orton</t>
  </si>
  <si>
    <t>Glendinning Academy</t>
  </si>
  <si>
    <t>Aspire School</t>
  </si>
  <si>
    <t>Snowfields Academy</t>
  </si>
  <si>
    <t>Lotus School</t>
  </si>
  <si>
    <t>The Axis Academy</t>
  </si>
  <si>
    <t>Kingsley Special Academy</t>
  </si>
  <si>
    <t>Northern House Academy</t>
  </si>
  <si>
    <t>Orion Academy</t>
  </si>
  <si>
    <t>Sir Bobby Robson School</t>
  </si>
  <si>
    <t>Unified Academy</t>
  </si>
  <si>
    <t>Bramley Oak Academy</t>
  </si>
  <si>
    <t>Brooklands School - Split Site</t>
  </si>
  <si>
    <t>Venture Academy</t>
  </si>
  <si>
    <t>Evergreen School</t>
  </si>
  <si>
    <t>County Durham</t>
  </si>
  <si>
    <t>Herefordshire, County of</t>
  </si>
  <si>
    <t>Kensington Queensmill School</t>
  </si>
  <si>
    <t>Cornerstone School</t>
  </si>
  <si>
    <t>Chaffinch Brook School</t>
  </si>
  <si>
    <t>Beckmead College</t>
  </si>
  <si>
    <t>Beckmead Park Academy</t>
  </si>
  <si>
    <t>The Brook Special Primary School</t>
  </si>
  <si>
    <t>Hatchside School</t>
  </si>
  <si>
    <t>Leycroft Academy</t>
  </si>
  <si>
    <t>Lea Hall Academy</t>
  </si>
  <si>
    <t>Calthorpe Academy</t>
  </si>
  <si>
    <t>Sutton School</t>
  </si>
  <si>
    <t>High Point Academy</t>
  </si>
  <si>
    <t>Archdale School</t>
  </si>
  <si>
    <t>Becton School</t>
  </si>
  <si>
    <t>Penny Field School</t>
  </si>
  <si>
    <t>Green Meadows Academy</t>
  </si>
  <si>
    <t>West Oaks School</t>
  </si>
  <si>
    <t>Oakfield Park School</t>
  </si>
  <si>
    <t>Knowle DGE Academy</t>
  </si>
  <si>
    <t>St Hugh's Special School</t>
  </si>
  <si>
    <t>Windmill Hill School</t>
  </si>
  <si>
    <t>St Giles' Spencer Academy</t>
  </si>
  <si>
    <t>Harbour School Dorset</t>
  </si>
  <si>
    <t>The Flagship School</t>
  </si>
  <si>
    <t>The Austen Academy</t>
  </si>
  <si>
    <t>Samuel Cody School</t>
  </si>
  <si>
    <t>LWS Academy</t>
  </si>
  <si>
    <t>Foxfields Academy</t>
  </si>
  <si>
    <t>Silverwood School</t>
  </si>
  <si>
    <t>Chiltern Way Academy Wokingham</t>
  </si>
  <si>
    <t>Riverside Meadows Academy</t>
  </si>
  <si>
    <t>The Cavendish School</t>
  </si>
  <si>
    <t>Chatten Free School</t>
  </si>
  <si>
    <t>Treetops Free School</t>
  </si>
  <si>
    <t>The Beacon College</t>
  </si>
  <si>
    <t>Archers Brook SEMH Residential School</t>
  </si>
  <si>
    <t>Boston Endeavour Academy</t>
  </si>
  <si>
    <t>St Lawrence School</t>
  </si>
  <si>
    <t>St Bernard's School</t>
  </si>
  <si>
    <t>Bure Park Specialist Academy</t>
  </si>
  <si>
    <t>Polden Bower School</t>
  </si>
  <si>
    <t>The Sky Academy</t>
  </si>
  <si>
    <t>Castle East School</t>
  </si>
  <si>
    <t>Fox Grove School</t>
  </si>
  <si>
    <t>Chelveston Road School</t>
  </si>
  <si>
    <t>Isebrook School</t>
  </si>
  <si>
    <t>YG N1-6 Plus YG X aged 4 to 10</t>
  </si>
  <si>
    <t>all pupils in independent schools with a SEN/EHC plan or SEN support for whom the full cost of tuition is paid for by the authority in conjunction with social services and health authorities.</t>
  </si>
  <si>
    <t>Please select your authority from the list below then select any of the five blue tabs below :</t>
  </si>
  <si>
    <t>Cumberland</t>
  </si>
  <si>
    <t>Westmorland and Furness</t>
  </si>
  <si>
    <t>The Avenue School</t>
  </si>
  <si>
    <t>Salmons Brook School</t>
  </si>
  <si>
    <t>The Link School</t>
  </si>
  <si>
    <t>Corley Academy</t>
  </si>
  <si>
    <t>Elm Tree Primary Academy</t>
  </si>
  <si>
    <t>Willow Bank School</t>
  </si>
  <si>
    <t>Halcyon Way School</t>
  </si>
  <si>
    <t>Elements Academy</t>
  </si>
  <si>
    <t>North Star 240°</t>
  </si>
  <si>
    <t>North Star 82°</t>
  </si>
  <si>
    <t>Lime Hills Academy</t>
  </si>
  <si>
    <t>River Tees Academy Grangetown</t>
  </si>
  <si>
    <t>Northcott School and Sixth Form College</t>
  </si>
  <si>
    <t>Ivel Valley School &amp; College</t>
  </si>
  <si>
    <t>Longspee Academy</t>
  </si>
  <si>
    <t>Summerdown School</t>
  </si>
  <si>
    <t>Greenhall</t>
  </si>
  <si>
    <t>The Promise School</t>
  </si>
  <si>
    <t>Endeavour Co-Operative Academy</t>
  </si>
  <si>
    <t>Applebee Wood Community Specialist School</t>
  </si>
  <si>
    <t>Fountaindale School</t>
  </si>
  <si>
    <t>The Keystone Academy</t>
  </si>
  <si>
    <t>Brook Academy</t>
  </si>
  <si>
    <t>Tulip Academy</t>
  </si>
  <si>
    <t>Duke of Lancaster School</t>
  </si>
  <si>
    <t>Emily Wilding Davison School</t>
  </si>
  <si>
    <t>Woodbridge Road Academy</t>
  </si>
  <si>
    <t>Sir Peter Hall School</t>
  </si>
  <si>
    <t>Sunrise Academy</t>
  </si>
  <si>
    <t>The Warwickshire Academy</t>
  </si>
  <si>
    <t>Includes pupils in academies as at October School census 2022</t>
  </si>
  <si>
    <t>October 2023 School Census</t>
  </si>
  <si>
    <t>Harmood School</t>
  </si>
  <si>
    <t>Vanguard School</t>
  </si>
  <si>
    <t>Heron Academy</t>
  </si>
  <si>
    <t>The Windmill School</t>
  </si>
  <si>
    <t>The Compass School</t>
  </si>
  <si>
    <t>The PRIDE Academy</t>
  </si>
  <si>
    <t>The Spring School</t>
  </si>
  <si>
    <t>Connaught Special School</t>
  </si>
  <si>
    <t>Whitefield School</t>
  </si>
  <si>
    <t>Fox Hollies School</t>
  </si>
  <si>
    <t>The Heights Academy</t>
  </si>
  <si>
    <t>Mary Elliot Academy</t>
  </si>
  <si>
    <t>Kenwood Academy</t>
  </si>
  <si>
    <t>Co-op Academy Brierley</t>
  </si>
  <si>
    <t>Trent View College</t>
  </si>
  <si>
    <t>Dove House Academy</t>
  </si>
  <si>
    <t>The Wymering School</t>
  </si>
  <si>
    <t>Portland School</t>
  </si>
  <si>
    <t>Abbey Hill Academy &amp; College</t>
  </si>
  <si>
    <t>SAIL (Salisbury Academy for Inspirational Learning)</t>
  </si>
  <si>
    <t>Oak Tree School</t>
  </si>
  <si>
    <t>NeneGate</t>
  </si>
  <si>
    <t>The Hawthorns School</t>
  </si>
  <si>
    <t>The Greenwell Academy</t>
  </si>
  <si>
    <t>Church Lawton School</t>
  </si>
  <si>
    <t>Sladewood Academy</t>
  </si>
  <si>
    <t>James Marks Academy</t>
  </si>
  <si>
    <t>The Bridge Easton</t>
  </si>
  <si>
    <t>Gilbert Ward Academy</t>
  </si>
  <si>
    <t>Rowan Gate Primary School -Two Sites and Two Satellites</t>
  </si>
  <si>
    <t>Northgate School Academy Trust</t>
  </si>
  <si>
    <t>October 2023 Census</t>
  </si>
  <si>
    <t>Pupils from October School census 2023:</t>
  </si>
  <si>
    <t>2024 to 2025 financial year Schools Block and Central School Services</t>
  </si>
  <si>
    <t>Total funded pupils  (a+b)</t>
  </si>
  <si>
    <t xml:space="preserve">c.   </t>
  </si>
  <si>
    <t>Includes pupils in academies as at October School census 2023</t>
  </si>
  <si>
    <t>Pupils aged 4 to 16+ at 31st August 2023 (headcount) in YG R-6 including those in YG 'X'</t>
  </si>
  <si>
    <t>Pupils aged 4 to 16+ at 31st August 2023 (headcount) in YG 7-11 including those in YG 'X'</t>
  </si>
  <si>
    <t>2024 to 2025 financial year Early Years Block (indicative allocations): 3 &amp; 4 year old funding</t>
  </si>
  <si>
    <t>2024 to 2025 financial year Early Years Block (indicative allocations): 2 year old funding</t>
  </si>
  <si>
    <t>2024 to 2025 financial year High Needs Block Basic Entitlement</t>
  </si>
  <si>
    <t xml:space="preserve"> - For each pupil the total number of hours in a PVI that are funded by the LA are divided by 15.</t>
  </si>
  <si>
    <t xml:space="preserve"> - Each pupil only counts a maximum of 15 hours or 1 FTE for DSG funding purposes.</t>
  </si>
  <si>
    <t>2024 to 2025 financial year pupils eligible for Early Year Pupil Premium and Disability Access Fund</t>
  </si>
  <si>
    <t>Pupils aged 4 to 18 at 31st August 2023 (headcount) in YG R-6 including those in YG 'X'</t>
  </si>
  <si>
    <t>Pupils aged 4 to 18 at 31st August 2023 (headcount) in YG 7-11 including those in YG 'X'</t>
  </si>
  <si>
    <t>January 2024 AP census</t>
  </si>
  <si>
    <t>January 2024 Early Years census</t>
  </si>
  <si>
    <t>January 2024 School Census</t>
  </si>
  <si>
    <t>January 2024 AP Census</t>
  </si>
  <si>
    <t>January 2024 Early Years Census</t>
  </si>
  <si>
    <t>Pupils aged 3 at 31st December 2023 (born between 01/01/20 and 31/12/20) (PTE) including those in YG R and 'X'</t>
  </si>
  <si>
    <t>Pupils aged 3 at 31 August 2023, but 4 by 31 December 2023 - Rising 4s (born between 01/09/19 and 31/12/19) (PTE) including those in YG R or 'X'</t>
  </si>
  <si>
    <t>Pupils aged 4 at 31 August 2023 (PTE) in YG N1-N2 only (born between 01/01/19 and 31/08/19)</t>
  </si>
  <si>
    <t>Pupils in PVIs aged 3 at 31st December 2023 (born between 01/01/20 and 31/12/20) (PTE)</t>
  </si>
  <si>
    <t>Pupils in PVIs aged 3 at 31 August 2023, but 4 by 31 December 2023 - Rising 4s (born between 01/09/19 and 31/12/19) (PTE)</t>
  </si>
  <si>
    <t>Pupils in PVIs aged 4 at 31 August 2023 (PTE) (born between 01/01/19 and 31/08/19)</t>
  </si>
  <si>
    <t>Pupils aged 3 at 31st December 2023 (born between 01/01/20 and 31/12/20 (PTE) without a statement of SEN</t>
  </si>
  <si>
    <t>Pupils aged 3 at 31 August 2023, but 4 by 31 December 2023 - Rising 4s (born between 01/09/19 and 31/12/19 (PTE) without a statement of SEN</t>
  </si>
  <si>
    <t>Pupils from January School Census 2024:</t>
  </si>
  <si>
    <t>Pupils from the January Early Years Census 2024:</t>
  </si>
  <si>
    <t>Pupils from January Alternative Provision 2024:</t>
  </si>
  <si>
    <t>Includes pupils in all academies as at January School Census 2024.</t>
  </si>
  <si>
    <t>The  3 year old (PTE) (born between 01/01/20 and 31/12/20 and Rising 4s (PTE) (born between 01/09/18 and 31/12/18) figures in the EYC form are calculated as follows:</t>
  </si>
  <si>
    <t>The 4 year olds (PTE) (born between 01/01/19 and 31/08/19) figures in the EYC form are calculated as follows:</t>
  </si>
  <si>
    <t>Eligible pupils aged 2 at 31st December 2023 (born between 01/01/21 and 31/12/21 recorded on the January 2024 School Census</t>
  </si>
  <si>
    <t>Eligible pupils aged 2 at 31st December 2023 (born between 01/01/21 and 31/12/21 recorded on the January 2024 Early Years Census</t>
  </si>
  <si>
    <t>Eligible pupils aged 2 at 31st December 2023 (born between 01/01/21 and 31/12/21 recorded on the January 2024 AP Census</t>
  </si>
  <si>
    <t>The 2 year old (PTE) (born between 01/01/21 and 31/12/21) figures in the EYC form are calculated as follows:</t>
  </si>
  <si>
    <t>Eligible pupils aged 3 at 31st December 2023 (born between 01/01/20 and 31/12/20) (PTE) including those in YG R and 'X'</t>
  </si>
  <si>
    <t>Eligible pupils aged 3 at 31 August 2023, but 4 by 31 December 2023 - Rising 4s (born between 01/09/19 and 31/12/19) (PTE) including those in YG R or 'X'</t>
  </si>
  <si>
    <t>Eligilbe pupils aged 4 at 31 August 2023 (PTE) in YG N1-N2 only (born between 01/01/19 and 31/08/19)</t>
  </si>
  <si>
    <t>Eligible pupils in PVIs aged 3 at 31st December 2023 (born between 01/01/20 and 31/12/20) (PTE)</t>
  </si>
  <si>
    <t>Eligible pupils in PVIs aged 3 at 31 August 2023, but 4 by 31 December 2023 - Rising 4s (born between 01/09/19 and 31/12/19) (PTE)</t>
  </si>
  <si>
    <t>Eligible pupils in PVIs aged 4 at 31 August 2023 (PTE) (born between 01/01/19 and 31/08/19)</t>
  </si>
  <si>
    <t>Eligible pupils aged 3 at 31st December 2023 (born between 01/01/20 and 31/12/20 (PTE) without a statement of SEN</t>
  </si>
  <si>
    <t>Eligible pupils aged 3 at 31 August 2023, but 4 by 31 December 2023 - Rising 4s (born between 01/09/19 and 31/12/19 (PTE) without a statement of SEN</t>
  </si>
  <si>
    <t>Includes pupils in all special schools and all academies as at January School Census 2024.</t>
  </si>
  <si>
    <t>The  3 year old (PTE) (born between 01/01/20 and 31/12/20 and Rising 4s (PTE) (born between 01/09/19 and 31/12/19) figures in the EYC form are calculated as follows:</t>
  </si>
  <si>
    <t>The 4 year olds (FTE) (born between 01/01/19 and 31/08/19) figures in the EYC form are calculated as follows:</t>
  </si>
  <si>
    <t>Extended EY Data</t>
  </si>
  <si>
    <t>Number for 2 year old entitlement for working parents (PTE)</t>
  </si>
  <si>
    <t>Number for 2 year old early years pupil premium funding (PTE)</t>
  </si>
  <si>
    <t>St Helens</t>
  </si>
  <si>
    <t>Bedford Borough</t>
  </si>
  <si>
    <t>Bournemouth, Christchurch &amp; Poole</t>
  </si>
  <si>
    <t>Cheshire West And Chester</t>
  </si>
  <si>
    <t>Figures for 2 year olds pupils for working parents have been updated as shwon below:</t>
  </si>
  <si>
    <t>Figures for 2 year olds pupils eligible for pupil premum have been updated as shwon below:</t>
  </si>
  <si>
    <t>Figures Shown on these tables are for 3-4 year old pupils eligible for early year pupil premium ( EYPP).</t>
  </si>
  <si>
    <r>
      <t>Pupils from the January Early Years Census 2024</t>
    </r>
    <r>
      <rPr>
        <b/>
        <vertAlign val="superscript"/>
        <sz val="11"/>
        <rFont val="Arial"/>
        <family val="2"/>
      </rPr>
      <t>4,5</t>
    </r>
    <r>
      <rPr>
        <b/>
        <sz val="11"/>
        <rFont val="Arial"/>
        <family val="2"/>
      </rPr>
      <t>:</t>
    </r>
  </si>
  <si>
    <r>
      <t>Pupils from the January Early Years Census 2024</t>
    </r>
    <r>
      <rPr>
        <b/>
        <vertAlign val="superscript"/>
        <sz val="11"/>
        <rFont val="Arial"/>
        <family val="2"/>
      </rPr>
      <t>4</t>
    </r>
    <r>
      <rPr>
        <b/>
        <sz val="11"/>
        <rFont val="Arial"/>
        <family val="2"/>
      </rPr>
      <t>:</t>
    </r>
  </si>
  <si>
    <t>Eligible pupils from January School Census 2024:</t>
  </si>
  <si>
    <r>
      <t>Eligible pupils from the January Early Years Census 2024</t>
    </r>
    <r>
      <rPr>
        <b/>
        <vertAlign val="superscript"/>
        <sz val="11"/>
        <rFont val="Arial"/>
        <family val="2"/>
      </rPr>
      <t>4,5</t>
    </r>
    <r>
      <rPr>
        <b/>
        <sz val="11"/>
        <rFont val="Arial"/>
        <family val="2"/>
      </rPr>
      <t>:</t>
    </r>
  </si>
  <si>
    <t>Eligible pupils from January Alternative Provision 2024:</t>
  </si>
  <si>
    <t>Pupils from October School census 2024:</t>
  </si>
  <si>
    <t>Number for Under 2 year old entitlement for working parents (PTE)</t>
  </si>
  <si>
    <t>Number for  under 2 year old early years pupil premium funding (PTE)</t>
  </si>
  <si>
    <t xml:space="preserve">2 years old pupil numbers </t>
  </si>
  <si>
    <t xml:space="preserve">Under 2 years old pupil numbers </t>
  </si>
  <si>
    <t xml:space="preserve">2 years old pupil premium pupil numbers </t>
  </si>
  <si>
    <t xml:space="preserve">Under 2 years old pupil premium pupil numbers </t>
  </si>
  <si>
    <t>Here</t>
  </si>
  <si>
    <t>For more information how  data for 2 years old pupils and under 2s for working pareants is collected and calculated please click:</t>
  </si>
  <si>
    <t>Eligible 2 years old pupils for working parents from Summer and Autumn 2024 data collection with the appropriate termly accounts wieghted average applied</t>
  </si>
  <si>
    <t>Eligible under 2 years old pupils for working parents from Autumn 2024 data collection with the appropriate termly accounts wieghted average applied</t>
  </si>
  <si>
    <t xml:space="preserve">a. 2 years old pupils eligible for pupil premium as collected from Summer and Autumn 2024 with the appropriate termly accounts wieghted average applied </t>
  </si>
  <si>
    <t>a. Under 2 years old pupils eligible for pupil premium as collected from Autumn 2024 with the appropriate termly accounts wieghted average applied</t>
  </si>
  <si>
    <t>Updated with Summer and Autumn census early years for working parents PTE data</t>
  </si>
  <si>
    <t>Local authority dedicated schools grant (DSG) allocations: pupil numbers for the 2024 to 2025 DSG allocations</t>
  </si>
  <si>
    <t xml:space="preserve">This workbook can be used to view your local authority's final pupil numbers from the October 2023 (schools block and high needs basic entitlement ) and January 2024 (early years block) pupil data collections for the 2024 to 2025 DSG. </t>
  </si>
  <si>
    <t xml:space="preserve">
This tool should be used by local authorities only, and not by schools, as local formulae will be used to determine an individual school's allocation.</t>
  </si>
  <si>
    <t>Please refer to "2024 to 2025 DSG pupil number information" on the GOV.UK website  for further information on the pupil numbers used to calculate the DSG schools and early years blocks.</t>
  </si>
  <si>
    <t>This shows the number of pupils in maintained special schools and special academies based on the October 2023 school census and January 2023 AP census.</t>
  </si>
  <si>
    <t>This shows the number of pupils in your local authority in each of the following as recorded on the October 2023 school census.</t>
  </si>
  <si>
    <t xml:space="preserve">This shows the number of 3 and 4 year old pupils in your local authority  in each of the following: January 2024 school census, January 2024 alternative provision (AP) census, and January 2024 early years census. </t>
  </si>
  <si>
    <t>This shows the number of eligible 2 year old pupils in your local authority in each of the following: January 2024 school census, January 2024 AP census, and January 2024 early years census.</t>
  </si>
  <si>
    <t>This shows the number of early years pupils eligible for pupil premium (from school census January 2024 and early years census January 2024) and disability access fund (DAF) (from DWP DLA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</si>
</sst>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0.000"/>
    <numFmt numFmtId="166" formatCode="#,##0.0"/>
    <numFmt numFmtId="167" formatCode="#,##0.0_ ;\-#,##0.0\ "/>
    <numFmt numFmtId="168" formatCode="#,##0.00_ ;\-#,##0.00\ "/>
    <numFmt numFmtId="169" formatCode="dd\ mmmm\ yyyy"/>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u/>
      <sz val="13"/>
      <name val="Arial"/>
      <family val="2"/>
    </font>
    <font>
      <b/>
      <sz val="11"/>
      <name val="Arial"/>
      <family val="2"/>
    </font>
    <font>
      <b/>
      <sz val="10"/>
      <name val="Arial"/>
      <family val="2"/>
    </font>
    <font>
      <u/>
      <sz val="10"/>
      <color indexed="12"/>
      <name val="Arial"/>
      <family val="2"/>
    </font>
    <font>
      <u/>
      <sz val="11"/>
      <color indexed="12"/>
      <name val="Arial"/>
      <family val="2"/>
    </font>
    <font>
      <sz val="10"/>
      <name val="Arial"/>
      <family val="2"/>
    </font>
    <font>
      <b/>
      <sz val="12"/>
      <name val="Arial"/>
      <family val="2"/>
    </font>
    <font>
      <sz val="10"/>
      <color indexed="10"/>
      <name val="Arial"/>
      <family val="2"/>
    </font>
    <font>
      <b/>
      <sz val="10"/>
      <color theme="0"/>
      <name val="Arial"/>
      <family val="2"/>
    </font>
    <font>
      <b/>
      <i/>
      <sz val="12"/>
      <name val="Arial"/>
      <family val="2"/>
    </font>
    <font>
      <b/>
      <i/>
      <sz val="12"/>
      <color indexed="20"/>
      <name val="Arial"/>
      <family val="2"/>
    </font>
    <font>
      <b/>
      <sz val="10"/>
      <color indexed="9"/>
      <name val="Arial"/>
      <family val="2"/>
    </font>
    <font>
      <i/>
      <sz val="11"/>
      <name val="Arial"/>
      <family val="2"/>
    </font>
    <font>
      <b/>
      <vertAlign val="superscript"/>
      <sz val="11"/>
      <name val="Arial"/>
      <family val="2"/>
    </font>
    <font>
      <sz val="11"/>
      <color indexed="8"/>
      <name val="Arial"/>
      <family val="2"/>
    </font>
    <font>
      <b/>
      <sz val="11"/>
      <color indexed="8"/>
      <name val="Arial"/>
      <family val="2"/>
    </font>
    <font>
      <b/>
      <u/>
      <sz val="11"/>
      <name val="Arial"/>
      <family val="2"/>
    </font>
    <font>
      <u/>
      <sz val="11"/>
      <name val="Arial"/>
      <family val="2"/>
    </font>
    <font>
      <i/>
      <sz val="10"/>
      <name val="Arial"/>
      <family val="2"/>
    </font>
    <font>
      <b/>
      <i/>
      <sz val="10"/>
      <name val="Arial"/>
      <family val="2"/>
    </font>
    <font>
      <sz val="11"/>
      <color indexed="18"/>
      <name val="Arial"/>
      <family val="2"/>
    </font>
    <font>
      <b/>
      <sz val="11"/>
      <color indexed="12"/>
      <name val="Arial"/>
      <family val="2"/>
    </font>
    <font>
      <sz val="10"/>
      <color rgb="FFFF0000"/>
      <name val="Arial"/>
      <family val="2"/>
    </font>
    <font>
      <b/>
      <sz val="11"/>
      <color theme="1"/>
      <name val="Arial"/>
      <family val="2"/>
    </font>
    <font>
      <sz val="11"/>
      <color theme="0"/>
      <name val="Arial"/>
      <family val="2"/>
    </font>
    <font>
      <sz val="11"/>
      <color theme="1"/>
      <name val="Arial"/>
      <family val="2"/>
    </font>
    <font>
      <sz val="11"/>
      <color indexed="8"/>
      <name val="Calibri"/>
      <family val="2"/>
    </font>
    <font>
      <b/>
      <sz val="11"/>
      <color rgb="FFFF0000"/>
      <name val="Arial"/>
      <family val="2"/>
    </font>
    <font>
      <sz val="11"/>
      <name val="Calibri"/>
      <family val="2"/>
      <scheme val="minor"/>
    </font>
    <font>
      <b/>
      <sz val="11"/>
      <color theme="0"/>
      <name val="Arial"/>
      <family val="2"/>
    </font>
    <font>
      <b/>
      <u/>
      <sz val="10"/>
      <color indexed="12"/>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0" fontId="3" fillId="0" borderId="0"/>
    <xf numFmtId="0" fontId="8" fillId="0" borderId="0" applyNumberFormat="0" applyFill="0" applyBorder="0" applyAlignment="0" applyProtection="0">
      <alignment vertical="top"/>
      <protection locked="0"/>
    </xf>
    <xf numFmtId="0" fontId="10" fillId="0" borderId="0"/>
    <xf numFmtId="43" fontId="3" fillId="0" borderId="0" applyFont="0" applyFill="0" applyBorder="0" applyAlignment="0" applyProtection="0"/>
    <xf numFmtId="0" fontId="31" fillId="0" borderId="0"/>
  </cellStyleXfs>
  <cellXfs count="332">
    <xf numFmtId="0" fontId="0" fillId="0" borderId="0" xfId="0"/>
    <xf numFmtId="0" fontId="4" fillId="2" borderId="0" xfId="1" applyFont="1" applyFill="1"/>
    <xf numFmtId="0" fontId="5" fillId="2" borderId="0" xfId="1" applyFont="1" applyFill="1" applyProtection="1">
      <protection hidden="1"/>
    </xf>
    <xf numFmtId="0" fontId="4" fillId="2" borderId="0" xfId="1" applyFont="1" applyFill="1" applyProtection="1">
      <protection hidden="1"/>
    </xf>
    <xf numFmtId="0" fontId="4" fillId="2" borderId="0" xfId="1" applyFont="1" applyFill="1" applyAlignment="1" applyProtection="1">
      <alignment vertical="top" wrapText="1"/>
      <protection hidden="1"/>
    </xf>
    <xf numFmtId="0" fontId="4" fillId="3" borderId="0" xfId="1" applyFont="1" applyFill="1" applyAlignment="1" applyProtection="1">
      <alignment vertical="top" wrapText="1"/>
      <protection hidden="1"/>
    </xf>
    <xf numFmtId="0" fontId="3" fillId="3" borderId="0" xfId="1" applyFill="1" applyAlignment="1">
      <alignment vertical="top" wrapText="1"/>
    </xf>
    <xf numFmtId="0" fontId="6" fillId="3" borderId="0" xfId="1" applyFont="1" applyFill="1" applyAlignment="1">
      <alignment vertical="top"/>
    </xf>
    <xf numFmtId="0" fontId="7" fillId="3" borderId="0" xfId="1" applyFont="1" applyFill="1" applyAlignment="1">
      <alignment vertical="top" wrapText="1"/>
    </xf>
    <xf numFmtId="0" fontId="4" fillId="2" borderId="0" xfId="1" applyFont="1" applyFill="1" applyAlignment="1" applyProtection="1">
      <alignment horizontal="left" vertical="top" wrapText="1"/>
      <protection hidden="1"/>
    </xf>
    <xf numFmtId="0" fontId="4" fillId="2" borderId="0" xfId="1" applyFont="1" applyFill="1" applyAlignment="1">
      <alignment horizontal="left"/>
    </xf>
    <xf numFmtId="0" fontId="6" fillId="4" borderId="1" xfId="1" applyFont="1" applyFill="1" applyBorder="1" applyAlignment="1" applyProtection="1">
      <alignment horizontal="center"/>
      <protection locked="0"/>
    </xf>
    <xf numFmtId="0" fontId="4" fillId="2" borderId="0" xfId="1" applyFont="1" applyFill="1" applyAlignment="1" applyProtection="1">
      <alignment horizontal="left" wrapText="1"/>
      <protection hidden="1"/>
    </xf>
    <xf numFmtId="0" fontId="4" fillId="3" borderId="0" xfId="1" applyFont="1" applyFill="1" applyAlignment="1">
      <alignment horizontal="left"/>
    </xf>
    <xf numFmtId="0" fontId="6" fillId="2" borderId="0" xfId="1" applyFont="1" applyFill="1" applyAlignment="1" applyProtection="1">
      <alignment horizontal="left"/>
      <protection locked="0"/>
    </xf>
    <xf numFmtId="0" fontId="9" fillId="2" borderId="0" xfId="2" applyFont="1" applyFill="1" applyAlignment="1" applyProtection="1">
      <alignment horizontal="left" vertical="top"/>
    </xf>
    <xf numFmtId="0" fontId="4" fillId="2" borderId="0" xfId="3" applyFont="1" applyFill="1" applyAlignment="1" applyProtection="1">
      <alignment horizontal="left"/>
      <protection hidden="1"/>
    </xf>
    <xf numFmtId="0" fontId="6" fillId="2" borderId="0" xfId="1" applyFont="1" applyFill="1" applyAlignment="1">
      <alignment vertical="top" wrapText="1"/>
    </xf>
    <xf numFmtId="0" fontId="4" fillId="2" borderId="0" xfId="1" applyFont="1" applyFill="1" applyAlignment="1">
      <alignment horizontal="left" vertical="top" wrapText="1"/>
    </xf>
    <xf numFmtId="0" fontId="4" fillId="2" borderId="0" xfId="1" applyFont="1" applyFill="1" applyAlignment="1">
      <alignment vertical="top"/>
    </xf>
    <xf numFmtId="0" fontId="6" fillId="2" borderId="0" xfId="1" applyFont="1" applyFill="1" applyProtection="1">
      <protection hidden="1"/>
    </xf>
    <xf numFmtId="0" fontId="6" fillId="2" borderId="0" xfId="3" applyFont="1" applyFill="1" applyProtection="1">
      <protection hidden="1"/>
    </xf>
    <xf numFmtId="164" fontId="6" fillId="2" borderId="0" xfId="3" applyNumberFormat="1" applyFont="1" applyFill="1" applyAlignment="1" applyProtection="1">
      <alignment horizontal="left"/>
      <protection hidden="1"/>
    </xf>
    <xf numFmtId="0" fontId="11" fillId="0" borderId="0" xfId="1" applyFont="1" applyProtection="1">
      <protection hidden="1"/>
    </xf>
    <xf numFmtId="0" fontId="3" fillId="0" borderId="0" xfId="1" applyProtection="1">
      <protection hidden="1"/>
    </xf>
    <xf numFmtId="0" fontId="4" fillId="0" borderId="0" xfId="1" applyFont="1" applyAlignment="1" applyProtection="1">
      <alignment horizontal="left" vertical="center" wrapText="1"/>
      <protection hidden="1"/>
    </xf>
    <xf numFmtId="0" fontId="12" fillId="0" borderId="0" xfId="1" applyFont="1" applyProtection="1">
      <protection hidden="1"/>
    </xf>
    <xf numFmtId="0" fontId="14" fillId="0" borderId="0" xfId="1" applyFont="1" applyAlignment="1" applyProtection="1">
      <alignment horizontal="left" vertical="center"/>
      <protection hidden="1"/>
    </xf>
    <xf numFmtId="0" fontId="15" fillId="0" borderId="0" xfId="1" applyFont="1" applyProtection="1">
      <protection hidden="1"/>
    </xf>
    <xf numFmtId="0" fontId="6" fillId="0" borderId="0" xfId="1" applyFont="1" applyAlignment="1" applyProtection="1">
      <alignment horizontal="left" vertical="top" wrapText="1"/>
      <protection hidden="1"/>
    </xf>
    <xf numFmtId="0" fontId="16" fillId="0" borderId="0" xfId="1" applyFont="1" applyProtection="1">
      <protection locked="0"/>
    </xf>
    <xf numFmtId="0" fontId="6" fillId="0" borderId="0" xfId="1" applyFont="1" applyAlignment="1" applyProtection="1">
      <alignment horizontal="center" vertical="top" wrapText="1"/>
      <protection hidden="1"/>
    </xf>
    <xf numFmtId="0" fontId="4" fillId="0" borderId="0" xfId="1" applyFont="1" applyAlignment="1" applyProtection="1">
      <alignment vertical="top" wrapText="1"/>
      <protection hidden="1"/>
    </xf>
    <xf numFmtId="0" fontId="17" fillId="0" borderId="0" xfId="1" applyFont="1" applyAlignment="1" applyProtection="1">
      <alignment horizontal="right" vertical="top" wrapText="1"/>
      <protection hidden="1"/>
    </xf>
    <xf numFmtId="165" fontId="6" fillId="5" borderId="5" xfId="1" applyNumberFormat="1" applyFont="1" applyFill="1" applyBorder="1" applyAlignment="1" applyProtection="1">
      <alignment horizontal="center" vertical="center" wrapText="1"/>
      <protection hidden="1"/>
    </xf>
    <xf numFmtId="165" fontId="6" fillId="5" borderId="4" xfId="1" applyNumberFormat="1" applyFont="1" applyFill="1" applyBorder="1" applyAlignment="1" applyProtection="1">
      <alignment horizontal="center" vertical="center" wrapText="1"/>
      <protection hidden="1"/>
    </xf>
    <xf numFmtId="0" fontId="10" fillId="0" borderId="0" xfId="1" applyFont="1" applyProtection="1">
      <protection hidden="1"/>
    </xf>
    <xf numFmtId="0" fontId="4" fillId="0" borderId="0" xfId="1" applyFont="1" applyAlignment="1" applyProtection="1">
      <alignment horizontal="center" vertical="center" wrapText="1"/>
      <protection hidden="1"/>
    </xf>
    <xf numFmtId="166" fontId="19" fillId="3" borderId="6" xfId="4" applyNumberFormat="1" applyFont="1" applyFill="1" applyBorder="1" applyAlignment="1" applyProtection="1">
      <alignment horizontal="center" vertical="center" wrapText="1"/>
    </xf>
    <xf numFmtId="166" fontId="20" fillId="6" borderId="7" xfId="4" applyNumberFormat="1" applyFont="1" applyFill="1" applyBorder="1" applyAlignment="1" applyProtection="1">
      <alignment horizontal="center" vertical="center" wrapText="1"/>
    </xf>
    <xf numFmtId="1" fontId="3" fillId="0" borderId="0" xfId="1" applyNumberFormat="1" applyProtection="1">
      <protection hidden="1"/>
    </xf>
    <xf numFmtId="166" fontId="19" fillId="3" borderId="8" xfId="4" applyNumberFormat="1" applyFont="1" applyFill="1" applyBorder="1" applyAlignment="1" applyProtection="1">
      <alignment horizontal="center" vertical="center" wrapText="1"/>
    </xf>
    <xf numFmtId="166" fontId="20" fillId="6" borderId="9" xfId="4" applyNumberFormat="1" applyFont="1" applyFill="1" applyBorder="1" applyAlignment="1" applyProtection="1">
      <alignment horizontal="center" vertical="center" wrapText="1"/>
    </xf>
    <xf numFmtId="0" fontId="6" fillId="0" borderId="0" xfId="1" applyFont="1" applyAlignment="1" applyProtection="1">
      <alignment horizontal="center" vertical="center" wrapText="1"/>
      <protection hidden="1"/>
    </xf>
    <xf numFmtId="0" fontId="6" fillId="0" borderId="0" xfId="1" applyFont="1" applyAlignment="1" applyProtection="1">
      <alignment vertical="center"/>
      <protection hidden="1"/>
    </xf>
    <xf numFmtId="0" fontId="6" fillId="0" borderId="0" xfId="1" applyFont="1" applyAlignment="1" applyProtection="1">
      <alignment vertical="center" wrapText="1"/>
      <protection hidden="1"/>
    </xf>
    <xf numFmtId="166" fontId="20" fillId="6" borderId="10" xfId="4" applyNumberFormat="1" applyFont="1" applyFill="1" applyBorder="1" applyAlignment="1" applyProtection="1">
      <alignment horizontal="center" vertical="center" wrapText="1"/>
    </xf>
    <xf numFmtId="166" fontId="20" fillId="6" borderId="11" xfId="4" applyNumberFormat="1" applyFont="1" applyFill="1" applyBorder="1" applyAlignment="1" applyProtection="1">
      <alignment horizontal="center" vertical="center" wrapText="1"/>
    </xf>
    <xf numFmtId="0" fontId="6" fillId="0" borderId="0" xfId="1" applyFont="1" applyAlignment="1" applyProtection="1">
      <alignment horizontal="left" vertical="center" wrapText="1"/>
      <protection hidden="1"/>
    </xf>
    <xf numFmtId="165" fontId="10" fillId="0" borderId="0" xfId="1" applyNumberFormat="1" applyFont="1" applyAlignment="1" applyProtection="1">
      <alignment horizontal="left" vertical="top"/>
      <protection hidden="1"/>
    </xf>
    <xf numFmtId="0" fontId="22" fillId="3" borderId="0" xfId="1" applyFont="1" applyFill="1" applyAlignment="1" applyProtection="1">
      <alignment horizontal="left" vertical="center" wrapText="1"/>
      <protection hidden="1"/>
    </xf>
    <xf numFmtId="1" fontId="3" fillId="3" borderId="0" xfId="1" applyNumberFormat="1" applyFill="1" applyProtection="1">
      <protection hidden="1"/>
    </xf>
    <xf numFmtId="0" fontId="4" fillId="3" borderId="0" xfId="1" quotePrefix="1" applyFont="1" applyFill="1" applyAlignment="1" applyProtection="1">
      <alignment horizontal="center" vertical="center" wrapText="1"/>
      <protection hidden="1"/>
    </xf>
    <xf numFmtId="1" fontId="3" fillId="3" borderId="0" xfId="1" applyNumberFormat="1" applyFill="1" applyAlignment="1" applyProtection="1">
      <alignment vertical="top"/>
      <protection hidden="1"/>
    </xf>
    <xf numFmtId="0" fontId="4" fillId="3" borderId="0" xfId="1" quotePrefix="1" applyFont="1" applyFill="1" applyAlignment="1" applyProtection="1">
      <alignment horizontal="center" vertical="top" wrapText="1"/>
      <protection hidden="1"/>
    </xf>
    <xf numFmtId="0" fontId="4" fillId="0" borderId="0" xfId="1" applyFont="1" applyAlignment="1" applyProtection="1">
      <alignment horizontal="left" vertical="top" wrapText="1"/>
      <protection hidden="1"/>
    </xf>
    <xf numFmtId="3" fontId="10" fillId="3" borderId="0" xfId="1" applyNumberFormat="1" applyFont="1" applyFill="1" applyProtection="1">
      <protection hidden="1"/>
    </xf>
    <xf numFmtId="0" fontId="3" fillId="3" borderId="0" xfId="1" applyFill="1"/>
    <xf numFmtId="0" fontId="3" fillId="0" borderId="0" xfId="1"/>
    <xf numFmtId="1" fontId="4" fillId="3" borderId="0" xfId="1" applyNumberFormat="1" applyFont="1" applyFill="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1" fontId="7" fillId="3" borderId="0" xfId="1" applyNumberFormat="1" applyFont="1" applyFill="1" applyProtection="1">
      <protection hidden="1"/>
    </xf>
    <xf numFmtId="3" fontId="10" fillId="0" borderId="0" xfId="1" applyNumberFormat="1" applyFont="1" applyProtection="1">
      <protection hidden="1"/>
    </xf>
    <xf numFmtId="1" fontId="7" fillId="0" borderId="0" xfId="1" applyNumberFormat="1" applyFont="1" applyProtection="1">
      <protection hidden="1"/>
    </xf>
    <xf numFmtId="1" fontId="23" fillId="0" borderId="0" xfId="1" applyNumberFormat="1" applyFont="1" applyProtection="1">
      <protection hidden="1"/>
    </xf>
    <xf numFmtId="0" fontId="14" fillId="0" borderId="0" xfId="1" applyFont="1" applyProtection="1">
      <protection hidden="1"/>
    </xf>
    <xf numFmtId="0" fontId="24" fillId="0" borderId="0" xfId="1" applyFont="1" applyAlignment="1" applyProtection="1">
      <alignment vertical="top"/>
      <protection hidden="1"/>
    </xf>
    <xf numFmtId="0" fontId="16" fillId="0" borderId="0" xfId="1" applyFont="1" applyProtection="1">
      <protection hidden="1"/>
    </xf>
    <xf numFmtId="0" fontId="14" fillId="0" borderId="0" xfId="1" applyFont="1" applyAlignment="1" applyProtection="1">
      <alignment horizontal="left"/>
      <protection hidden="1"/>
    </xf>
    <xf numFmtId="0" fontId="7" fillId="0" borderId="0" xfId="1" applyFont="1" applyProtection="1">
      <protection hidden="1"/>
    </xf>
    <xf numFmtId="0" fontId="4" fillId="0" borderId="0" xfId="1" applyFont="1" applyAlignment="1" applyProtection="1">
      <alignment horizontal="center" vertical="top" wrapText="1"/>
      <protection hidden="1"/>
    </xf>
    <xf numFmtId="166" fontId="19" fillId="0" borderId="8" xfId="4" applyNumberFormat="1" applyFont="1" applyFill="1" applyBorder="1" applyAlignment="1" applyProtection="1">
      <alignment horizontal="center" vertical="center" wrapText="1"/>
    </xf>
    <xf numFmtId="166" fontId="20" fillId="6" borderId="8" xfId="4" applyNumberFormat="1" applyFont="1" applyFill="1" applyBorder="1" applyAlignment="1" applyProtection="1">
      <alignment horizontal="center" vertical="center" wrapText="1"/>
    </xf>
    <xf numFmtId="0" fontId="7" fillId="0" borderId="0" xfId="1" applyFont="1" applyAlignment="1" applyProtection="1">
      <alignment horizontal="center"/>
      <protection hidden="1"/>
    </xf>
    <xf numFmtId="166" fontId="20" fillId="6" borderId="12" xfId="4" applyNumberFormat="1" applyFont="1" applyFill="1" applyBorder="1" applyAlignment="1" applyProtection="1">
      <alignment horizontal="center" vertical="center" wrapText="1"/>
    </xf>
    <xf numFmtId="165" fontId="10" fillId="0" borderId="0" xfId="1" applyNumberFormat="1" applyFont="1" applyAlignment="1">
      <alignment horizontal="left" vertical="top" wrapText="1"/>
    </xf>
    <xf numFmtId="165" fontId="10" fillId="0" borderId="0" xfId="1" applyNumberFormat="1" applyFont="1" applyAlignment="1" applyProtection="1">
      <alignment horizontal="left" vertical="top" wrapText="1"/>
      <protection hidden="1"/>
    </xf>
    <xf numFmtId="0" fontId="6" fillId="0" borderId="0" xfId="1" applyFont="1" applyAlignment="1" applyProtection="1">
      <alignment vertical="top" wrapText="1"/>
      <protection hidden="1"/>
    </xf>
    <xf numFmtId="0" fontId="4" fillId="2" borderId="0" xfId="1" applyFont="1" applyFill="1" applyAlignment="1" applyProtection="1">
      <alignment horizontal="center" vertical="center" wrapText="1"/>
      <protection hidden="1"/>
    </xf>
    <xf numFmtId="165" fontId="6" fillId="0" borderId="0" xfId="1" applyNumberFormat="1" applyFont="1" applyAlignment="1" applyProtection="1">
      <alignment horizontal="left" vertical="center"/>
      <protection hidden="1"/>
    </xf>
    <xf numFmtId="0" fontId="6" fillId="2" borderId="0" xfId="1" applyFont="1" applyFill="1" applyAlignment="1" applyProtection="1">
      <alignment vertical="center" wrapText="1"/>
      <protection hidden="1"/>
    </xf>
    <xf numFmtId="0" fontId="4" fillId="0" borderId="0" xfId="1" applyFont="1" applyProtection="1">
      <protection hidden="1"/>
    </xf>
    <xf numFmtId="0" fontId="6" fillId="2" borderId="0" xfId="1" applyFont="1" applyFill="1" applyAlignment="1" applyProtection="1">
      <alignment horizontal="left" vertical="center" wrapText="1"/>
      <protection hidden="1"/>
    </xf>
    <xf numFmtId="1" fontId="3" fillId="0" borderId="0" xfId="1" applyNumberFormat="1"/>
    <xf numFmtId="166" fontId="20" fillId="3" borderId="0" xfId="1" applyNumberFormat="1" applyFont="1" applyFill="1" applyAlignment="1">
      <alignment horizontal="center" vertical="center" wrapText="1"/>
    </xf>
    <xf numFmtId="0" fontId="6" fillId="0" borderId="15" xfId="1" applyFont="1" applyBorder="1" applyAlignment="1" applyProtection="1">
      <alignment vertical="center" wrapText="1"/>
      <protection hidden="1"/>
    </xf>
    <xf numFmtId="0" fontId="22" fillId="0" borderId="0" xfId="1" applyFont="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1" fontId="25" fillId="0" borderId="0" xfId="1" applyNumberFormat="1" applyFont="1" applyAlignment="1" applyProtection="1">
      <alignment horizontal="center" vertical="center" wrapText="1"/>
      <protection hidden="1"/>
    </xf>
    <xf numFmtId="0" fontId="26" fillId="0" borderId="0" xfId="1" applyFont="1" applyAlignment="1" applyProtection="1">
      <alignment horizontal="left" vertical="top" wrapText="1"/>
      <protection hidden="1"/>
    </xf>
    <xf numFmtId="0" fontId="21" fillId="0" borderId="0" xfId="1" applyFont="1" applyAlignment="1" applyProtection="1">
      <alignment horizontal="left" vertical="top" wrapText="1"/>
      <protection hidden="1"/>
    </xf>
    <xf numFmtId="0" fontId="4" fillId="0" borderId="0" xfId="1" quotePrefix="1" applyFont="1" applyAlignment="1" applyProtection="1">
      <alignment horizontal="center" vertical="center" wrapText="1"/>
      <protection hidden="1"/>
    </xf>
    <xf numFmtId="0" fontId="4" fillId="0" borderId="0" xfId="1" applyFont="1" applyAlignment="1" applyProtection="1">
      <alignment horizontal="left" vertical="top"/>
      <protection hidden="1"/>
    </xf>
    <xf numFmtId="0" fontId="4" fillId="0" borderId="0" xfId="1" quotePrefix="1" applyFont="1" applyAlignment="1" applyProtection="1">
      <alignment horizontal="center" vertical="center"/>
      <protection hidden="1"/>
    </xf>
    <xf numFmtId="1" fontId="4" fillId="0" borderId="0" xfId="1" applyNumberFormat="1" applyFont="1" applyAlignment="1" applyProtection="1">
      <alignment vertical="top"/>
      <protection hidden="1"/>
    </xf>
    <xf numFmtId="1" fontId="6" fillId="0" borderId="0" xfId="1" applyNumberFormat="1" applyFont="1" applyAlignment="1" applyProtection="1">
      <alignment vertical="top"/>
      <protection hidden="1"/>
    </xf>
    <xf numFmtId="1" fontId="4" fillId="0" borderId="0" xfId="1" applyNumberFormat="1" applyFont="1" applyAlignment="1" applyProtection="1">
      <alignment horizontal="left" vertical="top"/>
      <protection hidden="1"/>
    </xf>
    <xf numFmtId="1" fontId="4" fillId="0" borderId="0" xfId="1" applyNumberFormat="1" applyFont="1" applyAlignment="1" applyProtection="1">
      <alignment vertical="top" wrapText="1"/>
      <protection hidden="1"/>
    </xf>
    <xf numFmtId="0" fontId="6" fillId="0" borderId="0" xfId="1" applyFont="1" applyAlignment="1" applyProtection="1">
      <alignment horizontal="left"/>
      <protection hidden="1"/>
    </xf>
    <xf numFmtId="0" fontId="21" fillId="0" borderId="0" xfId="1" applyFont="1" applyAlignment="1" applyProtection="1">
      <alignment horizontal="left"/>
      <protection hidden="1"/>
    </xf>
    <xf numFmtId="0" fontId="4" fillId="0" borderId="0" xfId="1" applyFont="1" applyAlignment="1" applyProtection="1">
      <alignment horizontal="left" wrapText="1"/>
      <protection hidden="1"/>
    </xf>
    <xf numFmtId="165" fontId="6" fillId="5" borderId="24" xfId="1" applyNumberFormat="1" applyFont="1" applyFill="1" applyBorder="1" applyAlignment="1">
      <alignment horizontal="center" vertical="top" wrapText="1"/>
    </xf>
    <xf numFmtId="165" fontId="6" fillId="5" borderId="25" xfId="1" applyNumberFormat="1" applyFont="1" applyFill="1" applyBorder="1" applyAlignment="1">
      <alignment horizontal="center" vertical="top" wrapText="1"/>
    </xf>
    <xf numFmtId="165" fontId="6" fillId="5" borderId="3" xfId="1" applyNumberFormat="1" applyFont="1" applyFill="1" applyBorder="1" applyAlignment="1">
      <alignment horizontal="center" vertical="top" wrapText="1"/>
    </xf>
    <xf numFmtId="165" fontId="6" fillId="5" borderId="26" xfId="1" applyNumberFormat="1" applyFont="1" applyFill="1" applyBorder="1" applyAlignment="1">
      <alignment horizontal="center" vertical="top" wrapText="1"/>
    </xf>
    <xf numFmtId="165" fontId="6" fillId="5" borderId="10" xfId="1" applyNumberFormat="1" applyFont="1" applyFill="1" applyBorder="1" applyAlignment="1">
      <alignment horizontal="center" vertical="top" wrapText="1"/>
    </xf>
    <xf numFmtId="166" fontId="19" fillId="3" borderId="2" xfId="4" applyNumberFormat="1" applyFont="1" applyFill="1" applyBorder="1" applyAlignment="1" applyProtection="1">
      <alignment horizontal="center" vertical="center" wrapText="1"/>
    </xf>
    <xf numFmtId="166" fontId="19" fillId="3" borderId="26" xfId="4" applyNumberFormat="1" applyFont="1" applyFill="1" applyBorder="1" applyAlignment="1" applyProtection="1">
      <alignment horizontal="center" vertical="center" wrapText="1"/>
    </xf>
    <xf numFmtId="166" fontId="19" fillId="3" borderId="27" xfId="4" applyNumberFormat="1" applyFont="1" applyFill="1" applyBorder="1" applyAlignment="1" applyProtection="1">
      <alignment horizontal="center" vertical="center" wrapText="1"/>
    </xf>
    <xf numFmtId="166" fontId="19" fillId="3" borderId="4" xfId="4" applyNumberFormat="1" applyFont="1" applyFill="1" applyBorder="1" applyAlignment="1" applyProtection="1">
      <alignment horizontal="center" vertical="center" wrapText="1"/>
    </xf>
    <xf numFmtId="166" fontId="20" fillId="6" borderId="4" xfId="4" applyNumberFormat="1" applyFont="1" applyFill="1" applyBorder="1" applyAlignment="1" applyProtection="1">
      <alignment horizontal="center" vertical="center" wrapText="1"/>
    </xf>
    <xf numFmtId="0" fontId="6" fillId="0" borderId="0" xfId="1" applyFont="1" applyAlignment="1" applyProtection="1">
      <alignment horizontal="right" vertical="center" wrapText="1"/>
      <protection hidden="1"/>
    </xf>
    <xf numFmtId="1" fontId="10" fillId="0" borderId="0" xfId="1" applyNumberFormat="1" applyFont="1" applyAlignment="1" applyProtection="1">
      <alignment horizontal="center" vertical="top"/>
      <protection hidden="1"/>
    </xf>
    <xf numFmtId="0" fontId="10" fillId="3" borderId="0" xfId="1" applyFont="1" applyFill="1" applyProtection="1">
      <protection hidden="1"/>
    </xf>
    <xf numFmtId="0" fontId="3" fillId="3" borderId="0" xfId="1" applyFill="1" applyProtection="1">
      <protection hidden="1"/>
    </xf>
    <xf numFmtId="166" fontId="19" fillId="3" borderId="0" xfId="4" applyNumberFormat="1" applyFont="1" applyFill="1" applyBorder="1" applyAlignment="1" applyProtection="1">
      <alignment horizontal="center" vertical="center" wrapText="1"/>
    </xf>
    <xf numFmtId="0" fontId="6" fillId="3" borderId="0" xfId="1" applyFont="1" applyFill="1" applyAlignment="1" applyProtection="1">
      <alignment horizontal="right" vertical="center" wrapText="1"/>
      <protection hidden="1"/>
    </xf>
    <xf numFmtId="1" fontId="10" fillId="3" borderId="0" xfId="1" applyNumberFormat="1" applyFont="1" applyFill="1" applyAlignment="1" applyProtection="1">
      <alignment horizontal="center" vertical="top"/>
      <protection hidden="1"/>
    </xf>
    <xf numFmtId="0" fontId="3" fillId="0" borderId="0" xfId="1" applyAlignment="1" applyProtection="1">
      <alignment horizontal="center" vertical="top" wrapText="1"/>
      <protection hidden="1"/>
    </xf>
    <xf numFmtId="166" fontId="20" fillId="0" borderId="0" xfId="1" applyNumberFormat="1" applyFont="1" applyAlignment="1">
      <alignment horizontal="center" vertical="center" wrapText="1"/>
    </xf>
    <xf numFmtId="0" fontId="10" fillId="0" borderId="0" xfId="1" quotePrefix="1" applyFont="1" applyProtection="1">
      <protection hidden="1"/>
    </xf>
    <xf numFmtId="0" fontId="24" fillId="0" borderId="0" xfId="1" applyFont="1" applyProtection="1">
      <protection hidden="1"/>
    </xf>
    <xf numFmtId="0" fontId="3" fillId="0" borderId="28" xfId="1" applyBorder="1" applyProtection="1">
      <protection hidden="1"/>
    </xf>
    <xf numFmtId="0" fontId="11" fillId="0" borderId="23" xfId="1" applyFont="1" applyBorder="1" applyProtection="1">
      <protection hidden="1"/>
    </xf>
    <xf numFmtId="0" fontId="3" fillId="0" borderId="23" xfId="1" applyBorder="1" applyProtection="1">
      <protection hidden="1"/>
    </xf>
    <xf numFmtId="0" fontId="12" fillId="0" borderId="23" xfId="1" applyFont="1" applyBorder="1" applyProtection="1">
      <protection hidden="1"/>
    </xf>
    <xf numFmtId="0" fontId="3" fillId="0" borderId="29" xfId="1" applyBorder="1" applyProtection="1">
      <protection hidden="1"/>
    </xf>
    <xf numFmtId="0" fontId="14" fillId="0" borderId="32" xfId="1" applyFont="1" applyBorder="1" applyAlignment="1" applyProtection="1">
      <alignment horizontal="left"/>
      <protection hidden="1"/>
    </xf>
    <xf numFmtId="0" fontId="3" fillId="0" borderId="15" xfId="1" applyBorder="1"/>
    <xf numFmtId="0" fontId="6" fillId="0" borderId="32" xfId="1" applyFont="1" applyBorder="1" applyAlignment="1" applyProtection="1">
      <alignment horizontal="center" vertical="top" wrapText="1"/>
      <protection hidden="1"/>
    </xf>
    <xf numFmtId="165" fontId="6" fillId="5" borderId="5" xfId="1" applyNumberFormat="1" applyFont="1" applyFill="1" applyBorder="1" applyAlignment="1">
      <alignment horizontal="center" vertical="center" wrapText="1"/>
    </xf>
    <xf numFmtId="0" fontId="4" fillId="0" borderId="32" xfId="1" applyFont="1" applyBorder="1" applyAlignment="1" applyProtection="1">
      <alignment horizontal="center" vertical="top" wrapText="1"/>
      <protection hidden="1"/>
    </xf>
    <xf numFmtId="0" fontId="3" fillId="0" borderId="34" xfId="1" applyBorder="1"/>
    <xf numFmtId="0" fontId="3" fillId="0" borderId="35" xfId="1" applyBorder="1"/>
    <xf numFmtId="0" fontId="4" fillId="0" borderId="32" xfId="1" applyFont="1" applyBorder="1" applyAlignment="1" applyProtection="1">
      <alignment horizontal="center" vertical="center" wrapText="1"/>
      <protection hidden="1"/>
    </xf>
    <xf numFmtId="0" fontId="6" fillId="0" borderId="32" xfId="1" applyFont="1" applyBorder="1" applyAlignment="1" applyProtection="1">
      <alignment vertical="center" wrapText="1"/>
      <protection hidden="1"/>
    </xf>
    <xf numFmtId="166" fontId="20" fillId="6" borderId="36" xfId="4" applyNumberFormat="1" applyFont="1" applyFill="1" applyBorder="1" applyAlignment="1" applyProtection="1">
      <alignment horizontal="center" vertical="center" wrapText="1"/>
    </xf>
    <xf numFmtId="1" fontId="3" fillId="0" borderId="15" xfId="1" applyNumberFormat="1" applyBorder="1"/>
    <xf numFmtId="0" fontId="6" fillId="0" borderId="32" xfId="1" applyFont="1" applyBorder="1" applyAlignment="1" applyProtection="1">
      <alignment horizontal="left" vertical="center" wrapText="1"/>
      <protection hidden="1"/>
    </xf>
    <xf numFmtId="165" fontId="10" fillId="0" borderId="32" xfId="1" applyNumberFormat="1" applyFont="1" applyBorder="1" applyAlignment="1" applyProtection="1">
      <alignment horizontal="left" vertical="top" wrapText="1"/>
      <protection hidden="1"/>
    </xf>
    <xf numFmtId="0" fontId="4" fillId="2" borderId="32" xfId="1" applyFont="1" applyFill="1" applyBorder="1" applyAlignment="1" applyProtection="1">
      <alignment horizontal="center" vertical="center" wrapText="1"/>
      <protection hidden="1"/>
    </xf>
    <xf numFmtId="165" fontId="6" fillId="0" borderId="32" xfId="1" applyNumberFormat="1" applyFont="1" applyBorder="1" applyAlignment="1" applyProtection="1">
      <alignment horizontal="left" vertical="center"/>
      <protection hidden="1"/>
    </xf>
    <xf numFmtId="0" fontId="3" fillId="0" borderId="32" xfId="1" applyBorder="1" applyProtection="1">
      <protection hidden="1"/>
    </xf>
    <xf numFmtId="0" fontId="6" fillId="0" borderId="33" xfId="1" applyFont="1" applyBorder="1" applyAlignment="1" applyProtection="1">
      <alignment vertical="center" wrapText="1"/>
      <protection hidden="1"/>
    </xf>
    <xf numFmtId="0" fontId="6" fillId="0" borderId="34" xfId="1" applyFont="1" applyBorder="1" applyAlignment="1" applyProtection="1">
      <alignment vertical="center"/>
      <protection hidden="1"/>
    </xf>
    <xf numFmtId="0" fontId="6" fillId="0" borderId="34" xfId="1" applyFont="1" applyBorder="1" applyAlignment="1" applyProtection="1">
      <alignment vertical="center" wrapText="1"/>
      <protection hidden="1"/>
    </xf>
    <xf numFmtId="166" fontId="20" fillId="3" borderId="34" xfId="4" applyNumberFormat="1" applyFont="1" applyFill="1" applyBorder="1" applyAlignment="1" applyProtection="1">
      <alignment horizontal="center" vertical="center" wrapText="1"/>
    </xf>
    <xf numFmtId="2" fontId="4" fillId="0" borderId="0" xfId="1" applyNumberFormat="1" applyFont="1" applyAlignment="1" applyProtection="1">
      <alignment horizontal="left" vertical="top" wrapText="1"/>
      <protection hidden="1"/>
    </xf>
    <xf numFmtId="0" fontId="27" fillId="0" borderId="0" xfId="1" applyFont="1" applyProtection="1">
      <protection hidden="1"/>
    </xf>
    <xf numFmtId="165" fontId="6" fillId="5" borderId="4" xfId="1" applyNumberFormat="1" applyFont="1" applyFill="1" applyBorder="1" applyAlignment="1">
      <alignment horizontal="center" vertical="center" wrapText="1"/>
    </xf>
    <xf numFmtId="165" fontId="10" fillId="0" borderId="0" xfId="1" applyNumberFormat="1" applyFont="1" applyAlignment="1">
      <alignment horizontal="left" vertical="top"/>
    </xf>
    <xf numFmtId="0" fontId="6" fillId="7" borderId="1" xfId="1" applyFont="1" applyFill="1" applyBorder="1" applyAlignment="1" applyProtection="1">
      <alignment horizontal="left" vertical="center" wrapText="1"/>
      <protection hidden="1"/>
    </xf>
    <xf numFmtId="0" fontId="6" fillId="0" borderId="1" xfId="1" applyFont="1" applyBorder="1" applyAlignment="1" applyProtection="1">
      <alignment horizontal="center" vertical="center" wrapText="1"/>
      <protection hidden="1"/>
    </xf>
    <xf numFmtId="0" fontId="28" fillId="7" borderId="1" xfId="1" applyFont="1" applyFill="1" applyBorder="1" applyAlignment="1">
      <alignment wrapText="1"/>
    </xf>
    <xf numFmtId="0" fontId="7" fillId="7" borderId="1" xfId="1" applyFont="1" applyFill="1" applyBorder="1" applyAlignment="1">
      <alignment vertical="center" wrapText="1"/>
    </xf>
    <xf numFmtId="0" fontId="29" fillId="0" borderId="0" xfId="1" applyFont="1" applyAlignment="1" applyProtection="1">
      <alignment horizontal="center" vertical="center" wrapText="1"/>
      <protection hidden="1"/>
    </xf>
    <xf numFmtId="0" fontId="30" fillId="3" borderId="1" xfId="1" applyFont="1" applyFill="1" applyBorder="1" applyAlignment="1">
      <alignment horizontal="left" wrapText="1"/>
    </xf>
    <xf numFmtId="0" fontId="10" fillId="3" borderId="0" xfId="1" applyFont="1" applyFill="1"/>
    <xf numFmtId="0" fontId="19" fillId="3" borderId="0" xfId="5" applyFont="1" applyFill="1" applyAlignment="1">
      <alignment horizontal="center"/>
    </xf>
    <xf numFmtId="0" fontId="19" fillId="3" borderId="0" xfId="5" applyFont="1" applyFill="1" applyAlignment="1">
      <alignment horizontal="left"/>
    </xf>
    <xf numFmtId="0" fontId="19" fillId="3" borderId="0" xfId="5" applyFont="1" applyFill="1" applyAlignment="1">
      <alignment horizontal="right"/>
    </xf>
    <xf numFmtId="0" fontId="2" fillId="3" borderId="0" xfId="1" applyFont="1" applyFill="1"/>
    <xf numFmtId="0" fontId="20" fillId="8" borderId="43" xfId="5" applyFont="1" applyFill="1" applyBorder="1" applyAlignment="1">
      <alignment horizontal="centerContinuous"/>
    </xf>
    <xf numFmtId="0" fontId="20" fillId="9" borderId="1" xfId="5" applyFont="1" applyFill="1" applyBorder="1" applyAlignment="1">
      <alignment horizontal="centerContinuous"/>
    </xf>
    <xf numFmtId="0" fontId="20" fillId="9" borderId="37" xfId="5" applyFont="1" applyFill="1" applyBorder="1" applyAlignment="1">
      <alignment horizontal="centerContinuous"/>
    </xf>
    <xf numFmtId="0" fontId="32" fillId="9" borderId="1" xfId="5" applyFont="1" applyFill="1" applyBorder="1" applyAlignment="1">
      <alignment horizontal="centerContinuous"/>
    </xf>
    <xf numFmtId="0" fontId="20" fillId="9" borderId="37" xfId="5" applyFont="1" applyFill="1" applyBorder="1"/>
    <xf numFmtId="0" fontId="20" fillId="9" borderId="42" xfId="5" applyFont="1" applyFill="1" applyBorder="1"/>
    <xf numFmtId="0" fontId="20" fillId="10" borderId="43" xfId="5" applyFont="1" applyFill="1" applyBorder="1" applyAlignment="1">
      <alignment horizontal="centerContinuous"/>
    </xf>
    <xf numFmtId="0" fontId="20" fillId="3" borderId="0" xfId="5" applyFont="1" applyFill="1" applyAlignment="1">
      <alignment vertical="center" wrapText="1"/>
    </xf>
    <xf numFmtId="0" fontId="33" fillId="3" borderId="0" xfId="1" applyFont="1" applyFill="1"/>
    <xf numFmtId="0" fontId="20" fillId="3" borderId="0" xfId="5" applyFont="1" applyFill="1" applyAlignment="1">
      <alignment horizontal="center"/>
    </xf>
    <xf numFmtId="0" fontId="20" fillId="3" borderId="0" xfId="5" applyFont="1" applyFill="1" applyAlignment="1">
      <alignment horizontal="left"/>
    </xf>
    <xf numFmtId="0" fontId="20" fillId="8" borderId="1" xfId="5" applyFont="1" applyFill="1" applyBorder="1" applyAlignment="1">
      <alignment horizontal="center" wrapText="1"/>
    </xf>
    <xf numFmtId="0" fontId="6" fillId="9" borderId="1" xfId="1" applyFont="1" applyFill="1" applyBorder="1" applyAlignment="1">
      <alignment horizontal="centerContinuous"/>
    </xf>
    <xf numFmtId="0" fontId="6" fillId="9" borderId="37" xfId="1" applyFont="1" applyFill="1" applyBorder="1" applyAlignment="1">
      <alignment horizontal="centerContinuous"/>
    </xf>
    <xf numFmtId="0" fontId="6" fillId="9" borderId="42" xfId="1" applyFont="1" applyFill="1" applyBorder="1" applyAlignment="1">
      <alignment horizontal="centerContinuous"/>
    </xf>
    <xf numFmtId="0" fontId="6" fillId="9" borderId="38" xfId="1" applyFont="1" applyFill="1" applyBorder="1" applyAlignment="1">
      <alignment horizontal="centerContinuous"/>
    </xf>
    <xf numFmtId="0" fontId="6" fillId="9" borderId="39" xfId="1" applyFont="1" applyFill="1" applyBorder="1" applyAlignment="1">
      <alignment horizontal="center"/>
    </xf>
    <xf numFmtId="0" fontId="20" fillId="9" borderId="40" xfId="5" applyFont="1" applyFill="1" applyBorder="1" applyAlignment="1">
      <alignment horizontal="center"/>
    </xf>
    <xf numFmtId="0" fontId="20" fillId="9" borderId="38" xfId="5" applyFont="1" applyFill="1" applyBorder="1" applyAlignment="1">
      <alignment horizontal="center"/>
    </xf>
    <xf numFmtId="0" fontId="32" fillId="9" borderId="40" xfId="5" applyFont="1" applyFill="1" applyBorder="1" applyAlignment="1">
      <alignment horizontal="center"/>
    </xf>
    <xf numFmtId="0" fontId="20" fillId="9" borderId="41" xfId="5" applyFont="1" applyFill="1" applyBorder="1" applyAlignment="1">
      <alignment horizontal="center"/>
    </xf>
    <xf numFmtId="0" fontId="6" fillId="9" borderId="44" xfId="1" applyFont="1" applyFill="1" applyBorder="1" applyAlignment="1">
      <alignment horizontal="center" vertical="center" wrapText="1"/>
    </xf>
    <xf numFmtId="0" fontId="1" fillId="3" borderId="0" xfId="1" applyFont="1" applyFill="1"/>
    <xf numFmtId="0" fontId="1" fillId="3" borderId="0" xfId="1" applyFont="1" applyFill="1" applyAlignment="1">
      <alignment horizontal="center"/>
    </xf>
    <xf numFmtId="0" fontId="20" fillId="11" borderId="1" xfId="5" applyFont="1" applyFill="1" applyBorder="1" applyAlignment="1">
      <alignment horizontal="center" vertical="center"/>
    </xf>
    <xf numFmtId="0" fontId="7" fillId="8" borderId="1" xfId="1" applyFont="1" applyFill="1" applyBorder="1" applyAlignment="1">
      <alignment vertical="center" wrapText="1"/>
    </xf>
    <xf numFmtId="0" fontId="6" fillId="9" borderId="1" xfId="1" applyFont="1" applyFill="1" applyBorder="1" applyAlignment="1">
      <alignment horizontal="center" vertical="center" wrapText="1"/>
    </xf>
    <xf numFmtId="0" fontId="6" fillId="9" borderId="1" xfId="1" applyFont="1" applyFill="1" applyBorder="1" applyAlignment="1" applyProtection="1">
      <alignment horizontal="center" vertical="center" wrapText="1"/>
      <protection hidden="1"/>
    </xf>
    <xf numFmtId="0" fontId="7" fillId="10" borderId="1" xfId="1" applyFont="1" applyFill="1" applyBorder="1" applyAlignment="1">
      <alignment vertical="center" wrapText="1"/>
    </xf>
    <xf numFmtId="0" fontId="2" fillId="3" borderId="1" xfId="1" applyFont="1" applyFill="1" applyBorder="1" applyAlignment="1">
      <alignment wrapText="1"/>
    </xf>
    <xf numFmtId="0" fontId="20" fillId="3" borderId="0" xfId="5" applyFont="1" applyFill="1" applyAlignment="1">
      <alignment horizontal="center" vertical="center"/>
    </xf>
    <xf numFmtId="0" fontId="20" fillId="10" borderId="1" xfId="5" applyFont="1" applyFill="1" applyBorder="1" applyAlignment="1">
      <alignment horizontal="center" vertical="center"/>
    </xf>
    <xf numFmtId="0" fontId="33" fillId="3" borderId="1" xfId="1" applyFont="1" applyFill="1" applyBorder="1"/>
    <xf numFmtId="0" fontId="29" fillId="3" borderId="0" xfId="5" applyFont="1" applyFill="1" applyAlignment="1">
      <alignment horizontal="center" vertical="center"/>
    </xf>
    <xf numFmtId="0" fontId="19" fillId="0" borderId="1" xfId="5" applyFont="1" applyBorder="1" applyAlignment="1">
      <alignment horizontal="center"/>
    </xf>
    <xf numFmtId="0" fontId="19" fillId="0" borderId="1" xfId="5" applyFont="1" applyBorder="1" applyAlignment="1">
      <alignment horizontal="left"/>
    </xf>
    <xf numFmtId="4" fontId="19" fillId="0" borderId="1" xfId="4" quotePrefix="1" applyNumberFormat="1" applyFont="1" applyFill="1" applyBorder="1" applyAlignment="1">
      <alignment horizontal="right"/>
    </xf>
    <xf numFmtId="0" fontId="29" fillId="3" borderId="0" xfId="5" applyFont="1" applyFill="1" applyAlignment="1">
      <alignment horizontal="center"/>
    </xf>
    <xf numFmtId="0" fontId="29" fillId="3" borderId="0" xfId="5" applyFont="1" applyFill="1" applyAlignment="1">
      <alignment horizontal="right"/>
    </xf>
    <xf numFmtId="0" fontId="34" fillId="3" borderId="0" xfId="5" applyFont="1" applyFill="1" applyAlignment="1">
      <alignment horizontal="center"/>
    </xf>
    <xf numFmtId="0" fontId="34" fillId="3" borderId="0" xfId="5" applyFont="1" applyFill="1" applyAlignment="1">
      <alignment horizontal="center" vertical="center"/>
    </xf>
    <xf numFmtId="0" fontId="35" fillId="2" borderId="0" xfId="2" applyFont="1" applyFill="1" applyAlignment="1" applyProtection="1">
      <alignment vertical="top" wrapText="1"/>
    </xf>
    <xf numFmtId="0" fontId="35" fillId="2" borderId="0" xfId="2" applyFont="1" applyFill="1" applyAlignment="1" applyProtection="1"/>
    <xf numFmtId="0" fontId="19" fillId="3" borderId="45" xfId="5" applyFont="1" applyFill="1" applyBorder="1" applyAlignment="1">
      <alignment horizontal="center"/>
    </xf>
    <xf numFmtId="0" fontId="19" fillId="3" borderId="45" xfId="5" applyFont="1" applyFill="1" applyBorder="1" applyAlignment="1">
      <alignment horizontal="left"/>
    </xf>
    <xf numFmtId="167" fontId="19" fillId="3" borderId="45" xfId="4" quotePrefix="1" applyNumberFormat="1" applyFont="1" applyFill="1" applyBorder="1" applyAlignment="1">
      <alignment horizontal="right"/>
    </xf>
    <xf numFmtId="168" fontId="4" fillId="3" borderId="45" xfId="4" applyNumberFormat="1" applyFont="1" applyFill="1" applyBorder="1" applyAlignment="1" applyProtection="1">
      <alignment horizontal="right" vertical="center" wrapText="1"/>
      <protection hidden="1"/>
    </xf>
    <xf numFmtId="0" fontId="19" fillId="3" borderId="45" xfId="5" applyFont="1" applyFill="1" applyBorder="1" applyAlignment="1">
      <alignment horizontal="right"/>
    </xf>
    <xf numFmtId="4" fontId="19" fillId="3" borderId="0" xfId="5" applyNumberFormat="1" applyFont="1" applyFill="1" applyAlignment="1">
      <alignment horizontal="left"/>
    </xf>
    <xf numFmtId="166" fontId="33" fillId="3" borderId="1" xfId="1" applyNumberFormat="1" applyFont="1" applyFill="1" applyBorder="1"/>
    <xf numFmtId="0" fontId="13" fillId="0" borderId="0" xfId="1" applyFont="1"/>
    <xf numFmtId="0" fontId="16" fillId="0" borderId="0" xfId="1" applyFont="1"/>
    <xf numFmtId="0" fontId="35" fillId="0" borderId="0" xfId="2" applyFont="1" applyAlignment="1" applyProtection="1"/>
    <xf numFmtId="14" fontId="10" fillId="0" borderId="0" xfId="1" applyNumberFormat="1" applyFont="1" applyAlignment="1">
      <alignment horizontal="left" vertical="top" wrapText="1"/>
    </xf>
    <xf numFmtId="14" fontId="3" fillId="0" borderId="0" xfId="1" applyNumberFormat="1" applyAlignment="1">
      <alignment horizontal="left" vertical="top" wrapText="1"/>
    </xf>
    <xf numFmtId="169" fontId="6" fillId="2" borderId="0" xfId="3" applyNumberFormat="1" applyFont="1" applyFill="1" applyAlignment="1" applyProtection="1">
      <alignment horizontal="left" vertical="top"/>
      <protection hidden="1"/>
    </xf>
    <xf numFmtId="49" fontId="0" fillId="0" borderId="1" xfId="0" applyNumberFormat="1" applyBorder="1"/>
    <xf numFmtId="0" fontId="23" fillId="0" borderId="0" xfId="1" applyFont="1" applyProtection="1">
      <protection hidden="1"/>
    </xf>
    <xf numFmtId="0" fontId="8" fillId="0" borderId="0" xfId="2" applyAlignment="1" applyProtection="1">
      <protection hidden="1"/>
    </xf>
    <xf numFmtId="17" fontId="20" fillId="9" borderId="1" xfId="5" quotePrefix="1" applyNumberFormat="1" applyFont="1" applyFill="1" applyBorder="1" applyAlignment="1">
      <alignment horizontal="centerContinuous"/>
    </xf>
    <xf numFmtId="166" fontId="20" fillId="3" borderId="0" xfId="4" applyNumberFormat="1" applyFont="1" applyFill="1" applyBorder="1" applyAlignment="1" applyProtection="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vertical="center" wrapText="1"/>
    </xf>
    <xf numFmtId="0" fontId="33" fillId="0" borderId="43" xfId="0" applyFont="1" applyBorder="1" applyAlignment="1">
      <alignment horizontal="left"/>
    </xf>
    <xf numFmtId="0" fontId="0" fillId="0" borderId="43" xfId="0" applyBorder="1"/>
    <xf numFmtId="0" fontId="33" fillId="0" borderId="1" xfId="0" applyFont="1" applyBorder="1" applyAlignment="1">
      <alignment horizontal="left"/>
    </xf>
    <xf numFmtId="0" fontId="0" fillId="0" borderId="1" xfId="0" applyBorder="1"/>
    <xf numFmtId="166" fontId="20" fillId="3" borderId="23" xfId="4" applyNumberFormat="1" applyFont="1" applyFill="1" applyBorder="1" applyAlignment="1" applyProtection="1">
      <alignment horizontal="center" vertical="center" wrapText="1"/>
    </xf>
    <xf numFmtId="0" fontId="4" fillId="3" borderId="0" xfId="1" applyFont="1" applyFill="1" applyAlignment="1" applyProtection="1">
      <alignment horizontal="left" vertical="top" wrapText="1"/>
      <protection hidden="1"/>
    </xf>
    <xf numFmtId="0" fontId="23" fillId="0" borderId="46" xfId="1" applyFont="1" applyBorder="1" applyProtection="1">
      <protection hidden="1"/>
    </xf>
    <xf numFmtId="0" fontId="23" fillId="0" borderId="45" xfId="1" applyFont="1" applyBorder="1" applyProtection="1">
      <protection hidden="1"/>
    </xf>
    <xf numFmtId="0" fontId="3" fillId="0" borderId="45" xfId="1" applyBorder="1" applyProtection="1">
      <protection hidden="1"/>
    </xf>
    <xf numFmtId="0" fontId="8" fillId="0" borderId="45" xfId="2" applyBorder="1" applyAlignment="1" applyProtection="1">
      <protection hidden="1"/>
    </xf>
    <xf numFmtId="0" fontId="12" fillId="0" borderId="45" xfId="1" applyFont="1" applyBorder="1" applyProtection="1">
      <protection hidden="1"/>
    </xf>
    <xf numFmtId="0" fontId="3" fillId="0" borderId="47" xfId="1" applyBorder="1" applyProtection="1">
      <protection hidden="1"/>
    </xf>
    <xf numFmtId="0" fontId="14" fillId="0" borderId="48" xfId="1" applyFont="1" applyBorder="1" applyAlignment="1" applyProtection="1">
      <alignment horizontal="left"/>
      <protection hidden="1"/>
    </xf>
    <xf numFmtId="0" fontId="3" fillId="0" borderId="49" xfId="1" applyBorder="1" applyProtection="1">
      <protection hidden="1"/>
    </xf>
    <xf numFmtId="0" fontId="6" fillId="0" borderId="48" xfId="1" applyFont="1" applyBorder="1" applyAlignment="1" applyProtection="1">
      <alignment horizontal="center" vertical="top" wrapText="1"/>
      <protection hidden="1"/>
    </xf>
    <xf numFmtId="0" fontId="4" fillId="0" borderId="48" xfId="1" applyFont="1" applyBorder="1" applyAlignment="1" applyProtection="1">
      <alignment horizontal="center" vertical="top" wrapText="1"/>
      <protection hidden="1"/>
    </xf>
    <xf numFmtId="0" fontId="4" fillId="0" borderId="49" xfId="1" applyFont="1" applyBorder="1" applyAlignment="1" applyProtection="1">
      <alignment horizontal="center" vertical="top"/>
      <protection hidden="1"/>
    </xf>
    <xf numFmtId="0" fontId="6" fillId="0" borderId="48" xfId="1" applyFont="1" applyBorder="1" applyAlignment="1" applyProtection="1">
      <alignment horizontal="left" vertical="center" wrapText="1"/>
      <protection hidden="1"/>
    </xf>
    <xf numFmtId="1" fontId="3" fillId="0" borderId="49" xfId="1" applyNumberFormat="1" applyBorder="1" applyProtection="1">
      <protection hidden="1"/>
    </xf>
    <xf numFmtId="0" fontId="6" fillId="0" borderId="48" xfId="1" applyFont="1" applyBorder="1" applyAlignment="1" applyProtection="1">
      <alignment vertical="top" wrapText="1"/>
      <protection hidden="1"/>
    </xf>
    <xf numFmtId="0" fontId="4" fillId="0" borderId="48" xfId="1" applyFont="1" applyBorder="1" applyAlignment="1" applyProtection="1">
      <alignment horizontal="center" vertical="top"/>
      <protection hidden="1"/>
    </xf>
    <xf numFmtId="0" fontId="4" fillId="3" borderId="48" xfId="1" applyFont="1" applyFill="1" applyBorder="1" applyAlignment="1" applyProtection="1">
      <alignment horizontal="center" vertical="top"/>
      <protection hidden="1"/>
    </xf>
    <xf numFmtId="165" fontId="10" fillId="3" borderId="0" xfId="1" applyNumberFormat="1" applyFont="1" applyFill="1" applyAlignment="1">
      <alignment horizontal="left" vertical="top" wrapText="1"/>
    </xf>
    <xf numFmtId="1" fontId="3" fillId="3" borderId="0" xfId="1" applyNumberFormat="1" applyFill="1"/>
    <xf numFmtId="1" fontId="3" fillId="3" borderId="49" xfId="1" applyNumberFormat="1" applyFill="1" applyBorder="1" applyProtection="1">
      <protection hidden="1"/>
    </xf>
    <xf numFmtId="0" fontId="3" fillId="0" borderId="48" xfId="1" applyBorder="1" applyProtection="1">
      <protection hidden="1"/>
    </xf>
    <xf numFmtId="0" fontId="4" fillId="0" borderId="48" xfId="1" applyFont="1" applyBorder="1" applyAlignment="1" applyProtection="1">
      <alignment vertical="top" wrapText="1"/>
      <protection hidden="1"/>
    </xf>
    <xf numFmtId="0" fontId="6" fillId="0" borderId="39" xfId="1" applyFont="1" applyBorder="1" applyAlignment="1" applyProtection="1">
      <alignment horizontal="left" vertical="center" wrapText="1"/>
      <protection hidden="1"/>
    </xf>
    <xf numFmtId="0" fontId="6" fillId="0" borderId="40" xfId="1" applyFont="1" applyBorder="1" applyAlignment="1" applyProtection="1">
      <alignment horizontal="left" vertical="center" wrapText="1"/>
      <protection hidden="1"/>
    </xf>
    <xf numFmtId="165" fontId="10" fillId="0" borderId="40" xfId="1" applyNumberFormat="1" applyFont="1" applyBorder="1" applyAlignment="1" applyProtection="1">
      <alignment horizontal="left" vertical="top" wrapText="1"/>
      <protection hidden="1"/>
    </xf>
    <xf numFmtId="1" fontId="3" fillId="0" borderId="40" xfId="1" applyNumberFormat="1" applyBorder="1" applyProtection="1">
      <protection hidden="1"/>
    </xf>
    <xf numFmtId="1" fontId="3" fillId="0" borderId="41" xfId="1" applyNumberFormat="1" applyBorder="1" applyProtection="1">
      <protection hidden="1"/>
    </xf>
    <xf numFmtId="4" fontId="0" fillId="13" borderId="1" xfId="0" applyNumberFormat="1" applyFill="1" applyBorder="1"/>
    <xf numFmtId="4" fontId="0" fillId="14" borderId="1" xfId="0" applyNumberFormat="1" applyFill="1" applyBorder="1"/>
    <xf numFmtId="0" fontId="4" fillId="2" borderId="0" xfId="1" applyFont="1" applyFill="1" applyAlignment="1">
      <alignment horizontal="left" vertical="top" wrapText="1"/>
    </xf>
    <xf numFmtId="0" fontId="3" fillId="0" borderId="0" xfId="1" applyAlignment="1">
      <alignment horizontal="left" vertical="top" wrapText="1"/>
    </xf>
    <xf numFmtId="0" fontId="4" fillId="3" borderId="0" xfId="1" applyFont="1" applyFill="1" applyAlignment="1" applyProtection="1">
      <alignment horizontal="left" vertical="top" wrapText="1"/>
      <protection hidden="1"/>
    </xf>
    <xf numFmtId="0" fontId="4" fillId="2" borderId="0" xfId="3" applyFont="1" applyFill="1" applyAlignment="1" applyProtection="1">
      <alignment horizontal="left"/>
      <protection hidden="1"/>
    </xf>
    <xf numFmtId="0" fontId="6" fillId="5" borderId="2" xfId="1" applyFont="1" applyFill="1" applyBorder="1" applyAlignment="1" applyProtection="1">
      <alignment horizontal="center" vertical="center" wrapText="1"/>
      <protection hidden="1"/>
    </xf>
    <xf numFmtId="0" fontId="6" fillId="5" borderId="3" xfId="1" applyFont="1" applyFill="1" applyBorder="1" applyAlignment="1" applyProtection="1">
      <alignment horizontal="center" vertical="center" wrapText="1"/>
      <protection hidden="1"/>
    </xf>
    <xf numFmtId="0" fontId="6" fillId="5" borderId="4" xfId="1" applyFont="1" applyFill="1" applyBorder="1" applyAlignment="1" applyProtection="1">
      <alignment horizontal="center" vertical="center" wrapText="1"/>
      <protection hidden="1"/>
    </xf>
    <xf numFmtId="0" fontId="4" fillId="0" borderId="0" xfId="1" applyFont="1" applyAlignment="1" applyProtection="1">
      <alignment horizontal="left" vertical="center" wrapText="1"/>
      <protection hidden="1"/>
    </xf>
    <xf numFmtId="0" fontId="21" fillId="3" borderId="0" xfId="1" applyFont="1" applyFill="1" applyAlignment="1" applyProtection="1">
      <alignment horizontal="left" vertical="center" wrapText="1"/>
      <protection hidden="1"/>
    </xf>
    <xf numFmtId="0" fontId="3" fillId="5" borderId="4" xfId="1" applyFill="1" applyBorder="1" applyAlignment="1">
      <alignment horizontal="center" vertical="center" wrapText="1"/>
    </xf>
    <xf numFmtId="0" fontId="6" fillId="0" borderId="0" xfId="1" applyFont="1" applyAlignment="1" applyProtection="1">
      <alignment horizontal="center" vertical="top" wrapText="1"/>
      <protection hidden="1"/>
    </xf>
    <xf numFmtId="0" fontId="4" fillId="2" borderId="0" xfId="1" applyFont="1" applyFill="1" applyAlignment="1" applyProtection="1">
      <alignment horizontal="left" vertical="center" wrapText="1"/>
      <protection hidden="1"/>
    </xf>
    <xf numFmtId="0" fontId="4" fillId="2" borderId="15" xfId="1" applyFont="1" applyFill="1" applyBorder="1" applyAlignment="1" applyProtection="1">
      <alignment horizontal="left" vertical="center" wrapText="1"/>
      <protection hidden="1"/>
    </xf>
    <xf numFmtId="166" fontId="19" fillId="3" borderId="16" xfId="4" applyNumberFormat="1" applyFont="1" applyFill="1" applyBorder="1" applyAlignment="1" applyProtection="1">
      <alignment horizontal="center" vertical="center" wrapText="1"/>
    </xf>
    <xf numFmtId="166" fontId="19" fillId="3" borderId="17" xfId="4" applyNumberFormat="1" applyFont="1" applyFill="1" applyBorder="1" applyAlignment="1" applyProtection="1">
      <alignment horizontal="center" vertical="center" wrapText="1"/>
    </xf>
    <xf numFmtId="0" fontId="6" fillId="5" borderId="13" xfId="1" applyFont="1" applyFill="1" applyBorder="1" applyAlignment="1">
      <alignment horizontal="center" vertical="top" wrapText="1"/>
    </xf>
    <xf numFmtId="0" fontId="6" fillId="5" borderId="14" xfId="1" applyFont="1" applyFill="1" applyBorder="1" applyAlignment="1">
      <alignment horizontal="center" vertical="top" wrapText="1"/>
    </xf>
    <xf numFmtId="0" fontId="21" fillId="0" borderId="0" xfId="1" applyFont="1" applyAlignment="1" applyProtection="1">
      <alignment horizontal="left" vertical="top" wrapText="1"/>
      <protection hidden="1"/>
    </xf>
    <xf numFmtId="166" fontId="20" fillId="6" borderId="18" xfId="1" applyNumberFormat="1" applyFont="1" applyFill="1" applyBorder="1" applyAlignment="1">
      <alignment horizontal="center" vertical="center" wrapText="1"/>
    </xf>
    <xf numFmtId="166" fontId="20" fillId="6" borderId="19" xfId="1" applyNumberFormat="1" applyFont="1" applyFill="1" applyBorder="1" applyAlignment="1">
      <alignment horizontal="center" vertical="center" wrapText="1"/>
    </xf>
    <xf numFmtId="166" fontId="20" fillId="6" borderId="2" xfId="1" applyNumberFormat="1" applyFont="1" applyFill="1" applyBorder="1" applyAlignment="1">
      <alignment horizontal="center" vertical="center" wrapText="1"/>
    </xf>
    <xf numFmtId="166" fontId="20" fillId="6" borderId="4" xfId="1" applyNumberFormat="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7" xfId="1" applyFont="1" applyFill="1" applyBorder="1" applyAlignment="1">
      <alignment horizontal="center" vertical="center" wrapText="1"/>
    </xf>
    <xf numFmtId="166" fontId="20" fillId="6" borderId="21" xfId="4" applyNumberFormat="1" applyFont="1" applyFill="1" applyBorder="1" applyAlignment="1" applyProtection="1">
      <alignment horizontal="center" vertical="center" wrapText="1"/>
    </xf>
    <xf numFmtId="166" fontId="20" fillId="6" borderId="22" xfId="4" applyNumberFormat="1" applyFont="1" applyFill="1" applyBorder="1" applyAlignment="1" applyProtection="1">
      <alignment horizontal="center" vertical="center" wrapText="1"/>
    </xf>
    <xf numFmtId="166" fontId="20" fillId="0" borderId="23" xfId="1" applyNumberFormat="1" applyFont="1" applyBorder="1" applyAlignment="1">
      <alignment horizontal="center" vertical="center" wrapText="1"/>
    </xf>
    <xf numFmtId="0" fontId="11" fillId="0" borderId="0" xfId="1" applyFont="1" applyAlignment="1" applyProtection="1">
      <alignment horizontal="left" vertical="center" wrapText="1"/>
      <protection hidden="1"/>
    </xf>
    <xf numFmtId="0" fontId="4" fillId="0" borderId="0" xfId="1" applyFont="1" applyAlignment="1" applyProtection="1">
      <alignment horizontal="left" vertical="top" wrapText="1"/>
      <protection hidden="1"/>
    </xf>
    <xf numFmtId="0" fontId="3" fillId="0" borderId="0" xfId="1" applyAlignment="1">
      <alignment vertical="top"/>
    </xf>
    <xf numFmtId="0" fontId="4" fillId="0" borderId="0" xfId="1" applyFont="1" applyAlignment="1" applyProtection="1">
      <alignment horizontal="left" vertical="top"/>
      <protection hidden="1"/>
    </xf>
    <xf numFmtId="1" fontId="4" fillId="0" borderId="0" xfId="1" applyNumberFormat="1" applyFont="1" applyAlignment="1" applyProtection="1">
      <alignment horizontal="left" vertical="top" wrapText="1"/>
      <protection hidden="1"/>
    </xf>
    <xf numFmtId="0" fontId="21" fillId="0" borderId="0" xfId="1" applyFont="1" applyAlignment="1" applyProtection="1">
      <alignment horizontal="left"/>
      <protection hidden="1"/>
    </xf>
    <xf numFmtId="166" fontId="20" fillId="3" borderId="18" xfId="4" applyNumberFormat="1" applyFont="1" applyFill="1" applyBorder="1" applyAlignment="1" applyProtection="1">
      <alignment horizontal="center" vertical="center" wrapText="1"/>
    </xf>
    <xf numFmtId="166" fontId="20" fillId="3" borderId="19" xfId="4" applyNumberFormat="1" applyFont="1" applyFill="1" applyBorder="1" applyAlignment="1" applyProtection="1">
      <alignment horizontal="center" vertical="center" wrapText="1"/>
    </xf>
    <xf numFmtId="0" fontId="4" fillId="0" borderId="15" xfId="1" applyFont="1" applyBorder="1" applyAlignment="1" applyProtection="1">
      <alignment horizontal="left" vertical="top" wrapText="1"/>
      <protection hidden="1"/>
    </xf>
    <xf numFmtId="0" fontId="6" fillId="5" borderId="2" xfId="1" applyFont="1" applyFill="1" applyBorder="1" applyAlignment="1">
      <alignment horizontal="center" vertical="center" wrapText="1"/>
    </xf>
    <xf numFmtId="0" fontId="6" fillId="5" borderId="4" xfId="1" applyFont="1" applyFill="1" applyBorder="1" applyAlignment="1">
      <alignment horizontal="center" vertical="center" wrapText="1"/>
    </xf>
    <xf numFmtId="166" fontId="20" fillId="3" borderId="30" xfId="4" applyNumberFormat="1" applyFont="1" applyFill="1" applyBorder="1" applyAlignment="1" applyProtection="1">
      <alignment horizontal="center" vertical="center" wrapText="1"/>
    </xf>
    <xf numFmtId="166" fontId="20" fillId="3" borderId="31" xfId="4" applyNumberFormat="1" applyFont="1" applyFill="1" applyBorder="1" applyAlignment="1" applyProtection="1">
      <alignment horizontal="center" vertical="center" wrapText="1"/>
    </xf>
    <xf numFmtId="0" fontId="6" fillId="16" borderId="20" xfId="1" applyFont="1" applyFill="1" applyBorder="1" applyAlignment="1">
      <alignment horizontal="center" vertical="center" wrapText="1"/>
    </xf>
    <xf numFmtId="0" fontId="6" fillId="16" borderId="7" xfId="1" applyFont="1" applyFill="1" applyBorder="1" applyAlignment="1">
      <alignment horizontal="center" vertical="center" wrapText="1"/>
    </xf>
    <xf numFmtId="166" fontId="20" fillId="6" borderId="18" xfId="4" applyNumberFormat="1" applyFont="1" applyFill="1" applyBorder="1" applyAlignment="1" applyProtection="1">
      <alignment horizontal="center" vertical="center" wrapText="1"/>
    </xf>
    <xf numFmtId="166" fontId="20" fillId="6" borderId="19" xfId="4" applyNumberFormat="1" applyFont="1" applyFill="1" applyBorder="1" applyAlignment="1" applyProtection="1">
      <alignment horizontal="center" vertical="center" wrapText="1"/>
    </xf>
    <xf numFmtId="0" fontId="6" fillId="5" borderId="3" xfId="1" applyFont="1" applyFill="1" applyBorder="1" applyAlignment="1">
      <alignment horizontal="center" vertical="center" wrapText="1"/>
    </xf>
    <xf numFmtId="166" fontId="19" fillId="3" borderId="18" xfId="4" applyNumberFormat="1" applyFont="1" applyFill="1" applyBorder="1" applyAlignment="1" applyProtection="1">
      <alignment horizontal="center" vertical="center" wrapText="1"/>
    </xf>
    <xf numFmtId="166" fontId="19" fillId="3" borderId="19" xfId="4" applyNumberFormat="1" applyFont="1" applyFill="1" applyBorder="1" applyAlignment="1" applyProtection="1">
      <alignment horizontal="center" vertical="center" wrapText="1"/>
    </xf>
    <xf numFmtId="0" fontId="0" fillId="12" borderId="37" xfId="0" applyFill="1" applyBorder="1" applyAlignment="1">
      <alignment horizontal="center"/>
    </xf>
    <xf numFmtId="0" fontId="0" fillId="12" borderId="42" xfId="0" applyFill="1" applyBorder="1" applyAlignment="1">
      <alignment horizontal="center"/>
    </xf>
    <xf numFmtId="0" fontId="0" fillId="12" borderId="38" xfId="0" applyFill="1" applyBorder="1" applyAlignment="1">
      <alignment horizontal="center"/>
    </xf>
    <xf numFmtId="0" fontId="20" fillId="9" borderId="37" xfId="5" applyFont="1" applyFill="1" applyBorder="1" applyAlignment="1">
      <alignment horizontal="center"/>
    </xf>
    <xf numFmtId="0" fontId="20" fillId="9" borderId="42" xfId="5" applyFont="1" applyFill="1" applyBorder="1" applyAlignment="1">
      <alignment horizontal="center"/>
    </xf>
    <xf numFmtId="0" fontId="20" fillId="9" borderId="38" xfId="5" applyFont="1" applyFill="1" applyBorder="1" applyAlignment="1">
      <alignment horizontal="center"/>
    </xf>
    <xf numFmtId="0" fontId="6" fillId="9" borderId="37" xfId="1" applyFont="1" applyFill="1" applyBorder="1" applyAlignment="1">
      <alignment horizontal="center" vertical="center" wrapText="1"/>
    </xf>
    <xf numFmtId="0" fontId="6" fillId="9" borderId="42" xfId="1" applyFont="1" applyFill="1" applyBorder="1" applyAlignment="1">
      <alignment horizontal="center" vertical="center" wrapText="1"/>
    </xf>
    <xf numFmtId="0" fontId="6" fillId="9" borderId="38" xfId="1" applyFont="1" applyFill="1" applyBorder="1" applyAlignment="1">
      <alignment horizontal="center" vertical="center" wrapText="1"/>
    </xf>
    <xf numFmtId="0" fontId="20" fillId="10" borderId="1" xfId="5" applyFont="1" applyFill="1" applyBorder="1" applyAlignment="1">
      <alignment horizontal="center" vertical="center" wrapText="1"/>
    </xf>
    <xf numFmtId="0" fontId="6" fillId="9" borderId="37" xfId="1" applyFont="1" applyFill="1" applyBorder="1" applyAlignment="1">
      <alignment horizontal="center"/>
    </xf>
    <xf numFmtId="0" fontId="6" fillId="9" borderId="42" xfId="1" applyFont="1" applyFill="1" applyBorder="1" applyAlignment="1">
      <alignment horizontal="center"/>
    </xf>
    <xf numFmtId="0" fontId="6" fillId="9" borderId="38" xfId="1" applyFont="1" applyFill="1" applyBorder="1" applyAlignment="1">
      <alignment horizontal="center"/>
    </xf>
    <xf numFmtId="0" fontId="6" fillId="9" borderId="1" xfId="1" applyFont="1" applyFill="1" applyBorder="1" applyAlignment="1">
      <alignment horizontal="center" vertical="center" wrapText="1"/>
    </xf>
    <xf numFmtId="0" fontId="20" fillId="10" borderId="37" xfId="5" applyFont="1" applyFill="1" applyBorder="1" applyAlignment="1">
      <alignment horizontal="center"/>
    </xf>
    <xf numFmtId="0" fontId="20" fillId="10" borderId="38" xfId="5" applyFont="1" applyFill="1" applyBorder="1" applyAlignment="1">
      <alignment horizontal="center"/>
    </xf>
    <xf numFmtId="0" fontId="20" fillId="8" borderId="37" xfId="5" applyFont="1" applyFill="1" applyBorder="1" applyAlignment="1">
      <alignment horizontal="center"/>
    </xf>
    <xf numFmtId="0" fontId="20" fillId="8" borderId="38" xfId="5" applyFont="1" applyFill="1" applyBorder="1" applyAlignment="1">
      <alignment horizontal="center"/>
    </xf>
    <xf numFmtId="0" fontId="20" fillId="9" borderId="1" xfId="5" applyFont="1" applyFill="1" applyBorder="1" applyAlignment="1">
      <alignment horizontal="center"/>
    </xf>
    <xf numFmtId="0" fontId="20" fillId="9" borderId="39" xfId="5" applyFont="1" applyFill="1" applyBorder="1" applyAlignment="1">
      <alignment horizontal="center"/>
    </xf>
    <xf numFmtId="0" fontId="20" fillId="9" borderId="40" xfId="5" applyFont="1" applyFill="1" applyBorder="1" applyAlignment="1">
      <alignment horizontal="center"/>
    </xf>
    <xf numFmtId="0" fontId="20" fillId="9" borderId="41" xfId="5" applyFont="1" applyFill="1" applyBorder="1" applyAlignment="1">
      <alignment horizontal="center"/>
    </xf>
    <xf numFmtId="0" fontId="20" fillId="10" borderId="42" xfId="5" applyFont="1" applyFill="1" applyBorder="1" applyAlignment="1">
      <alignment horizontal="center"/>
    </xf>
  </cellXfs>
  <cellStyles count="6">
    <cellStyle name="%" xfId="3" xr:uid="{00000000-0005-0000-0000-000000000000}"/>
    <cellStyle name="Comma 2" xfId="4" xr:uid="{00000000-0005-0000-0000-000001000000}"/>
    <cellStyle name="Hyperlink" xfId="2" builtinId="8"/>
    <cellStyle name="Normal" xfId="0" builtinId="0"/>
    <cellStyle name="Normal 2" xfId="1" xr:uid="{00000000-0005-0000-0000-000004000000}"/>
    <cellStyle name="Normal_Request1(4)_Final (SS version)"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10" dropStyle="combo" dx="22" fmlaLink="'Schools&amp;Central School Services'!$A$4" fmlaRange="'Source data'!$B$5:$B$15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9</xdr:row>
          <xdr:rowOff>146050</xdr:rowOff>
        </xdr:from>
        <xdr:to>
          <xdr:col>7</xdr:col>
          <xdr:colOff>241300</xdr:colOff>
          <xdr:row>11</xdr:row>
          <xdr:rowOff>38100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edicated%20Schools%20Grant\2024-25%20Allocations\Dedicated%20Schools%20Grant\July%2024\Models\Primary\Main%20model\2024-25%20DSG%20July%202024%20Primary%20Model%20v1.0.xlsx" TargetMode="External"/><Relationship Id="rId1" Type="http://schemas.openxmlformats.org/officeDocument/2006/relationships/externalLinkPath" Target="file:///Z:\Dedicated%20Schools%20Grant\2024-25%20Allocations\Dedicated%20Schools%20Grant\July%2024\Models\Primary\Main%20model\2024-25%20DSG%20July%202024%20Primary%20Model%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Control"/>
      <sheetName val="Info"/>
      <sheetName val="Parameters"/>
      <sheetName val="LA Types"/>
      <sheetName val="NNDR"/>
      <sheetName val="Jan 2024 School Census"/>
      <sheetName val="Jan 2025 School Census"/>
      <sheetName val="Jan 2024 EY Census"/>
      <sheetName val="Jan 2025 EY Census"/>
      <sheetName val="Jan 2024 AP Census"/>
      <sheetName val="Jan 2025 AP Census"/>
      <sheetName val="Oct 2023 School Census"/>
      <sheetName val="Oct 2023 HN School Census"/>
      <sheetName val="Jan 2023 AP Census for HN"/>
      <sheetName val="School Block Recoupment"/>
      <sheetName val="Adjustments"/>
      <sheetName val="Rates and Baselines"/>
      <sheetName val="Pupil Numbers for EY Block"/>
      <sheetName val="Schools Block"/>
      <sheetName val="Central School Services Block"/>
      <sheetName val="Early Years Block"/>
      <sheetName val="HN Block"/>
      <sheetName val="DSG"/>
    </sheetNames>
    <sheetDataSet>
      <sheetData sheetId="0"/>
      <sheetData sheetId="1"/>
      <sheetData sheetId="2"/>
      <sheetData sheetId="3"/>
      <sheetData sheetId="4"/>
      <sheetData sheetId="5">
        <row r="1">
          <cell r="A1" t="str">
            <v>Early Years Block - 2 year olds and universal entitlement for 3 and 4 year olds</v>
          </cell>
          <cell r="D1"/>
          <cell r="F1"/>
          <cell r="G1"/>
          <cell r="I1"/>
          <cell r="N1"/>
          <cell r="O1"/>
          <cell r="S1"/>
          <cell r="X1"/>
        </row>
        <row r="2">
          <cell r="A2" t="str">
            <v>January 2024 School Census</v>
          </cell>
          <cell r="D2"/>
          <cell r="F2"/>
          <cell r="G2"/>
          <cell r="I2"/>
          <cell r="N2"/>
          <cell r="O2"/>
          <cell r="S2"/>
          <cell r="X2"/>
        </row>
        <row r="3">
          <cell r="A3" t="str">
            <v xml:space="preserve">Part Time Equivalent (PTE) pupils broken down by School Type and Age/Year Group </v>
          </cell>
          <cell r="D3"/>
          <cell r="E3"/>
          <cell r="F3"/>
          <cell r="G3"/>
          <cell r="H3"/>
          <cell r="I3"/>
          <cell r="J3"/>
          <cell r="K3"/>
          <cell r="L3"/>
          <cell r="M3"/>
          <cell r="N3"/>
          <cell r="O3"/>
          <cell r="P3"/>
          <cell r="Q3"/>
          <cell r="R3"/>
          <cell r="S3"/>
          <cell r="T3"/>
          <cell r="U3"/>
          <cell r="V3"/>
          <cell r="W3"/>
          <cell r="X3"/>
          <cell r="Y3"/>
          <cell r="Z3"/>
          <cell r="AA3"/>
          <cell r="AB3"/>
          <cell r="AF3"/>
          <cell r="AG3"/>
          <cell r="AH3"/>
          <cell r="AI3"/>
          <cell r="AJ3"/>
          <cell r="AK3"/>
          <cell r="AL3"/>
          <cell r="AM3"/>
          <cell r="AN3"/>
          <cell r="AO3"/>
          <cell r="AP3"/>
          <cell r="AQ3"/>
          <cell r="AR3"/>
          <cell r="AS3"/>
          <cell r="AT3"/>
          <cell r="AU3"/>
          <cell r="AV3"/>
          <cell r="AW3"/>
          <cell r="AX3"/>
          <cell r="AY3"/>
          <cell r="AZ3"/>
          <cell r="BA3"/>
          <cell r="BB3"/>
          <cell r="BC3"/>
          <cell r="BE3"/>
          <cell r="BF3"/>
          <cell r="BG3"/>
          <cell r="BH3"/>
          <cell r="BI3"/>
          <cell r="BJ3"/>
          <cell r="BK3"/>
          <cell r="BL3"/>
          <cell r="BM3"/>
          <cell r="BN3"/>
          <cell r="BO3"/>
          <cell r="BP3"/>
          <cell r="BQ3"/>
          <cell r="BR3"/>
          <cell r="BS3"/>
          <cell r="BT3"/>
          <cell r="BU3"/>
          <cell r="BV3"/>
          <cell r="BW3"/>
          <cell r="BX3"/>
        </row>
        <row r="4">
          <cell r="A4"/>
          <cell r="D4">
            <v>6081.9546670000027</v>
          </cell>
          <cell r="E4">
            <v>19800.890676999996</v>
          </cell>
          <cell r="F4">
            <v>7291.8260009999995</v>
          </cell>
          <cell r="G4">
            <v>460.66666700000002</v>
          </cell>
          <cell r="H4">
            <v>0</v>
          </cell>
          <cell r="I4">
            <v>5143.1426739999988</v>
          </cell>
          <cell r="J4">
            <v>89405.848675000001</v>
          </cell>
          <cell r="K4">
            <v>39506.146004999995</v>
          </cell>
          <cell r="L4">
            <v>805.06666599999994</v>
          </cell>
          <cell r="M4">
            <v>0</v>
          </cell>
          <cell r="N4">
            <v>0</v>
          </cell>
          <cell r="O4">
            <v>0</v>
          </cell>
          <cell r="P4">
            <v>0</v>
          </cell>
          <cell r="Q4">
            <v>0</v>
          </cell>
          <cell r="R4">
            <v>0</v>
          </cell>
          <cell r="S4">
            <v>0</v>
          </cell>
          <cell r="T4">
            <v>143</v>
          </cell>
          <cell r="U4">
            <v>72</v>
          </cell>
          <cell r="V4">
            <v>0</v>
          </cell>
          <cell r="W4">
            <v>0</v>
          </cell>
          <cell r="X4">
            <v>6365.7206769999975</v>
          </cell>
          <cell r="Y4">
            <v>79718.652094000005</v>
          </cell>
          <cell r="Z4">
            <v>34036.274026999985</v>
          </cell>
          <cell r="AA4">
            <v>571.20866799999999</v>
          </cell>
          <cell r="AB4">
            <v>0</v>
          </cell>
          <cell r="AF4">
            <v>4759.0333329999994</v>
          </cell>
          <cell r="AG4">
            <v>2082.2999999999997</v>
          </cell>
          <cell r="AH4">
            <v>141.66666700000002</v>
          </cell>
          <cell r="AI4">
            <v>0</v>
          </cell>
          <cell r="AJ4">
            <v>15439.476665000006</v>
          </cell>
          <cell r="AK4">
            <v>8004.5766670000021</v>
          </cell>
          <cell r="AL4">
            <v>190.96666699999997</v>
          </cell>
          <cell r="AM4">
            <v>0</v>
          </cell>
          <cell r="AN4">
            <v>0</v>
          </cell>
          <cell r="AO4">
            <v>0</v>
          </cell>
          <cell r="AP4">
            <v>0</v>
          </cell>
          <cell r="AQ4">
            <v>0</v>
          </cell>
          <cell r="AR4">
            <v>11</v>
          </cell>
          <cell r="AS4">
            <v>7</v>
          </cell>
          <cell r="AT4">
            <v>0</v>
          </cell>
          <cell r="AU4">
            <v>0</v>
          </cell>
          <cell r="AV4">
            <v>80.633333000000007</v>
          </cell>
          <cell r="AW4">
            <v>63.216667000000001</v>
          </cell>
          <cell r="AX4">
            <v>3</v>
          </cell>
          <cell r="AY4">
            <v>0</v>
          </cell>
          <cell r="AZ4">
            <v>13522.751347999996</v>
          </cell>
          <cell r="BA4">
            <v>7170.3680080000049</v>
          </cell>
          <cell r="BB4">
            <v>127.533333</v>
          </cell>
          <cell r="BC4">
            <v>0</v>
          </cell>
          <cell r="BE4">
            <v>6142.2786870000018</v>
          </cell>
          <cell r="BF4">
            <v>2671.6153479999994</v>
          </cell>
          <cell r="BG4">
            <v>156.16866699999997</v>
          </cell>
          <cell r="BH4">
            <v>0</v>
          </cell>
          <cell r="BI4">
            <v>25694.157329999998</v>
          </cell>
          <cell r="BJ4">
            <v>13156.209998000004</v>
          </cell>
          <cell r="BK4">
            <v>245.74999999999994</v>
          </cell>
          <cell r="BL4">
            <v>0</v>
          </cell>
          <cell r="BM4">
            <v>0</v>
          </cell>
          <cell r="BN4">
            <v>0</v>
          </cell>
          <cell r="BO4">
            <v>0</v>
          </cell>
          <cell r="BP4">
            <v>0</v>
          </cell>
          <cell r="BQ4">
            <v>32</v>
          </cell>
          <cell r="BR4">
            <v>22</v>
          </cell>
          <cell r="BS4">
            <v>0</v>
          </cell>
          <cell r="BT4">
            <v>0</v>
          </cell>
          <cell r="BU4">
            <v>22377.617984</v>
          </cell>
          <cell r="BV4">
            <v>11333.003300999993</v>
          </cell>
          <cell r="BW4">
            <v>171.47533199999998</v>
          </cell>
          <cell r="BX4">
            <v>0</v>
          </cell>
        </row>
        <row r="5">
          <cell r="A5" t="str">
            <v>LA</v>
          </cell>
          <cell r="D5" t="str">
            <v>Nursery</v>
          </cell>
          <cell r="E5"/>
          <cell r="F5"/>
          <cell r="G5"/>
          <cell r="H5"/>
          <cell r="I5" t="str">
            <v>Primary</v>
          </cell>
          <cell r="J5"/>
          <cell r="K5"/>
          <cell r="L5"/>
          <cell r="M5"/>
          <cell r="N5" t="str">
            <v>Secondary</v>
          </cell>
          <cell r="O5"/>
          <cell r="P5"/>
          <cell r="Q5"/>
          <cell r="R5"/>
          <cell r="S5" t="str">
            <v>All through schools</v>
          </cell>
          <cell r="T5"/>
          <cell r="U5"/>
          <cell r="V5"/>
          <cell r="W5"/>
          <cell r="X5" t="str">
            <v>All Academies (excluding special and AP, except for 2 year olds, where it's all academies including special and AP)</v>
          </cell>
          <cell r="Y5"/>
          <cell r="Z5"/>
          <cell r="AA5"/>
          <cell r="AB5"/>
          <cell r="AF5" t="str">
            <v>Nursery</v>
          </cell>
          <cell r="AG5"/>
          <cell r="AH5"/>
          <cell r="AI5"/>
          <cell r="AJ5" t="str">
            <v>Primary</v>
          </cell>
          <cell r="AK5"/>
          <cell r="AL5"/>
          <cell r="AM5"/>
          <cell r="AN5" t="str">
            <v>Secondary</v>
          </cell>
          <cell r="AO5"/>
          <cell r="AP5"/>
          <cell r="AQ5"/>
          <cell r="AR5" t="str">
            <v>AllThrough</v>
          </cell>
          <cell r="AS5"/>
          <cell r="AT5"/>
          <cell r="AU5"/>
          <cell r="AV5" t="str">
            <v>Special schools 
(including academies)</v>
          </cell>
          <cell r="AW5"/>
          <cell r="AX5"/>
          <cell r="AY5"/>
          <cell r="AZ5" t="str">
            <v>Main Academies 
(excluding special and AP)</v>
          </cell>
          <cell r="BA5"/>
          <cell r="BB5"/>
          <cell r="BC5"/>
          <cell r="BE5" t="str">
            <v>Nursery</v>
          </cell>
          <cell r="BF5"/>
          <cell r="BG5"/>
          <cell r="BH5"/>
          <cell r="BI5" t="str">
            <v>Primary</v>
          </cell>
          <cell r="BJ5"/>
          <cell r="BK5"/>
          <cell r="BL5"/>
          <cell r="BM5" t="str">
            <v>Secondary</v>
          </cell>
          <cell r="BN5"/>
          <cell r="BO5"/>
          <cell r="BP5"/>
          <cell r="BQ5" t="str">
            <v>All Through</v>
          </cell>
          <cell r="BR5"/>
          <cell r="BS5"/>
          <cell r="BT5"/>
          <cell r="BU5" t="str">
            <v>Academies (excluding special and AP)</v>
          </cell>
          <cell r="BV5"/>
          <cell r="BW5"/>
          <cell r="BX5"/>
        </row>
        <row r="6">
          <cell r="A6"/>
          <cell r="D6" t="str">
            <v>All pupils</v>
          </cell>
          <cell r="E6"/>
          <cell r="F6"/>
          <cell r="G6"/>
          <cell r="H6"/>
          <cell r="I6" t="str">
            <v>All pupils</v>
          </cell>
          <cell r="J6"/>
          <cell r="K6"/>
          <cell r="L6"/>
          <cell r="M6"/>
          <cell r="N6" t="str">
            <v>All pupils</v>
          </cell>
          <cell r="O6"/>
          <cell r="P6"/>
          <cell r="Q6"/>
          <cell r="R6"/>
          <cell r="S6" t="str">
            <v>All pupils</v>
          </cell>
          <cell r="T6"/>
          <cell r="U6"/>
          <cell r="V6"/>
          <cell r="W6"/>
          <cell r="X6" t="str">
            <v>All pupils</v>
          </cell>
          <cell r="Y6"/>
          <cell r="Z6"/>
          <cell r="AA6"/>
          <cell r="AB6"/>
          <cell r="AF6" t="str">
            <v>Univeral entitlement for pupils eligible for EYPP</v>
          </cell>
          <cell r="AG6"/>
          <cell r="AH6"/>
          <cell r="AI6"/>
          <cell r="AJ6" t="str">
            <v>Univeral entitlement for pupils eligible for EYPP</v>
          </cell>
          <cell r="AK6"/>
          <cell r="AL6"/>
          <cell r="AM6"/>
          <cell r="AN6" t="str">
            <v>Univeral entitlement for pupils eligible for EYPP</v>
          </cell>
          <cell r="AO6"/>
          <cell r="AP6"/>
          <cell r="AQ6"/>
          <cell r="AR6" t="str">
            <v>Univeral entitlement for pupils eligible for EYPP</v>
          </cell>
          <cell r="AS6"/>
          <cell r="AT6"/>
          <cell r="AU6"/>
          <cell r="AV6" t="str">
            <v>Univeral entitlement for pupils eligible for EYPP</v>
          </cell>
          <cell r="AW6"/>
          <cell r="AX6"/>
          <cell r="AY6"/>
          <cell r="AZ6" t="str">
            <v>Univeral entitlement for pupils eligible for EYPP</v>
          </cell>
          <cell r="BA6"/>
          <cell r="BB6"/>
          <cell r="BC6"/>
          <cell r="BE6" t="str">
            <v>Additonal Hours 3-4 Year Olds</v>
          </cell>
          <cell r="BF6"/>
          <cell r="BG6"/>
          <cell r="BH6"/>
          <cell r="BI6" t="str">
            <v>Additonal Hours 3-4 Year Olds</v>
          </cell>
          <cell r="BJ6"/>
          <cell r="BK6"/>
          <cell r="BL6"/>
          <cell r="BM6" t="str">
            <v>Additonal Hours 3-4 Year Olds</v>
          </cell>
          <cell r="BN6"/>
          <cell r="BO6"/>
          <cell r="BP6"/>
          <cell r="BQ6" t="str">
            <v>Additonal Hours 3-4 Year Olds</v>
          </cell>
          <cell r="BR6"/>
          <cell r="BS6"/>
          <cell r="BT6"/>
          <cell r="BU6" t="str">
            <v>Additonal Hours 3-4 Year Olds</v>
          </cell>
          <cell r="BV6"/>
          <cell r="BW6"/>
          <cell r="BX6"/>
        </row>
        <row r="7">
          <cell r="A7"/>
          <cell r="D7" t="str">
            <v>Pupils aged 2 at 31 December</v>
          </cell>
          <cell r="E7" t="str">
            <v>Pupils aged 3 at 31 December (capped at 15 hours)</v>
          </cell>
          <cell r="F7" t="str">
            <v>Pupils aged 3 at 31 August but 4 by 31 December (capped at 15 hours)</v>
          </cell>
          <cell r="G7" t="str">
            <v>Pupils in year groups N1 and N2 only aged 4 and above at 31 August (capped at 15 hours)</v>
          </cell>
          <cell r="H7" t="str">
            <v>Pupils in year groups E1 and E2 only aged 4 and above at 31 August (capped at 15 hours)</v>
          </cell>
          <cell r="I7" t="str">
            <v>Pupils aged 2 at 31 December meeting at least on of the eligibilty codest criteria</v>
          </cell>
          <cell r="J7" t="str">
            <v>Pupils aged 3 at 31 December</v>
          </cell>
          <cell r="K7" t="str">
            <v>Pupils aged 3 at 31 August but 4 by 31 December</v>
          </cell>
          <cell r="L7" t="str">
            <v>Pupils in year groups N1 and N2 only aged 4 and above at 31 August (capped at 15 hours)</v>
          </cell>
          <cell r="M7" t="str">
            <v>Pupils in year groups E1 and E2 only aged 4 and above at 31 August (capped at 15 hours)</v>
          </cell>
          <cell r="N7" t="str">
            <v>Pupils aged 2 at 31 December meeting at least on of the eligibilty codest criteria</v>
          </cell>
          <cell r="O7" t="str">
            <v>Pupils aged 3 at 31 December</v>
          </cell>
          <cell r="P7" t="str">
            <v>Pupils aged 3 at 31 August but 4 by 31 December</v>
          </cell>
          <cell r="Q7" t="str">
            <v>Pupils in year groups N1 and N2 only aged 4 and above at 31 August (capped at 15 hours)</v>
          </cell>
          <cell r="R7" t="str">
            <v>Pupils in year groups E1 and E2 only aged 4 and above at 31 August (capped at 15 hours)</v>
          </cell>
          <cell r="S7" t="str">
            <v>Pupils aged 2 at 31 December meeting at least on of the eligibilty codest criteria</v>
          </cell>
          <cell r="T7" t="str">
            <v>Pupils aged 3 at 31 December</v>
          </cell>
          <cell r="U7" t="str">
            <v>Pupils aged 3 at 31 August but 4 by 31 December</v>
          </cell>
          <cell r="V7" t="str">
            <v>Pupils in year groups N1 and N2 only aged 4 and above at 31 August (capped at 15 hours)</v>
          </cell>
          <cell r="W7" t="str">
            <v>Pupils in year groups E1 and E2 only aged 4 and above at 31 August (capped at 15 hours)</v>
          </cell>
          <cell r="X7" t="str">
            <v>Pupils aged 2 at 31 December meeting at least on of the eligibilty codest criteria</v>
          </cell>
          <cell r="Y7" t="str">
            <v>Pupils aged 3 at 31 December</v>
          </cell>
          <cell r="Z7" t="str">
            <v>Pupils aged 3 at 31 August but 4 by 31 December</v>
          </cell>
          <cell r="AA7" t="str">
            <v>Pupils in year groups N1 and N2 only aged 4 and above at 31 August (capped at 15 hours)</v>
          </cell>
          <cell r="AB7" t="str">
            <v>Pupils in year groups E1 and E2 only aged 4 and above at 31 August (capped at 15 hours)</v>
          </cell>
          <cell r="AF7" t="str">
            <v>Pupils aged 3 at 31 December</v>
          </cell>
          <cell r="AG7" t="str">
            <v>Pupils aged 3 at 31 August but 4 by 31 December</v>
          </cell>
          <cell r="AH7" t="str">
            <v>Pupils in year groups N1 and N2 only aged 4 and above at 31 August</v>
          </cell>
          <cell r="AI7" t="str">
            <v>Pupils in year groups E1 and E2 only aged 4 and above at 31 August</v>
          </cell>
          <cell r="AJ7" t="str">
            <v>Pupils aged 3 at 31 December</v>
          </cell>
          <cell r="AK7" t="str">
            <v>Pupils aged 3 at 31 August but 4 by 31 December</v>
          </cell>
          <cell r="AL7" t="str">
            <v>Pupils in year groups N1 and N2 only aged 4 and above at 31 August</v>
          </cell>
          <cell r="AM7" t="str">
            <v>Pupils in year groups E1 and E2 only aged 4 and above at 31 August</v>
          </cell>
          <cell r="AN7" t="str">
            <v>Pupils aged 3 at 31 December</v>
          </cell>
          <cell r="AO7" t="str">
            <v>Pupils aged 3 at 31 August but 4 by 31 December</v>
          </cell>
          <cell r="AP7" t="str">
            <v>Pupils in year groups N1 and N2 only aged 4 and above at 31 August</v>
          </cell>
          <cell r="AQ7" t="str">
            <v>Pupils in year groups E1 and E2 only aged 4 and above at 31 August</v>
          </cell>
          <cell r="AR7" t="str">
            <v>Pupils aged 3 at 31 December</v>
          </cell>
          <cell r="AS7" t="str">
            <v>Pupils aged 3 at 31 August but 4 by 31 December</v>
          </cell>
          <cell r="AT7" t="str">
            <v>Pupils in year groups N1 and N2 only aged 4 and above at 31 August</v>
          </cell>
          <cell r="AU7" t="str">
            <v>Pupils in year groups E1 and E2 only aged 4 and above at 31 August</v>
          </cell>
          <cell r="AV7" t="str">
            <v>Pupils aged 3 at 31 December</v>
          </cell>
          <cell r="AW7" t="str">
            <v>Pupils aged 3 at 31 August but 4 by 31 December</v>
          </cell>
          <cell r="AX7" t="str">
            <v>Pupils in year groups N1 and N2 only aged 4 and above at 31 August</v>
          </cell>
          <cell r="AY7" t="str">
            <v>Pupils in year groups E1 and E2 only aged 4 and above at 31 August</v>
          </cell>
          <cell r="AZ7" t="str">
            <v>Pupils aged 3 at 31 December</v>
          </cell>
          <cell r="BA7" t="str">
            <v>Pupils aged 3 at 31 August but 4 by 31 December</v>
          </cell>
          <cell r="BB7" t="str">
            <v>Pupils in year groups N1 and N2 only aged 4 and above at 31 August</v>
          </cell>
          <cell r="BC7" t="str">
            <v>Pupils in year groups E1 and E2 only aged 4 and above at 31 August</v>
          </cell>
          <cell r="BE7" t="str">
            <v>Pupils aged 3 at 31 December</v>
          </cell>
          <cell r="BF7" t="str">
            <v>Pupils aged 3 at 31 August but 4 by 31 December</v>
          </cell>
          <cell r="BG7" t="str">
            <v>Pupils in year groups N1 and N2 only aged 4 and above at 31 August</v>
          </cell>
          <cell r="BH7" t="str">
            <v>Pupils in year groups E1 and E2 only aged 4 and above at 31 August</v>
          </cell>
          <cell r="BI7" t="str">
            <v>Pupils aged 3 at 31 December</v>
          </cell>
          <cell r="BJ7" t="str">
            <v>Pupils aged 3 at 31 August but 4 by 31 December</v>
          </cell>
          <cell r="BK7" t="str">
            <v xml:space="preserve">Pupils in year groups N1 and N2 only aged 4 and above at 31 August </v>
          </cell>
          <cell r="BL7" t="str">
            <v xml:space="preserve">Pupils in year groups E1 and E2 only aged 4 and above at 31 August </v>
          </cell>
          <cell r="BM7" t="str">
            <v>Pupils aged 3 at 31 December</v>
          </cell>
          <cell r="BN7" t="str">
            <v>Pupils aged 3 at 31 August but 4 by 31 December</v>
          </cell>
          <cell r="BO7" t="str">
            <v xml:space="preserve">Pupils in year groups N1 and N2 only aged 4 and above at 31 August </v>
          </cell>
          <cell r="BP7" t="str">
            <v xml:space="preserve">Pupils in year groups E1 and E2 only aged 4 and above at 31 August </v>
          </cell>
          <cell r="BQ7" t="str">
            <v>Pupils aged 3 at 31 December</v>
          </cell>
          <cell r="BR7" t="str">
            <v>Pupils aged 3 at 31 August but 4 by 31 December</v>
          </cell>
          <cell r="BS7" t="str">
            <v xml:space="preserve">Pupils in year groups N1 and N2 only aged 4 and above at 31 August </v>
          </cell>
          <cell r="BT7" t="str">
            <v xml:space="preserve">Pupils in year groups E1 and E2 only aged 4 and above at 31 August </v>
          </cell>
          <cell r="BU7" t="str">
            <v>Pupils aged 3 at 31 December</v>
          </cell>
          <cell r="BV7" t="str">
            <v>Pupils aged 3 at 31 August but 4 by 31 December</v>
          </cell>
          <cell r="BW7" t="str">
            <v xml:space="preserve">Pupils in year groups N1 and N2 only aged 4 and above at 31 August </v>
          </cell>
          <cell r="BX7" t="str">
            <v xml:space="preserve">Pupils in year groups E1 and E2 only aged 4 and above at 31 August </v>
          </cell>
        </row>
        <row r="8">
          <cell r="A8">
            <v>202</v>
          </cell>
          <cell r="D8">
            <v>31</v>
          </cell>
          <cell r="E8">
            <v>61</v>
          </cell>
          <cell r="F8">
            <v>15</v>
          </cell>
          <cell r="G8">
            <v>1</v>
          </cell>
          <cell r="H8">
            <v>0</v>
          </cell>
          <cell r="I8">
            <v>61</v>
          </cell>
          <cell r="J8">
            <v>515.33333300000004</v>
          </cell>
          <cell r="K8">
            <v>237</v>
          </cell>
          <cell r="L8">
            <v>9</v>
          </cell>
          <cell r="M8">
            <v>0</v>
          </cell>
          <cell r="N8">
            <v>0</v>
          </cell>
          <cell r="O8">
            <v>0</v>
          </cell>
          <cell r="P8">
            <v>0</v>
          </cell>
          <cell r="Q8">
            <v>0</v>
          </cell>
          <cell r="R8">
            <v>0</v>
          </cell>
          <cell r="S8">
            <v>0</v>
          </cell>
          <cell r="T8">
            <v>0</v>
          </cell>
          <cell r="U8">
            <v>0</v>
          </cell>
          <cell r="V8">
            <v>0</v>
          </cell>
          <cell r="W8">
            <v>0</v>
          </cell>
          <cell r="X8">
            <v>0</v>
          </cell>
          <cell r="Y8">
            <v>17.5</v>
          </cell>
          <cell r="Z8">
            <v>7</v>
          </cell>
          <cell r="AA8">
            <v>1</v>
          </cell>
          <cell r="AB8">
            <v>0</v>
          </cell>
          <cell r="AF8">
            <v>28</v>
          </cell>
          <cell r="AG8">
            <v>1</v>
          </cell>
          <cell r="AH8">
            <v>0</v>
          </cell>
          <cell r="AI8">
            <v>0</v>
          </cell>
          <cell r="AJ8">
            <v>151</v>
          </cell>
          <cell r="AK8">
            <v>73</v>
          </cell>
          <cell r="AL8">
            <v>2</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E8">
            <v>15</v>
          </cell>
          <cell r="BF8">
            <v>5</v>
          </cell>
          <cell r="BG8">
            <v>0</v>
          </cell>
          <cell r="BH8">
            <v>0</v>
          </cell>
          <cell r="BI8">
            <v>136</v>
          </cell>
          <cell r="BJ8">
            <v>66</v>
          </cell>
          <cell r="BK8">
            <v>7</v>
          </cell>
          <cell r="BL8">
            <v>0</v>
          </cell>
          <cell r="BM8">
            <v>0</v>
          </cell>
          <cell r="BN8">
            <v>0</v>
          </cell>
          <cell r="BO8">
            <v>0</v>
          </cell>
          <cell r="BP8">
            <v>0</v>
          </cell>
          <cell r="BQ8">
            <v>0</v>
          </cell>
          <cell r="BR8">
            <v>0</v>
          </cell>
          <cell r="BS8">
            <v>0</v>
          </cell>
          <cell r="BT8">
            <v>0</v>
          </cell>
          <cell r="BU8">
            <v>6</v>
          </cell>
          <cell r="BV8">
            <v>1</v>
          </cell>
          <cell r="BW8">
            <v>0</v>
          </cell>
          <cell r="BX8">
            <v>0</v>
          </cell>
        </row>
        <row r="9">
          <cell r="A9">
            <v>203</v>
          </cell>
          <cell r="D9">
            <v>111</v>
          </cell>
          <cell r="E9">
            <v>298</v>
          </cell>
          <cell r="F9">
            <v>101</v>
          </cell>
          <cell r="G9">
            <v>6</v>
          </cell>
          <cell r="H9">
            <v>0</v>
          </cell>
          <cell r="I9">
            <v>6</v>
          </cell>
          <cell r="J9">
            <v>759</v>
          </cell>
          <cell r="K9">
            <v>336.66666600000002</v>
          </cell>
          <cell r="L9">
            <v>4</v>
          </cell>
          <cell r="M9">
            <v>0</v>
          </cell>
          <cell r="N9">
            <v>0</v>
          </cell>
          <cell r="O9">
            <v>0</v>
          </cell>
          <cell r="P9">
            <v>0</v>
          </cell>
          <cell r="Q9">
            <v>0</v>
          </cell>
          <cell r="R9">
            <v>0</v>
          </cell>
          <cell r="S9">
            <v>0</v>
          </cell>
          <cell r="T9">
            <v>17</v>
          </cell>
          <cell r="U9">
            <v>8</v>
          </cell>
          <cell r="V9">
            <v>0</v>
          </cell>
          <cell r="W9">
            <v>0</v>
          </cell>
          <cell r="X9">
            <v>13</v>
          </cell>
          <cell r="Y9">
            <v>454</v>
          </cell>
          <cell r="Z9">
            <v>217</v>
          </cell>
          <cell r="AA9">
            <v>4</v>
          </cell>
          <cell r="AB9">
            <v>0</v>
          </cell>
          <cell r="AF9">
            <v>55</v>
          </cell>
          <cell r="AG9">
            <v>21</v>
          </cell>
          <cell r="AH9">
            <v>1</v>
          </cell>
          <cell r="AI9">
            <v>0</v>
          </cell>
          <cell r="AJ9">
            <v>81</v>
          </cell>
          <cell r="AK9">
            <v>46</v>
          </cell>
          <cell r="AL9">
            <v>0</v>
          </cell>
          <cell r="AM9">
            <v>0</v>
          </cell>
          <cell r="AN9">
            <v>0</v>
          </cell>
          <cell r="AO9">
            <v>0</v>
          </cell>
          <cell r="AP9">
            <v>0</v>
          </cell>
          <cell r="AQ9">
            <v>0</v>
          </cell>
          <cell r="AR9">
            <v>0</v>
          </cell>
          <cell r="AS9">
            <v>1</v>
          </cell>
          <cell r="AT9">
            <v>0</v>
          </cell>
          <cell r="AU9">
            <v>0</v>
          </cell>
          <cell r="AV9">
            <v>0</v>
          </cell>
          <cell r="AW9">
            <v>0</v>
          </cell>
          <cell r="AX9">
            <v>0</v>
          </cell>
          <cell r="AY9">
            <v>0</v>
          </cell>
          <cell r="AZ9">
            <v>67</v>
          </cell>
          <cell r="BA9">
            <v>45</v>
          </cell>
          <cell r="BB9">
            <v>2</v>
          </cell>
          <cell r="BC9">
            <v>0</v>
          </cell>
          <cell r="BE9">
            <v>114</v>
          </cell>
          <cell r="BF9">
            <v>36</v>
          </cell>
          <cell r="BG9">
            <v>3</v>
          </cell>
          <cell r="BH9">
            <v>0</v>
          </cell>
          <cell r="BI9">
            <v>144</v>
          </cell>
          <cell r="BJ9">
            <v>93</v>
          </cell>
          <cell r="BK9">
            <v>2</v>
          </cell>
          <cell r="BL9">
            <v>0</v>
          </cell>
          <cell r="BM9">
            <v>0</v>
          </cell>
          <cell r="BN9">
            <v>0</v>
          </cell>
          <cell r="BO9">
            <v>0</v>
          </cell>
          <cell r="BP9">
            <v>0</v>
          </cell>
          <cell r="BQ9">
            <v>0</v>
          </cell>
          <cell r="BR9">
            <v>0</v>
          </cell>
          <cell r="BS9">
            <v>0</v>
          </cell>
          <cell r="BT9">
            <v>0</v>
          </cell>
          <cell r="BU9">
            <v>97</v>
          </cell>
          <cell r="BV9">
            <v>70</v>
          </cell>
          <cell r="BW9">
            <v>0</v>
          </cell>
          <cell r="BX9">
            <v>0</v>
          </cell>
        </row>
        <row r="10">
          <cell r="A10">
            <v>204</v>
          </cell>
          <cell r="D10">
            <v>44</v>
          </cell>
          <cell r="E10">
            <v>110</v>
          </cell>
          <cell r="F10">
            <v>39</v>
          </cell>
          <cell r="G10">
            <v>2</v>
          </cell>
          <cell r="H10">
            <v>0</v>
          </cell>
          <cell r="I10">
            <v>116</v>
          </cell>
          <cell r="J10">
            <v>859.39999899999998</v>
          </cell>
          <cell r="K10">
            <v>377</v>
          </cell>
          <cell r="L10">
            <v>7</v>
          </cell>
          <cell r="M10">
            <v>0</v>
          </cell>
          <cell r="N10">
            <v>0</v>
          </cell>
          <cell r="O10">
            <v>0</v>
          </cell>
          <cell r="P10">
            <v>0</v>
          </cell>
          <cell r="Q10">
            <v>0</v>
          </cell>
          <cell r="R10">
            <v>0</v>
          </cell>
          <cell r="S10">
            <v>0</v>
          </cell>
          <cell r="T10">
            <v>0</v>
          </cell>
          <cell r="U10">
            <v>0</v>
          </cell>
          <cell r="V10">
            <v>0</v>
          </cell>
          <cell r="W10">
            <v>0</v>
          </cell>
          <cell r="X10">
            <v>5</v>
          </cell>
          <cell r="Y10">
            <v>50</v>
          </cell>
          <cell r="Z10">
            <v>30</v>
          </cell>
          <cell r="AA10">
            <v>0</v>
          </cell>
          <cell r="AB10">
            <v>0</v>
          </cell>
          <cell r="AF10">
            <v>44</v>
          </cell>
          <cell r="AG10">
            <v>20</v>
          </cell>
          <cell r="AH10">
            <v>1</v>
          </cell>
          <cell r="AI10">
            <v>0</v>
          </cell>
          <cell r="AJ10">
            <v>229</v>
          </cell>
          <cell r="AK10">
            <v>113</v>
          </cell>
          <cell r="AL10">
            <v>2</v>
          </cell>
          <cell r="AM10">
            <v>0</v>
          </cell>
          <cell r="AN10">
            <v>0</v>
          </cell>
          <cell r="AO10">
            <v>0</v>
          </cell>
          <cell r="AP10">
            <v>0</v>
          </cell>
          <cell r="AQ10">
            <v>0</v>
          </cell>
          <cell r="AR10">
            <v>0</v>
          </cell>
          <cell r="AS10">
            <v>0</v>
          </cell>
          <cell r="AT10">
            <v>0</v>
          </cell>
          <cell r="AU10">
            <v>0</v>
          </cell>
          <cell r="AV10">
            <v>0</v>
          </cell>
          <cell r="AW10">
            <v>0</v>
          </cell>
          <cell r="AX10">
            <v>0</v>
          </cell>
          <cell r="AY10">
            <v>0</v>
          </cell>
          <cell r="AZ10">
            <v>18</v>
          </cell>
          <cell r="BA10">
            <v>10</v>
          </cell>
          <cell r="BB10">
            <v>0</v>
          </cell>
          <cell r="BC10">
            <v>0</v>
          </cell>
          <cell r="BE10">
            <v>37.799999999999997</v>
          </cell>
          <cell r="BF10">
            <v>20</v>
          </cell>
          <cell r="BG10">
            <v>0</v>
          </cell>
          <cell r="BH10">
            <v>0</v>
          </cell>
          <cell r="BI10">
            <v>277.73333400000001</v>
          </cell>
          <cell r="BJ10">
            <v>146</v>
          </cell>
          <cell r="BK10">
            <v>1</v>
          </cell>
          <cell r="BL10">
            <v>0</v>
          </cell>
          <cell r="BM10">
            <v>0</v>
          </cell>
          <cell r="BN10">
            <v>0</v>
          </cell>
          <cell r="BO10">
            <v>0</v>
          </cell>
          <cell r="BP10">
            <v>0</v>
          </cell>
          <cell r="BQ10">
            <v>0</v>
          </cell>
          <cell r="BR10">
            <v>0</v>
          </cell>
          <cell r="BS10">
            <v>0</v>
          </cell>
          <cell r="BT10">
            <v>0</v>
          </cell>
          <cell r="BU10">
            <v>16</v>
          </cell>
          <cell r="BV10">
            <v>7</v>
          </cell>
          <cell r="BW10">
            <v>0</v>
          </cell>
          <cell r="BX10">
            <v>0</v>
          </cell>
        </row>
        <row r="11">
          <cell r="A11">
            <v>205</v>
          </cell>
          <cell r="D11">
            <v>65</v>
          </cell>
          <cell r="E11">
            <v>159</v>
          </cell>
          <cell r="F11">
            <v>66</v>
          </cell>
          <cell r="G11">
            <v>5</v>
          </cell>
          <cell r="H11">
            <v>0</v>
          </cell>
          <cell r="I11">
            <v>9</v>
          </cell>
          <cell r="J11">
            <v>359</v>
          </cell>
          <cell r="K11">
            <v>141</v>
          </cell>
          <cell r="L11">
            <v>3</v>
          </cell>
          <cell r="M11">
            <v>0</v>
          </cell>
          <cell r="N11">
            <v>0</v>
          </cell>
          <cell r="O11">
            <v>0</v>
          </cell>
          <cell r="P11">
            <v>0</v>
          </cell>
          <cell r="Q11">
            <v>0</v>
          </cell>
          <cell r="R11">
            <v>0</v>
          </cell>
          <cell r="S11">
            <v>0</v>
          </cell>
          <cell r="T11">
            <v>0</v>
          </cell>
          <cell r="U11">
            <v>0</v>
          </cell>
          <cell r="V11">
            <v>0</v>
          </cell>
          <cell r="W11">
            <v>0</v>
          </cell>
          <cell r="X11">
            <v>1</v>
          </cell>
          <cell r="Y11">
            <v>120</v>
          </cell>
          <cell r="Z11">
            <v>66</v>
          </cell>
          <cell r="AA11">
            <v>1</v>
          </cell>
          <cell r="AB11">
            <v>0</v>
          </cell>
          <cell r="AF11">
            <v>46</v>
          </cell>
          <cell r="AG11">
            <v>17</v>
          </cell>
          <cell r="AH11">
            <v>3</v>
          </cell>
          <cell r="AI11">
            <v>0</v>
          </cell>
          <cell r="AJ11">
            <v>73</v>
          </cell>
          <cell r="AK11">
            <v>28</v>
          </cell>
          <cell r="AL11">
            <v>1</v>
          </cell>
          <cell r="AM11">
            <v>0</v>
          </cell>
          <cell r="AN11">
            <v>0</v>
          </cell>
          <cell r="AO11">
            <v>0</v>
          </cell>
          <cell r="AP11">
            <v>0</v>
          </cell>
          <cell r="AQ11">
            <v>0</v>
          </cell>
          <cell r="AR11">
            <v>0</v>
          </cell>
          <cell r="AS11">
            <v>0</v>
          </cell>
          <cell r="AT11">
            <v>0</v>
          </cell>
          <cell r="AU11">
            <v>0</v>
          </cell>
          <cell r="AV11">
            <v>0</v>
          </cell>
          <cell r="AW11">
            <v>1</v>
          </cell>
          <cell r="AX11">
            <v>0</v>
          </cell>
          <cell r="AY11">
            <v>0</v>
          </cell>
          <cell r="AZ11">
            <v>22</v>
          </cell>
          <cell r="BA11">
            <v>19</v>
          </cell>
          <cell r="BB11">
            <v>0</v>
          </cell>
          <cell r="BC11">
            <v>0</v>
          </cell>
          <cell r="BE11">
            <v>34</v>
          </cell>
          <cell r="BF11">
            <v>24</v>
          </cell>
          <cell r="BG11">
            <v>1</v>
          </cell>
          <cell r="BH11">
            <v>0</v>
          </cell>
          <cell r="BI11">
            <v>110</v>
          </cell>
          <cell r="BJ11">
            <v>42</v>
          </cell>
          <cell r="BK11">
            <v>0</v>
          </cell>
          <cell r="BL11">
            <v>0</v>
          </cell>
          <cell r="BM11">
            <v>0</v>
          </cell>
          <cell r="BN11">
            <v>0</v>
          </cell>
          <cell r="BO11">
            <v>0</v>
          </cell>
          <cell r="BP11">
            <v>0</v>
          </cell>
          <cell r="BQ11">
            <v>0</v>
          </cell>
          <cell r="BR11">
            <v>0</v>
          </cell>
          <cell r="BS11">
            <v>0</v>
          </cell>
          <cell r="BT11">
            <v>0</v>
          </cell>
          <cell r="BU11">
            <v>27</v>
          </cell>
          <cell r="BV11">
            <v>11</v>
          </cell>
          <cell r="BW11">
            <v>0</v>
          </cell>
          <cell r="BX11">
            <v>0</v>
          </cell>
        </row>
        <row r="12">
          <cell r="A12">
            <v>206</v>
          </cell>
          <cell r="D12">
            <v>54</v>
          </cell>
          <cell r="E12">
            <v>95.5</v>
          </cell>
          <cell r="F12">
            <v>43</v>
          </cell>
          <cell r="G12">
            <v>1</v>
          </cell>
          <cell r="H12">
            <v>0</v>
          </cell>
          <cell r="I12">
            <v>195.8</v>
          </cell>
          <cell r="J12">
            <v>728.8</v>
          </cell>
          <cell r="K12">
            <v>289.39999999999998</v>
          </cell>
          <cell r="L12">
            <v>6</v>
          </cell>
          <cell r="M12">
            <v>0</v>
          </cell>
          <cell r="N12">
            <v>0</v>
          </cell>
          <cell r="O12">
            <v>0</v>
          </cell>
          <cell r="P12">
            <v>0</v>
          </cell>
          <cell r="Q12">
            <v>0</v>
          </cell>
          <cell r="R12">
            <v>0</v>
          </cell>
          <cell r="S12">
            <v>0</v>
          </cell>
          <cell r="T12">
            <v>0</v>
          </cell>
          <cell r="U12">
            <v>0</v>
          </cell>
          <cell r="V12">
            <v>0</v>
          </cell>
          <cell r="W12">
            <v>0</v>
          </cell>
          <cell r="X12">
            <v>0</v>
          </cell>
          <cell r="Y12">
            <v>35</v>
          </cell>
          <cell r="Z12">
            <v>22</v>
          </cell>
          <cell r="AA12">
            <v>2</v>
          </cell>
          <cell r="AB12">
            <v>0</v>
          </cell>
          <cell r="AF12">
            <v>25</v>
          </cell>
          <cell r="AG12">
            <v>19</v>
          </cell>
          <cell r="AH12">
            <v>0</v>
          </cell>
          <cell r="AI12">
            <v>0</v>
          </cell>
          <cell r="AJ12">
            <v>238</v>
          </cell>
          <cell r="AK12">
            <v>87</v>
          </cell>
          <cell r="AL12">
            <v>1</v>
          </cell>
          <cell r="AM12">
            <v>0</v>
          </cell>
          <cell r="AN12">
            <v>0</v>
          </cell>
          <cell r="AO12">
            <v>0</v>
          </cell>
          <cell r="AP12">
            <v>0</v>
          </cell>
          <cell r="AQ12">
            <v>0</v>
          </cell>
          <cell r="AR12">
            <v>0</v>
          </cell>
          <cell r="AS12">
            <v>0</v>
          </cell>
          <cell r="AT12">
            <v>0</v>
          </cell>
          <cell r="AU12">
            <v>0</v>
          </cell>
          <cell r="AV12">
            <v>0</v>
          </cell>
          <cell r="AW12">
            <v>1</v>
          </cell>
          <cell r="AX12">
            <v>0</v>
          </cell>
          <cell r="AY12">
            <v>0</v>
          </cell>
          <cell r="AZ12">
            <v>9</v>
          </cell>
          <cell r="BA12">
            <v>3</v>
          </cell>
          <cell r="BB12">
            <v>1</v>
          </cell>
          <cell r="BC12">
            <v>0</v>
          </cell>
          <cell r="BE12">
            <v>36</v>
          </cell>
          <cell r="BF12">
            <v>20</v>
          </cell>
          <cell r="BG12">
            <v>1</v>
          </cell>
          <cell r="BH12">
            <v>0</v>
          </cell>
          <cell r="BI12">
            <v>196</v>
          </cell>
          <cell r="BJ12">
            <v>94</v>
          </cell>
          <cell r="BK12">
            <v>1</v>
          </cell>
          <cell r="BL12">
            <v>0</v>
          </cell>
          <cell r="BM12">
            <v>0</v>
          </cell>
          <cell r="BN12">
            <v>0</v>
          </cell>
          <cell r="BO12">
            <v>0</v>
          </cell>
          <cell r="BP12">
            <v>0</v>
          </cell>
          <cell r="BQ12">
            <v>0</v>
          </cell>
          <cell r="BR12">
            <v>0</v>
          </cell>
          <cell r="BS12">
            <v>0</v>
          </cell>
          <cell r="BT12">
            <v>0</v>
          </cell>
          <cell r="BU12">
            <v>14</v>
          </cell>
          <cell r="BV12">
            <v>9</v>
          </cell>
          <cell r="BW12">
            <v>0</v>
          </cell>
          <cell r="BX12">
            <v>0</v>
          </cell>
        </row>
        <row r="13">
          <cell r="A13">
            <v>207</v>
          </cell>
          <cell r="D13">
            <v>26</v>
          </cell>
          <cell r="E13">
            <v>117</v>
          </cell>
          <cell r="F13">
            <v>42</v>
          </cell>
          <cell r="G13">
            <v>12</v>
          </cell>
          <cell r="H13">
            <v>0</v>
          </cell>
          <cell r="I13">
            <v>7</v>
          </cell>
          <cell r="J13">
            <v>269</v>
          </cell>
          <cell r="K13">
            <v>109</v>
          </cell>
          <cell r="L13">
            <v>4</v>
          </cell>
          <cell r="M13">
            <v>0</v>
          </cell>
          <cell r="N13">
            <v>0</v>
          </cell>
          <cell r="O13">
            <v>0</v>
          </cell>
          <cell r="P13">
            <v>0</v>
          </cell>
          <cell r="Q13">
            <v>0</v>
          </cell>
          <cell r="R13">
            <v>0</v>
          </cell>
          <cell r="S13">
            <v>0</v>
          </cell>
          <cell r="T13">
            <v>0</v>
          </cell>
          <cell r="U13">
            <v>0</v>
          </cell>
          <cell r="V13">
            <v>0</v>
          </cell>
          <cell r="W13">
            <v>0</v>
          </cell>
          <cell r="X13">
            <v>0</v>
          </cell>
          <cell r="Y13">
            <v>57</v>
          </cell>
          <cell r="Z13">
            <v>11</v>
          </cell>
          <cell r="AA13">
            <v>0</v>
          </cell>
          <cell r="AB13">
            <v>0</v>
          </cell>
          <cell r="AF13">
            <v>41</v>
          </cell>
          <cell r="AG13">
            <v>14</v>
          </cell>
          <cell r="AH13">
            <v>6</v>
          </cell>
          <cell r="AI13">
            <v>0</v>
          </cell>
          <cell r="AJ13">
            <v>93</v>
          </cell>
          <cell r="AK13">
            <v>34</v>
          </cell>
          <cell r="AL13">
            <v>2</v>
          </cell>
          <cell r="AM13">
            <v>0</v>
          </cell>
          <cell r="AN13">
            <v>0</v>
          </cell>
          <cell r="AO13">
            <v>0</v>
          </cell>
          <cell r="AP13">
            <v>0</v>
          </cell>
          <cell r="AQ13">
            <v>0</v>
          </cell>
          <cell r="AR13">
            <v>0</v>
          </cell>
          <cell r="AS13">
            <v>0</v>
          </cell>
          <cell r="AT13">
            <v>0</v>
          </cell>
          <cell r="AU13">
            <v>0</v>
          </cell>
          <cell r="AV13">
            <v>0</v>
          </cell>
          <cell r="AW13">
            <v>0</v>
          </cell>
          <cell r="AX13">
            <v>0</v>
          </cell>
          <cell r="AY13">
            <v>0</v>
          </cell>
          <cell r="AZ13">
            <v>13</v>
          </cell>
          <cell r="BA13">
            <v>3</v>
          </cell>
          <cell r="BB13">
            <v>0</v>
          </cell>
          <cell r="BC13">
            <v>0</v>
          </cell>
          <cell r="BE13">
            <v>24.4</v>
          </cell>
          <cell r="BF13">
            <v>17</v>
          </cell>
          <cell r="BG13">
            <v>3.8</v>
          </cell>
          <cell r="BH13">
            <v>0</v>
          </cell>
          <cell r="BI13">
            <v>72</v>
          </cell>
          <cell r="BJ13">
            <v>31</v>
          </cell>
          <cell r="BK13">
            <v>0</v>
          </cell>
          <cell r="BL13">
            <v>0</v>
          </cell>
          <cell r="BM13">
            <v>0</v>
          </cell>
          <cell r="BN13">
            <v>0</v>
          </cell>
          <cell r="BO13">
            <v>0</v>
          </cell>
          <cell r="BP13">
            <v>0</v>
          </cell>
          <cell r="BQ13">
            <v>0</v>
          </cell>
          <cell r="BR13">
            <v>0</v>
          </cell>
          <cell r="BS13">
            <v>0</v>
          </cell>
          <cell r="BT13">
            <v>0</v>
          </cell>
          <cell r="BU13">
            <v>15</v>
          </cell>
          <cell r="BV13">
            <v>4</v>
          </cell>
          <cell r="BW13">
            <v>0</v>
          </cell>
          <cell r="BX13">
            <v>0</v>
          </cell>
        </row>
        <row r="14">
          <cell r="A14">
            <v>208</v>
          </cell>
          <cell r="D14">
            <v>113</v>
          </cell>
          <cell r="E14">
            <v>199</v>
          </cell>
          <cell r="F14">
            <v>70</v>
          </cell>
          <cell r="G14">
            <v>3</v>
          </cell>
          <cell r="H14">
            <v>0</v>
          </cell>
          <cell r="I14">
            <v>36</v>
          </cell>
          <cell r="J14">
            <v>775.9</v>
          </cell>
          <cell r="K14">
            <v>375</v>
          </cell>
          <cell r="L14">
            <v>6</v>
          </cell>
          <cell r="M14">
            <v>0</v>
          </cell>
          <cell r="N14">
            <v>0</v>
          </cell>
          <cell r="O14">
            <v>0</v>
          </cell>
          <cell r="P14">
            <v>0</v>
          </cell>
          <cell r="Q14">
            <v>0</v>
          </cell>
          <cell r="R14">
            <v>0</v>
          </cell>
          <cell r="S14">
            <v>0</v>
          </cell>
          <cell r="T14">
            <v>43</v>
          </cell>
          <cell r="U14">
            <v>19</v>
          </cell>
          <cell r="V14">
            <v>0</v>
          </cell>
          <cell r="W14">
            <v>0</v>
          </cell>
          <cell r="X14">
            <v>0</v>
          </cell>
          <cell r="Y14">
            <v>114</v>
          </cell>
          <cell r="Z14">
            <v>51.5</v>
          </cell>
          <cell r="AA14">
            <v>0</v>
          </cell>
          <cell r="AB14">
            <v>0</v>
          </cell>
          <cell r="AF14">
            <v>88</v>
          </cell>
          <cell r="AG14">
            <v>33</v>
          </cell>
          <cell r="AH14">
            <v>2</v>
          </cell>
          <cell r="AI14">
            <v>0</v>
          </cell>
          <cell r="AJ14">
            <v>204.5</v>
          </cell>
          <cell r="AK14">
            <v>128</v>
          </cell>
          <cell r="AL14">
            <v>2</v>
          </cell>
          <cell r="AM14">
            <v>0</v>
          </cell>
          <cell r="AN14">
            <v>0</v>
          </cell>
          <cell r="AO14">
            <v>0</v>
          </cell>
          <cell r="AP14">
            <v>0</v>
          </cell>
          <cell r="AQ14">
            <v>0</v>
          </cell>
          <cell r="AR14">
            <v>1</v>
          </cell>
          <cell r="AS14">
            <v>1</v>
          </cell>
          <cell r="AT14">
            <v>0</v>
          </cell>
          <cell r="AU14">
            <v>0</v>
          </cell>
          <cell r="AV14">
            <v>0</v>
          </cell>
          <cell r="AW14">
            <v>0</v>
          </cell>
          <cell r="AX14">
            <v>0</v>
          </cell>
          <cell r="AY14">
            <v>0</v>
          </cell>
          <cell r="AZ14">
            <v>22</v>
          </cell>
          <cell r="BA14">
            <v>5</v>
          </cell>
          <cell r="BB14">
            <v>0</v>
          </cell>
          <cell r="BC14">
            <v>0</v>
          </cell>
          <cell r="BE14">
            <v>63</v>
          </cell>
          <cell r="BF14">
            <v>29</v>
          </cell>
          <cell r="BG14">
            <v>2</v>
          </cell>
          <cell r="BH14">
            <v>0</v>
          </cell>
          <cell r="BI14">
            <v>251.62200000000001</v>
          </cell>
          <cell r="BJ14">
            <v>166.62200000000001</v>
          </cell>
          <cell r="BK14">
            <v>4</v>
          </cell>
          <cell r="BL14">
            <v>0</v>
          </cell>
          <cell r="BM14">
            <v>0</v>
          </cell>
          <cell r="BN14">
            <v>0</v>
          </cell>
          <cell r="BO14">
            <v>0</v>
          </cell>
          <cell r="BP14">
            <v>0</v>
          </cell>
          <cell r="BQ14">
            <v>18</v>
          </cell>
          <cell r="BR14">
            <v>8</v>
          </cell>
          <cell r="BS14">
            <v>0</v>
          </cell>
          <cell r="BT14">
            <v>0</v>
          </cell>
          <cell r="BU14">
            <v>50</v>
          </cell>
          <cell r="BV14">
            <v>27.5</v>
          </cell>
          <cell r="BW14">
            <v>0</v>
          </cell>
          <cell r="BX14">
            <v>0</v>
          </cell>
        </row>
        <row r="15">
          <cell r="A15">
            <v>209</v>
          </cell>
          <cell r="D15">
            <v>24</v>
          </cell>
          <cell r="E15">
            <v>112</v>
          </cell>
          <cell r="F15">
            <v>34</v>
          </cell>
          <cell r="G15">
            <v>8</v>
          </cell>
          <cell r="H15">
            <v>0</v>
          </cell>
          <cell r="I15">
            <v>15</v>
          </cell>
          <cell r="J15">
            <v>851.6</v>
          </cell>
          <cell r="K15">
            <v>421</v>
          </cell>
          <cell r="L15">
            <v>9</v>
          </cell>
          <cell r="M15">
            <v>0</v>
          </cell>
          <cell r="N15">
            <v>0</v>
          </cell>
          <cell r="O15">
            <v>0</v>
          </cell>
          <cell r="P15">
            <v>0</v>
          </cell>
          <cell r="Q15">
            <v>0</v>
          </cell>
          <cell r="R15">
            <v>0</v>
          </cell>
          <cell r="S15">
            <v>0</v>
          </cell>
          <cell r="T15">
            <v>0</v>
          </cell>
          <cell r="U15">
            <v>0</v>
          </cell>
          <cell r="V15">
            <v>0</v>
          </cell>
          <cell r="W15">
            <v>0</v>
          </cell>
          <cell r="X15">
            <v>0</v>
          </cell>
          <cell r="Y15">
            <v>117</v>
          </cell>
          <cell r="Z15">
            <v>51</v>
          </cell>
          <cell r="AA15">
            <v>3</v>
          </cell>
          <cell r="AB15">
            <v>0</v>
          </cell>
          <cell r="AF15">
            <v>24</v>
          </cell>
          <cell r="AG15">
            <v>12</v>
          </cell>
          <cell r="AH15">
            <v>4</v>
          </cell>
          <cell r="AI15">
            <v>0</v>
          </cell>
          <cell r="AJ15">
            <v>67</v>
          </cell>
          <cell r="AK15">
            <v>61</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15</v>
          </cell>
          <cell r="BA15">
            <v>11</v>
          </cell>
          <cell r="BB15">
            <v>1</v>
          </cell>
          <cell r="BC15">
            <v>0</v>
          </cell>
          <cell r="BE15">
            <v>38</v>
          </cell>
          <cell r="BF15">
            <v>13</v>
          </cell>
          <cell r="BG15">
            <v>2</v>
          </cell>
          <cell r="BH15">
            <v>0</v>
          </cell>
          <cell r="BI15">
            <v>317.2</v>
          </cell>
          <cell r="BJ15">
            <v>171</v>
          </cell>
          <cell r="BK15">
            <v>4</v>
          </cell>
          <cell r="BL15">
            <v>0</v>
          </cell>
          <cell r="BM15">
            <v>0</v>
          </cell>
          <cell r="BN15">
            <v>0</v>
          </cell>
          <cell r="BO15">
            <v>0</v>
          </cell>
          <cell r="BP15">
            <v>0</v>
          </cell>
          <cell r="BQ15">
            <v>0</v>
          </cell>
          <cell r="BR15">
            <v>0</v>
          </cell>
          <cell r="BS15">
            <v>0</v>
          </cell>
          <cell r="BT15">
            <v>0</v>
          </cell>
          <cell r="BU15">
            <v>21</v>
          </cell>
          <cell r="BV15">
            <v>14</v>
          </cell>
          <cell r="BW15">
            <v>1</v>
          </cell>
          <cell r="BX15">
            <v>0</v>
          </cell>
        </row>
        <row r="16">
          <cell r="A16">
            <v>210</v>
          </cell>
          <cell r="D16">
            <v>107</v>
          </cell>
          <cell r="E16">
            <v>235</v>
          </cell>
          <cell r="F16">
            <v>87</v>
          </cell>
          <cell r="G16">
            <v>6</v>
          </cell>
          <cell r="H16">
            <v>0</v>
          </cell>
          <cell r="I16">
            <v>34</v>
          </cell>
          <cell r="J16">
            <v>676</v>
          </cell>
          <cell r="K16">
            <v>317</v>
          </cell>
          <cell r="L16">
            <v>11</v>
          </cell>
          <cell r="M16">
            <v>0</v>
          </cell>
          <cell r="N16">
            <v>0</v>
          </cell>
          <cell r="O16">
            <v>0</v>
          </cell>
          <cell r="P16">
            <v>0</v>
          </cell>
          <cell r="Q16">
            <v>0</v>
          </cell>
          <cell r="R16">
            <v>0</v>
          </cell>
          <cell r="S16">
            <v>0</v>
          </cell>
          <cell r="T16">
            <v>0</v>
          </cell>
          <cell r="U16">
            <v>0</v>
          </cell>
          <cell r="V16">
            <v>0</v>
          </cell>
          <cell r="W16">
            <v>0</v>
          </cell>
          <cell r="X16">
            <v>22</v>
          </cell>
          <cell r="Y16">
            <v>254</v>
          </cell>
          <cell r="Z16">
            <v>120</v>
          </cell>
          <cell r="AA16">
            <v>2</v>
          </cell>
          <cell r="AB16">
            <v>0</v>
          </cell>
          <cell r="AF16">
            <v>115</v>
          </cell>
          <cell r="AG16">
            <v>41</v>
          </cell>
          <cell r="AH16">
            <v>1</v>
          </cell>
          <cell r="AI16">
            <v>0</v>
          </cell>
          <cell r="AJ16">
            <v>179</v>
          </cell>
          <cell r="AK16">
            <v>104</v>
          </cell>
          <cell r="AL16">
            <v>2</v>
          </cell>
          <cell r="AM16">
            <v>0</v>
          </cell>
          <cell r="AN16">
            <v>0</v>
          </cell>
          <cell r="AO16">
            <v>0</v>
          </cell>
          <cell r="AP16">
            <v>0</v>
          </cell>
          <cell r="AQ16">
            <v>0</v>
          </cell>
          <cell r="AR16">
            <v>0</v>
          </cell>
          <cell r="AS16">
            <v>0</v>
          </cell>
          <cell r="AT16">
            <v>0</v>
          </cell>
          <cell r="AU16">
            <v>0</v>
          </cell>
          <cell r="AV16">
            <v>2</v>
          </cell>
          <cell r="AW16">
            <v>0</v>
          </cell>
          <cell r="AX16">
            <v>0</v>
          </cell>
          <cell r="AY16">
            <v>0</v>
          </cell>
          <cell r="AZ16">
            <v>77</v>
          </cell>
          <cell r="BA16">
            <v>43</v>
          </cell>
          <cell r="BB16">
            <v>1</v>
          </cell>
          <cell r="BC16">
            <v>0</v>
          </cell>
          <cell r="BE16">
            <v>71</v>
          </cell>
          <cell r="BF16">
            <v>38</v>
          </cell>
          <cell r="BG16">
            <v>2</v>
          </cell>
          <cell r="BH16">
            <v>0</v>
          </cell>
          <cell r="BI16">
            <v>194.00000199999999</v>
          </cell>
          <cell r="BJ16">
            <v>88.333333999999994</v>
          </cell>
          <cell r="BK16">
            <v>4</v>
          </cell>
          <cell r="BL16">
            <v>0</v>
          </cell>
          <cell r="BM16">
            <v>0</v>
          </cell>
          <cell r="BN16">
            <v>0</v>
          </cell>
          <cell r="BO16">
            <v>0</v>
          </cell>
          <cell r="BP16">
            <v>0</v>
          </cell>
          <cell r="BQ16">
            <v>0</v>
          </cell>
          <cell r="BR16">
            <v>0</v>
          </cell>
          <cell r="BS16">
            <v>0</v>
          </cell>
          <cell r="BT16">
            <v>0</v>
          </cell>
          <cell r="BU16">
            <v>91.2</v>
          </cell>
          <cell r="BV16">
            <v>41</v>
          </cell>
          <cell r="BW16">
            <v>0</v>
          </cell>
          <cell r="BX16">
            <v>0</v>
          </cell>
        </row>
        <row r="17">
          <cell r="A17">
            <v>211</v>
          </cell>
          <cell r="D17">
            <v>61</v>
          </cell>
          <cell r="E17">
            <v>189</v>
          </cell>
          <cell r="F17">
            <v>69</v>
          </cell>
          <cell r="G17">
            <v>2</v>
          </cell>
          <cell r="H17">
            <v>0</v>
          </cell>
          <cell r="I17">
            <v>74</v>
          </cell>
          <cell r="J17">
            <v>1358.5</v>
          </cell>
          <cell r="K17">
            <v>684</v>
          </cell>
          <cell r="L17">
            <v>5</v>
          </cell>
          <cell r="M17">
            <v>0</v>
          </cell>
          <cell r="N17">
            <v>0</v>
          </cell>
          <cell r="O17">
            <v>0</v>
          </cell>
          <cell r="P17">
            <v>0</v>
          </cell>
          <cell r="Q17">
            <v>0</v>
          </cell>
          <cell r="R17">
            <v>0</v>
          </cell>
          <cell r="S17">
            <v>0</v>
          </cell>
          <cell r="T17">
            <v>0</v>
          </cell>
          <cell r="U17">
            <v>0</v>
          </cell>
          <cell r="V17">
            <v>0</v>
          </cell>
          <cell r="W17">
            <v>0</v>
          </cell>
          <cell r="X17">
            <v>29</v>
          </cell>
          <cell r="Y17">
            <v>297.5</v>
          </cell>
          <cell r="Z17">
            <v>156</v>
          </cell>
          <cell r="AA17">
            <v>1</v>
          </cell>
          <cell r="AB17">
            <v>0</v>
          </cell>
          <cell r="AF17">
            <v>62</v>
          </cell>
          <cell r="AG17">
            <v>9</v>
          </cell>
          <cell r="AH17">
            <v>0</v>
          </cell>
          <cell r="AI17">
            <v>0</v>
          </cell>
          <cell r="AJ17">
            <v>340</v>
          </cell>
          <cell r="AK17">
            <v>191</v>
          </cell>
          <cell r="AL17">
            <v>1</v>
          </cell>
          <cell r="AM17">
            <v>0</v>
          </cell>
          <cell r="AN17">
            <v>0</v>
          </cell>
          <cell r="AO17">
            <v>0</v>
          </cell>
          <cell r="AP17">
            <v>0</v>
          </cell>
          <cell r="AQ17">
            <v>0</v>
          </cell>
          <cell r="AR17">
            <v>0</v>
          </cell>
          <cell r="AS17">
            <v>0</v>
          </cell>
          <cell r="AT17">
            <v>0</v>
          </cell>
          <cell r="AU17">
            <v>0</v>
          </cell>
          <cell r="AV17">
            <v>3</v>
          </cell>
          <cell r="AW17">
            <v>4</v>
          </cell>
          <cell r="AX17">
            <v>0</v>
          </cell>
          <cell r="AY17">
            <v>0</v>
          </cell>
          <cell r="AZ17">
            <v>51</v>
          </cell>
          <cell r="BA17">
            <v>23</v>
          </cell>
          <cell r="BB17">
            <v>0</v>
          </cell>
          <cell r="BC17">
            <v>0</v>
          </cell>
          <cell r="BE17">
            <v>50</v>
          </cell>
          <cell r="BF17">
            <v>24</v>
          </cell>
          <cell r="BG17">
            <v>2</v>
          </cell>
          <cell r="BH17">
            <v>0</v>
          </cell>
          <cell r="BI17">
            <v>309.5</v>
          </cell>
          <cell r="BJ17">
            <v>160</v>
          </cell>
          <cell r="BK17">
            <v>3</v>
          </cell>
          <cell r="BL17">
            <v>0</v>
          </cell>
          <cell r="BM17">
            <v>0</v>
          </cell>
          <cell r="BN17">
            <v>0</v>
          </cell>
          <cell r="BO17">
            <v>0</v>
          </cell>
          <cell r="BP17">
            <v>0</v>
          </cell>
          <cell r="BQ17">
            <v>0</v>
          </cell>
          <cell r="BR17">
            <v>0</v>
          </cell>
          <cell r="BS17">
            <v>0</v>
          </cell>
          <cell r="BT17">
            <v>0</v>
          </cell>
          <cell r="BU17">
            <v>67.166663999999997</v>
          </cell>
          <cell r="BV17">
            <v>31.166664999999998</v>
          </cell>
          <cell r="BW17">
            <v>0</v>
          </cell>
          <cell r="BX17">
            <v>0</v>
          </cell>
        </row>
        <row r="18">
          <cell r="A18">
            <v>212</v>
          </cell>
          <cell r="D18">
            <v>25</v>
          </cell>
          <cell r="E18">
            <v>70</v>
          </cell>
          <cell r="F18">
            <v>38</v>
          </cell>
          <cell r="G18">
            <v>6</v>
          </cell>
          <cell r="H18">
            <v>0</v>
          </cell>
          <cell r="I18">
            <v>25.5</v>
          </cell>
          <cell r="J18">
            <v>754</v>
          </cell>
          <cell r="K18">
            <v>359</v>
          </cell>
          <cell r="L18">
            <v>19</v>
          </cell>
          <cell r="M18">
            <v>0</v>
          </cell>
          <cell r="N18">
            <v>0</v>
          </cell>
          <cell r="O18">
            <v>0</v>
          </cell>
          <cell r="P18">
            <v>0</v>
          </cell>
          <cell r="Q18">
            <v>0</v>
          </cell>
          <cell r="R18">
            <v>0</v>
          </cell>
          <cell r="S18">
            <v>0</v>
          </cell>
          <cell r="T18">
            <v>0</v>
          </cell>
          <cell r="U18">
            <v>0</v>
          </cell>
          <cell r="V18">
            <v>0</v>
          </cell>
          <cell r="W18">
            <v>0</v>
          </cell>
          <cell r="X18">
            <v>22.5</v>
          </cell>
          <cell r="Y18">
            <v>211</v>
          </cell>
          <cell r="Z18">
            <v>108.6</v>
          </cell>
          <cell r="AA18">
            <v>4</v>
          </cell>
          <cell r="AB18">
            <v>0</v>
          </cell>
          <cell r="AF18">
            <v>35</v>
          </cell>
          <cell r="AG18">
            <v>22</v>
          </cell>
          <cell r="AH18">
            <v>3</v>
          </cell>
          <cell r="AI18">
            <v>0</v>
          </cell>
          <cell r="AJ18">
            <v>152</v>
          </cell>
          <cell r="AK18">
            <v>78</v>
          </cell>
          <cell r="AL18">
            <v>5</v>
          </cell>
          <cell r="AM18">
            <v>0</v>
          </cell>
          <cell r="AN18">
            <v>0</v>
          </cell>
          <cell r="AO18">
            <v>0</v>
          </cell>
          <cell r="AP18">
            <v>0</v>
          </cell>
          <cell r="AQ18">
            <v>0</v>
          </cell>
          <cell r="AR18">
            <v>0</v>
          </cell>
          <cell r="AS18">
            <v>0</v>
          </cell>
          <cell r="AT18">
            <v>0</v>
          </cell>
          <cell r="AU18">
            <v>0</v>
          </cell>
          <cell r="AV18">
            <v>4</v>
          </cell>
          <cell r="AW18">
            <v>1</v>
          </cell>
          <cell r="AX18">
            <v>0</v>
          </cell>
          <cell r="AY18">
            <v>0</v>
          </cell>
          <cell r="AZ18">
            <v>70</v>
          </cell>
          <cell r="BA18">
            <v>42.6</v>
          </cell>
          <cell r="BB18">
            <v>1</v>
          </cell>
          <cell r="BC18">
            <v>0</v>
          </cell>
          <cell r="BE18">
            <v>19</v>
          </cell>
          <cell r="BF18">
            <v>12</v>
          </cell>
          <cell r="BG18">
            <v>2</v>
          </cell>
          <cell r="BH18">
            <v>0</v>
          </cell>
          <cell r="BI18">
            <v>217.2</v>
          </cell>
          <cell r="BJ18">
            <v>131</v>
          </cell>
          <cell r="BK18">
            <v>4</v>
          </cell>
          <cell r="BL18">
            <v>0</v>
          </cell>
          <cell r="BM18">
            <v>0</v>
          </cell>
          <cell r="BN18">
            <v>0</v>
          </cell>
          <cell r="BO18">
            <v>0</v>
          </cell>
          <cell r="BP18">
            <v>0</v>
          </cell>
          <cell r="BQ18">
            <v>0</v>
          </cell>
          <cell r="BR18">
            <v>0</v>
          </cell>
          <cell r="BS18">
            <v>0</v>
          </cell>
          <cell r="BT18">
            <v>0</v>
          </cell>
          <cell r="BU18">
            <v>35</v>
          </cell>
          <cell r="BV18">
            <v>19</v>
          </cell>
          <cell r="BW18">
            <v>1</v>
          </cell>
          <cell r="BX18">
            <v>0</v>
          </cell>
        </row>
        <row r="19">
          <cell r="A19">
            <v>213</v>
          </cell>
          <cell r="D19">
            <v>77.599999999999994</v>
          </cell>
          <cell r="E19">
            <v>126</v>
          </cell>
          <cell r="F19">
            <v>45</v>
          </cell>
          <cell r="G19">
            <v>9</v>
          </cell>
          <cell r="H19">
            <v>0</v>
          </cell>
          <cell r="I19">
            <v>25</v>
          </cell>
          <cell r="J19">
            <v>317.5</v>
          </cell>
          <cell r="K19">
            <v>140</v>
          </cell>
          <cell r="L19">
            <v>2</v>
          </cell>
          <cell r="M19">
            <v>0</v>
          </cell>
          <cell r="N19">
            <v>0</v>
          </cell>
          <cell r="O19">
            <v>0</v>
          </cell>
          <cell r="P19">
            <v>0</v>
          </cell>
          <cell r="Q19">
            <v>0</v>
          </cell>
          <cell r="R19">
            <v>0</v>
          </cell>
          <cell r="S19">
            <v>0</v>
          </cell>
          <cell r="T19">
            <v>0</v>
          </cell>
          <cell r="U19">
            <v>0</v>
          </cell>
          <cell r="V19">
            <v>0</v>
          </cell>
          <cell r="W19">
            <v>0</v>
          </cell>
          <cell r="X19">
            <v>19</v>
          </cell>
          <cell r="Y19">
            <v>164</v>
          </cell>
          <cell r="Z19">
            <v>71</v>
          </cell>
          <cell r="AA19">
            <v>2</v>
          </cell>
          <cell r="AB19">
            <v>0</v>
          </cell>
          <cell r="AF19">
            <v>52</v>
          </cell>
          <cell r="AG19">
            <v>19</v>
          </cell>
          <cell r="AH19">
            <v>2</v>
          </cell>
          <cell r="AI19">
            <v>0</v>
          </cell>
          <cell r="AJ19">
            <v>69</v>
          </cell>
          <cell r="AK19">
            <v>39</v>
          </cell>
          <cell r="AL19">
            <v>1</v>
          </cell>
          <cell r="AM19">
            <v>0</v>
          </cell>
          <cell r="AN19">
            <v>0</v>
          </cell>
          <cell r="AO19">
            <v>0</v>
          </cell>
          <cell r="AP19">
            <v>0</v>
          </cell>
          <cell r="AQ19">
            <v>0</v>
          </cell>
          <cell r="AR19">
            <v>0</v>
          </cell>
          <cell r="AS19">
            <v>0</v>
          </cell>
          <cell r="AT19">
            <v>0</v>
          </cell>
          <cell r="AU19">
            <v>0</v>
          </cell>
          <cell r="AV19">
            <v>0</v>
          </cell>
          <cell r="AW19">
            <v>0</v>
          </cell>
          <cell r="AX19">
            <v>0</v>
          </cell>
          <cell r="AY19">
            <v>0</v>
          </cell>
          <cell r="AZ19">
            <v>59</v>
          </cell>
          <cell r="BA19">
            <v>28</v>
          </cell>
          <cell r="BB19">
            <v>0</v>
          </cell>
          <cell r="BC19">
            <v>0</v>
          </cell>
          <cell r="BE19">
            <v>34</v>
          </cell>
          <cell r="BF19">
            <v>11</v>
          </cell>
          <cell r="BG19">
            <v>2</v>
          </cell>
          <cell r="BH19">
            <v>0</v>
          </cell>
          <cell r="BI19">
            <v>53.333337</v>
          </cell>
          <cell r="BJ19">
            <v>26.000001999999999</v>
          </cell>
          <cell r="BK19">
            <v>1</v>
          </cell>
          <cell r="BL19">
            <v>0</v>
          </cell>
          <cell r="BM19">
            <v>0</v>
          </cell>
          <cell r="BN19">
            <v>0</v>
          </cell>
          <cell r="BO19">
            <v>0</v>
          </cell>
          <cell r="BP19">
            <v>0</v>
          </cell>
          <cell r="BQ19">
            <v>0</v>
          </cell>
          <cell r="BR19">
            <v>0</v>
          </cell>
          <cell r="BS19">
            <v>0</v>
          </cell>
          <cell r="BT19">
            <v>0</v>
          </cell>
          <cell r="BU19">
            <v>22</v>
          </cell>
          <cell r="BV19">
            <v>12</v>
          </cell>
          <cell r="BW19">
            <v>0</v>
          </cell>
          <cell r="BX19">
            <v>0</v>
          </cell>
        </row>
        <row r="20">
          <cell r="A20">
            <v>301</v>
          </cell>
          <cell r="D20">
            <v>0</v>
          </cell>
          <cell r="E20">
            <v>0</v>
          </cell>
          <cell r="F20">
            <v>0</v>
          </cell>
          <cell r="G20">
            <v>0</v>
          </cell>
          <cell r="H20">
            <v>0</v>
          </cell>
          <cell r="I20">
            <v>1</v>
          </cell>
          <cell r="J20">
            <v>1042</v>
          </cell>
          <cell r="K20">
            <v>519</v>
          </cell>
          <cell r="L20">
            <v>2</v>
          </cell>
          <cell r="M20">
            <v>0</v>
          </cell>
          <cell r="N20">
            <v>0</v>
          </cell>
          <cell r="O20">
            <v>0</v>
          </cell>
          <cell r="P20">
            <v>0</v>
          </cell>
          <cell r="Q20">
            <v>0</v>
          </cell>
          <cell r="R20">
            <v>0</v>
          </cell>
          <cell r="S20">
            <v>0</v>
          </cell>
          <cell r="T20">
            <v>34</v>
          </cell>
          <cell r="U20">
            <v>11</v>
          </cell>
          <cell r="V20">
            <v>0</v>
          </cell>
          <cell r="W20">
            <v>0</v>
          </cell>
          <cell r="X20">
            <v>0</v>
          </cell>
          <cell r="Y20">
            <v>202</v>
          </cell>
          <cell r="Z20">
            <v>89</v>
          </cell>
          <cell r="AA20">
            <v>2</v>
          </cell>
          <cell r="AB20">
            <v>0</v>
          </cell>
          <cell r="AF20">
            <v>0</v>
          </cell>
          <cell r="AG20">
            <v>0</v>
          </cell>
          <cell r="AH20">
            <v>0</v>
          </cell>
          <cell r="AI20">
            <v>0</v>
          </cell>
          <cell r="AJ20">
            <v>105</v>
          </cell>
          <cell r="AK20">
            <v>61</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9</v>
          </cell>
          <cell r="BA20">
            <v>7</v>
          </cell>
          <cell r="BB20">
            <v>1</v>
          </cell>
          <cell r="BC20">
            <v>0</v>
          </cell>
          <cell r="BE20">
            <v>0</v>
          </cell>
          <cell r="BF20">
            <v>0</v>
          </cell>
          <cell r="BG20">
            <v>0</v>
          </cell>
          <cell r="BH20">
            <v>0</v>
          </cell>
          <cell r="BI20">
            <v>182</v>
          </cell>
          <cell r="BJ20">
            <v>100</v>
          </cell>
          <cell r="BK20">
            <v>0</v>
          </cell>
          <cell r="BL20">
            <v>0</v>
          </cell>
          <cell r="BM20">
            <v>0</v>
          </cell>
          <cell r="BN20">
            <v>0</v>
          </cell>
          <cell r="BO20">
            <v>0</v>
          </cell>
          <cell r="BP20">
            <v>0</v>
          </cell>
          <cell r="BQ20">
            <v>0</v>
          </cell>
          <cell r="BR20">
            <v>0</v>
          </cell>
          <cell r="BS20">
            <v>0</v>
          </cell>
          <cell r="BT20">
            <v>0</v>
          </cell>
          <cell r="BU20">
            <v>57</v>
          </cell>
          <cell r="BV20">
            <v>23</v>
          </cell>
          <cell r="BW20">
            <v>1</v>
          </cell>
          <cell r="BX20">
            <v>0</v>
          </cell>
        </row>
        <row r="21">
          <cell r="A21">
            <v>302</v>
          </cell>
          <cell r="D21">
            <v>31</v>
          </cell>
          <cell r="E21">
            <v>212</v>
          </cell>
          <cell r="F21">
            <v>108</v>
          </cell>
          <cell r="G21">
            <v>9</v>
          </cell>
          <cell r="H21">
            <v>0</v>
          </cell>
          <cell r="I21">
            <v>101</v>
          </cell>
          <cell r="J21">
            <v>1166.666667</v>
          </cell>
          <cell r="K21">
            <v>506.5</v>
          </cell>
          <cell r="L21">
            <v>13</v>
          </cell>
          <cell r="M21">
            <v>0</v>
          </cell>
          <cell r="N21">
            <v>0</v>
          </cell>
          <cell r="O21">
            <v>0</v>
          </cell>
          <cell r="P21">
            <v>0</v>
          </cell>
          <cell r="Q21">
            <v>0</v>
          </cell>
          <cell r="R21">
            <v>0</v>
          </cell>
          <cell r="S21">
            <v>0</v>
          </cell>
          <cell r="T21">
            <v>13</v>
          </cell>
          <cell r="U21">
            <v>20</v>
          </cell>
          <cell r="V21">
            <v>0</v>
          </cell>
          <cell r="W21">
            <v>0</v>
          </cell>
          <cell r="X21">
            <v>25</v>
          </cell>
          <cell r="Y21">
            <v>171</v>
          </cell>
          <cell r="Z21">
            <v>88</v>
          </cell>
          <cell r="AA21">
            <v>15</v>
          </cell>
          <cell r="AB21">
            <v>0</v>
          </cell>
          <cell r="AF21">
            <v>14</v>
          </cell>
          <cell r="AG21">
            <v>11</v>
          </cell>
          <cell r="AH21">
            <v>1</v>
          </cell>
          <cell r="AI21">
            <v>0</v>
          </cell>
          <cell r="AJ21">
            <v>156.66666699999999</v>
          </cell>
          <cell r="AK21">
            <v>86</v>
          </cell>
          <cell r="AL21">
            <v>2</v>
          </cell>
          <cell r="AM21">
            <v>0</v>
          </cell>
          <cell r="AN21">
            <v>0</v>
          </cell>
          <cell r="AO21">
            <v>0</v>
          </cell>
          <cell r="AP21">
            <v>0</v>
          </cell>
          <cell r="AQ21">
            <v>0</v>
          </cell>
          <cell r="AR21">
            <v>2</v>
          </cell>
          <cell r="AS21">
            <v>1</v>
          </cell>
          <cell r="AT21">
            <v>0</v>
          </cell>
          <cell r="AU21">
            <v>0</v>
          </cell>
          <cell r="AV21">
            <v>4</v>
          </cell>
          <cell r="AW21">
            <v>1</v>
          </cell>
          <cell r="AX21">
            <v>0</v>
          </cell>
          <cell r="AY21">
            <v>0</v>
          </cell>
          <cell r="AZ21">
            <v>38</v>
          </cell>
          <cell r="BA21">
            <v>15</v>
          </cell>
          <cell r="BB21">
            <v>0</v>
          </cell>
          <cell r="BC21">
            <v>0</v>
          </cell>
          <cell r="BE21">
            <v>80</v>
          </cell>
          <cell r="BF21">
            <v>48</v>
          </cell>
          <cell r="BG21">
            <v>3</v>
          </cell>
          <cell r="BH21">
            <v>0</v>
          </cell>
          <cell r="BI21">
            <v>352.28333300000003</v>
          </cell>
          <cell r="BJ21">
            <v>172.3</v>
          </cell>
          <cell r="BK21">
            <v>4</v>
          </cell>
          <cell r="BL21">
            <v>0</v>
          </cell>
          <cell r="BM21">
            <v>0</v>
          </cell>
          <cell r="BN21">
            <v>0</v>
          </cell>
          <cell r="BO21">
            <v>0</v>
          </cell>
          <cell r="BP21">
            <v>0</v>
          </cell>
          <cell r="BQ21">
            <v>4</v>
          </cell>
          <cell r="BR21">
            <v>9</v>
          </cell>
          <cell r="BS21">
            <v>0</v>
          </cell>
          <cell r="BT21">
            <v>0</v>
          </cell>
          <cell r="BU21">
            <v>39</v>
          </cell>
          <cell r="BV21">
            <v>19</v>
          </cell>
          <cell r="BW21">
            <v>0</v>
          </cell>
          <cell r="BX21">
            <v>0</v>
          </cell>
        </row>
        <row r="22">
          <cell r="A22">
            <v>303</v>
          </cell>
          <cell r="D22">
            <v>0</v>
          </cell>
          <cell r="E22">
            <v>0</v>
          </cell>
          <cell r="F22">
            <v>0</v>
          </cell>
          <cell r="G22">
            <v>0</v>
          </cell>
          <cell r="H22">
            <v>0</v>
          </cell>
          <cell r="I22">
            <v>0</v>
          </cell>
          <cell r="J22">
            <v>207</v>
          </cell>
          <cell r="K22">
            <v>92</v>
          </cell>
          <cell r="L22">
            <v>2</v>
          </cell>
          <cell r="M22">
            <v>0</v>
          </cell>
          <cell r="N22">
            <v>0</v>
          </cell>
          <cell r="O22">
            <v>0</v>
          </cell>
          <cell r="P22">
            <v>0</v>
          </cell>
          <cell r="Q22">
            <v>0</v>
          </cell>
          <cell r="R22">
            <v>0</v>
          </cell>
          <cell r="S22">
            <v>0</v>
          </cell>
          <cell r="T22">
            <v>0</v>
          </cell>
          <cell r="U22">
            <v>0</v>
          </cell>
          <cell r="V22">
            <v>0</v>
          </cell>
          <cell r="W22">
            <v>0</v>
          </cell>
          <cell r="X22">
            <v>1</v>
          </cell>
          <cell r="Y22">
            <v>583.23333400000001</v>
          </cell>
          <cell r="Z22">
            <v>268.26666699999998</v>
          </cell>
          <cell r="AA22">
            <v>1</v>
          </cell>
          <cell r="AB22">
            <v>0</v>
          </cell>
          <cell r="AF22">
            <v>0</v>
          </cell>
          <cell r="AG22">
            <v>0</v>
          </cell>
          <cell r="AH22">
            <v>0</v>
          </cell>
          <cell r="AI22">
            <v>0</v>
          </cell>
          <cell r="AJ22">
            <v>8</v>
          </cell>
          <cell r="AK22">
            <v>4</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42</v>
          </cell>
          <cell r="BA22">
            <v>17</v>
          </cell>
          <cell r="BB22">
            <v>0</v>
          </cell>
          <cell r="BC22">
            <v>0</v>
          </cell>
          <cell r="BE22">
            <v>0</v>
          </cell>
          <cell r="BF22">
            <v>0</v>
          </cell>
          <cell r="BG22">
            <v>0</v>
          </cell>
          <cell r="BH22">
            <v>0</v>
          </cell>
          <cell r="BI22">
            <v>92.8</v>
          </cell>
          <cell r="BJ22">
            <v>41.2</v>
          </cell>
          <cell r="BK22">
            <v>1</v>
          </cell>
          <cell r="BL22">
            <v>0</v>
          </cell>
          <cell r="BM22">
            <v>0</v>
          </cell>
          <cell r="BN22">
            <v>0</v>
          </cell>
          <cell r="BO22">
            <v>0</v>
          </cell>
          <cell r="BP22">
            <v>0</v>
          </cell>
          <cell r="BQ22">
            <v>0</v>
          </cell>
          <cell r="BR22">
            <v>0</v>
          </cell>
          <cell r="BS22">
            <v>0</v>
          </cell>
          <cell r="BT22">
            <v>0</v>
          </cell>
          <cell r="BU22">
            <v>98.411332000000002</v>
          </cell>
          <cell r="BV22">
            <v>57.4</v>
          </cell>
          <cell r="BW22">
            <v>0</v>
          </cell>
          <cell r="BX22">
            <v>0</v>
          </cell>
        </row>
        <row r="23">
          <cell r="A23">
            <v>304</v>
          </cell>
          <cell r="D23">
            <v>77</v>
          </cell>
          <cell r="E23">
            <v>187</v>
          </cell>
          <cell r="F23">
            <v>61</v>
          </cell>
          <cell r="G23">
            <v>0</v>
          </cell>
          <cell r="H23">
            <v>0</v>
          </cell>
          <cell r="I23">
            <v>9</v>
          </cell>
          <cell r="J23">
            <v>917</v>
          </cell>
          <cell r="K23">
            <v>434</v>
          </cell>
          <cell r="L23">
            <v>7</v>
          </cell>
          <cell r="M23">
            <v>0</v>
          </cell>
          <cell r="N23">
            <v>0</v>
          </cell>
          <cell r="O23">
            <v>0</v>
          </cell>
          <cell r="P23">
            <v>0</v>
          </cell>
          <cell r="Q23">
            <v>0</v>
          </cell>
          <cell r="R23">
            <v>0</v>
          </cell>
          <cell r="S23">
            <v>0</v>
          </cell>
          <cell r="T23">
            <v>0</v>
          </cell>
          <cell r="U23">
            <v>0</v>
          </cell>
          <cell r="V23">
            <v>0</v>
          </cell>
          <cell r="W23">
            <v>0</v>
          </cell>
          <cell r="X23">
            <v>0</v>
          </cell>
          <cell r="Y23">
            <v>307</v>
          </cell>
          <cell r="Z23">
            <v>150</v>
          </cell>
          <cell r="AA23">
            <v>4</v>
          </cell>
          <cell r="AB23">
            <v>0</v>
          </cell>
          <cell r="AF23">
            <v>35</v>
          </cell>
          <cell r="AG23">
            <v>15</v>
          </cell>
          <cell r="AH23">
            <v>0</v>
          </cell>
          <cell r="AI23">
            <v>0</v>
          </cell>
          <cell r="AJ23">
            <v>45</v>
          </cell>
          <cell r="AK23">
            <v>29</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14</v>
          </cell>
          <cell r="BA23">
            <v>11</v>
          </cell>
          <cell r="BB23">
            <v>1</v>
          </cell>
          <cell r="BC23">
            <v>0</v>
          </cell>
          <cell r="BE23">
            <v>40</v>
          </cell>
          <cell r="BF23">
            <v>14</v>
          </cell>
          <cell r="BG23">
            <v>0</v>
          </cell>
          <cell r="BH23">
            <v>0</v>
          </cell>
          <cell r="BI23">
            <v>177</v>
          </cell>
          <cell r="BJ23">
            <v>75</v>
          </cell>
          <cell r="BK23">
            <v>0</v>
          </cell>
          <cell r="BL23">
            <v>0</v>
          </cell>
          <cell r="BM23">
            <v>0</v>
          </cell>
          <cell r="BN23">
            <v>0</v>
          </cell>
          <cell r="BO23">
            <v>0</v>
          </cell>
          <cell r="BP23">
            <v>0</v>
          </cell>
          <cell r="BQ23">
            <v>0</v>
          </cell>
          <cell r="BR23">
            <v>0</v>
          </cell>
          <cell r="BS23">
            <v>0</v>
          </cell>
          <cell r="BT23">
            <v>0</v>
          </cell>
          <cell r="BU23">
            <v>39</v>
          </cell>
          <cell r="BV23">
            <v>20</v>
          </cell>
          <cell r="BW23">
            <v>1</v>
          </cell>
          <cell r="BX23">
            <v>0</v>
          </cell>
        </row>
        <row r="24">
          <cell r="A24">
            <v>305</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14.6</v>
          </cell>
          <cell r="Y24">
            <v>354.23333200000002</v>
          </cell>
          <cell r="Z24">
            <v>167.633332</v>
          </cell>
          <cell r="AA24">
            <v>0</v>
          </cell>
          <cell r="AB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26.5</v>
          </cell>
          <cell r="BA24">
            <v>23.1</v>
          </cell>
          <cell r="BB24">
            <v>0</v>
          </cell>
          <cell r="BC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132.400002</v>
          </cell>
          <cell r="BV24">
            <v>56.4</v>
          </cell>
          <cell r="BW24">
            <v>0</v>
          </cell>
          <cell r="BX24">
            <v>0</v>
          </cell>
        </row>
        <row r="25">
          <cell r="A25">
            <v>306</v>
          </cell>
          <cell r="D25">
            <v>60</v>
          </cell>
          <cell r="E25">
            <v>257</v>
          </cell>
          <cell r="F25">
            <v>91</v>
          </cell>
          <cell r="G25">
            <v>2</v>
          </cell>
          <cell r="H25">
            <v>0</v>
          </cell>
          <cell r="I25">
            <v>0</v>
          </cell>
          <cell r="J25">
            <v>311.60000000000002</v>
          </cell>
          <cell r="K25">
            <v>170.8</v>
          </cell>
          <cell r="L25">
            <v>3</v>
          </cell>
          <cell r="M25">
            <v>0</v>
          </cell>
          <cell r="N25">
            <v>0</v>
          </cell>
          <cell r="O25">
            <v>0</v>
          </cell>
          <cell r="P25">
            <v>0</v>
          </cell>
          <cell r="Q25">
            <v>0</v>
          </cell>
          <cell r="R25">
            <v>0</v>
          </cell>
          <cell r="S25">
            <v>0</v>
          </cell>
          <cell r="T25">
            <v>0</v>
          </cell>
          <cell r="U25">
            <v>0</v>
          </cell>
          <cell r="V25">
            <v>0</v>
          </cell>
          <cell r="W25">
            <v>0</v>
          </cell>
          <cell r="X25">
            <v>34</v>
          </cell>
          <cell r="Y25">
            <v>737</v>
          </cell>
          <cell r="Z25">
            <v>314</v>
          </cell>
          <cell r="AA25">
            <v>2</v>
          </cell>
          <cell r="AB25">
            <v>0</v>
          </cell>
          <cell r="AF25">
            <v>59</v>
          </cell>
          <cell r="AG25">
            <v>24</v>
          </cell>
          <cell r="AH25">
            <v>1</v>
          </cell>
          <cell r="AI25">
            <v>0</v>
          </cell>
          <cell r="AJ25">
            <v>23</v>
          </cell>
          <cell r="AK25">
            <v>22</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85</v>
          </cell>
          <cell r="BA25">
            <v>58</v>
          </cell>
          <cell r="BB25">
            <v>1</v>
          </cell>
          <cell r="BC25">
            <v>0</v>
          </cell>
          <cell r="BE25">
            <v>67.533332999999999</v>
          </cell>
          <cell r="BF25">
            <v>33</v>
          </cell>
          <cell r="BG25">
            <v>0</v>
          </cell>
          <cell r="BH25">
            <v>0</v>
          </cell>
          <cell r="BI25">
            <v>76.400000000000006</v>
          </cell>
          <cell r="BJ25">
            <v>54.4</v>
          </cell>
          <cell r="BK25">
            <v>0</v>
          </cell>
          <cell r="BL25">
            <v>0</v>
          </cell>
          <cell r="BM25">
            <v>0</v>
          </cell>
          <cell r="BN25">
            <v>0</v>
          </cell>
          <cell r="BO25">
            <v>0</v>
          </cell>
          <cell r="BP25">
            <v>0</v>
          </cell>
          <cell r="BQ25">
            <v>0</v>
          </cell>
          <cell r="BR25">
            <v>0</v>
          </cell>
          <cell r="BS25">
            <v>0</v>
          </cell>
          <cell r="BT25">
            <v>0</v>
          </cell>
          <cell r="BU25">
            <v>269.8</v>
          </cell>
          <cell r="BV25">
            <v>107.4</v>
          </cell>
          <cell r="BW25">
            <v>0</v>
          </cell>
          <cell r="BX25">
            <v>0</v>
          </cell>
        </row>
        <row r="26">
          <cell r="A26">
            <v>307</v>
          </cell>
          <cell r="D26">
            <v>83.333333999999994</v>
          </cell>
          <cell r="E26">
            <v>233.5</v>
          </cell>
          <cell r="F26">
            <v>92</v>
          </cell>
          <cell r="G26">
            <v>5</v>
          </cell>
          <cell r="H26">
            <v>0</v>
          </cell>
          <cell r="I26">
            <v>1</v>
          </cell>
          <cell r="J26">
            <v>1590</v>
          </cell>
          <cell r="K26">
            <v>720</v>
          </cell>
          <cell r="L26">
            <v>27</v>
          </cell>
          <cell r="M26">
            <v>0</v>
          </cell>
          <cell r="N26">
            <v>0</v>
          </cell>
          <cell r="O26">
            <v>0</v>
          </cell>
          <cell r="P26">
            <v>0</v>
          </cell>
          <cell r="Q26">
            <v>0</v>
          </cell>
          <cell r="R26">
            <v>0</v>
          </cell>
          <cell r="S26">
            <v>0</v>
          </cell>
          <cell r="T26">
            <v>0</v>
          </cell>
          <cell r="U26">
            <v>0</v>
          </cell>
          <cell r="V26">
            <v>0</v>
          </cell>
          <cell r="W26">
            <v>0</v>
          </cell>
          <cell r="X26">
            <v>0</v>
          </cell>
          <cell r="Y26">
            <v>150.52000000000001</v>
          </cell>
          <cell r="Z26">
            <v>66</v>
          </cell>
          <cell r="AA26">
            <v>1</v>
          </cell>
          <cell r="AB26">
            <v>0</v>
          </cell>
          <cell r="AF26">
            <v>34</v>
          </cell>
          <cell r="AG26">
            <v>8</v>
          </cell>
          <cell r="AH26">
            <v>0</v>
          </cell>
          <cell r="AI26">
            <v>0</v>
          </cell>
          <cell r="AJ26">
            <v>205</v>
          </cell>
          <cell r="AK26">
            <v>94</v>
          </cell>
          <cell r="AL26">
            <v>4</v>
          </cell>
          <cell r="AM26">
            <v>0</v>
          </cell>
          <cell r="AN26">
            <v>0</v>
          </cell>
          <cell r="AO26">
            <v>0</v>
          </cell>
          <cell r="AP26">
            <v>0</v>
          </cell>
          <cell r="AQ26">
            <v>0</v>
          </cell>
          <cell r="AR26">
            <v>0</v>
          </cell>
          <cell r="AS26">
            <v>0</v>
          </cell>
          <cell r="AT26">
            <v>0</v>
          </cell>
          <cell r="AU26">
            <v>0</v>
          </cell>
          <cell r="AV26">
            <v>1</v>
          </cell>
          <cell r="AW26">
            <v>0</v>
          </cell>
          <cell r="AX26">
            <v>0</v>
          </cell>
          <cell r="AY26">
            <v>0</v>
          </cell>
          <cell r="AZ26">
            <v>21.01</v>
          </cell>
          <cell r="BA26">
            <v>13</v>
          </cell>
          <cell r="BB26">
            <v>0</v>
          </cell>
          <cell r="BC26">
            <v>0</v>
          </cell>
          <cell r="BE26">
            <v>40</v>
          </cell>
          <cell r="BF26">
            <v>33</v>
          </cell>
          <cell r="BG26">
            <v>0</v>
          </cell>
          <cell r="BH26">
            <v>0</v>
          </cell>
          <cell r="BI26">
            <v>285.53333400000002</v>
          </cell>
          <cell r="BJ26">
            <v>155.000001</v>
          </cell>
          <cell r="BK26">
            <v>5.6</v>
          </cell>
          <cell r="BL26">
            <v>0</v>
          </cell>
          <cell r="BM26">
            <v>0</v>
          </cell>
          <cell r="BN26">
            <v>0</v>
          </cell>
          <cell r="BO26">
            <v>0</v>
          </cell>
          <cell r="BP26">
            <v>0</v>
          </cell>
          <cell r="BQ26">
            <v>0</v>
          </cell>
          <cell r="BR26">
            <v>0</v>
          </cell>
          <cell r="BS26">
            <v>0</v>
          </cell>
          <cell r="BT26">
            <v>0</v>
          </cell>
          <cell r="BU26">
            <v>26</v>
          </cell>
          <cell r="BV26">
            <v>16.466667000000001</v>
          </cell>
          <cell r="BW26">
            <v>1</v>
          </cell>
          <cell r="BX26">
            <v>0</v>
          </cell>
        </row>
        <row r="27">
          <cell r="A27">
            <v>308</v>
          </cell>
          <cell r="D27">
            <v>0</v>
          </cell>
          <cell r="E27">
            <v>0</v>
          </cell>
          <cell r="F27">
            <v>0</v>
          </cell>
          <cell r="G27">
            <v>0</v>
          </cell>
          <cell r="H27">
            <v>0</v>
          </cell>
          <cell r="I27">
            <v>25</v>
          </cell>
          <cell r="J27">
            <v>580.4</v>
          </cell>
          <cell r="K27">
            <v>303.3</v>
          </cell>
          <cell r="L27">
            <v>4</v>
          </cell>
          <cell r="M27">
            <v>0</v>
          </cell>
          <cell r="N27">
            <v>0</v>
          </cell>
          <cell r="O27">
            <v>0</v>
          </cell>
          <cell r="P27">
            <v>0</v>
          </cell>
          <cell r="Q27">
            <v>0</v>
          </cell>
          <cell r="R27">
            <v>0</v>
          </cell>
          <cell r="S27">
            <v>0</v>
          </cell>
          <cell r="T27">
            <v>0</v>
          </cell>
          <cell r="U27">
            <v>0</v>
          </cell>
          <cell r="V27">
            <v>0</v>
          </cell>
          <cell r="W27">
            <v>0</v>
          </cell>
          <cell r="X27">
            <v>158</v>
          </cell>
          <cell r="Y27">
            <v>780</v>
          </cell>
          <cell r="Z27">
            <v>376.5</v>
          </cell>
          <cell r="AA27">
            <v>9</v>
          </cell>
          <cell r="AB27">
            <v>0</v>
          </cell>
          <cell r="AF27">
            <v>0</v>
          </cell>
          <cell r="AG27">
            <v>0</v>
          </cell>
          <cell r="AH27">
            <v>0</v>
          </cell>
          <cell r="AI27">
            <v>0</v>
          </cell>
          <cell r="AJ27">
            <v>107</v>
          </cell>
          <cell r="AK27">
            <v>65</v>
          </cell>
          <cell r="AL27">
            <v>0</v>
          </cell>
          <cell r="AM27">
            <v>0</v>
          </cell>
          <cell r="AN27">
            <v>0</v>
          </cell>
          <cell r="AO27">
            <v>0</v>
          </cell>
          <cell r="AP27">
            <v>0</v>
          </cell>
          <cell r="AQ27">
            <v>0</v>
          </cell>
          <cell r="AR27">
            <v>0</v>
          </cell>
          <cell r="AS27">
            <v>0</v>
          </cell>
          <cell r="AT27">
            <v>0</v>
          </cell>
          <cell r="AU27">
            <v>0</v>
          </cell>
          <cell r="AV27">
            <v>3</v>
          </cell>
          <cell r="AW27">
            <v>3</v>
          </cell>
          <cell r="AX27">
            <v>0</v>
          </cell>
          <cell r="AY27">
            <v>0</v>
          </cell>
          <cell r="AZ27">
            <v>147</v>
          </cell>
          <cell r="BA27">
            <v>85</v>
          </cell>
          <cell r="BB27">
            <v>2</v>
          </cell>
          <cell r="BC27">
            <v>0</v>
          </cell>
          <cell r="BE27">
            <v>0</v>
          </cell>
          <cell r="BF27">
            <v>0</v>
          </cell>
          <cell r="BG27">
            <v>0</v>
          </cell>
          <cell r="BH27">
            <v>0</v>
          </cell>
          <cell r="BI27">
            <v>123.6</v>
          </cell>
          <cell r="BJ27">
            <v>90</v>
          </cell>
          <cell r="BK27">
            <v>3</v>
          </cell>
          <cell r="BL27">
            <v>0</v>
          </cell>
          <cell r="BM27">
            <v>0</v>
          </cell>
          <cell r="BN27">
            <v>0</v>
          </cell>
          <cell r="BO27">
            <v>0</v>
          </cell>
          <cell r="BP27">
            <v>0</v>
          </cell>
          <cell r="BQ27">
            <v>0</v>
          </cell>
          <cell r="BR27">
            <v>0</v>
          </cell>
          <cell r="BS27">
            <v>0</v>
          </cell>
          <cell r="BT27">
            <v>0</v>
          </cell>
          <cell r="BU27">
            <v>172</v>
          </cell>
          <cell r="BV27">
            <v>92</v>
          </cell>
          <cell r="BW27">
            <v>2</v>
          </cell>
          <cell r="BX27">
            <v>0</v>
          </cell>
        </row>
        <row r="28">
          <cell r="A28">
            <v>309</v>
          </cell>
          <cell r="D28">
            <v>78.066666999999995</v>
          </cell>
          <cell r="E28">
            <v>183</v>
          </cell>
          <cell r="F28">
            <v>63</v>
          </cell>
          <cell r="G28">
            <v>8</v>
          </cell>
          <cell r="H28">
            <v>0</v>
          </cell>
          <cell r="I28">
            <v>87</v>
          </cell>
          <cell r="J28">
            <v>939.8</v>
          </cell>
          <cell r="K28">
            <v>430.4</v>
          </cell>
          <cell r="L28">
            <v>37</v>
          </cell>
          <cell r="M28">
            <v>0</v>
          </cell>
          <cell r="N28">
            <v>0</v>
          </cell>
          <cell r="O28">
            <v>0</v>
          </cell>
          <cell r="P28">
            <v>0</v>
          </cell>
          <cell r="Q28">
            <v>0</v>
          </cell>
          <cell r="R28">
            <v>0</v>
          </cell>
          <cell r="S28">
            <v>0</v>
          </cell>
          <cell r="T28">
            <v>0</v>
          </cell>
          <cell r="U28">
            <v>0</v>
          </cell>
          <cell r="V28">
            <v>0</v>
          </cell>
          <cell r="W28">
            <v>0</v>
          </cell>
          <cell r="X28">
            <v>1</v>
          </cell>
          <cell r="Y28">
            <v>169</v>
          </cell>
          <cell r="Z28">
            <v>50</v>
          </cell>
          <cell r="AA28">
            <v>0</v>
          </cell>
          <cell r="AB28">
            <v>0</v>
          </cell>
          <cell r="AF28">
            <v>62</v>
          </cell>
          <cell r="AG28">
            <v>26</v>
          </cell>
          <cell r="AH28">
            <v>2</v>
          </cell>
          <cell r="AI28">
            <v>0</v>
          </cell>
          <cell r="AJ28">
            <v>185</v>
          </cell>
          <cell r="AK28">
            <v>103</v>
          </cell>
          <cell r="AL28">
            <v>11</v>
          </cell>
          <cell r="AM28">
            <v>0</v>
          </cell>
          <cell r="AN28">
            <v>0</v>
          </cell>
          <cell r="AO28">
            <v>0</v>
          </cell>
          <cell r="AP28">
            <v>0</v>
          </cell>
          <cell r="AQ28">
            <v>0</v>
          </cell>
          <cell r="AR28">
            <v>0</v>
          </cell>
          <cell r="AS28">
            <v>0</v>
          </cell>
          <cell r="AT28">
            <v>0</v>
          </cell>
          <cell r="AU28">
            <v>0</v>
          </cell>
          <cell r="AV28">
            <v>0</v>
          </cell>
          <cell r="AW28">
            <v>0</v>
          </cell>
          <cell r="AX28">
            <v>0</v>
          </cell>
          <cell r="AY28">
            <v>0</v>
          </cell>
          <cell r="AZ28">
            <v>26</v>
          </cell>
          <cell r="BA28">
            <v>8</v>
          </cell>
          <cell r="BB28">
            <v>0</v>
          </cell>
          <cell r="BC28">
            <v>0</v>
          </cell>
          <cell r="BE28">
            <v>61</v>
          </cell>
          <cell r="BF28">
            <v>25</v>
          </cell>
          <cell r="BG28">
            <v>3</v>
          </cell>
          <cell r="BH28">
            <v>0</v>
          </cell>
          <cell r="BI28">
            <v>271.53333300000003</v>
          </cell>
          <cell r="BJ28">
            <v>151.933333</v>
          </cell>
          <cell r="BK28">
            <v>12</v>
          </cell>
          <cell r="BL28">
            <v>0</v>
          </cell>
          <cell r="BM28">
            <v>0</v>
          </cell>
          <cell r="BN28">
            <v>0</v>
          </cell>
          <cell r="BO28">
            <v>0</v>
          </cell>
          <cell r="BP28">
            <v>0</v>
          </cell>
          <cell r="BQ28">
            <v>0</v>
          </cell>
          <cell r="BR28">
            <v>0</v>
          </cell>
          <cell r="BS28">
            <v>0</v>
          </cell>
          <cell r="BT28">
            <v>0</v>
          </cell>
          <cell r="BU28">
            <v>65</v>
          </cell>
          <cell r="BV28">
            <v>25</v>
          </cell>
          <cell r="BW28">
            <v>0</v>
          </cell>
          <cell r="BX28">
            <v>0</v>
          </cell>
        </row>
        <row r="29">
          <cell r="A29">
            <v>310</v>
          </cell>
          <cell r="D29">
            <v>9</v>
          </cell>
          <cell r="E29">
            <v>61.4</v>
          </cell>
          <cell r="F29">
            <v>14.6</v>
          </cell>
          <cell r="G29">
            <v>2</v>
          </cell>
          <cell r="H29">
            <v>0</v>
          </cell>
          <cell r="I29">
            <v>6</v>
          </cell>
          <cell r="J29">
            <v>499</v>
          </cell>
          <cell r="K29">
            <v>248</v>
          </cell>
          <cell r="L29">
            <v>5</v>
          </cell>
          <cell r="M29">
            <v>0</v>
          </cell>
          <cell r="N29">
            <v>0</v>
          </cell>
          <cell r="O29">
            <v>0</v>
          </cell>
          <cell r="P29">
            <v>0</v>
          </cell>
          <cell r="Q29">
            <v>0</v>
          </cell>
          <cell r="R29">
            <v>0</v>
          </cell>
          <cell r="S29">
            <v>0</v>
          </cell>
          <cell r="T29">
            <v>0</v>
          </cell>
          <cell r="U29">
            <v>0</v>
          </cell>
          <cell r="V29">
            <v>0</v>
          </cell>
          <cell r="W29">
            <v>0</v>
          </cell>
          <cell r="X29">
            <v>0</v>
          </cell>
          <cell r="Y29">
            <v>185</v>
          </cell>
          <cell r="Z29">
            <v>84</v>
          </cell>
          <cell r="AA29">
            <v>1</v>
          </cell>
          <cell r="AB29">
            <v>0</v>
          </cell>
          <cell r="AF29">
            <v>12</v>
          </cell>
          <cell r="AG29">
            <v>1.6</v>
          </cell>
          <cell r="AH29">
            <v>0</v>
          </cell>
          <cell r="AI29">
            <v>0</v>
          </cell>
          <cell r="AJ29">
            <v>25</v>
          </cell>
          <cell r="AK29">
            <v>9</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10</v>
          </cell>
          <cell r="BA29">
            <v>10</v>
          </cell>
          <cell r="BB29">
            <v>0</v>
          </cell>
          <cell r="BC29">
            <v>0</v>
          </cell>
          <cell r="BE29">
            <v>7</v>
          </cell>
          <cell r="BF29">
            <v>2</v>
          </cell>
          <cell r="BG29">
            <v>0</v>
          </cell>
          <cell r="BH29">
            <v>0</v>
          </cell>
          <cell r="BI29">
            <v>55</v>
          </cell>
          <cell r="BJ29">
            <v>32</v>
          </cell>
          <cell r="BK29">
            <v>0</v>
          </cell>
          <cell r="BL29">
            <v>0</v>
          </cell>
          <cell r="BM29">
            <v>0</v>
          </cell>
          <cell r="BN29">
            <v>0</v>
          </cell>
          <cell r="BO29">
            <v>0</v>
          </cell>
          <cell r="BP29">
            <v>0</v>
          </cell>
          <cell r="BQ29">
            <v>0</v>
          </cell>
          <cell r="BR29">
            <v>0</v>
          </cell>
          <cell r="BS29">
            <v>0</v>
          </cell>
          <cell r="BT29">
            <v>0</v>
          </cell>
          <cell r="BU29">
            <v>44</v>
          </cell>
          <cell r="BV29">
            <v>9</v>
          </cell>
          <cell r="BW29">
            <v>0</v>
          </cell>
          <cell r="BX29">
            <v>0</v>
          </cell>
        </row>
        <row r="30">
          <cell r="A30">
            <v>311</v>
          </cell>
          <cell r="D30">
            <v>0</v>
          </cell>
          <cell r="E30">
            <v>0</v>
          </cell>
          <cell r="F30">
            <v>0</v>
          </cell>
          <cell r="G30">
            <v>0</v>
          </cell>
          <cell r="H30">
            <v>0</v>
          </cell>
          <cell r="I30">
            <v>22.8</v>
          </cell>
          <cell r="J30">
            <v>612.20000000000005</v>
          </cell>
          <cell r="K30">
            <v>284.2</v>
          </cell>
          <cell r="L30">
            <v>1</v>
          </cell>
          <cell r="M30">
            <v>0</v>
          </cell>
          <cell r="N30">
            <v>0</v>
          </cell>
          <cell r="O30">
            <v>0</v>
          </cell>
          <cell r="P30">
            <v>0</v>
          </cell>
          <cell r="Q30">
            <v>0</v>
          </cell>
          <cell r="R30">
            <v>0</v>
          </cell>
          <cell r="S30">
            <v>0</v>
          </cell>
          <cell r="T30">
            <v>0</v>
          </cell>
          <cell r="U30">
            <v>0</v>
          </cell>
          <cell r="V30">
            <v>0</v>
          </cell>
          <cell r="W30">
            <v>0</v>
          </cell>
          <cell r="X30">
            <v>0</v>
          </cell>
          <cell r="Y30">
            <v>144.4</v>
          </cell>
          <cell r="Z30">
            <v>65</v>
          </cell>
          <cell r="AA30">
            <v>1</v>
          </cell>
          <cell r="AB30">
            <v>0</v>
          </cell>
          <cell r="AF30">
            <v>0</v>
          </cell>
          <cell r="AG30">
            <v>0</v>
          </cell>
          <cell r="AH30">
            <v>0</v>
          </cell>
          <cell r="AI30">
            <v>0</v>
          </cell>
          <cell r="AJ30">
            <v>49.2</v>
          </cell>
          <cell r="AK30">
            <v>20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11</v>
          </cell>
          <cell r="BA30">
            <v>3</v>
          </cell>
          <cell r="BB30">
            <v>0</v>
          </cell>
          <cell r="BC30">
            <v>0</v>
          </cell>
          <cell r="BE30">
            <v>0</v>
          </cell>
          <cell r="BF30">
            <v>0</v>
          </cell>
          <cell r="BG30">
            <v>0</v>
          </cell>
          <cell r="BH30">
            <v>0</v>
          </cell>
          <cell r="BI30">
            <v>230.8</v>
          </cell>
          <cell r="BJ30">
            <v>124.8</v>
          </cell>
          <cell r="BK30">
            <v>0</v>
          </cell>
          <cell r="BL30">
            <v>0</v>
          </cell>
          <cell r="BM30">
            <v>0</v>
          </cell>
          <cell r="BN30">
            <v>0</v>
          </cell>
          <cell r="BO30">
            <v>0</v>
          </cell>
          <cell r="BP30">
            <v>0</v>
          </cell>
          <cell r="BQ30">
            <v>0</v>
          </cell>
          <cell r="BR30">
            <v>0</v>
          </cell>
          <cell r="BS30">
            <v>0</v>
          </cell>
          <cell r="BT30">
            <v>0</v>
          </cell>
          <cell r="BU30">
            <v>54.231999999999999</v>
          </cell>
          <cell r="BV30">
            <v>40.566667000000002</v>
          </cell>
          <cell r="BW30">
            <v>1</v>
          </cell>
          <cell r="BX30">
            <v>0</v>
          </cell>
        </row>
        <row r="31">
          <cell r="A31">
            <v>312</v>
          </cell>
          <cell r="D31">
            <v>36</v>
          </cell>
          <cell r="E31">
            <v>78</v>
          </cell>
          <cell r="F31">
            <v>29</v>
          </cell>
          <cell r="G31">
            <v>0</v>
          </cell>
          <cell r="H31">
            <v>0</v>
          </cell>
          <cell r="I31">
            <v>6</v>
          </cell>
          <cell r="J31">
            <v>1148</v>
          </cell>
          <cell r="K31">
            <v>507</v>
          </cell>
          <cell r="L31">
            <v>13</v>
          </cell>
          <cell r="M31">
            <v>0</v>
          </cell>
          <cell r="N31">
            <v>0</v>
          </cell>
          <cell r="O31">
            <v>0</v>
          </cell>
          <cell r="P31">
            <v>0</v>
          </cell>
          <cell r="Q31">
            <v>0</v>
          </cell>
          <cell r="R31">
            <v>0</v>
          </cell>
          <cell r="S31">
            <v>0</v>
          </cell>
          <cell r="T31">
            <v>0</v>
          </cell>
          <cell r="U31">
            <v>0</v>
          </cell>
          <cell r="V31">
            <v>0</v>
          </cell>
          <cell r="W31">
            <v>0</v>
          </cell>
          <cell r="X31">
            <v>4</v>
          </cell>
          <cell r="Y31">
            <v>627</v>
          </cell>
          <cell r="Z31">
            <v>297.5</v>
          </cell>
          <cell r="AA31">
            <v>0</v>
          </cell>
          <cell r="AB31">
            <v>0</v>
          </cell>
          <cell r="AF31">
            <v>12</v>
          </cell>
          <cell r="AG31">
            <v>8</v>
          </cell>
          <cell r="AH31">
            <v>0</v>
          </cell>
          <cell r="AI31">
            <v>0</v>
          </cell>
          <cell r="AJ31">
            <v>132</v>
          </cell>
          <cell r="AK31">
            <v>66</v>
          </cell>
          <cell r="AL31">
            <v>2</v>
          </cell>
          <cell r="AM31">
            <v>0</v>
          </cell>
          <cell r="AN31">
            <v>0</v>
          </cell>
          <cell r="AO31">
            <v>0</v>
          </cell>
          <cell r="AP31">
            <v>0</v>
          </cell>
          <cell r="AQ31">
            <v>0</v>
          </cell>
          <cell r="AR31">
            <v>0</v>
          </cell>
          <cell r="AS31">
            <v>0</v>
          </cell>
          <cell r="AT31">
            <v>0</v>
          </cell>
          <cell r="AU31">
            <v>0</v>
          </cell>
          <cell r="AV31">
            <v>0</v>
          </cell>
          <cell r="AW31">
            <v>0</v>
          </cell>
          <cell r="AX31">
            <v>0</v>
          </cell>
          <cell r="AY31">
            <v>0</v>
          </cell>
          <cell r="AZ31">
            <v>77</v>
          </cell>
          <cell r="BA31">
            <v>36</v>
          </cell>
          <cell r="BB31">
            <v>0</v>
          </cell>
          <cell r="BC31">
            <v>0</v>
          </cell>
          <cell r="BE31">
            <v>27</v>
          </cell>
          <cell r="BF31">
            <v>9</v>
          </cell>
          <cell r="BG31">
            <v>0</v>
          </cell>
          <cell r="BH31">
            <v>0</v>
          </cell>
          <cell r="BI31">
            <v>304.05</v>
          </cell>
          <cell r="BJ31">
            <v>154.30000000000001</v>
          </cell>
          <cell r="BK31">
            <v>0</v>
          </cell>
          <cell r="BL31">
            <v>0</v>
          </cell>
          <cell r="BM31">
            <v>0</v>
          </cell>
          <cell r="BN31">
            <v>0</v>
          </cell>
          <cell r="BO31">
            <v>0</v>
          </cell>
          <cell r="BP31">
            <v>0</v>
          </cell>
          <cell r="BQ31">
            <v>0</v>
          </cell>
          <cell r="BR31">
            <v>0</v>
          </cell>
          <cell r="BS31">
            <v>0</v>
          </cell>
          <cell r="BT31">
            <v>0</v>
          </cell>
          <cell r="BU31">
            <v>100</v>
          </cell>
          <cell r="BV31">
            <v>62.5</v>
          </cell>
          <cell r="BW31">
            <v>0</v>
          </cell>
          <cell r="BX31">
            <v>0</v>
          </cell>
        </row>
        <row r="32">
          <cell r="A32">
            <v>313</v>
          </cell>
          <cell r="D32">
            <v>0</v>
          </cell>
          <cell r="E32">
            <v>0</v>
          </cell>
          <cell r="F32">
            <v>0</v>
          </cell>
          <cell r="G32">
            <v>0</v>
          </cell>
          <cell r="H32">
            <v>0</v>
          </cell>
          <cell r="I32">
            <v>44.533332999999999</v>
          </cell>
          <cell r="J32">
            <v>1114.7333329999999</v>
          </cell>
          <cell r="K32">
            <v>561.5</v>
          </cell>
          <cell r="L32">
            <v>10</v>
          </cell>
          <cell r="M32">
            <v>0</v>
          </cell>
          <cell r="N32">
            <v>0</v>
          </cell>
          <cell r="O32">
            <v>0</v>
          </cell>
          <cell r="P32">
            <v>0</v>
          </cell>
          <cell r="Q32">
            <v>0</v>
          </cell>
          <cell r="R32">
            <v>0</v>
          </cell>
          <cell r="S32">
            <v>0</v>
          </cell>
          <cell r="T32">
            <v>0</v>
          </cell>
          <cell r="U32">
            <v>0</v>
          </cell>
          <cell r="V32">
            <v>0</v>
          </cell>
          <cell r="W32">
            <v>0</v>
          </cell>
          <cell r="X32">
            <v>12</v>
          </cell>
          <cell r="Y32">
            <v>139.5</v>
          </cell>
          <cell r="Z32">
            <v>73.5</v>
          </cell>
          <cell r="AA32">
            <v>1</v>
          </cell>
          <cell r="AB32">
            <v>0</v>
          </cell>
          <cell r="AF32">
            <v>0</v>
          </cell>
          <cell r="AG32">
            <v>0</v>
          </cell>
          <cell r="AH32">
            <v>0</v>
          </cell>
          <cell r="AI32">
            <v>0</v>
          </cell>
          <cell r="AJ32">
            <v>104</v>
          </cell>
          <cell r="AK32">
            <v>52</v>
          </cell>
          <cell r="AL32">
            <v>1</v>
          </cell>
          <cell r="AM32">
            <v>0</v>
          </cell>
          <cell r="AN32">
            <v>0</v>
          </cell>
          <cell r="AO32">
            <v>0</v>
          </cell>
          <cell r="AP32">
            <v>0</v>
          </cell>
          <cell r="AQ32">
            <v>0</v>
          </cell>
          <cell r="AR32">
            <v>0</v>
          </cell>
          <cell r="AS32">
            <v>0</v>
          </cell>
          <cell r="AT32">
            <v>0</v>
          </cell>
          <cell r="AU32">
            <v>0</v>
          </cell>
          <cell r="AV32">
            <v>0</v>
          </cell>
          <cell r="AW32">
            <v>0</v>
          </cell>
          <cell r="AX32">
            <v>0</v>
          </cell>
          <cell r="AY32">
            <v>0</v>
          </cell>
          <cell r="AZ32">
            <v>10</v>
          </cell>
          <cell r="BA32">
            <v>1</v>
          </cell>
          <cell r="BB32">
            <v>0</v>
          </cell>
          <cell r="BC32">
            <v>0</v>
          </cell>
          <cell r="BE32">
            <v>0</v>
          </cell>
          <cell r="BF32">
            <v>0</v>
          </cell>
          <cell r="BG32">
            <v>0</v>
          </cell>
          <cell r="BH32">
            <v>0</v>
          </cell>
          <cell r="BI32">
            <v>174.13333499999999</v>
          </cell>
          <cell r="BJ32">
            <v>98.666667000000004</v>
          </cell>
          <cell r="BK32">
            <v>3</v>
          </cell>
          <cell r="BL32">
            <v>0</v>
          </cell>
          <cell r="BM32">
            <v>0</v>
          </cell>
          <cell r="BN32">
            <v>0</v>
          </cell>
          <cell r="BO32">
            <v>0</v>
          </cell>
          <cell r="BP32">
            <v>0</v>
          </cell>
          <cell r="BQ32">
            <v>0</v>
          </cell>
          <cell r="BR32">
            <v>0</v>
          </cell>
          <cell r="BS32">
            <v>0</v>
          </cell>
          <cell r="BT32">
            <v>0</v>
          </cell>
          <cell r="BU32">
            <v>17.5</v>
          </cell>
          <cell r="BV32">
            <v>8</v>
          </cell>
          <cell r="BW32">
            <v>0</v>
          </cell>
          <cell r="BX32">
            <v>0</v>
          </cell>
        </row>
        <row r="33">
          <cell r="A33">
            <v>314</v>
          </cell>
          <cell r="D33">
            <v>12</v>
          </cell>
          <cell r="E33">
            <v>63.266666999999998</v>
          </cell>
          <cell r="F33">
            <v>38</v>
          </cell>
          <cell r="G33">
            <v>1</v>
          </cell>
          <cell r="H33">
            <v>0</v>
          </cell>
          <cell r="I33">
            <v>37</v>
          </cell>
          <cell r="J33">
            <v>429</v>
          </cell>
          <cell r="K33">
            <v>155</v>
          </cell>
          <cell r="L33">
            <v>7</v>
          </cell>
          <cell r="M33">
            <v>0</v>
          </cell>
          <cell r="N33">
            <v>0</v>
          </cell>
          <cell r="O33">
            <v>0</v>
          </cell>
          <cell r="P33">
            <v>0</v>
          </cell>
          <cell r="Q33">
            <v>0</v>
          </cell>
          <cell r="R33">
            <v>0</v>
          </cell>
          <cell r="S33">
            <v>0</v>
          </cell>
          <cell r="T33">
            <v>0</v>
          </cell>
          <cell r="U33">
            <v>0</v>
          </cell>
          <cell r="V33">
            <v>0</v>
          </cell>
          <cell r="W33">
            <v>0</v>
          </cell>
          <cell r="X33">
            <v>6</v>
          </cell>
          <cell r="Y33">
            <v>153.6</v>
          </cell>
          <cell r="Z33">
            <v>71.8</v>
          </cell>
          <cell r="AA33">
            <v>3</v>
          </cell>
          <cell r="AB33">
            <v>0</v>
          </cell>
          <cell r="AF33">
            <v>6</v>
          </cell>
          <cell r="AG33">
            <v>7</v>
          </cell>
          <cell r="AH33">
            <v>0</v>
          </cell>
          <cell r="AI33">
            <v>0</v>
          </cell>
          <cell r="AJ33">
            <v>39</v>
          </cell>
          <cell r="AK33">
            <v>31</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27</v>
          </cell>
          <cell r="BA33">
            <v>12</v>
          </cell>
          <cell r="BB33">
            <v>0</v>
          </cell>
          <cell r="BC33">
            <v>0</v>
          </cell>
          <cell r="BE33">
            <v>16.166667</v>
          </cell>
          <cell r="BF33">
            <v>5</v>
          </cell>
          <cell r="BG33">
            <v>0</v>
          </cell>
          <cell r="BH33">
            <v>0</v>
          </cell>
          <cell r="BI33">
            <v>127.333333</v>
          </cell>
          <cell r="BJ33">
            <v>47</v>
          </cell>
          <cell r="BK33">
            <v>4</v>
          </cell>
          <cell r="BL33">
            <v>0</v>
          </cell>
          <cell r="BM33">
            <v>0</v>
          </cell>
          <cell r="BN33">
            <v>0</v>
          </cell>
          <cell r="BO33">
            <v>0</v>
          </cell>
          <cell r="BP33">
            <v>0</v>
          </cell>
          <cell r="BQ33">
            <v>0</v>
          </cell>
          <cell r="BR33">
            <v>0</v>
          </cell>
          <cell r="BS33">
            <v>0</v>
          </cell>
          <cell r="BT33">
            <v>0</v>
          </cell>
          <cell r="BU33">
            <v>51.933332999999998</v>
          </cell>
          <cell r="BV33">
            <v>21.4</v>
          </cell>
          <cell r="BW33">
            <v>3</v>
          </cell>
          <cell r="BX33">
            <v>0</v>
          </cell>
        </row>
        <row r="34">
          <cell r="A34">
            <v>315</v>
          </cell>
          <cell r="D34">
            <v>0</v>
          </cell>
          <cell r="E34">
            <v>0</v>
          </cell>
          <cell r="F34">
            <v>0</v>
          </cell>
          <cell r="G34">
            <v>0</v>
          </cell>
          <cell r="H34">
            <v>0</v>
          </cell>
          <cell r="I34">
            <v>9</v>
          </cell>
          <cell r="J34">
            <v>1008.8</v>
          </cell>
          <cell r="K34">
            <v>430</v>
          </cell>
          <cell r="L34">
            <v>18</v>
          </cell>
          <cell r="M34">
            <v>0</v>
          </cell>
          <cell r="N34">
            <v>0</v>
          </cell>
          <cell r="O34">
            <v>0</v>
          </cell>
          <cell r="P34">
            <v>0</v>
          </cell>
          <cell r="Q34">
            <v>0</v>
          </cell>
          <cell r="R34">
            <v>0</v>
          </cell>
          <cell r="S34">
            <v>0</v>
          </cell>
          <cell r="T34">
            <v>0</v>
          </cell>
          <cell r="U34">
            <v>0</v>
          </cell>
          <cell r="V34">
            <v>0</v>
          </cell>
          <cell r="W34">
            <v>0</v>
          </cell>
          <cell r="X34">
            <v>8</v>
          </cell>
          <cell r="Y34">
            <v>102</v>
          </cell>
          <cell r="Z34">
            <v>29</v>
          </cell>
          <cell r="AA34">
            <v>1</v>
          </cell>
          <cell r="AB34">
            <v>0</v>
          </cell>
          <cell r="AF34">
            <v>0</v>
          </cell>
          <cell r="AG34">
            <v>0</v>
          </cell>
          <cell r="AH34">
            <v>0</v>
          </cell>
          <cell r="AI34">
            <v>0</v>
          </cell>
          <cell r="AJ34">
            <v>130</v>
          </cell>
          <cell r="AK34">
            <v>69</v>
          </cell>
          <cell r="AL34">
            <v>5</v>
          </cell>
          <cell r="AM34">
            <v>0</v>
          </cell>
          <cell r="AN34">
            <v>0</v>
          </cell>
          <cell r="AO34">
            <v>0</v>
          </cell>
          <cell r="AP34">
            <v>0</v>
          </cell>
          <cell r="AQ34">
            <v>0</v>
          </cell>
          <cell r="AR34">
            <v>0</v>
          </cell>
          <cell r="AS34">
            <v>0</v>
          </cell>
          <cell r="AT34">
            <v>0</v>
          </cell>
          <cell r="AU34">
            <v>0</v>
          </cell>
          <cell r="AV34">
            <v>0</v>
          </cell>
          <cell r="AW34">
            <v>1</v>
          </cell>
          <cell r="AX34">
            <v>0</v>
          </cell>
          <cell r="AY34">
            <v>0</v>
          </cell>
          <cell r="AZ34">
            <v>23</v>
          </cell>
          <cell r="BA34">
            <v>5</v>
          </cell>
          <cell r="BB34">
            <v>1</v>
          </cell>
          <cell r="BC34">
            <v>0</v>
          </cell>
          <cell r="BE34">
            <v>0</v>
          </cell>
          <cell r="BF34">
            <v>0</v>
          </cell>
          <cell r="BG34">
            <v>0</v>
          </cell>
          <cell r="BH34">
            <v>0</v>
          </cell>
          <cell r="BI34">
            <v>308.60000000000002</v>
          </cell>
          <cell r="BJ34">
            <v>142</v>
          </cell>
          <cell r="BK34">
            <v>7.5</v>
          </cell>
          <cell r="BL34">
            <v>0</v>
          </cell>
          <cell r="BM34">
            <v>0</v>
          </cell>
          <cell r="BN34">
            <v>0</v>
          </cell>
          <cell r="BO34">
            <v>0</v>
          </cell>
          <cell r="BP34">
            <v>0</v>
          </cell>
          <cell r="BQ34">
            <v>0</v>
          </cell>
          <cell r="BR34">
            <v>0</v>
          </cell>
          <cell r="BS34">
            <v>0</v>
          </cell>
          <cell r="BT34">
            <v>0</v>
          </cell>
          <cell r="BU34">
            <v>14</v>
          </cell>
          <cell r="BV34">
            <v>12</v>
          </cell>
          <cell r="BW34">
            <v>0</v>
          </cell>
          <cell r="BX34">
            <v>0</v>
          </cell>
        </row>
        <row r="35">
          <cell r="A35">
            <v>316</v>
          </cell>
          <cell r="D35">
            <v>188.4</v>
          </cell>
          <cell r="E35">
            <v>588.1</v>
          </cell>
          <cell r="F35">
            <v>179</v>
          </cell>
          <cell r="G35">
            <v>2.2000000000000002</v>
          </cell>
          <cell r="H35">
            <v>0</v>
          </cell>
          <cell r="I35">
            <v>103</v>
          </cell>
          <cell r="J35">
            <v>1013</v>
          </cell>
          <cell r="K35">
            <v>434.5</v>
          </cell>
          <cell r="L35">
            <v>1</v>
          </cell>
          <cell r="M35">
            <v>0</v>
          </cell>
          <cell r="N35">
            <v>0</v>
          </cell>
          <cell r="O35">
            <v>0</v>
          </cell>
          <cell r="P35">
            <v>0</v>
          </cell>
          <cell r="Q35">
            <v>0</v>
          </cell>
          <cell r="R35">
            <v>0</v>
          </cell>
          <cell r="S35">
            <v>0</v>
          </cell>
          <cell r="T35">
            <v>0</v>
          </cell>
          <cell r="U35">
            <v>0</v>
          </cell>
          <cell r="V35">
            <v>0</v>
          </cell>
          <cell r="W35">
            <v>0</v>
          </cell>
          <cell r="X35">
            <v>76</v>
          </cell>
          <cell r="Y35">
            <v>1064.5</v>
          </cell>
          <cell r="Z35">
            <v>433.5</v>
          </cell>
          <cell r="AA35">
            <v>5</v>
          </cell>
          <cell r="AB35">
            <v>0</v>
          </cell>
          <cell r="AF35">
            <v>42.6</v>
          </cell>
          <cell r="AG35">
            <v>10.4</v>
          </cell>
          <cell r="AH35">
            <v>0</v>
          </cell>
          <cell r="AI35">
            <v>0</v>
          </cell>
          <cell r="AJ35">
            <v>53</v>
          </cell>
          <cell r="AK35">
            <v>24</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42</v>
          </cell>
          <cell r="BA35">
            <v>22.5</v>
          </cell>
          <cell r="BB35">
            <v>0</v>
          </cell>
          <cell r="BC35">
            <v>0</v>
          </cell>
          <cell r="BE35">
            <v>123.2</v>
          </cell>
          <cell r="BF35">
            <v>43.2</v>
          </cell>
          <cell r="BG35">
            <v>1.2</v>
          </cell>
          <cell r="BH35">
            <v>0</v>
          </cell>
          <cell r="BI35">
            <v>134</v>
          </cell>
          <cell r="BJ35">
            <v>69</v>
          </cell>
          <cell r="BK35">
            <v>0</v>
          </cell>
          <cell r="BL35">
            <v>0</v>
          </cell>
          <cell r="BM35">
            <v>0</v>
          </cell>
          <cell r="BN35">
            <v>0</v>
          </cell>
          <cell r="BO35">
            <v>0</v>
          </cell>
          <cell r="BP35">
            <v>0</v>
          </cell>
          <cell r="BQ35">
            <v>0</v>
          </cell>
          <cell r="BR35">
            <v>0</v>
          </cell>
          <cell r="BS35">
            <v>0</v>
          </cell>
          <cell r="BT35">
            <v>0</v>
          </cell>
          <cell r="BU35">
            <v>199</v>
          </cell>
          <cell r="BV35">
            <v>76.5</v>
          </cell>
          <cell r="BW35">
            <v>1</v>
          </cell>
          <cell r="BX35">
            <v>0</v>
          </cell>
        </row>
        <row r="36">
          <cell r="A36">
            <v>317</v>
          </cell>
          <cell r="D36">
            <v>0</v>
          </cell>
          <cell r="E36">
            <v>0</v>
          </cell>
          <cell r="F36">
            <v>0</v>
          </cell>
          <cell r="G36">
            <v>0</v>
          </cell>
          <cell r="H36">
            <v>0</v>
          </cell>
          <cell r="I36">
            <v>0</v>
          </cell>
          <cell r="J36">
            <v>1275.7</v>
          </cell>
          <cell r="K36">
            <v>555.9</v>
          </cell>
          <cell r="L36">
            <v>4</v>
          </cell>
          <cell r="M36">
            <v>0</v>
          </cell>
          <cell r="N36">
            <v>0</v>
          </cell>
          <cell r="O36">
            <v>0</v>
          </cell>
          <cell r="P36">
            <v>0</v>
          </cell>
          <cell r="Q36">
            <v>0</v>
          </cell>
          <cell r="R36">
            <v>0</v>
          </cell>
          <cell r="S36">
            <v>0</v>
          </cell>
          <cell r="T36">
            <v>0</v>
          </cell>
          <cell r="U36">
            <v>0</v>
          </cell>
          <cell r="V36">
            <v>0</v>
          </cell>
          <cell r="W36">
            <v>0</v>
          </cell>
          <cell r="X36">
            <v>3</v>
          </cell>
          <cell r="Y36">
            <v>275</v>
          </cell>
          <cell r="Z36">
            <v>126</v>
          </cell>
          <cell r="AA36">
            <v>1</v>
          </cell>
          <cell r="AB36">
            <v>0</v>
          </cell>
          <cell r="AF36">
            <v>0</v>
          </cell>
          <cell r="AG36">
            <v>0</v>
          </cell>
          <cell r="AH36">
            <v>0</v>
          </cell>
          <cell r="AI36">
            <v>0</v>
          </cell>
          <cell r="AJ36">
            <v>75</v>
          </cell>
          <cell r="AK36">
            <v>55</v>
          </cell>
          <cell r="AL36">
            <v>1</v>
          </cell>
          <cell r="AM36">
            <v>0</v>
          </cell>
          <cell r="AN36">
            <v>0</v>
          </cell>
          <cell r="AO36">
            <v>0</v>
          </cell>
          <cell r="AP36">
            <v>0</v>
          </cell>
          <cell r="AQ36">
            <v>0</v>
          </cell>
          <cell r="AR36">
            <v>0</v>
          </cell>
          <cell r="AS36">
            <v>0</v>
          </cell>
          <cell r="AT36">
            <v>0</v>
          </cell>
          <cell r="AU36">
            <v>0</v>
          </cell>
          <cell r="AV36">
            <v>2</v>
          </cell>
          <cell r="AW36">
            <v>2</v>
          </cell>
          <cell r="AX36">
            <v>0</v>
          </cell>
          <cell r="AY36">
            <v>0</v>
          </cell>
          <cell r="AZ36">
            <v>0</v>
          </cell>
          <cell r="BA36">
            <v>4</v>
          </cell>
          <cell r="BB36">
            <v>0</v>
          </cell>
          <cell r="BC36">
            <v>0</v>
          </cell>
          <cell r="BE36">
            <v>0</v>
          </cell>
          <cell r="BF36">
            <v>0</v>
          </cell>
          <cell r="BG36">
            <v>0</v>
          </cell>
          <cell r="BH36">
            <v>0</v>
          </cell>
          <cell r="BI36">
            <v>256</v>
          </cell>
          <cell r="BJ36">
            <v>111</v>
          </cell>
          <cell r="BK36">
            <v>3</v>
          </cell>
          <cell r="BL36">
            <v>0</v>
          </cell>
          <cell r="BM36">
            <v>0</v>
          </cell>
          <cell r="BN36">
            <v>0</v>
          </cell>
          <cell r="BO36">
            <v>0</v>
          </cell>
          <cell r="BP36">
            <v>0</v>
          </cell>
          <cell r="BQ36">
            <v>0</v>
          </cell>
          <cell r="BR36">
            <v>0</v>
          </cell>
          <cell r="BS36">
            <v>0</v>
          </cell>
          <cell r="BT36">
            <v>0</v>
          </cell>
          <cell r="BU36">
            <v>48.6</v>
          </cell>
          <cell r="BV36">
            <v>27</v>
          </cell>
          <cell r="BW36">
            <v>1</v>
          </cell>
          <cell r="BX36">
            <v>0</v>
          </cell>
        </row>
        <row r="37">
          <cell r="A37">
            <v>318</v>
          </cell>
          <cell r="D37">
            <v>8</v>
          </cell>
          <cell r="E37">
            <v>46</v>
          </cell>
          <cell r="F37">
            <v>21</v>
          </cell>
          <cell r="G37">
            <v>1</v>
          </cell>
          <cell r="H37">
            <v>0</v>
          </cell>
          <cell r="I37">
            <v>6</v>
          </cell>
          <cell r="J37">
            <v>407.6</v>
          </cell>
          <cell r="K37">
            <v>220</v>
          </cell>
          <cell r="L37">
            <v>11</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F37">
            <v>0</v>
          </cell>
          <cell r="AG37">
            <v>0</v>
          </cell>
          <cell r="AH37">
            <v>0</v>
          </cell>
          <cell r="AI37">
            <v>0</v>
          </cell>
          <cell r="AJ37">
            <v>57</v>
          </cell>
          <cell r="AK37">
            <v>23</v>
          </cell>
          <cell r="AL37">
            <v>3</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E37">
            <v>0</v>
          </cell>
          <cell r="BF37">
            <v>0</v>
          </cell>
          <cell r="BG37">
            <v>0</v>
          </cell>
          <cell r="BH37">
            <v>0</v>
          </cell>
          <cell r="BI37">
            <v>95.2</v>
          </cell>
          <cell r="BJ37">
            <v>43.2</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row>
        <row r="38">
          <cell r="A38">
            <v>319</v>
          </cell>
          <cell r="D38">
            <v>0</v>
          </cell>
          <cell r="E38">
            <v>90</v>
          </cell>
          <cell r="F38">
            <v>42</v>
          </cell>
          <cell r="G38">
            <v>1</v>
          </cell>
          <cell r="H38">
            <v>0</v>
          </cell>
          <cell r="I38">
            <v>0</v>
          </cell>
          <cell r="J38">
            <v>332</v>
          </cell>
          <cell r="K38">
            <v>159.19999999999999</v>
          </cell>
          <cell r="L38">
            <v>3</v>
          </cell>
          <cell r="M38">
            <v>0</v>
          </cell>
          <cell r="N38">
            <v>0</v>
          </cell>
          <cell r="O38">
            <v>0</v>
          </cell>
          <cell r="P38">
            <v>0</v>
          </cell>
          <cell r="Q38">
            <v>0</v>
          </cell>
          <cell r="R38">
            <v>0</v>
          </cell>
          <cell r="S38">
            <v>0</v>
          </cell>
          <cell r="T38">
            <v>0</v>
          </cell>
          <cell r="U38">
            <v>0</v>
          </cell>
          <cell r="V38">
            <v>0</v>
          </cell>
          <cell r="W38">
            <v>0</v>
          </cell>
          <cell r="X38">
            <v>0</v>
          </cell>
          <cell r="Y38">
            <v>460</v>
          </cell>
          <cell r="Z38">
            <v>197</v>
          </cell>
          <cell r="AA38">
            <v>7</v>
          </cell>
          <cell r="AB38">
            <v>0</v>
          </cell>
          <cell r="AF38">
            <v>9</v>
          </cell>
          <cell r="AG38">
            <v>8</v>
          </cell>
          <cell r="AH38">
            <v>0</v>
          </cell>
          <cell r="AI38">
            <v>0</v>
          </cell>
          <cell r="AJ38">
            <v>19.399999999999999</v>
          </cell>
          <cell r="AK38">
            <v>11.2</v>
          </cell>
          <cell r="AL38">
            <v>1</v>
          </cell>
          <cell r="AM38">
            <v>0</v>
          </cell>
          <cell r="AN38">
            <v>0</v>
          </cell>
          <cell r="AO38">
            <v>0</v>
          </cell>
          <cell r="AP38">
            <v>0</v>
          </cell>
          <cell r="AQ38">
            <v>0</v>
          </cell>
          <cell r="AR38">
            <v>0</v>
          </cell>
          <cell r="AS38">
            <v>0</v>
          </cell>
          <cell r="AT38">
            <v>0</v>
          </cell>
          <cell r="AU38">
            <v>0</v>
          </cell>
          <cell r="AV38">
            <v>0</v>
          </cell>
          <cell r="AW38">
            <v>0</v>
          </cell>
          <cell r="AX38">
            <v>0</v>
          </cell>
          <cell r="AY38">
            <v>0</v>
          </cell>
          <cell r="AZ38">
            <v>32</v>
          </cell>
          <cell r="BA38">
            <v>20</v>
          </cell>
          <cell r="BB38">
            <v>0</v>
          </cell>
          <cell r="BC38">
            <v>0</v>
          </cell>
          <cell r="BE38">
            <v>32</v>
          </cell>
          <cell r="BF38">
            <v>15</v>
          </cell>
          <cell r="BG38">
            <v>0</v>
          </cell>
          <cell r="BH38">
            <v>0</v>
          </cell>
          <cell r="BI38">
            <v>97</v>
          </cell>
          <cell r="BJ38">
            <v>66</v>
          </cell>
          <cell r="BK38">
            <v>1</v>
          </cell>
          <cell r="BL38">
            <v>0</v>
          </cell>
          <cell r="BM38">
            <v>0</v>
          </cell>
          <cell r="BN38">
            <v>0</v>
          </cell>
          <cell r="BO38">
            <v>0</v>
          </cell>
          <cell r="BP38">
            <v>0</v>
          </cell>
          <cell r="BQ38">
            <v>0</v>
          </cell>
          <cell r="BR38">
            <v>0</v>
          </cell>
          <cell r="BS38">
            <v>0</v>
          </cell>
          <cell r="BT38">
            <v>0</v>
          </cell>
          <cell r="BU38">
            <v>148.6</v>
          </cell>
          <cell r="BV38">
            <v>60</v>
          </cell>
          <cell r="BW38">
            <v>2.6</v>
          </cell>
          <cell r="BX38">
            <v>0</v>
          </cell>
        </row>
        <row r="39">
          <cell r="A39">
            <v>320</v>
          </cell>
          <cell r="D39">
            <v>40</v>
          </cell>
          <cell r="E39">
            <v>153</v>
          </cell>
          <cell r="F39">
            <v>57</v>
          </cell>
          <cell r="G39">
            <v>6</v>
          </cell>
          <cell r="H39">
            <v>0</v>
          </cell>
          <cell r="I39">
            <v>48.6</v>
          </cell>
          <cell r="J39">
            <v>644</v>
          </cell>
          <cell r="K39">
            <v>303</v>
          </cell>
          <cell r="L39">
            <v>13</v>
          </cell>
          <cell r="M39">
            <v>0</v>
          </cell>
          <cell r="N39">
            <v>0</v>
          </cell>
          <cell r="O39">
            <v>0</v>
          </cell>
          <cell r="P39">
            <v>0</v>
          </cell>
          <cell r="Q39">
            <v>0</v>
          </cell>
          <cell r="R39">
            <v>0</v>
          </cell>
          <cell r="S39">
            <v>0</v>
          </cell>
          <cell r="T39">
            <v>30</v>
          </cell>
          <cell r="U39">
            <v>12</v>
          </cell>
          <cell r="V39">
            <v>0</v>
          </cell>
          <cell r="W39">
            <v>0</v>
          </cell>
          <cell r="X39">
            <v>83.533332999999999</v>
          </cell>
          <cell r="Y39">
            <v>716.43333199999995</v>
          </cell>
          <cell r="Z39">
            <v>267.39999999999998</v>
          </cell>
          <cell r="AA39">
            <v>5</v>
          </cell>
          <cell r="AB39">
            <v>0</v>
          </cell>
          <cell r="AF39">
            <v>23</v>
          </cell>
          <cell r="AG39">
            <v>14</v>
          </cell>
          <cell r="AH39">
            <v>1</v>
          </cell>
          <cell r="AI39">
            <v>0</v>
          </cell>
          <cell r="AJ39">
            <v>76</v>
          </cell>
          <cell r="AK39">
            <v>60</v>
          </cell>
          <cell r="AL39">
            <v>3</v>
          </cell>
          <cell r="AM39">
            <v>0</v>
          </cell>
          <cell r="AN39">
            <v>0</v>
          </cell>
          <cell r="AO39">
            <v>0</v>
          </cell>
          <cell r="AP39">
            <v>0</v>
          </cell>
          <cell r="AQ39">
            <v>0</v>
          </cell>
          <cell r="AR39">
            <v>7</v>
          </cell>
          <cell r="AS39">
            <v>4</v>
          </cell>
          <cell r="AT39">
            <v>0</v>
          </cell>
          <cell r="AU39">
            <v>0</v>
          </cell>
          <cell r="AV39">
            <v>0</v>
          </cell>
          <cell r="AW39">
            <v>0</v>
          </cell>
          <cell r="AX39">
            <v>0</v>
          </cell>
          <cell r="AY39">
            <v>0</v>
          </cell>
          <cell r="AZ39">
            <v>77.733333000000002</v>
          </cell>
          <cell r="BA39">
            <v>45</v>
          </cell>
          <cell r="BB39">
            <v>0</v>
          </cell>
          <cell r="BC39">
            <v>0</v>
          </cell>
          <cell r="BE39">
            <v>59.733333000000002</v>
          </cell>
          <cell r="BF39">
            <v>26.2</v>
          </cell>
          <cell r="BG39">
            <v>3</v>
          </cell>
          <cell r="BH39">
            <v>0</v>
          </cell>
          <cell r="BI39">
            <v>173.26666700000001</v>
          </cell>
          <cell r="BJ39">
            <v>107.733334</v>
          </cell>
          <cell r="BK39">
            <v>7.6000009999999998</v>
          </cell>
          <cell r="BL39">
            <v>0</v>
          </cell>
          <cell r="BM39">
            <v>0</v>
          </cell>
          <cell r="BN39">
            <v>0</v>
          </cell>
          <cell r="BO39">
            <v>0</v>
          </cell>
          <cell r="BP39">
            <v>0</v>
          </cell>
          <cell r="BQ39">
            <v>9</v>
          </cell>
          <cell r="BR39">
            <v>5</v>
          </cell>
          <cell r="BS39">
            <v>0</v>
          </cell>
          <cell r="BT39">
            <v>0</v>
          </cell>
          <cell r="BU39">
            <v>219.633332</v>
          </cell>
          <cell r="BV39">
            <v>73.599999999999994</v>
          </cell>
          <cell r="BW39">
            <v>1</v>
          </cell>
          <cell r="BX39">
            <v>0</v>
          </cell>
        </row>
        <row r="40">
          <cell r="A40">
            <v>330</v>
          </cell>
          <cell r="D40">
            <v>650</v>
          </cell>
          <cell r="E40">
            <v>1625.5</v>
          </cell>
          <cell r="F40">
            <v>607</v>
          </cell>
          <cell r="G40">
            <v>6</v>
          </cell>
          <cell r="H40">
            <v>0</v>
          </cell>
          <cell r="I40">
            <v>0</v>
          </cell>
          <cell r="J40">
            <v>1806.9333329999999</v>
          </cell>
          <cell r="K40">
            <v>811.1</v>
          </cell>
          <cell r="L40">
            <v>4</v>
          </cell>
          <cell r="M40">
            <v>0</v>
          </cell>
          <cell r="N40">
            <v>0</v>
          </cell>
          <cell r="O40">
            <v>0</v>
          </cell>
          <cell r="P40">
            <v>0</v>
          </cell>
          <cell r="Q40">
            <v>0</v>
          </cell>
          <cell r="R40">
            <v>0</v>
          </cell>
          <cell r="S40">
            <v>0</v>
          </cell>
          <cell r="T40">
            <v>0</v>
          </cell>
          <cell r="U40">
            <v>0</v>
          </cell>
          <cell r="V40">
            <v>0</v>
          </cell>
          <cell r="W40">
            <v>0</v>
          </cell>
          <cell r="X40">
            <v>42.6</v>
          </cell>
          <cell r="Y40">
            <v>2034.1</v>
          </cell>
          <cell r="Z40">
            <v>990.36666700000001</v>
          </cell>
          <cell r="AA40">
            <v>1</v>
          </cell>
          <cell r="AB40">
            <v>0</v>
          </cell>
          <cell r="AF40">
            <v>630</v>
          </cell>
          <cell r="AG40">
            <v>247</v>
          </cell>
          <cell r="AH40">
            <v>2</v>
          </cell>
          <cell r="AI40">
            <v>0</v>
          </cell>
          <cell r="AJ40">
            <v>509.13333299999999</v>
          </cell>
          <cell r="AK40">
            <v>245.6</v>
          </cell>
          <cell r="AL40">
            <v>1</v>
          </cell>
          <cell r="AM40">
            <v>0</v>
          </cell>
          <cell r="AN40">
            <v>0</v>
          </cell>
          <cell r="AO40">
            <v>0</v>
          </cell>
          <cell r="AP40">
            <v>0</v>
          </cell>
          <cell r="AQ40">
            <v>0</v>
          </cell>
          <cell r="AR40">
            <v>0</v>
          </cell>
          <cell r="AS40">
            <v>0</v>
          </cell>
          <cell r="AT40">
            <v>0</v>
          </cell>
          <cell r="AU40">
            <v>0</v>
          </cell>
          <cell r="AV40">
            <v>5</v>
          </cell>
          <cell r="AW40">
            <v>4</v>
          </cell>
          <cell r="AX40">
            <v>0</v>
          </cell>
          <cell r="AY40">
            <v>0</v>
          </cell>
          <cell r="AZ40">
            <v>576.6</v>
          </cell>
          <cell r="BA40">
            <v>312</v>
          </cell>
          <cell r="BB40">
            <v>0</v>
          </cell>
          <cell r="BC40">
            <v>0</v>
          </cell>
          <cell r="BE40">
            <v>405.683334</v>
          </cell>
          <cell r="BF40">
            <v>187.51666700000001</v>
          </cell>
          <cell r="BG40">
            <v>2</v>
          </cell>
          <cell r="BH40">
            <v>0</v>
          </cell>
          <cell r="BI40">
            <v>300.750001</v>
          </cell>
          <cell r="BJ40">
            <v>129.51666700000001</v>
          </cell>
          <cell r="BK40">
            <v>0</v>
          </cell>
          <cell r="BL40">
            <v>0</v>
          </cell>
          <cell r="BM40">
            <v>0</v>
          </cell>
          <cell r="BN40">
            <v>0</v>
          </cell>
          <cell r="BO40">
            <v>0</v>
          </cell>
          <cell r="BP40">
            <v>0</v>
          </cell>
          <cell r="BQ40">
            <v>0</v>
          </cell>
          <cell r="BR40">
            <v>0</v>
          </cell>
          <cell r="BS40">
            <v>0</v>
          </cell>
          <cell r="BT40">
            <v>0</v>
          </cell>
          <cell r="BU40">
            <v>213.066667</v>
          </cell>
          <cell r="BV40">
            <v>128.83333300000001</v>
          </cell>
          <cell r="BW40">
            <v>0</v>
          </cell>
          <cell r="BX40">
            <v>0</v>
          </cell>
        </row>
        <row r="41">
          <cell r="A41">
            <v>331</v>
          </cell>
          <cell r="D41">
            <v>36</v>
          </cell>
          <cell r="E41">
            <v>86</v>
          </cell>
          <cell r="F41">
            <v>35</v>
          </cell>
          <cell r="G41">
            <v>0</v>
          </cell>
          <cell r="H41">
            <v>0</v>
          </cell>
          <cell r="I41">
            <v>57.6</v>
          </cell>
          <cell r="J41">
            <v>1128.0666659999999</v>
          </cell>
          <cell r="K41">
            <v>473.8</v>
          </cell>
          <cell r="L41">
            <v>9.6</v>
          </cell>
          <cell r="M41">
            <v>0</v>
          </cell>
          <cell r="N41">
            <v>0</v>
          </cell>
          <cell r="O41">
            <v>0</v>
          </cell>
          <cell r="P41">
            <v>0</v>
          </cell>
          <cell r="Q41">
            <v>0</v>
          </cell>
          <cell r="R41">
            <v>0</v>
          </cell>
          <cell r="S41">
            <v>0</v>
          </cell>
          <cell r="T41">
            <v>0</v>
          </cell>
          <cell r="U41">
            <v>0</v>
          </cell>
          <cell r="V41">
            <v>0</v>
          </cell>
          <cell r="W41">
            <v>0</v>
          </cell>
          <cell r="X41">
            <v>14.133333</v>
          </cell>
          <cell r="Y41">
            <v>642.06666700000005</v>
          </cell>
          <cell r="Z41">
            <v>274.566666</v>
          </cell>
          <cell r="AA41">
            <v>2</v>
          </cell>
          <cell r="AB41">
            <v>0</v>
          </cell>
          <cell r="AF41">
            <v>4</v>
          </cell>
          <cell r="AG41">
            <v>10</v>
          </cell>
          <cell r="AH41">
            <v>0</v>
          </cell>
          <cell r="AI41">
            <v>0</v>
          </cell>
          <cell r="AJ41">
            <v>229</v>
          </cell>
          <cell r="AK41">
            <v>101</v>
          </cell>
          <cell r="AL41">
            <v>2</v>
          </cell>
          <cell r="AM41">
            <v>0</v>
          </cell>
          <cell r="AN41">
            <v>0</v>
          </cell>
          <cell r="AO41">
            <v>0</v>
          </cell>
          <cell r="AP41">
            <v>0</v>
          </cell>
          <cell r="AQ41">
            <v>0</v>
          </cell>
          <cell r="AR41">
            <v>0</v>
          </cell>
          <cell r="AS41">
            <v>0</v>
          </cell>
          <cell r="AT41">
            <v>0</v>
          </cell>
          <cell r="AU41">
            <v>0</v>
          </cell>
          <cell r="AV41">
            <v>0</v>
          </cell>
          <cell r="AW41">
            <v>0</v>
          </cell>
          <cell r="AX41">
            <v>0</v>
          </cell>
          <cell r="AY41">
            <v>0</v>
          </cell>
          <cell r="AZ41">
            <v>138.6</v>
          </cell>
          <cell r="BA41">
            <v>69.733333000000002</v>
          </cell>
          <cell r="BB41">
            <v>0</v>
          </cell>
          <cell r="BC41">
            <v>0</v>
          </cell>
          <cell r="BE41">
            <v>9</v>
          </cell>
          <cell r="BF41">
            <v>3</v>
          </cell>
          <cell r="BG41">
            <v>0</v>
          </cell>
          <cell r="BH41">
            <v>0</v>
          </cell>
          <cell r="BI41">
            <v>235.10000099999999</v>
          </cell>
          <cell r="BJ41">
            <v>114.83333399999999</v>
          </cell>
          <cell r="BK41">
            <v>3.7</v>
          </cell>
          <cell r="BL41">
            <v>0</v>
          </cell>
          <cell r="BM41">
            <v>0</v>
          </cell>
          <cell r="BN41">
            <v>0</v>
          </cell>
          <cell r="BO41">
            <v>0</v>
          </cell>
          <cell r="BP41">
            <v>0</v>
          </cell>
          <cell r="BQ41">
            <v>0</v>
          </cell>
          <cell r="BR41">
            <v>0</v>
          </cell>
          <cell r="BS41">
            <v>0</v>
          </cell>
          <cell r="BT41">
            <v>0</v>
          </cell>
          <cell r="BU41">
            <v>189.13333399999999</v>
          </cell>
          <cell r="BV41">
            <v>82.466667000000001</v>
          </cell>
          <cell r="BW41">
            <v>0</v>
          </cell>
          <cell r="BX41">
            <v>0</v>
          </cell>
        </row>
        <row r="42">
          <cell r="A42">
            <v>332</v>
          </cell>
          <cell r="D42">
            <v>37</v>
          </cell>
          <cell r="E42">
            <v>71</v>
          </cell>
          <cell r="F42">
            <v>19</v>
          </cell>
          <cell r="G42">
            <v>0</v>
          </cell>
          <cell r="H42">
            <v>0</v>
          </cell>
          <cell r="I42">
            <v>68</v>
          </cell>
          <cell r="J42">
            <v>582.66666699999996</v>
          </cell>
          <cell r="K42">
            <v>240.6</v>
          </cell>
          <cell r="L42">
            <v>3.2</v>
          </cell>
          <cell r="M42">
            <v>0</v>
          </cell>
          <cell r="N42">
            <v>0</v>
          </cell>
          <cell r="O42">
            <v>0</v>
          </cell>
          <cell r="P42">
            <v>0</v>
          </cell>
          <cell r="Q42">
            <v>0</v>
          </cell>
          <cell r="R42">
            <v>0</v>
          </cell>
          <cell r="S42">
            <v>0</v>
          </cell>
          <cell r="T42">
            <v>0</v>
          </cell>
          <cell r="U42">
            <v>0</v>
          </cell>
          <cell r="V42">
            <v>0</v>
          </cell>
          <cell r="W42">
            <v>0</v>
          </cell>
          <cell r="X42">
            <v>13</v>
          </cell>
          <cell r="Y42">
            <v>611.73133399999995</v>
          </cell>
          <cell r="Z42">
            <v>232.4</v>
          </cell>
          <cell r="AA42">
            <v>1</v>
          </cell>
          <cell r="AB42">
            <v>0</v>
          </cell>
          <cell r="AF42">
            <v>29</v>
          </cell>
          <cell r="AG42">
            <v>9</v>
          </cell>
          <cell r="AH42">
            <v>0</v>
          </cell>
          <cell r="AI42">
            <v>0</v>
          </cell>
          <cell r="AJ42">
            <v>104.666667</v>
          </cell>
          <cell r="AK42">
            <v>44.6</v>
          </cell>
          <cell r="AL42">
            <v>1</v>
          </cell>
          <cell r="AM42">
            <v>0</v>
          </cell>
          <cell r="AN42">
            <v>0</v>
          </cell>
          <cell r="AO42">
            <v>0</v>
          </cell>
          <cell r="AP42">
            <v>0</v>
          </cell>
          <cell r="AQ42">
            <v>0</v>
          </cell>
          <cell r="AR42">
            <v>0</v>
          </cell>
          <cell r="AS42">
            <v>0</v>
          </cell>
          <cell r="AT42">
            <v>0</v>
          </cell>
          <cell r="AU42">
            <v>0</v>
          </cell>
          <cell r="AV42">
            <v>0</v>
          </cell>
          <cell r="AW42">
            <v>0</v>
          </cell>
          <cell r="AX42">
            <v>0</v>
          </cell>
          <cell r="AY42">
            <v>0</v>
          </cell>
          <cell r="AZ42">
            <v>91</v>
          </cell>
          <cell r="BA42">
            <v>39</v>
          </cell>
          <cell r="BB42">
            <v>1</v>
          </cell>
          <cell r="BC42">
            <v>0</v>
          </cell>
          <cell r="BE42">
            <v>9</v>
          </cell>
          <cell r="BF42">
            <v>4</v>
          </cell>
          <cell r="BG42">
            <v>0</v>
          </cell>
          <cell r="BH42">
            <v>0</v>
          </cell>
          <cell r="BI42">
            <v>111.599999</v>
          </cell>
          <cell r="BJ42">
            <v>45.7</v>
          </cell>
          <cell r="BK42">
            <v>0</v>
          </cell>
          <cell r="BL42">
            <v>0</v>
          </cell>
          <cell r="BM42">
            <v>0</v>
          </cell>
          <cell r="BN42">
            <v>0</v>
          </cell>
          <cell r="BO42">
            <v>0</v>
          </cell>
          <cell r="BP42">
            <v>0</v>
          </cell>
          <cell r="BQ42">
            <v>0</v>
          </cell>
          <cell r="BR42">
            <v>0</v>
          </cell>
          <cell r="BS42">
            <v>0</v>
          </cell>
          <cell r="BT42">
            <v>0</v>
          </cell>
          <cell r="BU42">
            <v>137.13133400000001</v>
          </cell>
          <cell r="BV42">
            <v>59.6</v>
          </cell>
          <cell r="BW42">
            <v>0</v>
          </cell>
          <cell r="BX42">
            <v>0</v>
          </cell>
        </row>
        <row r="43">
          <cell r="A43">
            <v>333</v>
          </cell>
          <cell r="D43">
            <v>0</v>
          </cell>
          <cell r="E43">
            <v>0</v>
          </cell>
          <cell r="F43">
            <v>0</v>
          </cell>
          <cell r="G43">
            <v>0</v>
          </cell>
          <cell r="H43">
            <v>0</v>
          </cell>
          <cell r="I43">
            <v>32</v>
          </cell>
          <cell r="J43">
            <v>1605.9666669999999</v>
          </cell>
          <cell r="K43">
            <v>679.4</v>
          </cell>
          <cell r="L43">
            <v>4</v>
          </cell>
          <cell r="M43">
            <v>0</v>
          </cell>
          <cell r="N43">
            <v>0</v>
          </cell>
          <cell r="O43">
            <v>0</v>
          </cell>
          <cell r="P43">
            <v>0</v>
          </cell>
          <cell r="Q43">
            <v>0</v>
          </cell>
          <cell r="R43">
            <v>0</v>
          </cell>
          <cell r="S43">
            <v>0</v>
          </cell>
          <cell r="T43">
            <v>0</v>
          </cell>
          <cell r="U43">
            <v>0</v>
          </cell>
          <cell r="V43">
            <v>0</v>
          </cell>
          <cell r="W43">
            <v>0</v>
          </cell>
          <cell r="X43">
            <v>8</v>
          </cell>
          <cell r="Y43">
            <v>499</v>
          </cell>
          <cell r="Z43">
            <v>215.4</v>
          </cell>
          <cell r="AA43">
            <v>1</v>
          </cell>
          <cell r="AB43">
            <v>0</v>
          </cell>
          <cell r="AF43">
            <v>0</v>
          </cell>
          <cell r="AG43">
            <v>0</v>
          </cell>
          <cell r="AH43">
            <v>0</v>
          </cell>
          <cell r="AI43">
            <v>0</v>
          </cell>
          <cell r="AJ43">
            <v>203</v>
          </cell>
          <cell r="AK43">
            <v>116.4</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89</v>
          </cell>
          <cell r="BA43">
            <v>43</v>
          </cell>
          <cell r="BB43">
            <v>0</v>
          </cell>
          <cell r="BC43">
            <v>0</v>
          </cell>
          <cell r="BE43">
            <v>0</v>
          </cell>
          <cell r="BF43">
            <v>0</v>
          </cell>
          <cell r="BG43">
            <v>0</v>
          </cell>
          <cell r="BH43">
            <v>0</v>
          </cell>
          <cell r="BI43">
            <v>270.60000000000002</v>
          </cell>
          <cell r="BJ43">
            <v>126.2</v>
          </cell>
          <cell r="BK43">
            <v>2</v>
          </cell>
          <cell r="BL43">
            <v>0</v>
          </cell>
          <cell r="BM43">
            <v>0</v>
          </cell>
          <cell r="BN43">
            <v>0</v>
          </cell>
          <cell r="BO43">
            <v>0</v>
          </cell>
          <cell r="BP43">
            <v>0</v>
          </cell>
          <cell r="BQ43">
            <v>0</v>
          </cell>
          <cell r="BR43">
            <v>0</v>
          </cell>
          <cell r="BS43">
            <v>0</v>
          </cell>
          <cell r="BT43">
            <v>0</v>
          </cell>
          <cell r="BU43">
            <v>72</v>
          </cell>
          <cell r="BV43">
            <v>35</v>
          </cell>
          <cell r="BW43">
            <v>0</v>
          </cell>
          <cell r="BX43">
            <v>0</v>
          </cell>
        </row>
        <row r="44">
          <cell r="A44">
            <v>334</v>
          </cell>
          <cell r="D44">
            <v>0</v>
          </cell>
          <cell r="E44">
            <v>0</v>
          </cell>
          <cell r="F44">
            <v>0</v>
          </cell>
          <cell r="G44">
            <v>0</v>
          </cell>
          <cell r="H44">
            <v>0</v>
          </cell>
          <cell r="I44">
            <v>31.4</v>
          </cell>
          <cell r="J44">
            <v>560.6</v>
          </cell>
          <cell r="K44">
            <v>261</v>
          </cell>
          <cell r="L44">
            <v>4</v>
          </cell>
          <cell r="M44">
            <v>0</v>
          </cell>
          <cell r="N44">
            <v>0</v>
          </cell>
          <cell r="O44">
            <v>0</v>
          </cell>
          <cell r="P44">
            <v>0</v>
          </cell>
          <cell r="Q44">
            <v>0</v>
          </cell>
          <cell r="R44">
            <v>0</v>
          </cell>
          <cell r="S44">
            <v>0</v>
          </cell>
          <cell r="T44">
            <v>0</v>
          </cell>
          <cell r="U44">
            <v>0</v>
          </cell>
          <cell r="V44">
            <v>0</v>
          </cell>
          <cell r="W44">
            <v>0</v>
          </cell>
          <cell r="X44">
            <v>47.2</v>
          </cell>
          <cell r="Y44">
            <v>683.60000100000002</v>
          </cell>
          <cell r="Z44">
            <v>358</v>
          </cell>
          <cell r="AA44">
            <v>5</v>
          </cell>
          <cell r="AB44">
            <v>0</v>
          </cell>
          <cell r="AF44">
            <v>0</v>
          </cell>
          <cell r="AG44">
            <v>0</v>
          </cell>
          <cell r="AH44">
            <v>0</v>
          </cell>
          <cell r="AI44">
            <v>0</v>
          </cell>
          <cell r="AJ44">
            <v>83</v>
          </cell>
          <cell r="AK44">
            <v>45</v>
          </cell>
          <cell r="AL44">
            <v>3</v>
          </cell>
          <cell r="AM44">
            <v>0</v>
          </cell>
          <cell r="AN44">
            <v>0</v>
          </cell>
          <cell r="AO44">
            <v>0</v>
          </cell>
          <cell r="AP44">
            <v>0</v>
          </cell>
          <cell r="AQ44">
            <v>0</v>
          </cell>
          <cell r="AR44">
            <v>0</v>
          </cell>
          <cell r="AS44">
            <v>0</v>
          </cell>
          <cell r="AT44">
            <v>0</v>
          </cell>
          <cell r="AU44">
            <v>0</v>
          </cell>
          <cell r="AV44">
            <v>2</v>
          </cell>
          <cell r="AW44">
            <v>6</v>
          </cell>
          <cell r="AX44">
            <v>0</v>
          </cell>
          <cell r="AY44">
            <v>0</v>
          </cell>
          <cell r="AZ44">
            <v>83.866667000000007</v>
          </cell>
          <cell r="BA44">
            <v>52</v>
          </cell>
          <cell r="BB44">
            <v>1</v>
          </cell>
          <cell r="BC44">
            <v>0</v>
          </cell>
          <cell r="BE44">
            <v>0</v>
          </cell>
          <cell r="BF44">
            <v>0</v>
          </cell>
          <cell r="BG44">
            <v>0</v>
          </cell>
          <cell r="BH44">
            <v>0</v>
          </cell>
          <cell r="BI44">
            <v>168.566666</v>
          </cell>
          <cell r="BJ44">
            <v>86.966666000000004</v>
          </cell>
          <cell r="BK44">
            <v>1</v>
          </cell>
          <cell r="BL44">
            <v>0</v>
          </cell>
          <cell r="BM44">
            <v>0</v>
          </cell>
          <cell r="BN44">
            <v>0</v>
          </cell>
          <cell r="BO44">
            <v>0</v>
          </cell>
          <cell r="BP44">
            <v>0</v>
          </cell>
          <cell r="BQ44">
            <v>0</v>
          </cell>
          <cell r="BR44">
            <v>0</v>
          </cell>
          <cell r="BS44">
            <v>0</v>
          </cell>
          <cell r="BT44">
            <v>0</v>
          </cell>
          <cell r="BU44">
            <v>300.66666600000002</v>
          </cell>
          <cell r="BV44">
            <v>194.533332</v>
          </cell>
          <cell r="BW44">
            <v>3.6</v>
          </cell>
          <cell r="BX44">
            <v>0</v>
          </cell>
        </row>
        <row r="45">
          <cell r="A45">
            <v>335</v>
          </cell>
          <cell r="D45">
            <v>246</v>
          </cell>
          <cell r="E45">
            <v>528</v>
          </cell>
          <cell r="F45">
            <v>192</v>
          </cell>
          <cell r="G45">
            <v>4</v>
          </cell>
          <cell r="H45">
            <v>0</v>
          </cell>
          <cell r="I45">
            <v>83.8</v>
          </cell>
          <cell r="J45">
            <v>1179.0999999999999</v>
          </cell>
          <cell r="K45">
            <v>497</v>
          </cell>
          <cell r="L45">
            <v>2</v>
          </cell>
          <cell r="M45">
            <v>0</v>
          </cell>
          <cell r="N45">
            <v>0</v>
          </cell>
          <cell r="O45">
            <v>0</v>
          </cell>
          <cell r="P45">
            <v>0</v>
          </cell>
          <cell r="Q45">
            <v>0</v>
          </cell>
          <cell r="R45">
            <v>0</v>
          </cell>
          <cell r="S45">
            <v>0</v>
          </cell>
          <cell r="T45">
            <v>0</v>
          </cell>
          <cell r="U45">
            <v>0</v>
          </cell>
          <cell r="V45">
            <v>0</v>
          </cell>
          <cell r="W45">
            <v>0</v>
          </cell>
          <cell r="X45">
            <v>92</v>
          </cell>
          <cell r="Y45">
            <v>552.79999999999995</v>
          </cell>
          <cell r="Z45">
            <v>225</v>
          </cell>
          <cell r="AA45">
            <v>0</v>
          </cell>
          <cell r="AB45">
            <v>0</v>
          </cell>
          <cell r="AF45">
            <v>130</v>
          </cell>
          <cell r="AG45">
            <v>81</v>
          </cell>
          <cell r="AH45">
            <v>2</v>
          </cell>
          <cell r="AI45">
            <v>0</v>
          </cell>
          <cell r="AJ45">
            <v>217</v>
          </cell>
          <cell r="AK45">
            <v>96</v>
          </cell>
          <cell r="AL45">
            <v>0</v>
          </cell>
          <cell r="AM45">
            <v>0</v>
          </cell>
          <cell r="AN45">
            <v>0</v>
          </cell>
          <cell r="AO45">
            <v>0</v>
          </cell>
          <cell r="AP45">
            <v>0</v>
          </cell>
          <cell r="AQ45">
            <v>0</v>
          </cell>
          <cell r="AR45">
            <v>0</v>
          </cell>
          <cell r="AS45">
            <v>0</v>
          </cell>
          <cell r="AT45">
            <v>0</v>
          </cell>
          <cell r="AU45">
            <v>0</v>
          </cell>
          <cell r="AV45">
            <v>1</v>
          </cell>
          <cell r="AW45">
            <v>0</v>
          </cell>
          <cell r="AX45">
            <v>0</v>
          </cell>
          <cell r="AY45">
            <v>0</v>
          </cell>
          <cell r="AZ45">
            <v>91</v>
          </cell>
          <cell r="BA45">
            <v>45</v>
          </cell>
          <cell r="BB45">
            <v>0</v>
          </cell>
          <cell r="BC45">
            <v>0</v>
          </cell>
          <cell r="BE45">
            <v>127</v>
          </cell>
          <cell r="BF45">
            <v>61</v>
          </cell>
          <cell r="BG45">
            <v>2</v>
          </cell>
          <cell r="BH45">
            <v>0</v>
          </cell>
          <cell r="BI45">
            <v>318.39999999999998</v>
          </cell>
          <cell r="BJ45">
            <v>133</v>
          </cell>
          <cell r="BK45">
            <v>0</v>
          </cell>
          <cell r="BL45">
            <v>0</v>
          </cell>
          <cell r="BM45">
            <v>0</v>
          </cell>
          <cell r="BN45">
            <v>0</v>
          </cell>
          <cell r="BO45">
            <v>0</v>
          </cell>
          <cell r="BP45">
            <v>0</v>
          </cell>
          <cell r="BQ45">
            <v>0</v>
          </cell>
          <cell r="BR45">
            <v>0</v>
          </cell>
          <cell r="BS45">
            <v>0</v>
          </cell>
          <cell r="BT45">
            <v>0</v>
          </cell>
          <cell r="BU45">
            <v>137.000001</v>
          </cell>
          <cell r="BV45">
            <v>57</v>
          </cell>
          <cell r="BW45">
            <v>0</v>
          </cell>
          <cell r="BX45">
            <v>0</v>
          </cell>
        </row>
        <row r="46">
          <cell r="A46">
            <v>336</v>
          </cell>
          <cell r="D46">
            <v>158</v>
          </cell>
          <cell r="E46">
            <v>427.5</v>
          </cell>
          <cell r="F46">
            <v>137</v>
          </cell>
          <cell r="G46">
            <v>15</v>
          </cell>
          <cell r="H46">
            <v>0</v>
          </cell>
          <cell r="I46">
            <v>48</v>
          </cell>
          <cell r="J46">
            <v>635</v>
          </cell>
          <cell r="K46">
            <v>295</v>
          </cell>
          <cell r="L46">
            <v>6</v>
          </cell>
          <cell r="M46">
            <v>0</v>
          </cell>
          <cell r="N46">
            <v>0</v>
          </cell>
          <cell r="O46">
            <v>0</v>
          </cell>
          <cell r="P46">
            <v>0</v>
          </cell>
          <cell r="Q46">
            <v>0</v>
          </cell>
          <cell r="R46">
            <v>0</v>
          </cell>
          <cell r="S46">
            <v>0</v>
          </cell>
          <cell r="T46">
            <v>0</v>
          </cell>
          <cell r="U46">
            <v>0</v>
          </cell>
          <cell r="V46">
            <v>0</v>
          </cell>
          <cell r="W46">
            <v>0</v>
          </cell>
          <cell r="X46">
            <v>81.8</v>
          </cell>
          <cell r="Y46">
            <v>846.8</v>
          </cell>
          <cell r="Z46">
            <v>351</v>
          </cell>
          <cell r="AA46">
            <v>1</v>
          </cell>
          <cell r="AB46">
            <v>0</v>
          </cell>
          <cell r="AF46">
            <v>133.5</v>
          </cell>
          <cell r="AG46">
            <v>38</v>
          </cell>
          <cell r="AH46">
            <v>6</v>
          </cell>
          <cell r="AI46">
            <v>0</v>
          </cell>
          <cell r="AJ46">
            <v>177</v>
          </cell>
          <cell r="AK46">
            <v>90</v>
          </cell>
          <cell r="AL46">
            <v>4</v>
          </cell>
          <cell r="AM46">
            <v>0</v>
          </cell>
          <cell r="AN46">
            <v>0</v>
          </cell>
          <cell r="AO46">
            <v>0</v>
          </cell>
          <cell r="AP46">
            <v>0</v>
          </cell>
          <cell r="AQ46">
            <v>0</v>
          </cell>
          <cell r="AR46">
            <v>0</v>
          </cell>
          <cell r="AS46">
            <v>0</v>
          </cell>
          <cell r="AT46">
            <v>0</v>
          </cell>
          <cell r="AU46">
            <v>0</v>
          </cell>
          <cell r="AV46">
            <v>1</v>
          </cell>
          <cell r="AW46">
            <v>0</v>
          </cell>
          <cell r="AX46">
            <v>0</v>
          </cell>
          <cell r="AY46">
            <v>0</v>
          </cell>
          <cell r="AZ46">
            <v>184</v>
          </cell>
          <cell r="BA46">
            <v>89</v>
          </cell>
          <cell r="BB46">
            <v>0</v>
          </cell>
          <cell r="BC46">
            <v>0</v>
          </cell>
          <cell r="BE46">
            <v>76</v>
          </cell>
          <cell r="BF46">
            <v>34</v>
          </cell>
          <cell r="BG46">
            <v>5</v>
          </cell>
          <cell r="BH46">
            <v>0</v>
          </cell>
          <cell r="BI46">
            <v>76</v>
          </cell>
          <cell r="BJ46">
            <v>55</v>
          </cell>
          <cell r="BK46">
            <v>0</v>
          </cell>
          <cell r="BL46">
            <v>0</v>
          </cell>
          <cell r="BM46">
            <v>0</v>
          </cell>
          <cell r="BN46">
            <v>0</v>
          </cell>
          <cell r="BO46">
            <v>0</v>
          </cell>
          <cell r="BP46">
            <v>0</v>
          </cell>
          <cell r="BQ46">
            <v>0</v>
          </cell>
          <cell r="BR46">
            <v>0</v>
          </cell>
          <cell r="BS46">
            <v>0</v>
          </cell>
          <cell r="BT46">
            <v>0</v>
          </cell>
          <cell r="BU46">
            <v>120.166667</v>
          </cell>
          <cell r="BV46">
            <v>70</v>
          </cell>
          <cell r="BW46">
            <v>1</v>
          </cell>
          <cell r="BX46">
            <v>0</v>
          </cell>
        </row>
        <row r="47">
          <cell r="A47">
            <v>340</v>
          </cell>
          <cell r="D47">
            <v>0</v>
          </cell>
          <cell r="E47">
            <v>0</v>
          </cell>
          <cell r="F47">
            <v>0</v>
          </cell>
          <cell r="G47">
            <v>0</v>
          </cell>
          <cell r="H47">
            <v>0</v>
          </cell>
          <cell r="I47">
            <v>49</v>
          </cell>
          <cell r="J47">
            <v>729.8</v>
          </cell>
          <cell r="K47">
            <v>307</v>
          </cell>
          <cell r="L47">
            <v>7</v>
          </cell>
          <cell r="M47">
            <v>0</v>
          </cell>
          <cell r="N47">
            <v>0</v>
          </cell>
          <cell r="O47">
            <v>0</v>
          </cell>
          <cell r="P47">
            <v>0</v>
          </cell>
          <cell r="Q47">
            <v>0</v>
          </cell>
          <cell r="R47">
            <v>0</v>
          </cell>
          <cell r="S47">
            <v>0</v>
          </cell>
          <cell r="T47">
            <v>0</v>
          </cell>
          <cell r="U47">
            <v>0</v>
          </cell>
          <cell r="V47">
            <v>0</v>
          </cell>
          <cell r="W47">
            <v>0</v>
          </cell>
          <cell r="X47">
            <v>0</v>
          </cell>
          <cell r="Y47">
            <v>234</v>
          </cell>
          <cell r="Z47">
            <v>89</v>
          </cell>
          <cell r="AA47">
            <v>2</v>
          </cell>
          <cell r="AB47">
            <v>0</v>
          </cell>
          <cell r="AF47">
            <v>0</v>
          </cell>
          <cell r="AG47">
            <v>0</v>
          </cell>
          <cell r="AH47">
            <v>0</v>
          </cell>
          <cell r="AI47">
            <v>0</v>
          </cell>
          <cell r="AJ47">
            <v>149</v>
          </cell>
          <cell r="AK47">
            <v>73</v>
          </cell>
          <cell r="AL47">
            <v>2</v>
          </cell>
          <cell r="AM47">
            <v>0</v>
          </cell>
          <cell r="AN47">
            <v>0</v>
          </cell>
          <cell r="AO47">
            <v>0</v>
          </cell>
          <cell r="AP47">
            <v>0</v>
          </cell>
          <cell r="AQ47">
            <v>0</v>
          </cell>
          <cell r="AR47">
            <v>0</v>
          </cell>
          <cell r="AS47">
            <v>0</v>
          </cell>
          <cell r="AT47">
            <v>0</v>
          </cell>
          <cell r="AU47">
            <v>0</v>
          </cell>
          <cell r="AV47">
            <v>0</v>
          </cell>
          <cell r="AW47">
            <v>0</v>
          </cell>
          <cell r="AX47">
            <v>0</v>
          </cell>
          <cell r="AY47">
            <v>0</v>
          </cell>
          <cell r="AZ47">
            <v>32</v>
          </cell>
          <cell r="BA47">
            <v>18</v>
          </cell>
          <cell r="BB47">
            <v>0</v>
          </cell>
          <cell r="BC47">
            <v>0</v>
          </cell>
          <cell r="BE47">
            <v>0</v>
          </cell>
          <cell r="BF47">
            <v>0</v>
          </cell>
          <cell r="BG47">
            <v>0</v>
          </cell>
          <cell r="BH47">
            <v>0</v>
          </cell>
          <cell r="BI47">
            <v>282.8</v>
          </cell>
          <cell r="BJ47">
            <v>141.19999999999999</v>
          </cell>
          <cell r="BK47">
            <v>4</v>
          </cell>
          <cell r="BL47">
            <v>0</v>
          </cell>
          <cell r="BM47">
            <v>0</v>
          </cell>
          <cell r="BN47">
            <v>0</v>
          </cell>
          <cell r="BO47">
            <v>0</v>
          </cell>
          <cell r="BP47">
            <v>0</v>
          </cell>
          <cell r="BQ47">
            <v>0</v>
          </cell>
          <cell r="BR47">
            <v>0</v>
          </cell>
          <cell r="BS47">
            <v>0</v>
          </cell>
          <cell r="BT47">
            <v>0</v>
          </cell>
          <cell r="BU47">
            <v>109.4</v>
          </cell>
          <cell r="BV47">
            <v>43.6</v>
          </cell>
          <cell r="BW47">
            <v>0</v>
          </cell>
          <cell r="BX47">
            <v>0</v>
          </cell>
        </row>
        <row r="48">
          <cell r="A48">
            <v>341</v>
          </cell>
          <cell r="D48">
            <v>91</v>
          </cell>
          <cell r="E48">
            <v>274</v>
          </cell>
          <cell r="F48">
            <v>88</v>
          </cell>
          <cell r="G48">
            <v>20</v>
          </cell>
          <cell r="H48">
            <v>0</v>
          </cell>
          <cell r="I48">
            <v>190.533333</v>
          </cell>
          <cell r="J48">
            <v>1718.4</v>
          </cell>
          <cell r="K48">
            <v>739.66666699999996</v>
          </cell>
          <cell r="L48">
            <v>19</v>
          </cell>
          <cell r="M48">
            <v>0</v>
          </cell>
          <cell r="N48">
            <v>0</v>
          </cell>
          <cell r="O48">
            <v>0</v>
          </cell>
          <cell r="P48">
            <v>0</v>
          </cell>
          <cell r="Q48">
            <v>0</v>
          </cell>
          <cell r="R48">
            <v>0</v>
          </cell>
          <cell r="S48">
            <v>0</v>
          </cell>
          <cell r="T48">
            <v>0</v>
          </cell>
          <cell r="U48">
            <v>0</v>
          </cell>
          <cell r="V48">
            <v>0</v>
          </cell>
          <cell r="W48">
            <v>0</v>
          </cell>
          <cell r="X48">
            <v>54</v>
          </cell>
          <cell r="Y48">
            <v>290</v>
          </cell>
          <cell r="Z48">
            <v>117.4</v>
          </cell>
          <cell r="AA48">
            <v>5</v>
          </cell>
          <cell r="AB48">
            <v>0</v>
          </cell>
          <cell r="AF48">
            <v>46</v>
          </cell>
          <cell r="AG48">
            <v>29</v>
          </cell>
          <cell r="AH48">
            <v>4</v>
          </cell>
          <cell r="AI48">
            <v>0</v>
          </cell>
          <cell r="AJ48">
            <v>364</v>
          </cell>
          <cell r="AK48">
            <v>214.66666699999999</v>
          </cell>
          <cell r="AL48">
            <v>5</v>
          </cell>
          <cell r="AM48">
            <v>0</v>
          </cell>
          <cell r="AN48">
            <v>0</v>
          </cell>
          <cell r="AO48">
            <v>0</v>
          </cell>
          <cell r="AP48">
            <v>0</v>
          </cell>
          <cell r="AQ48">
            <v>0</v>
          </cell>
          <cell r="AR48">
            <v>0</v>
          </cell>
          <cell r="AS48">
            <v>0</v>
          </cell>
          <cell r="AT48">
            <v>0</v>
          </cell>
          <cell r="AU48">
            <v>0</v>
          </cell>
          <cell r="AV48">
            <v>0</v>
          </cell>
          <cell r="AW48">
            <v>0</v>
          </cell>
          <cell r="AX48">
            <v>0</v>
          </cell>
          <cell r="AY48">
            <v>0</v>
          </cell>
          <cell r="AZ48">
            <v>48</v>
          </cell>
          <cell r="BA48">
            <v>20</v>
          </cell>
          <cell r="BB48">
            <v>1</v>
          </cell>
          <cell r="BC48">
            <v>0</v>
          </cell>
          <cell r="BE48">
            <v>99.133332999999993</v>
          </cell>
          <cell r="BF48">
            <v>31.35</v>
          </cell>
          <cell r="BG48">
            <v>9</v>
          </cell>
          <cell r="BH48">
            <v>0</v>
          </cell>
          <cell r="BI48">
            <v>396.4</v>
          </cell>
          <cell r="BJ48">
            <v>194.8</v>
          </cell>
          <cell r="BK48">
            <v>1</v>
          </cell>
          <cell r="BL48">
            <v>0</v>
          </cell>
          <cell r="BM48">
            <v>0</v>
          </cell>
          <cell r="BN48">
            <v>0</v>
          </cell>
          <cell r="BO48">
            <v>0</v>
          </cell>
          <cell r="BP48">
            <v>0</v>
          </cell>
          <cell r="BQ48">
            <v>0</v>
          </cell>
          <cell r="BR48">
            <v>0</v>
          </cell>
          <cell r="BS48">
            <v>0</v>
          </cell>
          <cell r="BT48">
            <v>0</v>
          </cell>
          <cell r="BU48">
            <v>56</v>
          </cell>
          <cell r="BV48">
            <v>33.200000000000003</v>
          </cell>
          <cell r="BW48">
            <v>0</v>
          </cell>
          <cell r="BX48">
            <v>0</v>
          </cell>
        </row>
        <row r="49">
          <cell r="A49">
            <v>342</v>
          </cell>
          <cell r="D49">
            <v>0</v>
          </cell>
          <cell r="E49">
            <v>45</v>
          </cell>
          <cell r="F49">
            <v>18</v>
          </cell>
          <cell r="G49">
            <v>0</v>
          </cell>
          <cell r="H49">
            <v>0</v>
          </cell>
          <cell r="I49">
            <v>62.6</v>
          </cell>
          <cell r="J49">
            <v>632.58866699999999</v>
          </cell>
          <cell r="K49">
            <v>260.68866700000001</v>
          </cell>
          <cell r="L49">
            <v>0</v>
          </cell>
          <cell r="M49">
            <v>0</v>
          </cell>
          <cell r="N49">
            <v>0</v>
          </cell>
          <cell r="O49">
            <v>0</v>
          </cell>
          <cell r="P49">
            <v>0</v>
          </cell>
          <cell r="Q49">
            <v>0</v>
          </cell>
          <cell r="R49">
            <v>0</v>
          </cell>
          <cell r="S49">
            <v>0</v>
          </cell>
          <cell r="T49">
            <v>0</v>
          </cell>
          <cell r="U49">
            <v>0</v>
          </cell>
          <cell r="V49">
            <v>0</v>
          </cell>
          <cell r="W49">
            <v>0</v>
          </cell>
          <cell r="X49">
            <v>0</v>
          </cell>
          <cell r="Y49">
            <v>74.733333000000002</v>
          </cell>
          <cell r="Z49">
            <v>16.63</v>
          </cell>
          <cell r="AA49">
            <v>0</v>
          </cell>
          <cell r="AB49">
            <v>0</v>
          </cell>
          <cell r="AF49">
            <v>0</v>
          </cell>
          <cell r="AG49">
            <v>0</v>
          </cell>
          <cell r="AH49">
            <v>0</v>
          </cell>
          <cell r="AI49">
            <v>0</v>
          </cell>
          <cell r="AJ49">
            <v>119</v>
          </cell>
          <cell r="AK49">
            <v>83</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9.9</v>
          </cell>
          <cell r="BA49">
            <v>3</v>
          </cell>
          <cell r="BB49">
            <v>0</v>
          </cell>
          <cell r="BC49">
            <v>0</v>
          </cell>
          <cell r="BE49">
            <v>17.95</v>
          </cell>
          <cell r="BF49">
            <v>10.199999999999999</v>
          </cell>
          <cell r="BG49">
            <v>0</v>
          </cell>
          <cell r="BH49">
            <v>0</v>
          </cell>
          <cell r="BI49">
            <v>249.8</v>
          </cell>
          <cell r="BJ49">
            <v>95.2</v>
          </cell>
          <cell r="BK49">
            <v>0</v>
          </cell>
          <cell r="BL49">
            <v>0</v>
          </cell>
          <cell r="BM49">
            <v>0</v>
          </cell>
          <cell r="BN49">
            <v>0</v>
          </cell>
          <cell r="BO49">
            <v>0</v>
          </cell>
          <cell r="BP49">
            <v>0</v>
          </cell>
          <cell r="BQ49">
            <v>0</v>
          </cell>
          <cell r="BR49">
            <v>0</v>
          </cell>
          <cell r="BS49">
            <v>0</v>
          </cell>
          <cell r="BT49">
            <v>0</v>
          </cell>
          <cell r="BU49">
            <v>40.294665999999999</v>
          </cell>
          <cell r="BV49">
            <v>7.8333329999999997</v>
          </cell>
          <cell r="BW49">
            <v>0</v>
          </cell>
          <cell r="BX49">
            <v>0</v>
          </cell>
        </row>
        <row r="50">
          <cell r="A50">
            <v>343</v>
          </cell>
          <cell r="D50">
            <v>44.6</v>
          </cell>
          <cell r="E50">
            <v>129.433333</v>
          </cell>
          <cell r="F50">
            <v>32</v>
          </cell>
          <cell r="G50">
            <v>5</v>
          </cell>
          <cell r="H50">
            <v>0</v>
          </cell>
          <cell r="I50">
            <v>113.4</v>
          </cell>
          <cell r="J50">
            <v>973.93333399999995</v>
          </cell>
          <cell r="K50">
            <v>419.933333</v>
          </cell>
          <cell r="L50">
            <v>15.8</v>
          </cell>
          <cell r="M50">
            <v>0</v>
          </cell>
          <cell r="N50">
            <v>0</v>
          </cell>
          <cell r="O50">
            <v>0</v>
          </cell>
          <cell r="P50">
            <v>0</v>
          </cell>
          <cell r="Q50">
            <v>0</v>
          </cell>
          <cell r="R50">
            <v>0</v>
          </cell>
          <cell r="S50">
            <v>0</v>
          </cell>
          <cell r="T50">
            <v>0</v>
          </cell>
          <cell r="U50">
            <v>0</v>
          </cell>
          <cell r="V50">
            <v>0</v>
          </cell>
          <cell r="W50">
            <v>0</v>
          </cell>
          <cell r="X50">
            <v>1.4</v>
          </cell>
          <cell r="Y50">
            <v>107.2</v>
          </cell>
          <cell r="Z50">
            <v>53.8</v>
          </cell>
          <cell r="AA50">
            <v>1</v>
          </cell>
          <cell r="AB50">
            <v>0</v>
          </cell>
          <cell r="AF50">
            <v>43</v>
          </cell>
          <cell r="AG50">
            <v>16</v>
          </cell>
          <cell r="AH50">
            <v>5</v>
          </cell>
          <cell r="AI50">
            <v>0</v>
          </cell>
          <cell r="AJ50">
            <v>181.4</v>
          </cell>
          <cell r="AK50">
            <v>91.8</v>
          </cell>
          <cell r="AL50">
            <v>5.8</v>
          </cell>
          <cell r="AM50">
            <v>0</v>
          </cell>
          <cell r="AN50">
            <v>0</v>
          </cell>
          <cell r="AO50">
            <v>0</v>
          </cell>
          <cell r="AP50">
            <v>0</v>
          </cell>
          <cell r="AQ50">
            <v>0</v>
          </cell>
          <cell r="AR50">
            <v>0</v>
          </cell>
          <cell r="AS50">
            <v>0</v>
          </cell>
          <cell r="AT50">
            <v>0</v>
          </cell>
          <cell r="AU50">
            <v>0</v>
          </cell>
          <cell r="AV50">
            <v>0</v>
          </cell>
          <cell r="AW50">
            <v>0</v>
          </cell>
          <cell r="AX50">
            <v>0</v>
          </cell>
          <cell r="AY50">
            <v>0</v>
          </cell>
          <cell r="AZ50">
            <v>15.8</v>
          </cell>
          <cell r="BA50">
            <v>9</v>
          </cell>
          <cell r="BB50">
            <v>0</v>
          </cell>
          <cell r="BC50">
            <v>0</v>
          </cell>
          <cell r="BE50">
            <v>29.233332999999998</v>
          </cell>
          <cell r="BF50">
            <v>7.7</v>
          </cell>
          <cell r="BG50">
            <v>0</v>
          </cell>
          <cell r="BH50">
            <v>0</v>
          </cell>
          <cell r="BI50">
            <v>418.96667200000002</v>
          </cell>
          <cell r="BJ50">
            <v>231.13333399999999</v>
          </cell>
          <cell r="BK50">
            <v>3.6</v>
          </cell>
          <cell r="BL50">
            <v>0</v>
          </cell>
          <cell r="BM50">
            <v>0</v>
          </cell>
          <cell r="BN50">
            <v>0</v>
          </cell>
          <cell r="BO50">
            <v>0</v>
          </cell>
          <cell r="BP50">
            <v>0</v>
          </cell>
          <cell r="BQ50">
            <v>0</v>
          </cell>
          <cell r="BR50">
            <v>0</v>
          </cell>
          <cell r="BS50">
            <v>0</v>
          </cell>
          <cell r="BT50">
            <v>0</v>
          </cell>
          <cell r="BU50">
            <v>62.600005000000003</v>
          </cell>
          <cell r="BV50">
            <v>33.733333999999999</v>
          </cell>
          <cell r="BW50">
            <v>0</v>
          </cell>
          <cell r="BX50">
            <v>0</v>
          </cell>
        </row>
        <row r="51">
          <cell r="A51">
            <v>344</v>
          </cell>
          <cell r="D51">
            <v>94</v>
          </cell>
          <cell r="E51">
            <v>103.6</v>
          </cell>
          <cell r="F51">
            <v>47</v>
          </cell>
          <cell r="G51">
            <v>0</v>
          </cell>
          <cell r="H51">
            <v>0</v>
          </cell>
          <cell r="I51">
            <v>218.1</v>
          </cell>
          <cell r="J51">
            <v>887.246667</v>
          </cell>
          <cell r="K51">
            <v>398.566667</v>
          </cell>
          <cell r="L51">
            <v>10</v>
          </cell>
          <cell r="M51">
            <v>0</v>
          </cell>
          <cell r="N51">
            <v>0</v>
          </cell>
          <cell r="O51">
            <v>0</v>
          </cell>
          <cell r="P51">
            <v>0</v>
          </cell>
          <cell r="Q51">
            <v>0</v>
          </cell>
          <cell r="R51">
            <v>0</v>
          </cell>
          <cell r="S51">
            <v>0</v>
          </cell>
          <cell r="T51">
            <v>0</v>
          </cell>
          <cell r="U51">
            <v>0</v>
          </cell>
          <cell r="V51">
            <v>0</v>
          </cell>
          <cell r="W51">
            <v>0</v>
          </cell>
          <cell r="X51">
            <v>10.933332999999999</v>
          </cell>
          <cell r="Y51">
            <v>328.83333299999998</v>
          </cell>
          <cell r="Z51">
            <v>137.6</v>
          </cell>
          <cell r="AA51">
            <v>6</v>
          </cell>
          <cell r="AB51">
            <v>0</v>
          </cell>
          <cell r="AF51">
            <v>27</v>
          </cell>
          <cell r="AG51">
            <v>16</v>
          </cell>
          <cell r="AH51">
            <v>0</v>
          </cell>
          <cell r="AI51">
            <v>0</v>
          </cell>
          <cell r="AJ51">
            <v>235.8</v>
          </cell>
          <cell r="AK51">
            <v>106.666667</v>
          </cell>
          <cell r="AL51">
            <v>6</v>
          </cell>
          <cell r="AM51">
            <v>0</v>
          </cell>
          <cell r="AN51">
            <v>0</v>
          </cell>
          <cell r="AO51">
            <v>0</v>
          </cell>
          <cell r="AP51">
            <v>0</v>
          </cell>
          <cell r="AQ51">
            <v>0</v>
          </cell>
          <cell r="AR51">
            <v>0</v>
          </cell>
          <cell r="AS51">
            <v>0</v>
          </cell>
          <cell r="AT51">
            <v>0</v>
          </cell>
          <cell r="AU51">
            <v>0</v>
          </cell>
          <cell r="AV51">
            <v>0</v>
          </cell>
          <cell r="AW51">
            <v>0</v>
          </cell>
          <cell r="AX51">
            <v>0</v>
          </cell>
          <cell r="AY51">
            <v>0</v>
          </cell>
          <cell r="AZ51">
            <v>55</v>
          </cell>
          <cell r="BA51">
            <v>20</v>
          </cell>
          <cell r="BB51">
            <v>1</v>
          </cell>
          <cell r="BC51">
            <v>0</v>
          </cell>
          <cell r="BE51">
            <v>20.8</v>
          </cell>
          <cell r="BF51">
            <v>12</v>
          </cell>
          <cell r="BG51">
            <v>0</v>
          </cell>
          <cell r="BH51">
            <v>0</v>
          </cell>
          <cell r="BI51">
            <v>336.955332</v>
          </cell>
          <cell r="BJ51">
            <v>184.03866600000001</v>
          </cell>
          <cell r="BK51">
            <v>3</v>
          </cell>
          <cell r="BL51">
            <v>0</v>
          </cell>
          <cell r="BM51">
            <v>0</v>
          </cell>
          <cell r="BN51">
            <v>0</v>
          </cell>
          <cell r="BO51">
            <v>0</v>
          </cell>
          <cell r="BP51">
            <v>0</v>
          </cell>
          <cell r="BQ51">
            <v>0</v>
          </cell>
          <cell r="BR51">
            <v>0</v>
          </cell>
          <cell r="BS51">
            <v>0</v>
          </cell>
          <cell r="BT51">
            <v>0</v>
          </cell>
          <cell r="BU51">
            <v>154.14999900000001</v>
          </cell>
          <cell r="BV51">
            <v>69.366667000000007</v>
          </cell>
          <cell r="BW51">
            <v>3.7333340000000002</v>
          </cell>
          <cell r="BX51">
            <v>0</v>
          </cell>
        </row>
        <row r="52">
          <cell r="A52">
            <v>350</v>
          </cell>
          <cell r="D52">
            <v>53</v>
          </cell>
          <cell r="E52">
            <v>118</v>
          </cell>
          <cell r="F52">
            <v>49</v>
          </cell>
          <cell r="G52">
            <v>1</v>
          </cell>
          <cell r="H52">
            <v>0</v>
          </cell>
          <cell r="I52">
            <v>156</v>
          </cell>
          <cell r="J52">
            <v>1072.2</v>
          </cell>
          <cell r="K52">
            <v>485.86666700000001</v>
          </cell>
          <cell r="L52">
            <v>2</v>
          </cell>
          <cell r="M52">
            <v>0</v>
          </cell>
          <cell r="N52">
            <v>0</v>
          </cell>
          <cell r="O52">
            <v>0</v>
          </cell>
          <cell r="P52">
            <v>0</v>
          </cell>
          <cell r="Q52">
            <v>0</v>
          </cell>
          <cell r="R52">
            <v>0</v>
          </cell>
          <cell r="S52">
            <v>0</v>
          </cell>
          <cell r="T52">
            <v>0</v>
          </cell>
          <cell r="U52">
            <v>0</v>
          </cell>
          <cell r="V52">
            <v>0</v>
          </cell>
          <cell r="W52">
            <v>0</v>
          </cell>
          <cell r="X52">
            <v>63</v>
          </cell>
          <cell r="Y52">
            <v>481.61666700000001</v>
          </cell>
          <cell r="Z52">
            <v>194</v>
          </cell>
          <cell r="AA52">
            <v>0</v>
          </cell>
          <cell r="AB52">
            <v>0</v>
          </cell>
          <cell r="AF52">
            <v>16</v>
          </cell>
          <cell r="AG52">
            <v>6</v>
          </cell>
          <cell r="AH52">
            <v>0</v>
          </cell>
          <cell r="AI52">
            <v>0</v>
          </cell>
          <cell r="AJ52">
            <v>140</v>
          </cell>
          <cell r="AK52">
            <v>69.866667000000007</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49</v>
          </cell>
          <cell r="BA52">
            <v>20</v>
          </cell>
          <cell r="BB52">
            <v>0</v>
          </cell>
          <cell r="BC52">
            <v>0</v>
          </cell>
          <cell r="BE52">
            <v>36</v>
          </cell>
          <cell r="BF52">
            <v>15</v>
          </cell>
          <cell r="BG52">
            <v>0</v>
          </cell>
          <cell r="BH52">
            <v>0</v>
          </cell>
          <cell r="BI52">
            <v>281.66666700000002</v>
          </cell>
          <cell r="BJ52">
            <v>158.26666499999999</v>
          </cell>
          <cell r="BK52">
            <v>0</v>
          </cell>
          <cell r="BL52">
            <v>0</v>
          </cell>
          <cell r="BM52">
            <v>0</v>
          </cell>
          <cell r="BN52">
            <v>0</v>
          </cell>
          <cell r="BO52">
            <v>0</v>
          </cell>
          <cell r="BP52">
            <v>0</v>
          </cell>
          <cell r="BQ52">
            <v>0</v>
          </cell>
          <cell r="BR52">
            <v>0</v>
          </cell>
          <cell r="BS52">
            <v>0</v>
          </cell>
          <cell r="BT52">
            <v>0</v>
          </cell>
          <cell r="BU52">
            <v>143.94999999999999</v>
          </cell>
          <cell r="BV52">
            <v>67.266666999999998</v>
          </cell>
          <cell r="BW52">
            <v>0</v>
          </cell>
          <cell r="BX52">
            <v>0</v>
          </cell>
        </row>
        <row r="53">
          <cell r="A53">
            <v>351</v>
          </cell>
          <cell r="D53">
            <v>24</v>
          </cell>
          <cell r="E53">
            <v>42</v>
          </cell>
          <cell r="F53">
            <v>15</v>
          </cell>
          <cell r="G53">
            <v>0</v>
          </cell>
          <cell r="H53">
            <v>0</v>
          </cell>
          <cell r="I53">
            <v>13</v>
          </cell>
          <cell r="J53">
            <v>475.066667</v>
          </cell>
          <cell r="K53">
            <v>188.4</v>
          </cell>
          <cell r="L53">
            <v>1</v>
          </cell>
          <cell r="M53">
            <v>0</v>
          </cell>
          <cell r="N53">
            <v>0</v>
          </cell>
          <cell r="O53">
            <v>0</v>
          </cell>
          <cell r="P53">
            <v>0</v>
          </cell>
          <cell r="Q53">
            <v>0</v>
          </cell>
          <cell r="R53">
            <v>0</v>
          </cell>
          <cell r="S53">
            <v>0</v>
          </cell>
          <cell r="T53">
            <v>0</v>
          </cell>
          <cell r="U53">
            <v>0</v>
          </cell>
          <cell r="V53">
            <v>0</v>
          </cell>
          <cell r="W53">
            <v>0</v>
          </cell>
          <cell r="X53">
            <v>2</v>
          </cell>
          <cell r="Y53">
            <v>326.8</v>
          </cell>
          <cell r="Z53">
            <v>171.6</v>
          </cell>
          <cell r="AA53">
            <v>8</v>
          </cell>
          <cell r="AB53">
            <v>0</v>
          </cell>
          <cell r="AF53">
            <v>27</v>
          </cell>
          <cell r="AG53">
            <v>10</v>
          </cell>
          <cell r="AH53">
            <v>0</v>
          </cell>
          <cell r="AI53">
            <v>0</v>
          </cell>
          <cell r="AJ53">
            <v>35</v>
          </cell>
          <cell r="AK53">
            <v>21</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30.8</v>
          </cell>
          <cell r="BA53">
            <v>18</v>
          </cell>
          <cell r="BB53">
            <v>0</v>
          </cell>
          <cell r="BC53">
            <v>0</v>
          </cell>
          <cell r="BE53">
            <v>3</v>
          </cell>
          <cell r="BF53">
            <v>2</v>
          </cell>
          <cell r="BG53">
            <v>0</v>
          </cell>
          <cell r="BH53">
            <v>0</v>
          </cell>
          <cell r="BI53">
            <v>215.533333</v>
          </cell>
          <cell r="BJ53">
            <v>94.933333000000005</v>
          </cell>
          <cell r="BK53">
            <v>1</v>
          </cell>
          <cell r="BL53">
            <v>0</v>
          </cell>
          <cell r="BM53">
            <v>0</v>
          </cell>
          <cell r="BN53">
            <v>0</v>
          </cell>
          <cell r="BO53">
            <v>0</v>
          </cell>
          <cell r="BP53">
            <v>0</v>
          </cell>
          <cell r="BQ53">
            <v>0</v>
          </cell>
          <cell r="BR53">
            <v>0</v>
          </cell>
          <cell r="BS53">
            <v>0</v>
          </cell>
          <cell r="BT53">
            <v>0</v>
          </cell>
          <cell r="BU53">
            <v>109.8</v>
          </cell>
          <cell r="BV53">
            <v>67.533332999999999</v>
          </cell>
          <cell r="BW53">
            <v>6</v>
          </cell>
          <cell r="BX53">
            <v>0</v>
          </cell>
        </row>
        <row r="54">
          <cell r="A54">
            <v>352</v>
          </cell>
          <cell r="D54">
            <v>0</v>
          </cell>
          <cell r="E54">
            <v>75</v>
          </cell>
          <cell r="F54">
            <v>21</v>
          </cell>
          <cell r="G54">
            <v>0</v>
          </cell>
          <cell r="H54">
            <v>0</v>
          </cell>
          <cell r="I54">
            <v>8</v>
          </cell>
          <cell r="J54">
            <v>2219.3333339999999</v>
          </cell>
          <cell r="K54">
            <v>1053</v>
          </cell>
          <cell r="L54">
            <v>5</v>
          </cell>
          <cell r="M54">
            <v>0</v>
          </cell>
          <cell r="N54">
            <v>0</v>
          </cell>
          <cell r="O54">
            <v>0</v>
          </cell>
          <cell r="P54">
            <v>0</v>
          </cell>
          <cell r="Q54">
            <v>0</v>
          </cell>
          <cell r="R54">
            <v>0</v>
          </cell>
          <cell r="S54">
            <v>0</v>
          </cell>
          <cell r="T54">
            <v>0</v>
          </cell>
          <cell r="U54">
            <v>0</v>
          </cell>
          <cell r="V54">
            <v>0</v>
          </cell>
          <cell r="W54">
            <v>0</v>
          </cell>
          <cell r="X54">
            <v>69</v>
          </cell>
          <cell r="Y54">
            <v>1399.533334</v>
          </cell>
          <cell r="Z54">
            <v>739.76666699999998</v>
          </cell>
          <cell r="AA54">
            <v>3</v>
          </cell>
          <cell r="AB54">
            <v>0</v>
          </cell>
          <cell r="AF54">
            <v>26</v>
          </cell>
          <cell r="AG54">
            <v>10</v>
          </cell>
          <cell r="AH54">
            <v>0</v>
          </cell>
          <cell r="AI54">
            <v>0</v>
          </cell>
          <cell r="AJ54">
            <v>779.66666699999996</v>
          </cell>
          <cell r="AK54">
            <v>388</v>
          </cell>
          <cell r="AL54">
            <v>2</v>
          </cell>
          <cell r="AM54">
            <v>0</v>
          </cell>
          <cell r="AN54">
            <v>0</v>
          </cell>
          <cell r="AO54">
            <v>0</v>
          </cell>
          <cell r="AP54">
            <v>0</v>
          </cell>
          <cell r="AQ54">
            <v>0</v>
          </cell>
          <cell r="AR54">
            <v>0</v>
          </cell>
          <cell r="AS54">
            <v>0</v>
          </cell>
          <cell r="AT54">
            <v>0</v>
          </cell>
          <cell r="AU54">
            <v>0</v>
          </cell>
          <cell r="AV54">
            <v>1</v>
          </cell>
          <cell r="AW54">
            <v>0</v>
          </cell>
          <cell r="AX54">
            <v>0</v>
          </cell>
          <cell r="AY54">
            <v>0</v>
          </cell>
          <cell r="AZ54">
            <v>542</v>
          </cell>
          <cell r="BA54">
            <v>280</v>
          </cell>
          <cell r="BB54">
            <v>2</v>
          </cell>
          <cell r="BC54">
            <v>0</v>
          </cell>
          <cell r="BE54">
            <v>0</v>
          </cell>
          <cell r="BF54">
            <v>0</v>
          </cell>
          <cell r="BG54">
            <v>0</v>
          </cell>
          <cell r="BH54">
            <v>0</v>
          </cell>
          <cell r="BI54">
            <v>450.66667000000001</v>
          </cell>
          <cell r="BJ54">
            <v>232.6</v>
          </cell>
          <cell r="BK54">
            <v>2</v>
          </cell>
          <cell r="BL54">
            <v>0</v>
          </cell>
          <cell r="BM54">
            <v>0</v>
          </cell>
          <cell r="BN54">
            <v>0</v>
          </cell>
          <cell r="BO54">
            <v>0</v>
          </cell>
          <cell r="BP54">
            <v>0</v>
          </cell>
          <cell r="BQ54">
            <v>0</v>
          </cell>
          <cell r="BR54">
            <v>0</v>
          </cell>
          <cell r="BS54">
            <v>0</v>
          </cell>
          <cell r="BT54">
            <v>0</v>
          </cell>
          <cell r="BU54">
            <v>270</v>
          </cell>
          <cell r="BV54">
            <v>169.6</v>
          </cell>
          <cell r="BW54">
            <v>0</v>
          </cell>
          <cell r="BX54">
            <v>0</v>
          </cell>
        </row>
        <row r="55">
          <cell r="A55">
            <v>353</v>
          </cell>
          <cell r="D55">
            <v>0</v>
          </cell>
          <cell r="E55">
            <v>0</v>
          </cell>
          <cell r="F55">
            <v>0</v>
          </cell>
          <cell r="G55">
            <v>0</v>
          </cell>
          <cell r="H55">
            <v>0</v>
          </cell>
          <cell r="I55">
            <v>1</v>
          </cell>
          <cell r="J55">
            <v>717.66666499999997</v>
          </cell>
          <cell r="K55">
            <v>362.933333</v>
          </cell>
          <cell r="L55">
            <v>4</v>
          </cell>
          <cell r="M55">
            <v>0</v>
          </cell>
          <cell r="N55">
            <v>0</v>
          </cell>
          <cell r="O55">
            <v>0</v>
          </cell>
          <cell r="P55">
            <v>0</v>
          </cell>
          <cell r="Q55">
            <v>0</v>
          </cell>
          <cell r="R55">
            <v>0</v>
          </cell>
          <cell r="S55">
            <v>0</v>
          </cell>
          <cell r="T55">
            <v>0</v>
          </cell>
          <cell r="U55">
            <v>0</v>
          </cell>
          <cell r="V55">
            <v>0</v>
          </cell>
          <cell r="W55">
            <v>0</v>
          </cell>
          <cell r="X55">
            <v>134.80000000000001</v>
          </cell>
          <cell r="Y55">
            <v>676.8</v>
          </cell>
          <cell r="Z55">
            <v>243</v>
          </cell>
          <cell r="AA55">
            <v>0</v>
          </cell>
          <cell r="AB55">
            <v>0</v>
          </cell>
          <cell r="AF55">
            <v>0</v>
          </cell>
          <cell r="AG55">
            <v>0</v>
          </cell>
          <cell r="AH55">
            <v>0</v>
          </cell>
          <cell r="AI55">
            <v>0</v>
          </cell>
          <cell r="AJ55">
            <v>88.933333000000005</v>
          </cell>
          <cell r="AK55">
            <v>54.933332999999998</v>
          </cell>
          <cell r="AL55">
            <v>1</v>
          </cell>
          <cell r="AM55">
            <v>0</v>
          </cell>
          <cell r="AN55">
            <v>0</v>
          </cell>
          <cell r="AO55">
            <v>0</v>
          </cell>
          <cell r="AP55">
            <v>0</v>
          </cell>
          <cell r="AQ55">
            <v>0</v>
          </cell>
          <cell r="AR55">
            <v>0</v>
          </cell>
          <cell r="AS55">
            <v>0</v>
          </cell>
          <cell r="AT55">
            <v>0</v>
          </cell>
          <cell r="AU55">
            <v>0</v>
          </cell>
          <cell r="AV55">
            <v>0</v>
          </cell>
          <cell r="AW55">
            <v>0</v>
          </cell>
          <cell r="AX55">
            <v>0</v>
          </cell>
          <cell r="AY55">
            <v>0</v>
          </cell>
          <cell r="AZ55">
            <v>75.8</v>
          </cell>
          <cell r="BA55">
            <v>47</v>
          </cell>
          <cell r="BB55">
            <v>0</v>
          </cell>
          <cell r="BC55">
            <v>0</v>
          </cell>
          <cell r="BE55">
            <v>0</v>
          </cell>
          <cell r="BF55">
            <v>0</v>
          </cell>
          <cell r="BG55">
            <v>0</v>
          </cell>
          <cell r="BH55">
            <v>0</v>
          </cell>
          <cell r="BI55">
            <v>240.500001</v>
          </cell>
          <cell r="BJ55">
            <v>151.73333400000001</v>
          </cell>
          <cell r="BK55">
            <v>1</v>
          </cell>
          <cell r="BL55">
            <v>0</v>
          </cell>
          <cell r="BM55">
            <v>0</v>
          </cell>
          <cell r="BN55">
            <v>0</v>
          </cell>
          <cell r="BO55">
            <v>0</v>
          </cell>
          <cell r="BP55">
            <v>0</v>
          </cell>
          <cell r="BQ55">
            <v>0</v>
          </cell>
          <cell r="BR55">
            <v>0</v>
          </cell>
          <cell r="BS55">
            <v>0</v>
          </cell>
          <cell r="BT55">
            <v>0</v>
          </cell>
          <cell r="BU55">
            <v>87</v>
          </cell>
          <cell r="BV55">
            <v>43</v>
          </cell>
          <cell r="BW55">
            <v>0</v>
          </cell>
          <cell r="BX55">
            <v>0</v>
          </cell>
        </row>
        <row r="56">
          <cell r="A56">
            <v>354</v>
          </cell>
          <cell r="D56">
            <v>30</v>
          </cell>
          <cell r="E56">
            <v>85</v>
          </cell>
          <cell r="F56">
            <v>26</v>
          </cell>
          <cell r="G56">
            <v>0</v>
          </cell>
          <cell r="H56">
            <v>0</v>
          </cell>
          <cell r="I56">
            <v>33.583333000000003</v>
          </cell>
          <cell r="J56">
            <v>742.44999700000005</v>
          </cell>
          <cell r="K56">
            <v>354.066666</v>
          </cell>
          <cell r="L56">
            <v>2</v>
          </cell>
          <cell r="M56">
            <v>0</v>
          </cell>
          <cell r="N56">
            <v>0</v>
          </cell>
          <cell r="O56">
            <v>0</v>
          </cell>
          <cell r="P56">
            <v>0</v>
          </cell>
          <cell r="Q56">
            <v>0</v>
          </cell>
          <cell r="R56">
            <v>0</v>
          </cell>
          <cell r="S56">
            <v>0</v>
          </cell>
          <cell r="T56">
            <v>0</v>
          </cell>
          <cell r="U56">
            <v>0</v>
          </cell>
          <cell r="V56">
            <v>0</v>
          </cell>
          <cell r="W56">
            <v>0</v>
          </cell>
          <cell r="X56">
            <v>0</v>
          </cell>
          <cell r="Y56">
            <v>145.966668</v>
          </cell>
          <cell r="Z56">
            <v>63.733333999999999</v>
          </cell>
          <cell r="AA56">
            <v>0</v>
          </cell>
          <cell r="AB56">
            <v>0</v>
          </cell>
          <cell r="AF56">
            <v>24</v>
          </cell>
          <cell r="AG56">
            <v>5</v>
          </cell>
          <cell r="AH56">
            <v>0</v>
          </cell>
          <cell r="AI56">
            <v>0</v>
          </cell>
          <cell r="AJ56">
            <v>132.633332</v>
          </cell>
          <cell r="AK56">
            <v>78.8</v>
          </cell>
          <cell r="AL56">
            <v>2</v>
          </cell>
          <cell r="AM56">
            <v>0</v>
          </cell>
          <cell r="AN56">
            <v>0</v>
          </cell>
          <cell r="AO56">
            <v>0</v>
          </cell>
          <cell r="AP56">
            <v>0</v>
          </cell>
          <cell r="AQ56">
            <v>0</v>
          </cell>
          <cell r="AR56">
            <v>0</v>
          </cell>
          <cell r="AS56">
            <v>0</v>
          </cell>
          <cell r="AT56">
            <v>0</v>
          </cell>
          <cell r="AU56">
            <v>0</v>
          </cell>
          <cell r="AV56">
            <v>0</v>
          </cell>
          <cell r="AW56">
            <v>0</v>
          </cell>
          <cell r="AX56">
            <v>0</v>
          </cell>
          <cell r="AY56">
            <v>0</v>
          </cell>
          <cell r="AZ56">
            <v>40.633333999999998</v>
          </cell>
          <cell r="BA56">
            <v>13.733333999999999</v>
          </cell>
          <cell r="BB56">
            <v>0</v>
          </cell>
          <cell r="BC56">
            <v>0</v>
          </cell>
          <cell r="BE56">
            <v>27.533334</v>
          </cell>
          <cell r="BF56">
            <v>13.566667000000001</v>
          </cell>
          <cell r="BG56">
            <v>0</v>
          </cell>
          <cell r="BH56">
            <v>0</v>
          </cell>
          <cell r="BI56">
            <v>232.36666700000001</v>
          </cell>
          <cell r="BJ56">
            <v>132.433334</v>
          </cell>
          <cell r="BK56">
            <v>0</v>
          </cell>
          <cell r="BL56">
            <v>0</v>
          </cell>
          <cell r="BM56">
            <v>0</v>
          </cell>
          <cell r="BN56">
            <v>0</v>
          </cell>
          <cell r="BO56">
            <v>0</v>
          </cell>
          <cell r="BP56">
            <v>0</v>
          </cell>
          <cell r="BQ56">
            <v>0</v>
          </cell>
          <cell r="BR56">
            <v>0</v>
          </cell>
          <cell r="BS56">
            <v>0</v>
          </cell>
          <cell r="BT56">
            <v>0</v>
          </cell>
          <cell r="BU56">
            <v>25.666667</v>
          </cell>
          <cell r="BV56">
            <v>13.733333</v>
          </cell>
          <cell r="BW56">
            <v>0</v>
          </cell>
          <cell r="BX56">
            <v>0</v>
          </cell>
        </row>
        <row r="57">
          <cell r="A57">
            <v>355</v>
          </cell>
          <cell r="D57">
            <v>0</v>
          </cell>
          <cell r="E57">
            <v>0</v>
          </cell>
          <cell r="F57">
            <v>0</v>
          </cell>
          <cell r="G57">
            <v>0</v>
          </cell>
          <cell r="H57">
            <v>0</v>
          </cell>
          <cell r="I57">
            <v>0</v>
          </cell>
          <cell r="J57">
            <v>1183</v>
          </cell>
          <cell r="K57">
            <v>640</v>
          </cell>
          <cell r="L57">
            <v>2</v>
          </cell>
          <cell r="M57">
            <v>0</v>
          </cell>
          <cell r="N57">
            <v>0</v>
          </cell>
          <cell r="O57">
            <v>0</v>
          </cell>
          <cell r="P57">
            <v>0</v>
          </cell>
          <cell r="Q57">
            <v>0</v>
          </cell>
          <cell r="R57">
            <v>0</v>
          </cell>
          <cell r="S57">
            <v>0</v>
          </cell>
          <cell r="T57">
            <v>0</v>
          </cell>
          <cell r="U57">
            <v>0</v>
          </cell>
          <cell r="V57">
            <v>0</v>
          </cell>
          <cell r="W57">
            <v>0</v>
          </cell>
          <cell r="X57">
            <v>0</v>
          </cell>
          <cell r="Y57">
            <v>297</v>
          </cell>
          <cell r="Z57">
            <v>183</v>
          </cell>
          <cell r="AA57">
            <v>1</v>
          </cell>
          <cell r="AB57">
            <v>0</v>
          </cell>
          <cell r="AF57">
            <v>0</v>
          </cell>
          <cell r="AG57">
            <v>0</v>
          </cell>
          <cell r="AH57">
            <v>0</v>
          </cell>
          <cell r="AI57">
            <v>0</v>
          </cell>
          <cell r="AJ57">
            <v>380</v>
          </cell>
          <cell r="AK57">
            <v>190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94</v>
          </cell>
          <cell r="BA57">
            <v>53</v>
          </cell>
          <cell r="BB57">
            <v>0</v>
          </cell>
          <cell r="BC57">
            <v>0</v>
          </cell>
          <cell r="BE57">
            <v>0</v>
          </cell>
          <cell r="BF57">
            <v>0</v>
          </cell>
          <cell r="BG57">
            <v>0</v>
          </cell>
          <cell r="BH57">
            <v>0</v>
          </cell>
          <cell r="BI57">
            <v>249.33333400000001</v>
          </cell>
          <cell r="BJ57">
            <v>161</v>
          </cell>
          <cell r="BK57">
            <v>0</v>
          </cell>
          <cell r="BL57">
            <v>0</v>
          </cell>
          <cell r="BM57">
            <v>0</v>
          </cell>
          <cell r="BN57">
            <v>0</v>
          </cell>
          <cell r="BO57">
            <v>0</v>
          </cell>
          <cell r="BP57">
            <v>0</v>
          </cell>
          <cell r="BQ57">
            <v>0</v>
          </cell>
          <cell r="BR57">
            <v>0</v>
          </cell>
          <cell r="BS57">
            <v>0</v>
          </cell>
          <cell r="BT57">
            <v>0</v>
          </cell>
          <cell r="BU57">
            <v>93</v>
          </cell>
          <cell r="BV57">
            <v>79</v>
          </cell>
          <cell r="BW57">
            <v>1</v>
          </cell>
          <cell r="BX57">
            <v>0</v>
          </cell>
        </row>
        <row r="58">
          <cell r="A58">
            <v>356</v>
          </cell>
          <cell r="D58">
            <v>77</v>
          </cell>
          <cell r="E58">
            <v>190</v>
          </cell>
          <cell r="F58">
            <v>76</v>
          </cell>
          <cell r="G58">
            <v>4</v>
          </cell>
          <cell r="H58">
            <v>0</v>
          </cell>
          <cell r="I58">
            <v>21</v>
          </cell>
          <cell r="J58">
            <v>939.46666700000003</v>
          </cell>
          <cell r="K58">
            <v>403</v>
          </cell>
          <cell r="L58">
            <v>3</v>
          </cell>
          <cell r="M58">
            <v>0</v>
          </cell>
          <cell r="N58">
            <v>0</v>
          </cell>
          <cell r="O58">
            <v>0</v>
          </cell>
          <cell r="P58">
            <v>0</v>
          </cell>
          <cell r="Q58">
            <v>0</v>
          </cell>
          <cell r="R58">
            <v>0</v>
          </cell>
          <cell r="S58">
            <v>0</v>
          </cell>
          <cell r="T58">
            <v>0</v>
          </cell>
          <cell r="U58">
            <v>0</v>
          </cell>
          <cell r="V58">
            <v>0</v>
          </cell>
          <cell r="W58">
            <v>0</v>
          </cell>
          <cell r="X58">
            <v>0</v>
          </cell>
          <cell r="Y58">
            <v>201.466667</v>
          </cell>
          <cell r="Z58">
            <v>118.161333</v>
          </cell>
          <cell r="AA58">
            <v>1</v>
          </cell>
          <cell r="AB58">
            <v>0</v>
          </cell>
          <cell r="AF58">
            <v>40</v>
          </cell>
          <cell r="AG58">
            <v>23</v>
          </cell>
          <cell r="AH58">
            <v>2</v>
          </cell>
          <cell r="AI58">
            <v>0</v>
          </cell>
          <cell r="AJ58">
            <v>151</v>
          </cell>
          <cell r="AK58">
            <v>73</v>
          </cell>
          <cell r="AL58">
            <v>1</v>
          </cell>
          <cell r="AM58">
            <v>0</v>
          </cell>
          <cell r="AN58">
            <v>0</v>
          </cell>
          <cell r="AO58">
            <v>0</v>
          </cell>
          <cell r="AP58">
            <v>0</v>
          </cell>
          <cell r="AQ58">
            <v>0</v>
          </cell>
          <cell r="AR58">
            <v>0</v>
          </cell>
          <cell r="AS58">
            <v>0</v>
          </cell>
          <cell r="AT58">
            <v>0</v>
          </cell>
          <cell r="AU58">
            <v>0</v>
          </cell>
          <cell r="AV58">
            <v>0</v>
          </cell>
          <cell r="AW58">
            <v>0</v>
          </cell>
          <cell r="AX58">
            <v>2</v>
          </cell>
          <cell r="AY58">
            <v>0</v>
          </cell>
          <cell r="AZ58">
            <v>32</v>
          </cell>
          <cell r="BA58">
            <v>25</v>
          </cell>
          <cell r="BB58">
            <v>0</v>
          </cell>
          <cell r="BC58">
            <v>0</v>
          </cell>
          <cell r="BE58">
            <v>78.900000000000006</v>
          </cell>
          <cell r="BF58">
            <v>36.299999999999997</v>
          </cell>
          <cell r="BG58">
            <v>2</v>
          </cell>
          <cell r="BH58">
            <v>0</v>
          </cell>
          <cell r="BI58">
            <v>359.066665</v>
          </cell>
          <cell r="BJ58">
            <v>173.033334</v>
          </cell>
          <cell r="BK58">
            <v>0</v>
          </cell>
          <cell r="BL58">
            <v>0</v>
          </cell>
          <cell r="BM58">
            <v>0</v>
          </cell>
          <cell r="BN58">
            <v>0</v>
          </cell>
          <cell r="BO58">
            <v>0</v>
          </cell>
          <cell r="BP58">
            <v>0</v>
          </cell>
          <cell r="BQ58">
            <v>0</v>
          </cell>
          <cell r="BR58">
            <v>0</v>
          </cell>
          <cell r="BS58">
            <v>0</v>
          </cell>
          <cell r="BT58">
            <v>0</v>
          </cell>
          <cell r="BU58">
            <v>92.999998000000005</v>
          </cell>
          <cell r="BV58">
            <v>57.566667000000002</v>
          </cell>
          <cell r="BW58">
            <v>0</v>
          </cell>
          <cell r="BX58">
            <v>0</v>
          </cell>
        </row>
        <row r="59">
          <cell r="A59">
            <v>357</v>
          </cell>
          <cell r="D59">
            <v>0</v>
          </cell>
          <cell r="E59">
            <v>0</v>
          </cell>
          <cell r="F59">
            <v>0</v>
          </cell>
          <cell r="G59">
            <v>0</v>
          </cell>
          <cell r="H59">
            <v>0</v>
          </cell>
          <cell r="I59">
            <v>0</v>
          </cell>
          <cell r="J59">
            <v>524</v>
          </cell>
          <cell r="K59">
            <v>242.4</v>
          </cell>
          <cell r="L59">
            <v>1.3</v>
          </cell>
          <cell r="M59">
            <v>0</v>
          </cell>
          <cell r="N59">
            <v>0</v>
          </cell>
          <cell r="O59">
            <v>0</v>
          </cell>
          <cell r="P59">
            <v>0</v>
          </cell>
          <cell r="Q59">
            <v>0</v>
          </cell>
          <cell r="R59">
            <v>0</v>
          </cell>
          <cell r="S59">
            <v>0</v>
          </cell>
          <cell r="T59">
            <v>0</v>
          </cell>
          <cell r="U59">
            <v>0</v>
          </cell>
          <cell r="V59">
            <v>0</v>
          </cell>
          <cell r="W59">
            <v>0</v>
          </cell>
          <cell r="X59">
            <v>0</v>
          </cell>
          <cell r="Y59">
            <v>542</v>
          </cell>
          <cell r="Z59">
            <v>252</v>
          </cell>
          <cell r="AA59">
            <v>1</v>
          </cell>
          <cell r="AB59">
            <v>0</v>
          </cell>
          <cell r="AF59">
            <v>0</v>
          </cell>
          <cell r="AG59">
            <v>0</v>
          </cell>
          <cell r="AH59">
            <v>0</v>
          </cell>
          <cell r="AI59">
            <v>0</v>
          </cell>
          <cell r="AJ59">
            <v>83.6</v>
          </cell>
          <cell r="AK59">
            <v>52</v>
          </cell>
          <cell r="AL59">
            <v>0</v>
          </cell>
          <cell r="AM59">
            <v>0</v>
          </cell>
          <cell r="AN59">
            <v>0</v>
          </cell>
          <cell r="AO59">
            <v>0</v>
          </cell>
          <cell r="AP59">
            <v>0</v>
          </cell>
          <cell r="AQ59">
            <v>0</v>
          </cell>
          <cell r="AR59">
            <v>0</v>
          </cell>
          <cell r="AS59">
            <v>0</v>
          </cell>
          <cell r="AT59">
            <v>0</v>
          </cell>
          <cell r="AU59">
            <v>0</v>
          </cell>
          <cell r="AV59">
            <v>1</v>
          </cell>
          <cell r="AW59">
            <v>0</v>
          </cell>
          <cell r="AX59">
            <v>0</v>
          </cell>
          <cell r="AY59">
            <v>0</v>
          </cell>
          <cell r="AZ59">
            <v>82</v>
          </cell>
          <cell r="BA59">
            <v>50</v>
          </cell>
          <cell r="BB59">
            <v>0</v>
          </cell>
          <cell r="BC59">
            <v>0</v>
          </cell>
          <cell r="BE59">
            <v>0</v>
          </cell>
          <cell r="BF59">
            <v>0</v>
          </cell>
          <cell r="BG59">
            <v>0</v>
          </cell>
          <cell r="BH59">
            <v>0</v>
          </cell>
          <cell r="BI59">
            <v>241.4</v>
          </cell>
          <cell r="BJ59">
            <v>115.4</v>
          </cell>
          <cell r="BK59">
            <v>0</v>
          </cell>
          <cell r="BL59">
            <v>0</v>
          </cell>
          <cell r="BM59">
            <v>0</v>
          </cell>
          <cell r="BN59">
            <v>0</v>
          </cell>
          <cell r="BO59">
            <v>0</v>
          </cell>
          <cell r="BP59">
            <v>0</v>
          </cell>
          <cell r="BQ59">
            <v>0</v>
          </cell>
          <cell r="BR59">
            <v>0</v>
          </cell>
          <cell r="BS59">
            <v>0</v>
          </cell>
          <cell r="BT59">
            <v>0</v>
          </cell>
          <cell r="BU59">
            <v>219.8</v>
          </cell>
          <cell r="BV59">
            <v>116.6</v>
          </cell>
          <cell r="BW59">
            <v>1</v>
          </cell>
          <cell r="BX59">
            <v>0</v>
          </cell>
        </row>
        <row r="60">
          <cell r="A60">
            <v>358</v>
          </cell>
          <cell r="D60">
            <v>0</v>
          </cell>
          <cell r="E60">
            <v>0</v>
          </cell>
          <cell r="F60">
            <v>0</v>
          </cell>
          <cell r="G60">
            <v>0</v>
          </cell>
          <cell r="H60">
            <v>0</v>
          </cell>
          <cell r="I60">
            <v>10</v>
          </cell>
          <cell r="J60">
            <v>830</v>
          </cell>
          <cell r="K60">
            <v>428.3</v>
          </cell>
          <cell r="L60">
            <v>1</v>
          </cell>
          <cell r="M60">
            <v>0</v>
          </cell>
          <cell r="N60">
            <v>0</v>
          </cell>
          <cell r="O60">
            <v>0</v>
          </cell>
          <cell r="P60">
            <v>0</v>
          </cell>
          <cell r="Q60">
            <v>0</v>
          </cell>
          <cell r="R60">
            <v>0</v>
          </cell>
          <cell r="S60">
            <v>0</v>
          </cell>
          <cell r="T60">
            <v>0</v>
          </cell>
          <cell r="U60">
            <v>0</v>
          </cell>
          <cell r="V60">
            <v>0</v>
          </cell>
          <cell r="W60">
            <v>0</v>
          </cell>
          <cell r="X60">
            <v>9.6</v>
          </cell>
          <cell r="Y60">
            <v>221</v>
          </cell>
          <cell r="Z60">
            <v>110.666667</v>
          </cell>
          <cell r="AA60">
            <v>1</v>
          </cell>
          <cell r="AB60">
            <v>0</v>
          </cell>
          <cell r="AF60">
            <v>0</v>
          </cell>
          <cell r="AG60">
            <v>0</v>
          </cell>
          <cell r="AH60">
            <v>0</v>
          </cell>
          <cell r="AI60">
            <v>0</v>
          </cell>
          <cell r="AJ60">
            <v>81.5</v>
          </cell>
          <cell r="AK60">
            <v>43.5</v>
          </cell>
          <cell r="AL60">
            <v>0</v>
          </cell>
          <cell r="AM60">
            <v>0</v>
          </cell>
          <cell r="AN60">
            <v>0</v>
          </cell>
          <cell r="AO60">
            <v>0</v>
          </cell>
          <cell r="AP60">
            <v>0</v>
          </cell>
          <cell r="AQ60">
            <v>0</v>
          </cell>
          <cell r="AR60">
            <v>0</v>
          </cell>
          <cell r="AS60">
            <v>0</v>
          </cell>
          <cell r="AT60">
            <v>0</v>
          </cell>
          <cell r="AU60">
            <v>0</v>
          </cell>
          <cell r="AV60">
            <v>12</v>
          </cell>
          <cell r="AW60">
            <v>4</v>
          </cell>
          <cell r="AX60">
            <v>0</v>
          </cell>
          <cell r="AY60">
            <v>0</v>
          </cell>
          <cell r="AZ60">
            <v>28</v>
          </cell>
          <cell r="BA60">
            <v>21</v>
          </cell>
          <cell r="BB60">
            <v>0</v>
          </cell>
          <cell r="BC60">
            <v>0</v>
          </cell>
          <cell r="BE60">
            <v>0</v>
          </cell>
          <cell r="BF60">
            <v>0</v>
          </cell>
          <cell r="BG60">
            <v>0</v>
          </cell>
          <cell r="BH60">
            <v>0</v>
          </cell>
          <cell r="BI60">
            <v>432.63333299999999</v>
          </cell>
          <cell r="BJ60">
            <v>233.60000199999999</v>
          </cell>
          <cell r="BK60">
            <v>0.96666700000000005</v>
          </cell>
          <cell r="BL60">
            <v>0</v>
          </cell>
          <cell r="BM60">
            <v>0</v>
          </cell>
          <cell r="BN60">
            <v>0</v>
          </cell>
          <cell r="BO60">
            <v>0</v>
          </cell>
          <cell r="BP60">
            <v>0</v>
          </cell>
          <cell r="BQ60">
            <v>0</v>
          </cell>
          <cell r="BR60">
            <v>0</v>
          </cell>
          <cell r="BS60">
            <v>0</v>
          </cell>
          <cell r="BT60">
            <v>0</v>
          </cell>
          <cell r="BU60">
            <v>92.933334000000002</v>
          </cell>
          <cell r="BV60">
            <v>62.933334000000002</v>
          </cell>
          <cell r="BW60">
            <v>1</v>
          </cell>
          <cell r="BX60">
            <v>0</v>
          </cell>
        </row>
        <row r="61">
          <cell r="A61">
            <v>359</v>
          </cell>
          <cell r="D61">
            <v>57</v>
          </cell>
          <cell r="E61">
            <v>88.2</v>
          </cell>
          <cell r="F61">
            <v>36</v>
          </cell>
          <cell r="G61">
            <v>0</v>
          </cell>
          <cell r="H61">
            <v>0</v>
          </cell>
          <cell r="I61">
            <v>26</v>
          </cell>
          <cell r="J61">
            <v>498.933334</v>
          </cell>
          <cell r="K61">
            <v>248.533334</v>
          </cell>
          <cell r="L61">
            <v>0</v>
          </cell>
          <cell r="M61">
            <v>0</v>
          </cell>
          <cell r="N61">
            <v>0</v>
          </cell>
          <cell r="O61">
            <v>0</v>
          </cell>
          <cell r="P61">
            <v>0</v>
          </cell>
          <cell r="Q61">
            <v>0</v>
          </cell>
          <cell r="R61">
            <v>0</v>
          </cell>
          <cell r="S61">
            <v>0</v>
          </cell>
          <cell r="T61">
            <v>0</v>
          </cell>
          <cell r="U61">
            <v>0</v>
          </cell>
          <cell r="V61">
            <v>0</v>
          </cell>
          <cell r="W61">
            <v>0</v>
          </cell>
          <cell r="X61">
            <v>74</v>
          </cell>
          <cell r="Y61">
            <v>310.33333599999997</v>
          </cell>
          <cell r="Z61">
            <v>129</v>
          </cell>
          <cell r="AA61">
            <v>0</v>
          </cell>
          <cell r="AB61">
            <v>0</v>
          </cell>
          <cell r="AF61">
            <v>31.8</v>
          </cell>
          <cell r="AG61">
            <v>16</v>
          </cell>
          <cell r="AH61">
            <v>0</v>
          </cell>
          <cell r="AI61">
            <v>0</v>
          </cell>
          <cell r="AJ61">
            <v>90</v>
          </cell>
          <cell r="AK61">
            <v>44</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63.533334000000004</v>
          </cell>
          <cell r="BA61">
            <v>39</v>
          </cell>
          <cell r="BB61">
            <v>0</v>
          </cell>
          <cell r="BC61">
            <v>0</v>
          </cell>
          <cell r="BE61">
            <v>37</v>
          </cell>
          <cell r="BF61">
            <v>12</v>
          </cell>
          <cell r="BG61">
            <v>0</v>
          </cell>
          <cell r="BH61">
            <v>0</v>
          </cell>
          <cell r="BI61">
            <v>212.73333299999999</v>
          </cell>
          <cell r="BJ61">
            <v>116.6</v>
          </cell>
          <cell r="BK61">
            <v>0</v>
          </cell>
          <cell r="BL61">
            <v>0</v>
          </cell>
          <cell r="BM61">
            <v>0</v>
          </cell>
          <cell r="BN61">
            <v>0</v>
          </cell>
          <cell r="BO61">
            <v>0</v>
          </cell>
          <cell r="BP61">
            <v>0</v>
          </cell>
          <cell r="BQ61">
            <v>0</v>
          </cell>
          <cell r="BR61">
            <v>0</v>
          </cell>
          <cell r="BS61">
            <v>0</v>
          </cell>
          <cell r="BT61">
            <v>0</v>
          </cell>
          <cell r="BU61">
            <v>112.96666399999999</v>
          </cell>
          <cell r="BV61">
            <v>58.133330999999998</v>
          </cell>
          <cell r="BW61">
            <v>0</v>
          </cell>
          <cell r="BX61">
            <v>0</v>
          </cell>
        </row>
        <row r="62">
          <cell r="A62">
            <v>370</v>
          </cell>
          <cell r="D62">
            <v>0</v>
          </cell>
          <cell r="E62">
            <v>0</v>
          </cell>
          <cell r="F62">
            <v>0</v>
          </cell>
          <cell r="G62">
            <v>0</v>
          </cell>
          <cell r="H62">
            <v>0</v>
          </cell>
          <cell r="I62">
            <v>0</v>
          </cell>
          <cell r="J62">
            <v>390.4</v>
          </cell>
          <cell r="K62">
            <v>181.6</v>
          </cell>
          <cell r="L62">
            <v>4</v>
          </cell>
          <cell r="M62">
            <v>0</v>
          </cell>
          <cell r="N62">
            <v>0</v>
          </cell>
          <cell r="O62">
            <v>0</v>
          </cell>
          <cell r="P62">
            <v>0</v>
          </cell>
          <cell r="Q62">
            <v>0</v>
          </cell>
          <cell r="R62">
            <v>0</v>
          </cell>
          <cell r="S62">
            <v>0</v>
          </cell>
          <cell r="T62">
            <v>0</v>
          </cell>
          <cell r="U62">
            <v>0</v>
          </cell>
          <cell r="V62">
            <v>0</v>
          </cell>
          <cell r="W62">
            <v>0</v>
          </cell>
          <cell r="X62">
            <v>0</v>
          </cell>
          <cell r="Y62">
            <v>765.4</v>
          </cell>
          <cell r="Z62">
            <v>317.39999999999998</v>
          </cell>
          <cell r="AA62">
            <v>2</v>
          </cell>
          <cell r="AB62">
            <v>0</v>
          </cell>
          <cell r="AF62">
            <v>0</v>
          </cell>
          <cell r="AG62">
            <v>0</v>
          </cell>
          <cell r="AH62">
            <v>0</v>
          </cell>
          <cell r="AI62">
            <v>0</v>
          </cell>
          <cell r="AJ62">
            <v>36</v>
          </cell>
          <cell r="AK62">
            <v>25</v>
          </cell>
          <cell r="AL62">
            <v>2</v>
          </cell>
          <cell r="AM62">
            <v>0</v>
          </cell>
          <cell r="AN62">
            <v>0</v>
          </cell>
          <cell r="AO62">
            <v>0</v>
          </cell>
          <cell r="AP62">
            <v>0</v>
          </cell>
          <cell r="AQ62">
            <v>0</v>
          </cell>
          <cell r="AR62">
            <v>0</v>
          </cell>
          <cell r="AS62">
            <v>0</v>
          </cell>
          <cell r="AT62">
            <v>0</v>
          </cell>
          <cell r="AU62">
            <v>0</v>
          </cell>
          <cell r="AV62">
            <v>0</v>
          </cell>
          <cell r="AW62">
            <v>0</v>
          </cell>
          <cell r="AX62">
            <v>0</v>
          </cell>
          <cell r="AY62">
            <v>0</v>
          </cell>
          <cell r="AZ62">
            <v>105</v>
          </cell>
          <cell r="BA62">
            <v>63</v>
          </cell>
          <cell r="BB62">
            <v>0</v>
          </cell>
          <cell r="BC62">
            <v>0</v>
          </cell>
          <cell r="BE62">
            <v>0</v>
          </cell>
          <cell r="BF62">
            <v>0</v>
          </cell>
          <cell r="BG62">
            <v>0</v>
          </cell>
          <cell r="BH62">
            <v>0</v>
          </cell>
          <cell r="BI62">
            <v>111.566667</v>
          </cell>
          <cell r="BJ62">
            <v>62.866667999999997</v>
          </cell>
          <cell r="BK62">
            <v>1</v>
          </cell>
          <cell r="BL62">
            <v>0</v>
          </cell>
          <cell r="BM62">
            <v>0</v>
          </cell>
          <cell r="BN62">
            <v>0</v>
          </cell>
          <cell r="BO62">
            <v>0</v>
          </cell>
          <cell r="BP62">
            <v>0</v>
          </cell>
          <cell r="BQ62">
            <v>0</v>
          </cell>
          <cell r="BR62">
            <v>0</v>
          </cell>
          <cell r="BS62">
            <v>0</v>
          </cell>
          <cell r="BT62">
            <v>0</v>
          </cell>
          <cell r="BU62">
            <v>148.19999999999999</v>
          </cell>
          <cell r="BV62">
            <v>84.033332999999999</v>
          </cell>
          <cell r="BW62">
            <v>0</v>
          </cell>
          <cell r="BX62">
            <v>0</v>
          </cell>
        </row>
        <row r="63">
          <cell r="A63">
            <v>371</v>
          </cell>
          <cell r="D63">
            <v>0</v>
          </cell>
          <cell r="E63">
            <v>0</v>
          </cell>
          <cell r="F63">
            <v>0</v>
          </cell>
          <cell r="G63">
            <v>0</v>
          </cell>
          <cell r="H63">
            <v>0</v>
          </cell>
          <cell r="I63">
            <v>9</v>
          </cell>
          <cell r="J63">
            <v>456</v>
          </cell>
          <cell r="K63">
            <v>219</v>
          </cell>
          <cell r="L63">
            <v>1</v>
          </cell>
          <cell r="M63">
            <v>0</v>
          </cell>
          <cell r="N63">
            <v>0</v>
          </cell>
          <cell r="O63">
            <v>0</v>
          </cell>
          <cell r="P63">
            <v>0</v>
          </cell>
          <cell r="Q63">
            <v>0</v>
          </cell>
          <cell r="R63">
            <v>0</v>
          </cell>
          <cell r="S63">
            <v>0</v>
          </cell>
          <cell r="T63">
            <v>0</v>
          </cell>
          <cell r="U63">
            <v>0</v>
          </cell>
          <cell r="V63">
            <v>0</v>
          </cell>
          <cell r="W63">
            <v>0</v>
          </cell>
          <cell r="X63">
            <v>48.533335000000001</v>
          </cell>
          <cell r="Y63">
            <v>1250.4553330000001</v>
          </cell>
          <cell r="Z63">
            <v>575.79999999999995</v>
          </cell>
          <cell r="AA63">
            <v>3</v>
          </cell>
          <cell r="AB63">
            <v>0</v>
          </cell>
          <cell r="AF63">
            <v>0</v>
          </cell>
          <cell r="AG63">
            <v>0</v>
          </cell>
          <cell r="AH63">
            <v>0</v>
          </cell>
          <cell r="AI63">
            <v>0</v>
          </cell>
          <cell r="AJ63">
            <v>76</v>
          </cell>
          <cell r="AK63">
            <v>46</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293.73333400000001</v>
          </cell>
          <cell r="BA63">
            <v>161</v>
          </cell>
          <cell r="BB63">
            <v>0</v>
          </cell>
          <cell r="BC63">
            <v>0</v>
          </cell>
          <cell r="BE63">
            <v>0</v>
          </cell>
          <cell r="BF63">
            <v>0</v>
          </cell>
          <cell r="BG63">
            <v>0</v>
          </cell>
          <cell r="BH63">
            <v>0</v>
          </cell>
          <cell r="BI63">
            <v>112.8</v>
          </cell>
          <cell r="BJ63">
            <v>70.033332999999999</v>
          </cell>
          <cell r="BK63">
            <v>0</v>
          </cell>
          <cell r="BL63">
            <v>0</v>
          </cell>
          <cell r="BM63">
            <v>0</v>
          </cell>
          <cell r="BN63">
            <v>0</v>
          </cell>
          <cell r="BO63">
            <v>0</v>
          </cell>
          <cell r="BP63">
            <v>0</v>
          </cell>
          <cell r="BQ63">
            <v>0</v>
          </cell>
          <cell r="BR63">
            <v>0</v>
          </cell>
          <cell r="BS63">
            <v>0</v>
          </cell>
          <cell r="BT63">
            <v>0</v>
          </cell>
          <cell r="BU63">
            <v>323.13399900000002</v>
          </cell>
          <cell r="BV63">
            <v>167.66666799999999</v>
          </cell>
          <cell r="BW63">
            <v>0</v>
          </cell>
          <cell r="BX63">
            <v>0</v>
          </cell>
        </row>
        <row r="64">
          <cell r="A64">
            <v>372</v>
          </cell>
          <cell r="D64">
            <v>99.633332999999993</v>
          </cell>
          <cell r="E64">
            <v>227.86666700000001</v>
          </cell>
          <cell r="F64">
            <v>67</v>
          </cell>
          <cell r="G64">
            <v>0</v>
          </cell>
          <cell r="H64">
            <v>0</v>
          </cell>
          <cell r="I64">
            <v>0</v>
          </cell>
          <cell r="J64">
            <v>191.66666699999999</v>
          </cell>
          <cell r="K64">
            <v>74.8</v>
          </cell>
          <cell r="L64">
            <v>1</v>
          </cell>
          <cell r="M64">
            <v>0</v>
          </cell>
          <cell r="N64">
            <v>0</v>
          </cell>
          <cell r="O64">
            <v>0</v>
          </cell>
          <cell r="P64">
            <v>0</v>
          </cell>
          <cell r="Q64">
            <v>0</v>
          </cell>
          <cell r="R64">
            <v>0</v>
          </cell>
          <cell r="S64">
            <v>0</v>
          </cell>
          <cell r="T64">
            <v>0</v>
          </cell>
          <cell r="U64">
            <v>0</v>
          </cell>
          <cell r="V64">
            <v>0</v>
          </cell>
          <cell r="W64">
            <v>0</v>
          </cell>
          <cell r="X64">
            <v>124</v>
          </cell>
          <cell r="Y64">
            <v>1079.0000010000001</v>
          </cell>
          <cell r="Z64">
            <v>497.6</v>
          </cell>
          <cell r="AA64">
            <v>7</v>
          </cell>
          <cell r="AB64">
            <v>0</v>
          </cell>
          <cell r="AF64">
            <v>68</v>
          </cell>
          <cell r="AG64">
            <v>28</v>
          </cell>
          <cell r="AH64">
            <v>0</v>
          </cell>
          <cell r="AI64">
            <v>0</v>
          </cell>
          <cell r="AJ64">
            <v>40</v>
          </cell>
          <cell r="AK64">
            <v>19</v>
          </cell>
          <cell r="AL64">
            <v>0</v>
          </cell>
          <cell r="AM64">
            <v>0</v>
          </cell>
          <cell r="AN64">
            <v>0</v>
          </cell>
          <cell r="AO64">
            <v>0</v>
          </cell>
          <cell r="AP64">
            <v>0</v>
          </cell>
          <cell r="AQ64">
            <v>0</v>
          </cell>
          <cell r="AR64">
            <v>0</v>
          </cell>
          <cell r="AS64">
            <v>0</v>
          </cell>
          <cell r="AT64">
            <v>0</v>
          </cell>
          <cell r="AU64">
            <v>0</v>
          </cell>
          <cell r="AV64">
            <v>0</v>
          </cell>
          <cell r="AW64">
            <v>0.41666700000000001</v>
          </cell>
          <cell r="AX64">
            <v>0</v>
          </cell>
          <cell r="AY64">
            <v>0</v>
          </cell>
          <cell r="AZ64">
            <v>240.66666699999999</v>
          </cell>
          <cell r="BA64">
            <v>143</v>
          </cell>
          <cell r="BB64">
            <v>0</v>
          </cell>
          <cell r="BC64">
            <v>0</v>
          </cell>
          <cell r="BE64">
            <v>92.8</v>
          </cell>
          <cell r="BF64">
            <v>31.899999000000001</v>
          </cell>
          <cell r="BG64">
            <v>0</v>
          </cell>
          <cell r="BH64">
            <v>0</v>
          </cell>
          <cell r="BI64">
            <v>66.599999999999994</v>
          </cell>
          <cell r="BJ64">
            <v>32</v>
          </cell>
          <cell r="BK64">
            <v>1</v>
          </cell>
          <cell r="BL64">
            <v>0</v>
          </cell>
          <cell r="BM64">
            <v>0</v>
          </cell>
          <cell r="BN64">
            <v>0</v>
          </cell>
          <cell r="BO64">
            <v>0</v>
          </cell>
          <cell r="BP64">
            <v>0</v>
          </cell>
          <cell r="BQ64">
            <v>0</v>
          </cell>
          <cell r="BR64">
            <v>0</v>
          </cell>
          <cell r="BS64">
            <v>0</v>
          </cell>
          <cell r="BT64">
            <v>0</v>
          </cell>
          <cell r="BU64">
            <v>433.57733400000001</v>
          </cell>
          <cell r="BV64">
            <v>217.816666</v>
          </cell>
          <cell r="BW64">
            <v>2.8</v>
          </cell>
          <cell r="BX64">
            <v>0</v>
          </cell>
        </row>
        <row r="65">
          <cell r="A65">
            <v>373</v>
          </cell>
          <cell r="D65">
            <v>17</v>
          </cell>
          <cell r="E65">
            <v>106.8</v>
          </cell>
          <cell r="F65">
            <v>44.133333</v>
          </cell>
          <cell r="G65">
            <v>0</v>
          </cell>
          <cell r="H65">
            <v>0</v>
          </cell>
          <cell r="I65">
            <v>27.2</v>
          </cell>
          <cell r="J65">
            <v>719.527331</v>
          </cell>
          <cell r="K65">
            <v>275.60000000000002</v>
          </cell>
          <cell r="L65">
            <v>14.933332999999999</v>
          </cell>
          <cell r="M65">
            <v>0</v>
          </cell>
          <cell r="N65">
            <v>0</v>
          </cell>
          <cell r="O65">
            <v>0</v>
          </cell>
          <cell r="P65">
            <v>0</v>
          </cell>
          <cell r="Q65">
            <v>0</v>
          </cell>
          <cell r="R65">
            <v>0</v>
          </cell>
          <cell r="S65">
            <v>0</v>
          </cell>
          <cell r="T65">
            <v>0</v>
          </cell>
          <cell r="U65">
            <v>0</v>
          </cell>
          <cell r="V65">
            <v>0</v>
          </cell>
          <cell r="W65">
            <v>0</v>
          </cell>
          <cell r="X65">
            <v>302.93333200000001</v>
          </cell>
          <cell r="Y65">
            <v>1554.099999</v>
          </cell>
          <cell r="Z65">
            <v>628.56666600000005</v>
          </cell>
          <cell r="AA65">
            <v>14</v>
          </cell>
          <cell r="AB65">
            <v>0</v>
          </cell>
          <cell r="AF65">
            <v>27.8</v>
          </cell>
          <cell r="AG65">
            <v>14.533333000000001</v>
          </cell>
          <cell r="AH65">
            <v>0</v>
          </cell>
          <cell r="AI65">
            <v>0</v>
          </cell>
          <cell r="AJ65">
            <v>201.1</v>
          </cell>
          <cell r="AK65">
            <v>91.7</v>
          </cell>
          <cell r="AL65">
            <v>3.6</v>
          </cell>
          <cell r="AM65">
            <v>0</v>
          </cell>
          <cell r="AN65">
            <v>0</v>
          </cell>
          <cell r="AO65">
            <v>0</v>
          </cell>
          <cell r="AP65">
            <v>0</v>
          </cell>
          <cell r="AQ65">
            <v>0</v>
          </cell>
          <cell r="AR65">
            <v>0</v>
          </cell>
          <cell r="AS65">
            <v>0</v>
          </cell>
          <cell r="AT65">
            <v>0</v>
          </cell>
          <cell r="AU65">
            <v>0</v>
          </cell>
          <cell r="AV65">
            <v>1</v>
          </cell>
          <cell r="AW65">
            <v>0</v>
          </cell>
          <cell r="AX65">
            <v>0</v>
          </cell>
          <cell r="AY65">
            <v>0</v>
          </cell>
          <cell r="AZ65">
            <v>547.13333299999999</v>
          </cell>
          <cell r="BA65">
            <v>259.26666599999999</v>
          </cell>
          <cell r="BB65">
            <v>10</v>
          </cell>
          <cell r="BC65">
            <v>0</v>
          </cell>
          <cell r="BE65">
            <v>31.8</v>
          </cell>
          <cell r="BF65">
            <v>20.2</v>
          </cell>
          <cell r="BG65">
            <v>0</v>
          </cell>
          <cell r="BH65">
            <v>0</v>
          </cell>
          <cell r="BI65">
            <v>185.10666900000001</v>
          </cell>
          <cell r="BJ65">
            <v>89.283333999999996</v>
          </cell>
          <cell r="BK65">
            <v>7.6</v>
          </cell>
          <cell r="BL65">
            <v>0</v>
          </cell>
          <cell r="BM65">
            <v>0</v>
          </cell>
          <cell r="BN65">
            <v>0</v>
          </cell>
          <cell r="BO65">
            <v>0</v>
          </cell>
          <cell r="BP65">
            <v>0</v>
          </cell>
          <cell r="BQ65">
            <v>0</v>
          </cell>
          <cell r="BR65">
            <v>0</v>
          </cell>
          <cell r="BS65">
            <v>0</v>
          </cell>
          <cell r="BT65">
            <v>0</v>
          </cell>
          <cell r="BU65">
            <v>233.418003</v>
          </cell>
          <cell r="BV65">
            <v>126.733333</v>
          </cell>
          <cell r="BW65">
            <v>0.6</v>
          </cell>
          <cell r="BX65">
            <v>0</v>
          </cell>
        </row>
        <row r="66">
          <cell r="A66">
            <v>380</v>
          </cell>
          <cell r="D66">
            <v>195</v>
          </cell>
          <cell r="E66">
            <v>446.1</v>
          </cell>
          <cell r="F66">
            <v>185.5</v>
          </cell>
          <cell r="G66">
            <v>39</v>
          </cell>
          <cell r="H66">
            <v>0</v>
          </cell>
          <cell r="I66">
            <v>94.933334000000002</v>
          </cell>
          <cell r="J66">
            <v>958.87800100000004</v>
          </cell>
          <cell r="K66">
            <v>410.16666700000002</v>
          </cell>
          <cell r="L66">
            <v>1</v>
          </cell>
          <cell r="M66">
            <v>0</v>
          </cell>
          <cell r="N66">
            <v>0</v>
          </cell>
          <cell r="O66">
            <v>0</v>
          </cell>
          <cell r="P66">
            <v>0</v>
          </cell>
          <cell r="Q66">
            <v>0</v>
          </cell>
          <cell r="R66">
            <v>0</v>
          </cell>
          <cell r="S66">
            <v>0</v>
          </cell>
          <cell r="T66">
            <v>0</v>
          </cell>
          <cell r="U66">
            <v>0</v>
          </cell>
          <cell r="V66">
            <v>0</v>
          </cell>
          <cell r="W66">
            <v>0</v>
          </cell>
          <cell r="X66">
            <v>289.8</v>
          </cell>
          <cell r="Y66">
            <v>2220.5559990000002</v>
          </cell>
          <cell r="Z66">
            <v>883.25066600000002</v>
          </cell>
          <cell r="AA66">
            <v>11.866667</v>
          </cell>
          <cell r="AB66">
            <v>0</v>
          </cell>
          <cell r="AF66">
            <v>100</v>
          </cell>
          <cell r="AG66">
            <v>51</v>
          </cell>
          <cell r="AH66">
            <v>12</v>
          </cell>
          <cell r="AI66">
            <v>0</v>
          </cell>
          <cell r="AJ66">
            <v>116.733334</v>
          </cell>
          <cell r="AK66">
            <v>71</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384.48933299999999</v>
          </cell>
          <cell r="BA66">
            <v>193.828</v>
          </cell>
          <cell r="BB66">
            <v>1</v>
          </cell>
          <cell r="BC66">
            <v>0</v>
          </cell>
          <cell r="BE66">
            <v>117.5</v>
          </cell>
          <cell r="BF66">
            <v>58</v>
          </cell>
          <cell r="BG66">
            <v>12</v>
          </cell>
          <cell r="BH66">
            <v>0</v>
          </cell>
          <cell r="BI66">
            <v>231.99999800000001</v>
          </cell>
          <cell r="BJ66">
            <v>136.79999900000001</v>
          </cell>
          <cell r="BK66">
            <v>1</v>
          </cell>
          <cell r="BL66">
            <v>0</v>
          </cell>
          <cell r="BM66">
            <v>0</v>
          </cell>
          <cell r="BN66">
            <v>0</v>
          </cell>
          <cell r="BO66">
            <v>0</v>
          </cell>
          <cell r="BP66">
            <v>0</v>
          </cell>
          <cell r="BQ66">
            <v>0</v>
          </cell>
          <cell r="BR66">
            <v>0</v>
          </cell>
          <cell r="BS66">
            <v>0</v>
          </cell>
          <cell r="BT66">
            <v>0</v>
          </cell>
          <cell r="BU66">
            <v>384.37799999999999</v>
          </cell>
          <cell r="BV66">
            <v>207.178</v>
          </cell>
          <cell r="BW66">
            <v>3.3833329999999999</v>
          </cell>
          <cell r="BX66">
            <v>0</v>
          </cell>
        </row>
        <row r="67">
          <cell r="A67">
            <v>381</v>
          </cell>
          <cell r="D67">
            <v>0</v>
          </cell>
          <cell r="E67">
            <v>0</v>
          </cell>
          <cell r="F67">
            <v>0</v>
          </cell>
          <cell r="G67">
            <v>0</v>
          </cell>
          <cell r="H67">
            <v>0</v>
          </cell>
          <cell r="I67">
            <v>12.6</v>
          </cell>
          <cell r="J67">
            <v>379.8</v>
          </cell>
          <cell r="K67">
            <v>174.566667</v>
          </cell>
          <cell r="L67">
            <v>0</v>
          </cell>
          <cell r="M67">
            <v>0</v>
          </cell>
          <cell r="N67">
            <v>0</v>
          </cell>
          <cell r="O67">
            <v>0</v>
          </cell>
          <cell r="P67">
            <v>0</v>
          </cell>
          <cell r="Q67">
            <v>0</v>
          </cell>
          <cell r="R67">
            <v>0</v>
          </cell>
          <cell r="S67">
            <v>0</v>
          </cell>
          <cell r="T67">
            <v>0</v>
          </cell>
          <cell r="U67">
            <v>0</v>
          </cell>
          <cell r="V67">
            <v>0</v>
          </cell>
          <cell r="W67">
            <v>0</v>
          </cell>
          <cell r="X67">
            <v>21</v>
          </cell>
          <cell r="Y67">
            <v>335.4</v>
          </cell>
          <cell r="Z67">
            <v>177</v>
          </cell>
          <cell r="AA67">
            <v>1</v>
          </cell>
          <cell r="AB67">
            <v>0</v>
          </cell>
          <cell r="AF67">
            <v>0</v>
          </cell>
          <cell r="AG67">
            <v>0</v>
          </cell>
          <cell r="AH67">
            <v>0</v>
          </cell>
          <cell r="AI67">
            <v>0</v>
          </cell>
          <cell r="AJ67">
            <v>128.80000000000001</v>
          </cell>
          <cell r="AK67">
            <v>68.966667000000001</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85.2</v>
          </cell>
          <cell r="BA67">
            <v>65.8</v>
          </cell>
          <cell r="BB67">
            <v>0</v>
          </cell>
          <cell r="BC67">
            <v>0</v>
          </cell>
          <cell r="BE67">
            <v>0</v>
          </cell>
          <cell r="BF67">
            <v>0</v>
          </cell>
          <cell r="BG67">
            <v>0</v>
          </cell>
          <cell r="BH67">
            <v>0</v>
          </cell>
          <cell r="BI67">
            <v>125.766665</v>
          </cell>
          <cell r="BJ67">
            <v>67.616664999999998</v>
          </cell>
          <cell r="BK67">
            <v>0</v>
          </cell>
          <cell r="BL67">
            <v>0</v>
          </cell>
          <cell r="BM67">
            <v>0</v>
          </cell>
          <cell r="BN67">
            <v>0</v>
          </cell>
          <cell r="BO67">
            <v>0</v>
          </cell>
          <cell r="BP67">
            <v>0</v>
          </cell>
          <cell r="BQ67">
            <v>0</v>
          </cell>
          <cell r="BR67">
            <v>0</v>
          </cell>
          <cell r="BS67">
            <v>0</v>
          </cell>
          <cell r="BT67">
            <v>0</v>
          </cell>
          <cell r="BU67">
            <v>78.966667000000001</v>
          </cell>
          <cell r="BV67">
            <v>56.6</v>
          </cell>
          <cell r="BW67">
            <v>1</v>
          </cell>
          <cell r="BX67">
            <v>0</v>
          </cell>
        </row>
        <row r="68">
          <cell r="A68">
            <v>382</v>
          </cell>
          <cell r="D68">
            <v>19</v>
          </cell>
          <cell r="E68">
            <v>56</v>
          </cell>
          <cell r="F68">
            <v>15</v>
          </cell>
          <cell r="G68">
            <v>0</v>
          </cell>
          <cell r="H68">
            <v>0</v>
          </cell>
          <cell r="I68">
            <v>0</v>
          </cell>
          <cell r="J68">
            <v>696.63333299999999</v>
          </cell>
          <cell r="K68">
            <v>282.39999999999998</v>
          </cell>
          <cell r="L68">
            <v>4</v>
          </cell>
          <cell r="M68">
            <v>0</v>
          </cell>
          <cell r="N68">
            <v>0</v>
          </cell>
          <cell r="O68">
            <v>0</v>
          </cell>
          <cell r="P68">
            <v>0</v>
          </cell>
          <cell r="Q68">
            <v>0</v>
          </cell>
          <cell r="R68">
            <v>0</v>
          </cell>
          <cell r="S68">
            <v>0</v>
          </cell>
          <cell r="T68">
            <v>0</v>
          </cell>
          <cell r="U68">
            <v>0</v>
          </cell>
          <cell r="V68">
            <v>0</v>
          </cell>
          <cell r="W68">
            <v>0</v>
          </cell>
          <cell r="X68">
            <v>31.6</v>
          </cell>
          <cell r="Y68">
            <v>504.2</v>
          </cell>
          <cell r="Z68">
            <v>192.2</v>
          </cell>
          <cell r="AA68">
            <v>1</v>
          </cell>
          <cell r="AB68">
            <v>0</v>
          </cell>
          <cell r="AF68">
            <v>19</v>
          </cell>
          <cell r="AG68">
            <v>7</v>
          </cell>
          <cell r="AH68">
            <v>0</v>
          </cell>
          <cell r="AI68">
            <v>0</v>
          </cell>
          <cell r="AJ68">
            <v>148.933333</v>
          </cell>
          <cell r="AK68">
            <v>81</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163.80000000000001</v>
          </cell>
          <cell r="BA68">
            <v>64</v>
          </cell>
          <cell r="BB68">
            <v>0</v>
          </cell>
          <cell r="BC68">
            <v>0</v>
          </cell>
          <cell r="BE68">
            <v>11</v>
          </cell>
          <cell r="BF68">
            <v>3</v>
          </cell>
          <cell r="BG68">
            <v>0</v>
          </cell>
          <cell r="BH68">
            <v>0</v>
          </cell>
          <cell r="BI68">
            <v>157.36666700000001</v>
          </cell>
          <cell r="BJ68">
            <v>71.316668000000007</v>
          </cell>
          <cell r="BK68">
            <v>3</v>
          </cell>
          <cell r="BL68">
            <v>0</v>
          </cell>
          <cell r="BM68">
            <v>0</v>
          </cell>
          <cell r="BN68">
            <v>0</v>
          </cell>
          <cell r="BO68">
            <v>0</v>
          </cell>
          <cell r="BP68">
            <v>0</v>
          </cell>
          <cell r="BQ68">
            <v>0</v>
          </cell>
          <cell r="BR68">
            <v>0</v>
          </cell>
          <cell r="BS68">
            <v>0</v>
          </cell>
          <cell r="BT68">
            <v>0</v>
          </cell>
          <cell r="BU68">
            <v>95.95</v>
          </cell>
          <cell r="BV68">
            <v>44</v>
          </cell>
          <cell r="BW68">
            <v>1</v>
          </cell>
          <cell r="BX68">
            <v>0</v>
          </cell>
        </row>
        <row r="69">
          <cell r="A69">
            <v>383</v>
          </cell>
          <cell r="D69">
            <v>0</v>
          </cell>
          <cell r="E69">
            <v>0</v>
          </cell>
          <cell r="F69">
            <v>0</v>
          </cell>
          <cell r="G69">
            <v>0</v>
          </cell>
          <cell r="H69">
            <v>0</v>
          </cell>
          <cell r="I69">
            <v>195.06666799999999</v>
          </cell>
          <cell r="J69">
            <v>2616.3333349999998</v>
          </cell>
          <cell r="K69">
            <v>1095.616667</v>
          </cell>
          <cell r="L69">
            <v>20</v>
          </cell>
          <cell r="M69">
            <v>0</v>
          </cell>
          <cell r="N69">
            <v>0</v>
          </cell>
          <cell r="O69">
            <v>0</v>
          </cell>
          <cell r="P69">
            <v>0</v>
          </cell>
          <cell r="Q69">
            <v>0</v>
          </cell>
          <cell r="R69">
            <v>0</v>
          </cell>
          <cell r="S69">
            <v>0</v>
          </cell>
          <cell r="T69">
            <v>0</v>
          </cell>
          <cell r="U69">
            <v>0</v>
          </cell>
          <cell r="V69">
            <v>0</v>
          </cell>
          <cell r="W69">
            <v>0</v>
          </cell>
          <cell r="X69">
            <v>43</v>
          </cell>
          <cell r="Y69">
            <v>1131.6666660000001</v>
          </cell>
          <cell r="Z69">
            <v>461.6</v>
          </cell>
          <cell r="AA69">
            <v>6</v>
          </cell>
          <cell r="AB69">
            <v>0</v>
          </cell>
          <cell r="AF69">
            <v>0</v>
          </cell>
          <cell r="AG69">
            <v>0</v>
          </cell>
          <cell r="AH69">
            <v>0</v>
          </cell>
          <cell r="AI69">
            <v>0</v>
          </cell>
          <cell r="AJ69">
            <v>465.20000099999999</v>
          </cell>
          <cell r="AK69">
            <v>210.433334</v>
          </cell>
          <cell r="AL69">
            <v>1</v>
          </cell>
          <cell r="AM69">
            <v>0</v>
          </cell>
          <cell r="AN69">
            <v>0</v>
          </cell>
          <cell r="AO69">
            <v>0</v>
          </cell>
          <cell r="AP69">
            <v>0</v>
          </cell>
          <cell r="AQ69">
            <v>0</v>
          </cell>
          <cell r="AR69">
            <v>0</v>
          </cell>
          <cell r="AS69">
            <v>0</v>
          </cell>
          <cell r="AT69">
            <v>0</v>
          </cell>
          <cell r="AU69">
            <v>0</v>
          </cell>
          <cell r="AV69">
            <v>0</v>
          </cell>
          <cell r="AW69">
            <v>0</v>
          </cell>
          <cell r="AX69">
            <v>0</v>
          </cell>
          <cell r="AY69">
            <v>0</v>
          </cell>
          <cell r="AZ69">
            <v>175</v>
          </cell>
          <cell r="BA69">
            <v>71</v>
          </cell>
          <cell r="BB69">
            <v>1</v>
          </cell>
          <cell r="BC69">
            <v>0</v>
          </cell>
          <cell r="BE69">
            <v>0</v>
          </cell>
          <cell r="BF69">
            <v>0</v>
          </cell>
          <cell r="BG69">
            <v>0</v>
          </cell>
          <cell r="BH69">
            <v>0</v>
          </cell>
          <cell r="BI69">
            <v>735.93333199999995</v>
          </cell>
          <cell r="BJ69">
            <v>380.73000100000002</v>
          </cell>
          <cell r="BK69">
            <v>7.6</v>
          </cell>
          <cell r="BL69">
            <v>0</v>
          </cell>
          <cell r="BM69">
            <v>0</v>
          </cell>
          <cell r="BN69">
            <v>0</v>
          </cell>
          <cell r="BO69">
            <v>0</v>
          </cell>
          <cell r="BP69">
            <v>0</v>
          </cell>
          <cell r="BQ69">
            <v>0</v>
          </cell>
          <cell r="BR69">
            <v>0</v>
          </cell>
          <cell r="BS69">
            <v>0</v>
          </cell>
          <cell r="BT69">
            <v>0</v>
          </cell>
          <cell r="BU69">
            <v>278.40000199999997</v>
          </cell>
          <cell r="BV69">
            <v>142.6</v>
          </cell>
          <cell r="BW69">
            <v>2</v>
          </cell>
          <cell r="BX69">
            <v>0</v>
          </cell>
        </row>
        <row r="70">
          <cell r="A70">
            <v>384</v>
          </cell>
          <cell r="D70">
            <v>67</v>
          </cell>
          <cell r="E70">
            <v>116</v>
          </cell>
          <cell r="F70">
            <v>58</v>
          </cell>
          <cell r="G70">
            <v>3</v>
          </cell>
          <cell r="H70">
            <v>0</v>
          </cell>
          <cell r="I70">
            <v>64</v>
          </cell>
          <cell r="J70">
            <v>946.45</v>
          </cell>
          <cell r="K70">
            <v>355.8</v>
          </cell>
          <cell r="L70">
            <v>3</v>
          </cell>
          <cell r="M70">
            <v>0</v>
          </cell>
          <cell r="N70">
            <v>0</v>
          </cell>
          <cell r="O70">
            <v>0</v>
          </cell>
          <cell r="P70">
            <v>0</v>
          </cell>
          <cell r="Q70">
            <v>0</v>
          </cell>
          <cell r="R70">
            <v>0</v>
          </cell>
          <cell r="S70">
            <v>0</v>
          </cell>
          <cell r="T70">
            <v>0</v>
          </cell>
          <cell r="U70">
            <v>0</v>
          </cell>
          <cell r="V70">
            <v>0</v>
          </cell>
          <cell r="W70">
            <v>0</v>
          </cell>
          <cell r="X70">
            <v>29.466666</v>
          </cell>
          <cell r="Y70">
            <v>1180.866667</v>
          </cell>
          <cell r="Z70">
            <v>492.26666699999998</v>
          </cell>
          <cell r="AA70">
            <v>5</v>
          </cell>
          <cell r="AB70">
            <v>0</v>
          </cell>
          <cell r="AF70">
            <v>36</v>
          </cell>
          <cell r="AG70">
            <v>13</v>
          </cell>
          <cell r="AH70">
            <v>1</v>
          </cell>
          <cell r="AI70">
            <v>0</v>
          </cell>
          <cell r="AJ70">
            <v>234.2</v>
          </cell>
          <cell r="AK70">
            <v>93</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189</v>
          </cell>
          <cell r="BA70">
            <v>101.266667</v>
          </cell>
          <cell r="BB70">
            <v>0</v>
          </cell>
          <cell r="BC70">
            <v>0</v>
          </cell>
          <cell r="BE70">
            <v>40.733333000000002</v>
          </cell>
          <cell r="BF70">
            <v>35.6</v>
          </cell>
          <cell r="BG70">
            <v>2</v>
          </cell>
          <cell r="BH70">
            <v>0</v>
          </cell>
          <cell r="BI70">
            <v>167.93333100000001</v>
          </cell>
          <cell r="BJ70">
            <v>95.05</v>
          </cell>
          <cell r="BK70">
            <v>1</v>
          </cell>
          <cell r="BL70">
            <v>0</v>
          </cell>
          <cell r="BM70">
            <v>0</v>
          </cell>
          <cell r="BN70">
            <v>0</v>
          </cell>
          <cell r="BO70">
            <v>0</v>
          </cell>
          <cell r="BP70">
            <v>0</v>
          </cell>
          <cell r="BQ70">
            <v>0</v>
          </cell>
          <cell r="BR70">
            <v>0</v>
          </cell>
          <cell r="BS70">
            <v>0</v>
          </cell>
          <cell r="BT70">
            <v>0</v>
          </cell>
          <cell r="BU70">
            <v>304.64999699999998</v>
          </cell>
          <cell r="BV70">
            <v>170.36666600000001</v>
          </cell>
          <cell r="BW70">
            <v>1</v>
          </cell>
          <cell r="BX70">
            <v>0</v>
          </cell>
        </row>
        <row r="71">
          <cell r="A71">
            <v>390</v>
          </cell>
          <cell r="D71">
            <v>0</v>
          </cell>
          <cell r="E71">
            <v>61</v>
          </cell>
          <cell r="F71">
            <v>23</v>
          </cell>
          <cell r="G71">
            <v>1</v>
          </cell>
          <cell r="H71">
            <v>0</v>
          </cell>
          <cell r="I71">
            <v>43</v>
          </cell>
          <cell r="J71">
            <v>748.26666699999998</v>
          </cell>
          <cell r="K71">
            <v>317</v>
          </cell>
          <cell r="L71">
            <v>9</v>
          </cell>
          <cell r="M71">
            <v>0</v>
          </cell>
          <cell r="N71">
            <v>0</v>
          </cell>
          <cell r="O71">
            <v>0</v>
          </cell>
          <cell r="P71">
            <v>0</v>
          </cell>
          <cell r="Q71">
            <v>0</v>
          </cell>
          <cell r="R71">
            <v>0</v>
          </cell>
          <cell r="S71">
            <v>0</v>
          </cell>
          <cell r="T71">
            <v>0</v>
          </cell>
          <cell r="U71">
            <v>0</v>
          </cell>
          <cell r="V71">
            <v>0</v>
          </cell>
          <cell r="W71">
            <v>0</v>
          </cell>
          <cell r="X71">
            <v>0</v>
          </cell>
          <cell r="Y71">
            <v>124</v>
          </cell>
          <cell r="Z71">
            <v>52.8</v>
          </cell>
          <cell r="AA71">
            <v>1</v>
          </cell>
          <cell r="AB71">
            <v>0</v>
          </cell>
          <cell r="AF71">
            <v>16</v>
          </cell>
          <cell r="AG71">
            <v>4</v>
          </cell>
          <cell r="AH71">
            <v>0</v>
          </cell>
          <cell r="AI71">
            <v>0</v>
          </cell>
          <cell r="AJ71">
            <v>158</v>
          </cell>
          <cell r="AK71">
            <v>94</v>
          </cell>
          <cell r="AL71">
            <v>2</v>
          </cell>
          <cell r="AM71">
            <v>0</v>
          </cell>
          <cell r="AN71">
            <v>0</v>
          </cell>
          <cell r="AO71">
            <v>0</v>
          </cell>
          <cell r="AP71">
            <v>0</v>
          </cell>
          <cell r="AQ71">
            <v>0</v>
          </cell>
          <cell r="AR71">
            <v>0</v>
          </cell>
          <cell r="AS71">
            <v>0</v>
          </cell>
          <cell r="AT71">
            <v>0</v>
          </cell>
          <cell r="AU71">
            <v>0</v>
          </cell>
          <cell r="AV71">
            <v>0</v>
          </cell>
          <cell r="AW71">
            <v>0</v>
          </cell>
          <cell r="AX71">
            <v>0</v>
          </cell>
          <cell r="AY71">
            <v>0</v>
          </cell>
          <cell r="AZ71">
            <v>22</v>
          </cell>
          <cell r="BA71">
            <v>12</v>
          </cell>
          <cell r="BB71">
            <v>0</v>
          </cell>
          <cell r="BC71">
            <v>0</v>
          </cell>
          <cell r="BE71">
            <v>26</v>
          </cell>
          <cell r="BF71">
            <v>12</v>
          </cell>
          <cell r="BG71">
            <v>0</v>
          </cell>
          <cell r="BH71">
            <v>0</v>
          </cell>
          <cell r="BI71">
            <v>243.24333300000001</v>
          </cell>
          <cell r="BJ71">
            <v>130.36666500000001</v>
          </cell>
          <cell r="BK71">
            <v>3</v>
          </cell>
          <cell r="BL71">
            <v>0</v>
          </cell>
          <cell r="BM71">
            <v>0</v>
          </cell>
          <cell r="BN71">
            <v>0</v>
          </cell>
          <cell r="BO71">
            <v>0</v>
          </cell>
          <cell r="BP71">
            <v>0</v>
          </cell>
          <cell r="BQ71">
            <v>0</v>
          </cell>
          <cell r="BR71">
            <v>0</v>
          </cell>
          <cell r="BS71">
            <v>0</v>
          </cell>
          <cell r="BT71">
            <v>0</v>
          </cell>
          <cell r="BU71">
            <v>46</v>
          </cell>
          <cell r="BV71">
            <v>19</v>
          </cell>
          <cell r="BW71">
            <v>0</v>
          </cell>
          <cell r="BX71">
            <v>0</v>
          </cell>
        </row>
        <row r="72">
          <cell r="A72">
            <v>391</v>
          </cell>
          <cell r="D72">
            <v>80</v>
          </cell>
          <cell r="E72">
            <v>152</v>
          </cell>
          <cell r="F72">
            <v>52</v>
          </cell>
          <cell r="G72">
            <v>0</v>
          </cell>
          <cell r="H72">
            <v>0</v>
          </cell>
          <cell r="I72">
            <v>29</v>
          </cell>
          <cell r="J72">
            <v>458</v>
          </cell>
          <cell r="K72">
            <v>242</v>
          </cell>
          <cell r="L72">
            <v>8</v>
          </cell>
          <cell r="M72">
            <v>0</v>
          </cell>
          <cell r="N72">
            <v>0</v>
          </cell>
          <cell r="O72">
            <v>0</v>
          </cell>
          <cell r="P72">
            <v>0</v>
          </cell>
          <cell r="Q72">
            <v>0</v>
          </cell>
          <cell r="R72">
            <v>0</v>
          </cell>
          <cell r="S72">
            <v>0</v>
          </cell>
          <cell r="T72">
            <v>0</v>
          </cell>
          <cell r="U72">
            <v>0</v>
          </cell>
          <cell r="V72">
            <v>0</v>
          </cell>
          <cell r="W72">
            <v>0</v>
          </cell>
          <cell r="X72">
            <v>109</v>
          </cell>
          <cell r="Y72">
            <v>796.2</v>
          </cell>
          <cell r="Z72">
            <v>317.5</v>
          </cell>
          <cell r="AA72">
            <v>4</v>
          </cell>
          <cell r="AB72">
            <v>0</v>
          </cell>
          <cell r="AF72">
            <v>86</v>
          </cell>
          <cell r="AG72">
            <v>34</v>
          </cell>
          <cell r="AH72">
            <v>0</v>
          </cell>
          <cell r="AI72">
            <v>0</v>
          </cell>
          <cell r="AJ72">
            <v>111</v>
          </cell>
          <cell r="AK72">
            <v>58</v>
          </cell>
          <cell r="AL72">
            <v>5</v>
          </cell>
          <cell r="AM72">
            <v>0</v>
          </cell>
          <cell r="AN72">
            <v>0</v>
          </cell>
          <cell r="AO72">
            <v>0</v>
          </cell>
          <cell r="AP72">
            <v>0</v>
          </cell>
          <cell r="AQ72">
            <v>0</v>
          </cell>
          <cell r="AR72">
            <v>0</v>
          </cell>
          <cell r="AS72">
            <v>0</v>
          </cell>
          <cell r="AT72">
            <v>0</v>
          </cell>
          <cell r="AU72">
            <v>0</v>
          </cell>
          <cell r="AV72">
            <v>3</v>
          </cell>
          <cell r="AW72">
            <v>2</v>
          </cell>
          <cell r="AX72">
            <v>0</v>
          </cell>
          <cell r="AY72">
            <v>0</v>
          </cell>
          <cell r="AZ72">
            <v>271.8</v>
          </cell>
          <cell r="BA72">
            <v>107</v>
          </cell>
          <cell r="BB72">
            <v>2</v>
          </cell>
          <cell r="BC72">
            <v>0</v>
          </cell>
          <cell r="BE72">
            <v>47.2</v>
          </cell>
          <cell r="BF72">
            <v>13.4</v>
          </cell>
          <cell r="BG72">
            <v>0</v>
          </cell>
          <cell r="BH72">
            <v>0</v>
          </cell>
          <cell r="BI72">
            <v>126.6</v>
          </cell>
          <cell r="BJ72">
            <v>77.2</v>
          </cell>
          <cell r="BK72">
            <v>4</v>
          </cell>
          <cell r="BL72">
            <v>0</v>
          </cell>
          <cell r="BM72">
            <v>0</v>
          </cell>
          <cell r="BN72">
            <v>0</v>
          </cell>
          <cell r="BO72">
            <v>0</v>
          </cell>
          <cell r="BP72">
            <v>0</v>
          </cell>
          <cell r="BQ72">
            <v>0</v>
          </cell>
          <cell r="BR72">
            <v>0</v>
          </cell>
          <cell r="BS72">
            <v>0</v>
          </cell>
          <cell r="BT72">
            <v>0</v>
          </cell>
          <cell r="BU72">
            <v>196.53333599999999</v>
          </cell>
          <cell r="BV72">
            <v>85.666668000000001</v>
          </cell>
          <cell r="BW72">
            <v>0</v>
          </cell>
          <cell r="BX72">
            <v>0</v>
          </cell>
        </row>
        <row r="73">
          <cell r="A73">
            <v>392</v>
          </cell>
          <cell r="D73">
            <v>2.8</v>
          </cell>
          <cell r="E73">
            <v>39</v>
          </cell>
          <cell r="F73">
            <v>17</v>
          </cell>
          <cell r="G73">
            <v>2</v>
          </cell>
          <cell r="H73">
            <v>0</v>
          </cell>
          <cell r="I73">
            <v>57</v>
          </cell>
          <cell r="J73">
            <v>838.000001</v>
          </cell>
          <cell r="K73">
            <v>371.46666699999997</v>
          </cell>
          <cell r="L73">
            <v>12</v>
          </cell>
          <cell r="M73">
            <v>0</v>
          </cell>
          <cell r="N73">
            <v>0</v>
          </cell>
          <cell r="O73">
            <v>0</v>
          </cell>
          <cell r="P73">
            <v>0</v>
          </cell>
          <cell r="Q73">
            <v>0</v>
          </cell>
          <cell r="R73">
            <v>0</v>
          </cell>
          <cell r="S73">
            <v>0</v>
          </cell>
          <cell r="T73">
            <v>0</v>
          </cell>
          <cell r="U73">
            <v>0</v>
          </cell>
          <cell r="V73">
            <v>0</v>
          </cell>
          <cell r="W73">
            <v>0</v>
          </cell>
          <cell r="X73">
            <v>15</v>
          </cell>
          <cell r="Y73">
            <v>283</v>
          </cell>
          <cell r="Z73">
            <v>109</v>
          </cell>
          <cell r="AA73">
            <v>5</v>
          </cell>
          <cell r="AB73">
            <v>0</v>
          </cell>
          <cell r="AF73">
            <v>2</v>
          </cell>
          <cell r="AG73">
            <v>0</v>
          </cell>
          <cell r="AH73">
            <v>0</v>
          </cell>
          <cell r="AI73">
            <v>0</v>
          </cell>
          <cell r="AJ73">
            <v>89</v>
          </cell>
          <cell r="AK73">
            <v>58</v>
          </cell>
          <cell r="AL73">
            <v>2</v>
          </cell>
          <cell r="AM73">
            <v>0</v>
          </cell>
          <cell r="AN73">
            <v>0</v>
          </cell>
          <cell r="AO73">
            <v>0</v>
          </cell>
          <cell r="AP73">
            <v>0</v>
          </cell>
          <cell r="AQ73">
            <v>0</v>
          </cell>
          <cell r="AR73">
            <v>0</v>
          </cell>
          <cell r="AS73">
            <v>0</v>
          </cell>
          <cell r="AT73">
            <v>0</v>
          </cell>
          <cell r="AU73">
            <v>0</v>
          </cell>
          <cell r="AV73">
            <v>0</v>
          </cell>
          <cell r="AW73">
            <v>0</v>
          </cell>
          <cell r="AX73">
            <v>0</v>
          </cell>
          <cell r="AY73">
            <v>0</v>
          </cell>
          <cell r="AZ73">
            <v>32</v>
          </cell>
          <cell r="BA73">
            <v>17</v>
          </cell>
          <cell r="BB73">
            <v>1</v>
          </cell>
          <cell r="BC73">
            <v>0</v>
          </cell>
          <cell r="BE73">
            <v>24</v>
          </cell>
          <cell r="BF73">
            <v>11</v>
          </cell>
          <cell r="BG73">
            <v>2</v>
          </cell>
          <cell r="BH73">
            <v>0</v>
          </cell>
          <cell r="BI73">
            <v>238.81733</v>
          </cell>
          <cell r="BJ73">
            <v>105.316665</v>
          </cell>
          <cell r="BK73">
            <v>0</v>
          </cell>
          <cell r="BL73">
            <v>0</v>
          </cell>
          <cell r="BM73">
            <v>0</v>
          </cell>
          <cell r="BN73">
            <v>0</v>
          </cell>
          <cell r="BO73">
            <v>0</v>
          </cell>
          <cell r="BP73">
            <v>0</v>
          </cell>
          <cell r="BQ73">
            <v>0</v>
          </cell>
          <cell r="BR73">
            <v>0</v>
          </cell>
          <cell r="BS73">
            <v>0</v>
          </cell>
          <cell r="BT73">
            <v>0</v>
          </cell>
          <cell r="BU73">
            <v>83</v>
          </cell>
          <cell r="BV73">
            <v>44</v>
          </cell>
          <cell r="BW73">
            <v>2</v>
          </cell>
          <cell r="BX73">
            <v>0</v>
          </cell>
        </row>
        <row r="74">
          <cell r="A74">
            <v>393</v>
          </cell>
          <cell r="D74">
            <v>41.4</v>
          </cell>
          <cell r="E74">
            <v>163.4</v>
          </cell>
          <cell r="F74">
            <v>58</v>
          </cell>
          <cell r="G74">
            <v>2</v>
          </cell>
          <cell r="H74">
            <v>0</v>
          </cell>
          <cell r="I74">
            <v>9</v>
          </cell>
          <cell r="J74">
            <v>452.09999900000003</v>
          </cell>
          <cell r="K74">
            <v>190</v>
          </cell>
          <cell r="L74">
            <v>1</v>
          </cell>
          <cell r="M74">
            <v>0</v>
          </cell>
          <cell r="N74">
            <v>0</v>
          </cell>
          <cell r="O74">
            <v>0</v>
          </cell>
          <cell r="P74">
            <v>0</v>
          </cell>
          <cell r="Q74">
            <v>0</v>
          </cell>
          <cell r="R74">
            <v>0</v>
          </cell>
          <cell r="S74">
            <v>0</v>
          </cell>
          <cell r="T74">
            <v>0</v>
          </cell>
          <cell r="U74">
            <v>0</v>
          </cell>
          <cell r="V74">
            <v>0</v>
          </cell>
          <cell r="W74">
            <v>0</v>
          </cell>
          <cell r="X74">
            <v>24</v>
          </cell>
          <cell r="Y74">
            <v>287.8</v>
          </cell>
          <cell r="Z74">
            <v>117</v>
          </cell>
          <cell r="AA74">
            <v>1</v>
          </cell>
          <cell r="AB74">
            <v>0</v>
          </cell>
          <cell r="AF74">
            <v>14.4</v>
          </cell>
          <cell r="AG74">
            <v>12</v>
          </cell>
          <cell r="AH74">
            <v>1</v>
          </cell>
          <cell r="AI74">
            <v>0</v>
          </cell>
          <cell r="AJ74">
            <v>128</v>
          </cell>
          <cell r="AK74">
            <v>65</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49</v>
          </cell>
          <cell r="BA74">
            <v>26</v>
          </cell>
          <cell r="BB74">
            <v>0</v>
          </cell>
          <cell r="BC74">
            <v>0</v>
          </cell>
          <cell r="BE74">
            <v>95.2</v>
          </cell>
          <cell r="BF74">
            <v>32</v>
          </cell>
          <cell r="BG74">
            <v>1</v>
          </cell>
          <cell r="BH74">
            <v>0</v>
          </cell>
          <cell r="BI74">
            <v>131</v>
          </cell>
          <cell r="BJ74">
            <v>61</v>
          </cell>
          <cell r="BK74">
            <v>0</v>
          </cell>
          <cell r="BL74">
            <v>0</v>
          </cell>
          <cell r="BM74">
            <v>0</v>
          </cell>
          <cell r="BN74">
            <v>0</v>
          </cell>
          <cell r="BO74">
            <v>0</v>
          </cell>
          <cell r="BP74">
            <v>0</v>
          </cell>
          <cell r="BQ74">
            <v>0</v>
          </cell>
          <cell r="BR74">
            <v>0</v>
          </cell>
          <cell r="BS74">
            <v>0</v>
          </cell>
          <cell r="BT74">
            <v>0</v>
          </cell>
          <cell r="BU74">
            <v>91</v>
          </cell>
          <cell r="BV74">
            <v>58</v>
          </cell>
          <cell r="BW74">
            <v>1</v>
          </cell>
          <cell r="BX74">
            <v>0</v>
          </cell>
        </row>
        <row r="75">
          <cell r="A75">
            <v>394</v>
          </cell>
          <cell r="D75">
            <v>161</v>
          </cell>
          <cell r="E75">
            <v>376</v>
          </cell>
          <cell r="F75">
            <v>123</v>
          </cell>
          <cell r="G75">
            <v>1</v>
          </cell>
          <cell r="H75">
            <v>0</v>
          </cell>
          <cell r="I75">
            <v>107</v>
          </cell>
          <cell r="J75">
            <v>584.85</v>
          </cell>
          <cell r="K75">
            <v>235.8</v>
          </cell>
          <cell r="L75">
            <v>3</v>
          </cell>
          <cell r="M75">
            <v>0</v>
          </cell>
          <cell r="N75">
            <v>0</v>
          </cell>
          <cell r="O75">
            <v>0</v>
          </cell>
          <cell r="P75">
            <v>0</v>
          </cell>
          <cell r="Q75">
            <v>0</v>
          </cell>
          <cell r="R75">
            <v>0</v>
          </cell>
          <cell r="S75">
            <v>0</v>
          </cell>
          <cell r="T75">
            <v>0</v>
          </cell>
          <cell r="U75">
            <v>0</v>
          </cell>
          <cell r="V75">
            <v>0</v>
          </cell>
          <cell r="W75">
            <v>0</v>
          </cell>
          <cell r="X75">
            <v>148.6</v>
          </cell>
          <cell r="Y75">
            <v>1023.6</v>
          </cell>
          <cell r="Z75">
            <v>392</v>
          </cell>
          <cell r="AA75">
            <v>7</v>
          </cell>
          <cell r="AB75">
            <v>0</v>
          </cell>
          <cell r="AF75">
            <v>126</v>
          </cell>
          <cell r="AG75">
            <v>52</v>
          </cell>
          <cell r="AH75">
            <v>0</v>
          </cell>
          <cell r="AI75">
            <v>0</v>
          </cell>
          <cell r="AJ75">
            <v>162</v>
          </cell>
          <cell r="AK75">
            <v>60</v>
          </cell>
          <cell r="AL75">
            <v>0</v>
          </cell>
          <cell r="AM75">
            <v>0</v>
          </cell>
          <cell r="AN75">
            <v>0</v>
          </cell>
          <cell r="AO75">
            <v>0</v>
          </cell>
          <cell r="AP75">
            <v>0</v>
          </cell>
          <cell r="AQ75">
            <v>0</v>
          </cell>
          <cell r="AR75">
            <v>0</v>
          </cell>
          <cell r="AS75">
            <v>0</v>
          </cell>
          <cell r="AT75">
            <v>0</v>
          </cell>
          <cell r="AU75">
            <v>0</v>
          </cell>
          <cell r="AV75">
            <v>2</v>
          </cell>
          <cell r="AW75">
            <v>0</v>
          </cell>
          <cell r="AX75">
            <v>0</v>
          </cell>
          <cell r="AY75">
            <v>0</v>
          </cell>
          <cell r="AZ75">
            <v>227</v>
          </cell>
          <cell r="BA75">
            <v>101</v>
          </cell>
          <cell r="BB75">
            <v>1</v>
          </cell>
          <cell r="BC75">
            <v>0</v>
          </cell>
          <cell r="BE75">
            <v>175.000001</v>
          </cell>
          <cell r="BF75">
            <v>58</v>
          </cell>
          <cell r="BG75">
            <v>0</v>
          </cell>
          <cell r="BH75">
            <v>0</v>
          </cell>
          <cell r="BI75">
            <v>159</v>
          </cell>
          <cell r="BJ75">
            <v>97.6</v>
          </cell>
          <cell r="BK75">
            <v>3</v>
          </cell>
          <cell r="BL75">
            <v>0</v>
          </cell>
          <cell r="BM75">
            <v>0</v>
          </cell>
          <cell r="BN75">
            <v>0</v>
          </cell>
          <cell r="BO75">
            <v>0</v>
          </cell>
          <cell r="BP75">
            <v>0</v>
          </cell>
          <cell r="BQ75">
            <v>0</v>
          </cell>
          <cell r="BR75">
            <v>0</v>
          </cell>
          <cell r="BS75">
            <v>0</v>
          </cell>
          <cell r="BT75">
            <v>0</v>
          </cell>
          <cell r="BU75">
            <v>367.19999799999999</v>
          </cell>
          <cell r="BV75">
            <v>166.33333300000001</v>
          </cell>
          <cell r="BW75">
            <v>3</v>
          </cell>
          <cell r="BX75">
            <v>0</v>
          </cell>
        </row>
        <row r="76">
          <cell r="A76">
            <v>800</v>
          </cell>
          <cell r="D76">
            <v>0</v>
          </cell>
          <cell r="E76">
            <v>0</v>
          </cell>
          <cell r="F76">
            <v>0</v>
          </cell>
          <cell r="G76">
            <v>0</v>
          </cell>
          <cell r="H76">
            <v>0</v>
          </cell>
          <cell r="I76">
            <v>7</v>
          </cell>
          <cell r="J76">
            <v>51.6</v>
          </cell>
          <cell r="K76">
            <v>13</v>
          </cell>
          <cell r="L76">
            <v>4</v>
          </cell>
          <cell r="M76">
            <v>0</v>
          </cell>
          <cell r="N76">
            <v>0</v>
          </cell>
          <cell r="O76">
            <v>0</v>
          </cell>
          <cell r="P76">
            <v>0</v>
          </cell>
          <cell r="Q76">
            <v>0</v>
          </cell>
          <cell r="R76">
            <v>0</v>
          </cell>
          <cell r="S76">
            <v>0</v>
          </cell>
          <cell r="T76">
            <v>0</v>
          </cell>
          <cell r="U76">
            <v>0</v>
          </cell>
          <cell r="V76">
            <v>0</v>
          </cell>
          <cell r="W76">
            <v>0</v>
          </cell>
          <cell r="X76">
            <v>44.716664999999999</v>
          </cell>
          <cell r="Y76">
            <v>271.98333600000001</v>
          </cell>
          <cell r="Z76">
            <v>107.61666700000001</v>
          </cell>
          <cell r="AA76">
            <v>12.9</v>
          </cell>
          <cell r="AB76">
            <v>0</v>
          </cell>
          <cell r="AF76">
            <v>0</v>
          </cell>
          <cell r="AG76">
            <v>0</v>
          </cell>
          <cell r="AH76">
            <v>0</v>
          </cell>
          <cell r="AI76">
            <v>0</v>
          </cell>
          <cell r="AJ76">
            <v>12.6</v>
          </cell>
          <cell r="AK76">
            <v>4</v>
          </cell>
          <cell r="AL76">
            <v>2</v>
          </cell>
          <cell r="AM76">
            <v>0</v>
          </cell>
          <cell r="AN76">
            <v>0</v>
          </cell>
          <cell r="AO76">
            <v>0</v>
          </cell>
          <cell r="AP76">
            <v>0</v>
          </cell>
          <cell r="AQ76">
            <v>0</v>
          </cell>
          <cell r="AR76">
            <v>0</v>
          </cell>
          <cell r="AS76">
            <v>0</v>
          </cell>
          <cell r="AT76">
            <v>0</v>
          </cell>
          <cell r="AU76">
            <v>0</v>
          </cell>
          <cell r="AV76">
            <v>0</v>
          </cell>
          <cell r="AW76">
            <v>0</v>
          </cell>
          <cell r="AX76">
            <v>0</v>
          </cell>
          <cell r="AY76">
            <v>0</v>
          </cell>
          <cell r="AZ76">
            <v>44.633333999999998</v>
          </cell>
          <cell r="BA76">
            <v>19.266667000000002</v>
          </cell>
          <cell r="BB76">
            <v>2.9</v>
          </cell>
          <cell r="BC76">
            <v>0</v>
          </cell>
          <cell r="BE76">
            <v>0</v>
          </cell>
          <cell r="BF76">
            <v>0</v>
          </cell>
          <cell r="BG76">
            <v>0</v>
          </cell>
          <cell r="BH76">
            <v>0</v>
          </cell>
          <cell r="BI76">
            <v>13</v>
          </cell>
          <cell r="BJ76">
            <v>4</v>
          </cell>
          <cell r="BK76">
            <v>0.6</v>
          </cell>
          <cell r="BL76">
            <v>0</v>
          </cell>
          <cell r="BM76">
            <v>0</v>
          </cell>
          <cell r="BN76">
            <v>0</v>
          </cell>
          <cell r="BO76">
            <v>0</v>
          </cell>
          <cell r="BP76">
            <v>0</v>
          </cell>
          <cell r="BQ76">
            <v>0</v>
          </cell>
          <cell r="BR76">
            <v>0</v>
          </cell>
          <cell r="BS76">
            <v>0</v>
          </cell>
          <cell r="BT76">
            <v>0</v>
          </cell>
          <cell r="BU76">
            <v>83.45</v>
          </cell>
          <cell r="BV76">
            <v>44.349995999999997</v>
          </cell>
          <cell r="BW76">
            <v>5.199999</v>
          </cell>
          <cell r="BX76">
            <v>0</v>
          </cell>
        </row>
        <row r="77">
          <cell r="A77">
            <v>801</v>
          </cell>
          <cell r="D77">
            <v>340.8</v>
          </cell>
          <cell r="E77">
            <v>831</v>
          </cell>
          <cell r="F77">
            <v>313</v>
          </cell>
          <cell r="G77">
            <v>29</v>
          </cell>
          <cell r="H77">
            <v>0</v>
          </cell>
          <cell r="I77">
            <v>23.8</v>
          </cell>
          <cell r="J77">
            <v>307.683334</v>
          </cell>
          <cell r="K77">
            <v>137.4</v>
          </cell>
          <cell r="L77">
            <v>7</v>
          </cell>
          <cell r="M77">
            <v>0</v>
          </cell>
          <cell r="N77">
            <v>0</v>
          </cell>
          <cell r="O77">
            <v>0</v>
          </cell>
          <cell r="P77">
            <v>0</v>
          </cell>
          <cell r="Q77">
            <v>0</v>
          </cell>
          <cell r="R77">
            <v>0</v>
          </cell>
          <cell r="S77">
            <v>0</v>
          </cell>
          <cell r="T77">
            <v>0</v>
          </cell>
          <cell r="U77">
            <v>0</v>
          </cell>
          <cell r="V77">
            <v>0</v>
          </cell>
          <cell r="W77">
            <v>0</v>
          </cell>
          <cell r="X77">
            <v>67.599999999999994</v>
          </cell>
          <cell r="Y77">
            <v>692</v>
          </cell>
          <cell r="Z77">
            <v>303</v>
          </cell>
          <cell r="AA77">
            <v>14</v>
          </cell>
          <cell r="AB77">
            <v>0</v>
          </cell>
          <cell r="AF77">
            <v>248</v>
          </cell>
          <cell r="AG77">
            <v>125</v>
          </cell>
          <cell r="AH77">
            <v>5</v>
          </cell>
          <cell r="AI77">
            <v>0</v>
          </cell>
          <cell r="AJ77">
            <v>61</v>
          </cell>
          <cell r="AK77">
            <v>31.8</v>
          </cell>
          <cell r="AL77">
            <v>3</v>
          </cell>
          <cell r="AM77">
            <v>0</v>
          </cell>
          <cell r="AN77">
            <v>0</v>
          </cell>
          <cell r="AO77">
            <v>0</v>
          </cell>
          <cell r="AP77">
            <v>0</v>
          </cell>
          <cell r="AQ77">
            <v>0</v>
          </cell>
          <cell r="AR77">
            <v>0</v>
          </cell>
          <cell r="AS77">
            <v>0</v>
          </cell>
          <cell r="AT77">
            <v>0</v>
          </cell>
          <cell r="AU77">
            <v>0</v>
          </cell>
          <cell r="AV77">
            <v>0</v>
          </cell>
          <cell r="AW77">
            <v>0</v>
          </cell>
          <cell r="AX77">
            <v>0</v>
          </cell>
          <cell r="AY77">
            <v>0</v>
          </cell>
          <cell r="AZ77">
            <v>190</v>
          </cell>
          <cell r="BA77">
            <v>104</v>
          </cell>
          <cell r="BB77">
            <v>5</v>
          </cell>
          <cell r="BC77">
            <v>0</v>
          </cell>
          <cell r="BE77">
            <v>250.13333299999999</v>
          </cell>
          <cell r="BF77">
            <v>103.1</v>
          </cell>
          <cell r="BG77">
            <v>13</v>
          </cell>
          <cell r="BH77">
            <v>0</v>
          </cell>
          <cell r="BI77">
            <v>97</v>
          </cell>
          <cell r="BJ77">
            <v>55</v>
          </cell>
          <cell r="BK77">
            <v>4</v>
          </cell>
          <cell r="BL77">
            <v>0</v>
          </cell>
          <cell r="BM77">
            <v>0</v>
          </cell>
          <cell r="BN77">
            <v>0</v>
          </cell>
          <cell r="BO77">
            <v>0</v>
          </cell>
          <cell r="BP77">
            <v>0</v>
          </cell>
          <cell r="BQ77">
            <v>0</v>
          </cell>
          <cell r="BR77">
            <v>0</v>
          </cell>
          <cell r="BS77">
            <v>0</v>
          </cell>
          <cell r="BT77">
            <v>0</v>
          </cell>
          <cell r="BU77">
            <v>162.73333299999999</v>
          </cell>
          <cell r="BV77">
            <v>95.2</v>
          </cell>
          <cell r="BW77">
            <v>0</v>
          </cell>
          <cell r="BX77">
            <v>0</v>
          </cell>
        </row>
        <row r="78">
          <cell r="A78">
            <v>802</v>
          </cell>
          <cell r="D78">
            <v>0</v>
          </cell>
          <cell r="E78">
            <v>0</v>
          </cell>
          <cell r="F78">
            <v>0</v>
          </cell>
          <cell r="G78">
            <v>0</v>
          </cell>
          <cell r="H78">
            <v>0</v>
          </cell>
          <cell r="I78">
            <v>0</v>
          </cell>
          <cell r="J78">
            <v>16</v>
          </cell>
          <cell r="K78">
            <v>5</v>
          </cell>
          <cell r="L78">
            <v>0</v>
          </cell>
          <cell r="M78">
            <v>0</v>
          </cell>
          <cell r="N78">
            <v>0</v>
          </cell>
          <cell r="O78">
            <v>0</v>
          </cell>
          <cell r="P78">
            <v>0</v>
          </cell>
          <cell r="Q78">
            <v>0</v>
          </cell>
          <cell r="R78">
            <v>0</v>
          </cell>
          <cell r="S78">
            <v>0</v>
          </cell>
          <cell r="T78">
            <v>0</v>
          </cell>
          <cell r="U78">
            <v>0</v>
          </cell>
          <cell r="V78">
            <v>0</v>
          </cell>
          <cell r="W78">
            <v>0</v>
          </cell>
          <cell r="X78">
            <v>43.6</v>
          </cell>
          <cell r="Y78">
            <v>303.63333299999999</v>
          </cell>
          <cell r="Z78">
            <v>118.066667</v>
          </cell>
          <cell r="AA78">
            <v>6.8</v>
          </cell>
          <cell r="AB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33.1</v>
          </cell>
          <cell r="BA78">
            <v>19.2</v>
          </cell>
          <cell r="BB78">
            <v>1</v>
          </cell>
          <cell r="BC78">
            <v>0</v>
          </cell>
          <cell r="BE78">
            <v>0</v>
          </cell>
          <cell r="BF78">
            <v>0</v>
          </cell>
          <cell r="BG78">
            <v>0</v>
          </cell>
          <cell r="BH78">
            <v>0</v>
          </cell>
          <cell r="BI78">
            <v>6.6</v>
          </cell>
          <cell r="BJ78">
            <v>2</v>
          </cell>
          <cell r="BK78">
            <v>0</v>
          </cell>
          <cell r="BL78">
            <v>0</v>
          </cell>
          <cell r="BM78">
            <v>0</v>
          </cell>
          <cell r="BN78">
            <v>0</v>
          </cell>
          <cell r="BO78">
            <v>0</v>
          </cell>
          <cell r="BP78">
            <v>0</v>
          </cell>
          <cell r="BQ78">
            <v>0</v>
          </cell>
          <cell r="BR78">
            <v>0</v>
          </cell>
          <cell r="BS78">
            <v>0</v>
          </cell>
          <cell r="BT78">
            <v>0</v>
          </cell>
          <cell r="BU78">
            <v>76.266665000000003</v>
          </cell>
          <cell r="BV78">
            <v>40.199998999999998</v>
          </cell>
          <cell r="BW78">
            <v>4.8</v>
          </cell>
          <cell r="BX78">
            <v>0</v>
          </cell>
        </row>
        <row r="79">
          <cell r="A79">
            <v>803</v>
          </cell>
          <cell r="D79">
            <v>0</v>
          </cell>
          <cell r="E79">
            <v>0</v>
          </cell>
          <cell r="F79">
            <v>0</v>
          </cell>
          <cell r="G79">
            <v>0</v>
          </cell>
          <cell r="H79">
            <v>0</v>
          </cell>
          <cell r="I79">
            <v>0</v>
          </cell>
          <cell r="J79">
            <v>17.066666000000001</v>
          </cell>
          <cell r="K79">
            <v>4.6166669999999996</v>
          </cell>
          <cell r="L79">
            <v>0</v>
          </cell>
          <cell r="M79">
            <v>0</v>
          </cell>
          <cell r="N79">
            <v>0</v>
          </cell>
          <cell r="O79">
            <v>0</v>
          </cell>
          <cell r="P79">
            <v>0</v>
          </cell>
          <cell r="Q79">
            <v>0</v>
          </cell>
          <cell r="R79">
            <v>0</v>
          </cell>
          <cell r="S79">
            <v>0</v>
          </cell>
          <cell r="T79">
            <v>0</v>
          </cell>
          <cell r="U79">
            <v>0</v>
          </cell>
          <cell r="V79">
            <v>0</v>
          </cell>
          <cell r="W79">
            <v>0</v>
          </cell>
          <cell r="X79">
            <v>0</v>
          </cell>
          <cell r="Y79">
            <v>105.866666</v>
          </cell>
          <cell r="Z79">
            <v>37.733333000000002</v>
          </cell>
          <cell r="AA79">
            <v>1</v>
          </cell>
          <cell r="AB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5.8666669999999996</v>
          </cell>
          <cell r="BA79">
            <v>7.9333330000000002</v>
          </cell>
          <cell r="BB79">
            <v>0</v>
          </cell>
          <cell r="BC79">
            <v>0</v>
          </cell>
          <cell r="BE79">
            <v>0</v>
          </cell>
          <cell r="BF79">
            <v>0</v>
          </cell>
          <cell r="BG79">
            <v>0</v>
          </cell>
          <cell r="BH79">
            <v>0</v>
          </cell>
          <cell r="BI79">
            <v>1.2833330000000001</v>
          </cell>
          <cell r="BJ79">
            <v>1.9</v>
          </cell>
          <cell r="BK79">
            <v>0</v>
          </cell>
          <cell r="BL79">
            <v>0</v>
          </cell>
          <cell r="BM79">
            <v>0</v>
          </cell>
          <cell r="BN79">
            <v>0</v>
          </cell>
          <cell r="BO79">
            <v>0</v>
          </cell>
          <cell r="BP79">
            <v>0</v>
          </cell>
          <cell r="BQ79">
            <v>0</v>
          </cell>
          <cell r="BR79">
            <v>0</v>
          </cell>
          <cell r="BS79">
            <v>0</v>
          </cell>
          <cell r="BT79">
            <v>0</v>
          </cell>
          <cell r="BU79">
            <v>28.000001000000001</v>
          </cell>
          <cell r="BV79">
            <v>9.6000010000000007</v>
          </cell>
          <cell r="BW79">
            <v>0.2</v>
          </cell>
          <cell r="BX79">
            <v>0</v>
          </cell>
        </row>
        <row r="80">
          <cell r="A80">
            <v>805</v>
          </cell>
          <cell r="D80">
            <v>0</v>
          </cell>
          <cell r="E80">
            <v>0</v>
          </cell>
          <cell r="F80">
            <v>0</v>
          </cell>
          <cell r="G80">
            <v>0</v>
          </cell>
          <cell r="H80">
            <v>0</v>
          </cell>
          <cell r="I80">
            <v>42</v>
          </cell>
          <cell r="J80">
            <v>226</v>
          </cell>
          <cell r="K80">
            <v>84</v>
          </cell>
          <cell r="L80">
            <v>0</v>
          </cell>
          <cell r="M80">
            <v>0</v>
          </cell>
          <cell r="N80">
            <v>0</v>
          </cell>
          <cell r="O80">
            <v>0</v>
          </cell>
          <cell r="P80">
            <v>0</v>
          </cell>
          <cell r="Q80">
            <v>0</v>
          </cell>
          <cell r="R80">
            <v>0</v>
          </cell>
          <cell r="S80">
            <v>0</v>
          </cell>
          <cell r="T80">
            <v>0</v>
          </cell>
          <cell r="U80">
            <v>0</v>
          </cell>
          <cell r="V80">
            <v>0</v>
          </cell>
          <cell r="W80">
            <v>0</v>
          </cell>
          <cell r="X80">
            <v>180.2</v>
          </cell>
          <cell r="Y80">
            <v>562</v>
          </cell>
          <cell r="Z80">
            <v>211</v>
          </cell>
          <cell r="AA80">
            <v>1</v>
          </cell>
          <cell r="AB80">
            <v>0</v>
          </cell>
          <cell r="AF80">
            <v>0</v>
          </cell>
          <cell r="AG80">
            <v>0</v>
          </cell>
          <cell r="AH80">
            <v>0</v>
          </cell>
          <cell r="AI80">
            <v>0</v>
          </cell>
          <cell r="AJ80">
            <v>73</v>
          </cell>
          <cell r="AK80">
            <v>33</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164</v>
          </cell>
          <cell r="BA80">
            <v>84</v>
          </cell>
          <cell r="BB80">
            <v>0</v>
          </cell>
          <cell r="BC80">
            <v>0</v>
          </cell>
          <cell r="BE80">
            <v>0</v>
          </cell>
          <cell r="BF80">
            <v>0</v>
          </cell>
          <cell r="BG80">
            <v>0</v>
          </cell>
          <cell r="BH80">
            <v>0</v>
          </cell>
          <cell r="BI80">
            <v>30.566666000000001</v>
          </cell>
          <cell r="BJ80">
            <v>6.9666670000000002</v>
          </cell>
          <cell r="BK80">
            <v>0</v>
          </cell>
          <cell r="BL80">
            <v>0</v>
          </cell>
          <cell r="BM80">
            <v>0</v>
          </cell>
          <cell r="BN80">
            <v>0</v>
          </cell>
          <cell r="BO80">
            <v>0</v>
          </cell>
          <cell r="BP80">
            <v>0</v>
          </cell>
          <cell r="BQ80">
            <v>0</v>
          </cell>
          <cell r="BR80">
            <v>0</v>
          </cell>
          <cell r="BS80">
            <v>0</v>
          </cell>
          <cell r="BT80">
            <v>0</v>
          </cell>
          <cell r="BU80">
            <v>152</v>
          </cell>
          <cell r="BV80">
            <v>80</v>
          </cell>
          <cell r="BW80">
            <v>1</v>
          </cell>
          <cell r="BX80">
            <v>0</v>
          </cell>
        </row>
        <row r="81">
          <cell r="A81">
            <v>806</v>
          </cell>
          <cell r="D81">
            <v>0</v>
          </cell>
          <cell r="E81">
            <v>0</v>
          </cell>
          <cell r="F81">
            <v>0</v>
          </cell>
          <cell r="G81">
            <v>0</v>
          </cell>
          <cell r="H81">
            <v>0</v>
          </cell>
          <cell r="I81">
            <v>74</v>
          </cell>
          <cell r="J81">
            <v>251</v>
          </cell>
          <cell r="K81">
            <v>86</v>
          </cell>
          <cell r="L81">
            <v>0</v>
          </cell>
          <cell r="M81">
            <v>0</v>
          </cell>
          <cell r="N81">
            <v>0</v>
          </cell>
          <cell r="O81">
            <v>0</v>
          </cell>
          <cell r="P81">
            <v>0</v>
          </cell>
          <cell r="Q81">
            <v>0</v>
          </cell>
          <cell r="R81">
            <v>0</v>
          </cell>
          <cell r="S81">
            <v>0</v>
          </cell>
          <cell r="T81">
            <v>0</v>
          </cell>
          <cell r="U81">
            <v>0</v>
          </cell>
          <cell r="V81">
            <v>0</v>
          </cell>
          <cell r="W81">
            <v>0</v>
          </cell>
          <cell r="X81">
            <v>142</v>
          </cell>
          <cell r="Y81">
            <v>984.6</v>
          </cell>
          <cell r="Z81">
            <v>378.33333299999998</v>
          </cell>
          <cell r="AA81">
            <v>0</v>
          </cell>
          <cell r="AB81">
            <v>0</v>
          </cell>
          <cell r="AF81">
            <v>0</v>
          </cell>
          <cell r="AG81">
            <v>0</v>
          </cell>
          <cell r="AH81">
            <v>0</v>
          </cell>
          <cell r="AI81">
            <v>0</v>
          </cell>
          <cell r="AJ81">
            <v>133</v>
          </cell>
          <cell r="AK81">
            <v>55</v>
          </cell>
          <cell r="AL81">
            <v>0</v>
          </cell>
          <cell r="AM81">
            <v>0</v>
          </cell>
          <cell r="AN81">
            <v>0</v>
          </cell>
          <cell r="AO81">
            <v>0</v>
          </cell>
          <cell r="AP81">
            <v>0</v>
          </cell>
          <cell r="AQ81">
            <v>0</v>
          </cell>
          <cell r="AR81">
            <v>0</v>
          </cell>
          <cell r="AS81">
            <v>0</v>
          </cell>
          <cell r="AT81">
            <v>0</v>
          </cell>
          <cell r="AU81">
            <v>0</v>
          </cell>
          <cell r="AV81">
            <v>6</v>
          </cell>
          <cell r="AW81">
            <v>5</v>
          </cell>
          <cell r="AX81">
            <v>0</v>
          </cell>
          <cell r="AY81">
            <v>0</v>
          </cell>
          <cell r="AZ81">
            <v>204</v>
          </cell>
          <cell r="BA81">
            <v>90</v>
          </cell>
          <cell r="BB81">
            <v>0</v>
          </cell>
          <cell r="BC81">
            <v>0</v>
          </cell>
          <cell r="BE81">
            <v>0</v>
          </cell>
          <cell r="BF81">
            <v>0</v>
          </cell>
          <cell r="BG81">
            <v>0</v>
          </cell>
          <cell r="BH81">
            <v>0</v>
          </cell>
          <cell r="BI81">
            <v>23</v>
          </cell>
          <cell r="BJ81">
            <v>4</v>
          </cell>
          <cell r="BK81">
            <v>0</v>
          </cell>
          <cell r="BL81">
            <v>0</v>
          </cell>
          <cell r="BM81">
            <v>0</v>
          </cell>
          <cell r="BN81">
            <v>0</v>
          </cell>
          <cell r="BO81">
            <v>0</v>
          </cell>
          <cell r="BP81">
            <v>0</v>
          </cell>
          <cell r="BQ81">
            <v>0</v>
          </cell>
          <cell r="BR81">
            <v>0</v>
          </cell>
          <cell r="BS81">
            <v>0</v>
          </cell>
          <cell r="BT81">
            <v>0</v>
          </cell>
          <cell r="BU81">
            <v>190</v>
          </cell>
          <cell r="BV81">
            <v>108</v>
          </cell>
          <cell r="BW81">
            <v>0</v>
          </cell>
          <cell r="BX81">
            <v>0</v>
          </cell>
        </row>
        <row r="82">
          <cell r="A82">
            <v>807</v>
          </cell>
          <cell r="D82">
            <v>0</v>
          </cell>
          <cell r="E82">
            <v>0</v>
          </cell>
          <cell r="F82">
            <v>0</v>
          </cell>
          <cell r="G82">
            <v>0</v>
          </cell>
          <cell r="H82">
            <v>0</v>
          </cell>
          <cell r="I82">
            <v>39</v>
          </cell>
          <cell r="J82">
            <v>173</v>
          </cell>
          <cell r="K82">
            <v>89</v>
          </cell>
          <cell r="L82">
            <v>0</v>
          </cell>
          <cell r="M82">
            <v>0</v>
          </cell>
          <cell r="N82">
            <v>0</v>
          </cell>
          <cell r="O82">
            <v>0</v>
          </cell>
          <cell r="P82">
            <v>0</v>
          </cell>
          <cell r="Q82">
            <v>0</v>
          </cell>
          <cell r="R82">
            <v>0</v>
          </cell>
          <cell r="S82">
            <v>0</v>
          </cell>
          <cell r="T82">
            <v>0</v>
          </cell>
          <cell r="U82">
            <v>0</v>
          </cell>
          <cell r="V82">
            <v>0</v>
          </cell>
          <cell r="W82">
            <v>0</v>
          </cell>
          <cell r="X82">
            <v>92.2</v>
          </cell>
          <cell r="Y82">
            <v>819.6</v>
          </cell>
          <cell r="Z82">
            <v>352</v>
          </cell>
          <cell r="AA82">
            <v>1</v>
          </cell>
          <cell r="AB82">
            <v>0</v>
          </cell>
          <cell r="AF82">
            <v>0</v>
          </cell>
          <cell r="AG82">
            <v>0</v>
          </cell>
          <cell r="AH82">
            <v>0</v>
          </cell>
          <cell r="AI82">
            <v>0</v>
          </cell>
          <cell r="AJ82">
            <v>35</v>
          </cell>
          <cell r="AK82">
            <v>18</v>
          </cell>
          <cell r="AL82">
            <v>0</v>
          </cell>
          <cell r="AM82">
            <v>0</v>
          </cell>
          <cell r="AN82">
            <v>0</v>
          </cell>
          <cell r="AO82">
            <v>0</v>
          </cell>
          <cell r="AP82">
            <v>0</v>
          </cell>
          <cell r="AQ82">
            <v>0</v>
          </cell>
          <cell r="AR82">
            <v>0</v>
          </cell>
          <cell r="AS82">
            <v>0</v>
          </cell>
          <cell r="AT82">
            <v>0</v>
          </cell>
          <cell r="AU82">
            <v>0</v>
          </cell>
          <cell r="AV82">
            <v>2</v>
          </cell>
          <cell r="AW82">
            <v>7</v>
          </cell>
          <cell r="AX82">
            <v>0</v>
          </cell>
          <cell r="AY82">
            <v>0</v>
          </cell>
          <cell r="AZ82">
            <v>162</v>
          </cell>
          <cell r="BA82">
            <v>102</v>
          </cell>
          <cell r="BB82">
            <v>0</v>
          </cell>
          <cell r="BC82">
            <v>0</v>
          </cell>
          <cell r="BE82">
            <v>0</v>
          </cell>
          <cell r="BF82">
            <v>0</v>
          </cell>
          <cell r="BG82">
            <v>0</v>
          </cell>
          <cell r="BH82">
            <v>0</v>
          </cell>
          <cell r="BI82">
            <v>26</v>
          </cell>
          <cell r="BJ82">
            <v>17</v>
          </cell>
          <cell r="BK82">
            <v>0</v>
          </cell>
          <cell r="BL82">
            <v>0</v>
          </cell>
          <cell r="BM82">
            <v>0</v>
          </cell>
          <cell r="BN82">
            <v>0</v>
          </cell>
          <cell r="BO82">
            <v>0</v>
          </cell>
          <cell r="BP82">
            <v>0</v>
          </cell>
          <cell r="BQ82">
            <v>0</v>
          </cell>
          <cell r="BR82">
            <v>0</v>
          </cell>
          <cell r="BS82">
            <v>0</v>
          </cell>
          <cell r="BT82">
            <v>0</v>
          </cell>
          <cell r="BU82">
            <v>139.80000000000001</v>
          </cell>
          <cell r="BV82">
            <v>85.583332999999996</v>
          </cell>
          <cell r="BW82">
            <v>0</v>
          </cell>
          <cell r="BX82">
            <v>0</v>
          </cell>
        </row>
        <row r="83">
          <cell r="A83">
            <v>808</v>
          </cell>
          <cell r="D83">
            <v>0</v>
          </cell>
          <cell r="E83">
            <v>0</v>
          </cell>
          <cell r="F83">
            <v>0</v>
          </cell>
          <cell r="G83">
            <v>0</v>
          </cell>
          <cell r="H83">
            <v>0</v>
          </cell>
          <cell r="I83">
            <v>50</v>
          </cell>
          <cell r="J83">
            <v>473.5</v>
          </cell>
          <cell r="K83">
            <v>187</v>
          </cell>
          <cell r="L83">
            <v>1</v>
          </cell>
          <cell r="M83">
            <v>0</v>
          </cell>
          <cell r="N83">
            <v>0</v>
          </cell>
          <cell r="O83">
            <v>0</v>
          </cell>
          <cell r="P83">
            <v>0</v>
          </cell>
          <cell r="Q83">
            <v>0</v>
          </cell>
          <cell r="R83">
            <v>0</v>
          </cell>
          <cell r="S83">
            <v>0</v>
          </cell>
          <cell r="T83">
            <v>0</v>
          </cell>
          <cell r="U83">
            <v>0</v>
          </cell>
          <cell r="V83">
            <v>0</v>
          </cell>
          <cell r="W83">
            <v>0</v>
          </cell>
          <cell r="X83">
            <v>55</v>
          </cell>
          <cell r="Y83">
            <v>996.5</v>
          </cell>
          <cell r="Z83">
            <v>441</v>
          </cell>
          <cell r="AA83">
            <v>5</v>
          </cell>
          <cell r="AB83">
            <v>0</v>
          </cell>
          <cell r="AF83">
            <v>0</v>
          </cell>
          <cell r="AG83">
            <v>0</v>
          </cell>
          <cell r="AH83">
            <v>0</v>
          </cell>
          <cell r="AI83">
            <v>0</v>
          </cell>
          <cell r="AJ83">
            <v>90</v>
          </cell>
          <cell r="AK83">
            <v>38</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107</v>
          </cell>
          <cell r="BA83">
            <v>78</v>
          </cell>
          <cell r="BB83">
            <v>2</v>
          </cell>
          <cell r="BC83">
            <v>0</v>
          </cell>
          <cell r="BE83">
            <v>0</v>
          </cell>
          <cell r="BF83">
            <v>0</v>
          </cell>
          <cell r="BG83">
            <v>0</v>
          </cell>
          <cell r="BH83">
            <v>0</v>
          </cell>
          <cell r="BI83">
            <v>136.83333500000001</v>
          </cell>
          <cell r="BJ83">
            <v>50.8</v>
          </cell>
          <cell r="BK83">
            <v>0</v>
          </cell>
          <cell r="BL83">
            <v>0</v>
          </cell>
          <cell r="BM83">
            <v>0</v>
          </cell>
          <cell r="BN83">
            <v>0</v>
          </cell>
          <cell r="BO83">
            <v>0</v>
          </cell>
          <cell r="BP83">
            <v>0</v>
          </cell>
          <cell r="BQ83">
            <v>0</v>
          </cell>
          <cell r="BR83">
            <v>0</v>
          </cell>
          <cell r="BS83">
            <v>0</v>
          </cell>
          <cell r="BT83">
            <v>0</v>
          </cell>
          <cell r="BU83">
            <v>366.4</v>
          </cell>
          <cell r="BV83">
            <v>194.66666699999999</v>
          </cell>
          <cell r="BW83">
            <v>0</v>
          </cell>
          <cell r="BX83">
            <v>0</v>
          </cell>
        </row>
        <row r="84">
          <cell r="A84">
            <v>810</v>
          </cell>
          <cell r="D84">
            <v>37.6</v>
          </cell>
          <cell r="E84">
            <v>65</v>
          </cell>
          <cell r="F84">
            <v>17</v>
          </cell>
          <cell r="G84">
            <v>0</v>
          </cell>
          <cell r="H84">
            <v>0</v>
          </cell>
          <cell r="I84">
            <v>0</v>
          </cell>
          <cell r="J84">
            <v>24.8</v>
          </cell>
          <cell r="K84">
            <v>11.8</v>
          </cell>
          <cell r="L84">
            <v>0</v>
          </cell>
          <cell r="M84">
            <v>0</v>
          </cell>
          <cell r="N84">
            <v>0</v>
          </cell>
          <cell r="O84">
            <v>0</v>
          </cell>
          <cell r="P84">
            <v>0</v>
          </cell>
          <cell r="Q84">
            <v>0</v>
          </cell>
          <cell r="R84">
            <v>0</v>
          </cell>
          <cell r="S84">
            <v>0</v>
          </cell>
          <cell r="T84">
            <v>0</v>
          </cell>
          <cell r="U84">
            <v>0</v>
          </cell>
          <cell r="V84">
            <v>0</v>
          </cell>
          <cell r="W84">
            <v>0</v>
          </cell>
          <cell r="X84">
            <v>54.4</v>
          </cell>
          <cell r="Y84">
            <v>1374.2</v>
          </cell>
          <cell r="Z84">
            <v>547.4</v>
          </cell>
          <cell r="AA84">
            <v>1</v>
          </cell>
          <cell r="AB84">
            <v>0</v>
          </cell>
          <cell r="AF84">
            <v>51</v>
          </cell>
          <cell r="AG84">
            <v>11</v>
          </cell>
          <cell r="AH84">
            <v>0</v>
          </cell>
          <cell r="AI84">
            <v>0</v>
          </cell>
          <cell r="AJ84">
            <v>3</v>
          </cell>
          <cell r="AK84">
            <v>2.8</v>
          </cell>
          <cell r="AL84">
            <v>0</v>
          </cell>
          <cell r="AM84">
            <v>0</v>
          </cell>
          <cell r="AN84">
            <v>0</v>
          </cell>
          <cell r="AO84">
            <v>0</v>
          </cell>
          <cell r="AP84">
            <v>0</v>
          </cell>
          <cell r="AQ84">
            <v>0</v>
          </cell>
          <cell r="AR84">
            <v>0</v>
          </cell>
          <cell r="AS84">
            <v>0</v>
          </cell>
          <cell r="AT84">
            <v>0</v>
          </cell>
          <cell r="AU84">
            <v>0</v>
          </cell>
          <cell r="AV84">
            <v>1</v>
          </cell>
          <cell r="AW84">
            <v>0</v>
          </cell>
          <cell r="AX84">
            <v>0</v>
          </cell>
          <cell r="AY84">
            <v>0</v>
          </cell>
          <cell r="AZ84">
            <v>221.6</v>
          </cell>
          <cell r="BA84">
            <v>186.8</v>
          </cell>
          <cell r="BB84">
            <v>0</v>
          </cell>
          <cell r="BC84">
            <v>0</v>
          </cell>
          <cell r="BE84">
            <v>6.55</v>
          </cell>
          <cell r="BF84">
            <v>4</v>
          </cell>
          <cell r="BG84">
            <v>0</v>
          </cell>
          <cell r="BH84">
            <v>0</v>
          </cell>
          <cell r="BI84">
            <v>7</v>
          </cell>
          <cell r="BJ84">
            <v>3.2</v>
          </cell>
          <cell r="BK84">
            <v>0</v>
          </cell>
          <cell r="BL84">
            <v>0</v>
          </cell>
          <cell r="BM84">
            <v>0</v>
          </cell>
          <cell r="BN84">
            <v>0</v>
          </cell>
          <cell r="BO84">
            <v>0</v>
          </cell>
          <cell r="BP84">
            <v>0</v>
          </cell>
          <cell r="BQ84">
            <v>0</v>
          </cell>
          <cell r="BR84">
            <v>0</v>
          </cell>
          <cell r="BS84">
            <v>0</v>
          </cell>
          <cell r="BT84">
            <v>0</v>
          </cell>
          <cell r="BU84">
            <v>297.8</v>
          </cell>
          <cell r="BV84">
            <v>133.6</v>
          </cell>
          <cell r="BW84">
            <v>0</v>
          </cell>
          <cell r="BX84">
            <v>0</v>
          </cell>
        </row>
        <row r="85">
          <cell r="A85">
            <v>811</v>
          </cell>
          <cell r="D85">
            <v>37.666666999999997</v>
          </cell>
          <cell r="E85">
            <v>192.6</v>
          </cell>
          <cell r="F85">
            <v>63.7</v>
          </cell>
          <cell r="G85">
            <v>4</v>
          </cell>
          <cell r="H85">
            <v>0</v>
          </cell>
          <cell r="I85">
            <v>19.7</v>
          </cell>
          <cell r="J85">
            <v>495.749999</v>
          </cell>
          <cell r="K85">
            <v>236.75</v>
          </cell>
          <cell r="L85">
            <v>2</v>
          </cell>
          <cell r="M85">
            <v>0</v>
          </cell>
          <cell r="N85">
            <v>0</v>
          </cell>
          <cell r="O85">
            <v>0</v>
          </cell>
          <cell r="P85">
            <v>0</v>
          </cell>
          <cell r="Q85">
            <v>0</v>
          </cell>
          <cell r="R85">
            <v>0</v>
          </cell>
          <cell r="S85">
            <v>0</v>
          </cell>
          <cell r="T85">
            <v>0</v>
          </cell>
          <cell r="U85">
            <v>0</v>
          </cell>
          <cell r="V85">
            <v>0</v>
          </cell>
          <cell r="W85">
            <v>0</v>
          </cell>
          <cell r="X85">
            <v>0</v>
          </cell>
          <cell r="Y85">
            <v>268.183334</v>
          </cell>
          <cell r="Z85">
            <v>87.933333000000005</v>
          </cell>
          <cell r="AA85">
            <v>1</v>
          </cell>
          <cell r="AB85">
            <v>0</v>
          </cell>
          <cell r="AF85">
            <v>52</v>
          </cell>
          <cell r="AG85">
            <v>14</v>
          </cell>
          <cell r="AH85">
            <v>0</v>
          </cell>
          <cell r="AI85">
            <v>0</v>
          </cell>
          <cell r="AJ85">
            <v>60.733333999999999</v>
          </cell>
          <cell r="AK85">
            <v>42</v>
          </cell>
          <cell r="AL85">
            <v>1</v>
          </cell>
          <cell r="AM85">
            <v>0</v>
          </cell>
          <cell r="AN85">
            <v>0</v>
          </cell>
          <cell r="AO85">
            <v>0</v>
          </cell>
          <cell r="AP85">
            <v>0</v>
          </cell>
          <cell r="AQ85">
            <v>0</v>
          </cell>
          <cell r="AR85">
            <v>0</v>
          </cell>
          <cell r="AS85">
            <v>0</v>
          </cell>
          <cell r="AT85">
            <v>0</v>
          </cell>
          <cell r="AU85">
            <v>0</v>
          </cell>
          <cell r="AV85">
            <v>0</v>
          </cell>
          <cell r="AW85">
            <v>0</v>
          </cell>
          <cell r="AX85">
            <v>0</v>
          </cell>
          <cell r="AY85">
            <v>0</v>
          </cell>
          <cell r="AZ85">
            <v>28.833334000000001</v>
          </cell>
          <cell r="BA85">
            <v>10.8</v>
          </cell>
          <cell r="BB85">
            <v>1</v>
          </cell>
          <cell r="BC85">
            <v>0</v>
          </cell>
          <cell r="BE85">
            <v>106.766667</v>
          </cell>
          <cell r="BF85">
            <v>35.366667</v>
          </cell>
          <cell r="BG85">
            <v>1.2</v>
          </cell>
          <cell r="BH85">
            <v>0</v>
          </cell>
          <cell r="BI85">
            <v>168.02332999999999</v>
          </cell>
          <cell r="BJ85">
            <v>90.799998000000002</v>
          </cell>
          <cell r="BK85">
            <v>0.8</v>
          </cell>
          <cell r="BL85">
            <v>0</v>
          </cell>
          <cell r="BM85">
            <v>0</v>
          </cell>
          <cell r="BN85">
            <v>0</v>
          </cell>
          <cell r="BO85">
            <v>0</v>
          </cell>
          <cell r="BP85">
            <v>0</v>
          </cell>
          <cell r="BQ85">
            <v>0</v>
          </cell>
          <cell r="BR85">
            <v>0</v>
          </cell>
          <cell r="BS85">
            <v>0</v>
          </cell>
          <cell r="BT85">
            <v>0</v>
          </cell>
          <cell r="BU85">
            <v>112.16666499999999</v>
          </cell>
          <cell r="BV85">
            <v>36.533332999999999</v>
          </cell>
          <cell r="BW85">
            <v>1</v>
          </cell>
          <cell r="BX85">
            <v>0</v>
          </cell>
        </row>
        <row r="86">
          <cell r="A86">
            <v>812</v>
          </cell>
          <cell r="D86">
            <v>0</v>
          </cell>
          <cell r="E86">
            <v>47.733333000000002</v>
          </cell>
          <cell r="F86">
            <v>21.466666</v>
          </cell>
          <cell r="G86">
            <v>1</v>
          </cell>
          <cell r="H86">
            <v>0</v>
          </cell>
          <cell r="I86">
            <v>1</v>
          </cell>
          <cell r="J86">
            <v>99.6</v>
          </cell>
          <cell r="K86">
            <v>38</v>
          </cell>
          <cell r="L86">
            <v>0</v>
          </cell>
          <cell r="M86">
            <v>0</v>
          </cell>
          <cell r="N86">
            <v>0</v>
          </cell>
          <cell r="O86">
            <v>0</v>
          </cell>
          <cell r="P86">
            <v>0</v>
          </cell>
          <cell r="Q86">
            <v>0</v>
          </cell>
          <cell r="R86">
            <v>0</v>
          </cell>
          <cell r="S86">
            <v>0</v>
          </cell>
          <cell r="T86">
            <v>0</v>
          </cell>
          <cell r="U86">
            <v>0</v>
          </cell>
          <cell r="V86">
            <v>0</v>
          </cell>
          <cell r="W86">
            <v>0</v>
          </cell>
          <cell r="X86">
            <v>38.866667</v>
          </cell>
          <cell r="Y86">
            <v>488.83333399999998</v>
          </cell>
          <cell r="Z86">
            <v>239.6</v>
          </cell>
          <cell r="AA86">
            <v>3</v>
          </cell>
          <cell r="AB86">
            <v>0</v>
          </cell>
          <cell r="AF86">
            <v>0</v>
          </cell>
          <cell r="AG86">
            <v>0</v>
          </cell>
          <cell r="AH86">
            <v>0</v>
          </cell>
          <cell r="AI86">
            <v>0</v>
          </cell>
          <cell r="AJ86">
            <v>26</v>
          </cell>
          <cell r="AK86">
            <v>9</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70.8</v>
          </cell>
          <cell r="BA86">
            <v>53</v>
          </cell>
          <cell r="BB86">
            <v>1</v>
          </cell>
          <cell r="BC86">
            <v>0</v>
          </cell>
          <cell r="BE86">
            <v>14.133334</v>
          </cell>
          <cell r="BF86">
            <v>8.6000010000000007</v>
          </cell>
          <cell r="BG86">
            <v>0</v>
          </cell>
          <cell r="BH86">
            <v>0</v>
          </cell>
          <cell r="BI86">
            <v>20</v>
          </cell>
          <cell r="BJ86">
            <v>16.8</v>
          </cell>
          <cell r="BK86">
            <v>0</v>
          </cell>
          <cell r="BL86">
            <v>0</v>
          </cell>
          <cell r="BM86">
            <v>0</v>
          </cell>
          <cell r="BN86">
            <v>0</v>
          </cell>
          <cell r="BO86">
            <v>0</v>
          </cell>
          <cell r="BP86">
            <v>0</v>
          </cell>
          <cell r="BQ86">
            <v>0</v>
          </cell>
          <cell r="BR86">
            <v>0</v>
          </cell>
          <cell r="BS86">
            <v>0</v>
          </cell>
          <cell r="BT86">
            <v>0</v>
          </cell>
          <cell r="BU86">
            <v>170.63333299999999</v>
          </cell>
          <cell r="BV86">
            <v>100.733333</v>
          </cell>
          <cell r="BW86">
            <v>1</v>
          </cell>
          <cell r="BX86">
            <v>0</v>
          </cell>
        </row>
        <row r="87">
          <cell r="A87">
            <v>813</v>
          </cell>
          <cell r="D87">
            <v>0</v>
          </cell>
          <cell r="E87">
            <v>0</v>
          </cell>
          <cell r="F87">
            <v>0</v>
          </cell>
          <cell r="G87">
            <v>0</v>
          </cell>
          <cell r="H87">
            <v>0</v>
          </cell>
          <cell r="I87">
            <v>4</v>
          </cell>
          <cell r="J87">
            <v>311.23333200000002</v>
          </cell>
          <cell r="K87">
            <v>179.76666599999999</v>
          </cell>
          <cell r="L87">
            <v>0</v>
          </cell>
          <cell r="M87">
            <v>0</v>
          </cell>
          <cell r="N87">
            <v>0</v>
          </cell>
          <cell r="O87">
            <v>0</v>
          </cell>
          <cell r="P87">
            <v>0</v>
          </cell>
          <cell r="Q87">
            <v>0</v>
          </cell>
          <cell r="R87">
            <v>0</v>
          </cell>
          <cell r="S87">
            <v>0</v>
          </cell>
          <cell r="T87">
            <v>0</v>
          </cell>
          <cell r="U87">
            <v>0</v>
          </cell>
          <cell r="V87">
            <v>0</v>
          </cell>
          <cell r="W87">
            <v>0</v>
          </cell>
          <cell r="X87">
            <v>0</v>
          </cell>
          <cell r="Y87">
            <v>141.6</v>
          </cell>
          <cell r="Z87">
            <v>63.6</v>
          </cell>
          <cell r="AA87">
            <v>0</v>
          </cell>
          <cell r="AB87">
            <v>0</v>
          </cell>
          <cell r="AF87">
            <v>0</v>
          </cell>
          <cell r="AG87">
            <v>0</v>
          </cell>
          <cell r="AH87">
            <v>0</v>
          </cell>
          <cell r="AI87">
            <v>0</v>
          </cell>
          <cell r="AJ87">
            <v>96.516666000000001</v>
          </cell>
          <cell r="AK87">
            <v>70.666666000000006</v>
          </cell>
          <cell r="AL87">
            <v>0</v>
          </cell>
          <cell r="AM87">
            <v>0</v>
          </cell>
          <cell r="AN87">
            <v>0</v>
          </cell>
          <cell r="AO87">
            <v>0</v>
          </cell>
          <cell r="AP87">
            <v>0</v>
          </cell>
          <cell r="AQ87">
            <v>0</v>
          </cell>
          <cell r="AR87">
            <v>0</v>
          </cell>
          <cell r="AS87">
            <v>0</v>
          </cell>
          <cell r="AT87">
            <v>0</v>
          </cell>
          <cell r="AU87">
            <v>0</v>
          </cell>
          <cell r="AV87">
            <v>2</v>
          </cell>
          <cell r="AW87">
            <v>0</v>
          </cell>
          <cell r="AX87">
            <v>0</v>
          </cell>
          <cell r="AY87">
            <v>0</v>
          </cell>
          <cell r="AZ87">
            <v>36</v>
          </cell>
          <cell r="BA87">
            <v>18.600000000000001</v>
          </cell>
          <cell r="BB87">
            <v>0</v>
          </cell>
          <cell r="BC87">
            <v>0</v>
          </cell>
          <cell r="BE87">
            <v>0</v>
          </cell>
          <cell r="BF87">
            <v>0</v>
          </cell>
          <cell r="BG87">
            <v>0</v>
          </cell>
          <cell r="BH87">
            <v>0</v>
          </cell>
          <cell r="BI87">
            <v>86.499999000000003</v>
          </cell>
          <cell r="BJ87">
            <v>48.883332000000003</v>
          </cell>
          <cell r="BK87">
            <v>0</v>
          </cell>
          <cell r="BL87">
            <v>0</v>
          </cell>
          <cell r="BM87">
            <v>0</v>
          </cell>
          <cell r="BN87">
            <v>0</v>
          </cell>
          <cell r="BO87">
            <v>0</v>
          </cell>
          <cell r="BP87">
            <v>0</v>
          </cell>
          <cell r="BQ87">
            <v>0</v>
          </cell>
          <cell r="BR87">
            <v>0</v>
          </cell>
          <cell r="BS87">
            <v>0</v>
          </cell>
          <cell r="BT87">
            <v>0</v>
          </cell>
          <cell r="BU87">
            <v>50.8</v>
          </cell>
          <cell r="BV87">
            <v>17.866665999999999</v>
          </cell>
          <cell r="BW87">
            <v>0</v>
          </cell>
          <cell r="BX87">
            <v>0</v>
          </cell>
        </row>
        <row r="88">
          <cell r="A88">
            <v>815</v>
          </cell>
          <cell r="D88">
            <v>15</v>
          </cell>
          <cell r="E88">
            <v>108.466667</v>
          </cell>
          <cell r="F88">
            <v>38</v>
          </cell>
          <cell r="G88">
            <v>4</v>
          </cell>
          <cell r="H88">
            <v>0</v>
          </cell>
          <cell r="I88">
            <v>30.4</v>
          </cell>
          <cell r="J88">
            <v>562.79999899999996</v>
          </cell>
          <cell r="K88">
            <v>234.99999700000001</v>
          </cell>
          <cell r="L88">
            <v>3</v>
          </cell>
          <cell r="M88">
            <v>0</v>
          </cell>
          <cell r="N88">
            <v>0</v>
          </cell>
          <cell r="O88">
            <v>0</v>
          </cell>
          <cell r="P88">
            <v>0</v>
          </cell>
          <cell r="Q88">
            <v>0</v>
          </cell>
          <cell r="R88">
            <v>0</v>
          </cell>
          <cell r="S88">
            <v>0</v>
          </cell>
          <cell r="T88">
            <v>0</v>
          </cell>
          <cell r="U88">
            <v>0</v>
          </cell>
          <cell r="V88">
            <v>0</v>
          </cell>
          <cell r="W88">
            <v>0</v>
          </cell>
          <cell r="X88">
            <v>51.866667</v>
          </cell>
          <cell r="Y88">
            <v>723.23333200000002</v>
          </cell>
          <cell r="Z88">
            <v>278.60000000000002</v>
          </cell>
          <cell r="AA88">
            <v>5</v>
          </cell>
          <cell r="AB88">
            <v>0</v>
          </cell>
          <cell r="AF88">
            <v>32.799999999999997</v>
          </cell>
          <cell r="AG88">
            <v>16</v>
          </cell>
          <cell r="AH88">
            <v>2</v>
          </cell>
          <cell r="AI88">
            <v>0</v>
          </cell>
          <cell r="AJ88">
            <v>68.25</v>
          </cell>
          <cell r="AK88">
            <v>32.6</v>
          </cell>
          <cell r="AL88">
            <v>2</v>
          </cell>
          <cell r="AM88">
            <v>0</v>
          </cell>
          <cell r="AN88">
            <v>0</v>
          </cell>
          <cell r="AO88">
            <v>0</v>
          </cell>
          <cell r="AP88">
            <v>0</v>
          </cell>
          <cell r="AQ88">
            <v>0</v>
          </cell>
          <cell r="AR88">
            <v>0</v>
          </cell>
          <cell r="AS88">
            <v>0</v>
          </cell>
          <cell r="AT88">
            <v>0</v>
          </cell>
          <cell r="AU88">
            <v>0</v>
          </cell>
          <cell r="AV88">
            <v>0</v>
          </cell>
          <cell r="AW88">
            <v>0</v>
          </cell>
          <cell r="AX88">
            <v>0</v>
          </cell>
          <cell r="AY88">
            <v>0</v>
          </cell>
          <cell r="AZ88">
            <v>88.4</v>
          </cell>
          <cell r="BA88">
            <v>43.8</v>
          </cell>
          <cell r="BB88">
            <v>0</v>
          </cell>
          <cell r="BC88">
            <v>0</v>
          </cell>
          <cell r="BE88">
            <v>47.4</v>
          </cell>
          <cell r="BF88">
            <v>21.6</v>
          </cell>
          <cell r="BG88">
            <v>1</v>
          </cell>
          <cell r="BH88">
            <v>0</v>
          </cell>
          <cell r="BI88">
            <v>228.03333000000001</v>
          </cell>
          <cell r="BJ88">
            <v>120.316665</v>
          </cell>
          <cell r="BK88">
            <v>2</v>
          </cell>
          <cell r="BL88">
            <v>0</v>
          </cell>
          <cell r="BM88">
            <v>0</v>
          </cell>
          <cell r="BN88">
            <v>0</v>
          </cell>
          <cell r="BO88">
            <v>0</v>
          </cell>
          <cell r="BP88">
            <v>0</v>
          </cell>
          <cell r="BQ88">
            <v>0</v>
          </cell>
          <cell r="BR88">
            <v>0</v>
          </cell>
          <cell r="BS88">
            <v>0</v>
          </cell>
          <cell r="BT88">
            <v>0</v>
          </cell>
          <cell r="BU88">
            <v>248.57733400000001</v>
          </cell>
          <cell r="BV88">
            <v>118.311333</v>
          </cell>
          <cell r="BW88">
            <v>3.6</v>
          </cell>
          <cell r="BX88">
            <v>0</v>
          </cell>
        </row>
        <row r="89">
          <cell r="A89">
            <v>816</v>
          </cell>
          <cell r="D89">
            <v>3</v>
          </cell>
          <cell r="E89">
            <v>33.266666999999998</v>
          </cell>
          <cell r="F89">
            <v>18</v>
          </cell>
          <cell r="G89">
            <v>4</v>
          </cell>
          <cell r="H89">
            <v>0</v>
          </cell>
          <cell r="I89">
            <v>0</v>
          </cell>
          <cell r="J89">
            <v>111.666667</v>
          </cell>
          <cell r="K89">
            <v>45.8</v>
          </cell>
          <cell r="L89">
            <v>1</v>
          </cell>
          <cell r="M89">
            <v>0</v>
          </cell>
          <cell r="N89">
            <v>0</v>
          </cell>
          <cell r="O89">
            <v>0</v>
          </cell>
          <cell r="P89">
            <v>0</v>
          </cell>
          <cell r="Q89">
            <v>0</v>
          </cell>
          <cell r="R89">
            <v>0</v>
          </cell>
          <cell r="S89">
            <v>0</v>
          </cell>
          <cell r="T89">
            <v>0</v>
          </cell>
          <cell r="U89">
            <v>0</v>
          </cell>
          <cell r="V89">
            <v>0</v>
          </cell>
          <cell r="W89">
            <v>0</v>
          </cell>
          <cell r="X89">
            <v>36.799999999999997</v>
          </cell>
          <cell r="Y89">
            <v>345.83333599999997</v>
          </cell>
          <cell r="Z89">
            <v>132.76666800000001</v>
          </cell>
          <cell r="AA89">
            <v>2.8</v>
          </cell>
          <cell r="AB89">
            <v>0</v>
          </cell>
          <cell r="AF89">
            <v>5.9333330000000002</v>
          </cell>
          <cell r="AG89">
            <v>2</v>
          </cell>
          <cell r="AH89">
            <v>1</v>
          </cell>
          <cell r="AI89">
            <v>0</v>
          </cell>
          <cell r="AJ89">
            <v>13</v>
          </cell>
          <cell r="AK89">
            <v>9</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64.066665999999998</v>
          </cell>
          <cell r="BA89">
            <v>30.666667</v>
          </cell>
          <cell r="BB89">
            <v>0</v>
          </cell>
          <cell r="BC89">
            <v>0</v>
          </cell>
          <cell r="BE89">
            <v>20.666667</v>
          </cell>
          <cell r="BF89">
            <v>11.286667</v>
          </cell>
          <cell r="BG89">
            <v>3</v>
          </cell>
          <cell r="BH89">
            <v>0</v>
          </cell>
          <cell r="BI89">
            <v>44.8</v>
          </cell>
          <cell r="BJ89">
            <v>18.850000000000001</v>
          </cell>
          <cell r="BK89">
            <v>1</v>
          </cell>
          <cell r="BL89">
            <v>0</v>
          </cell>
          <cell r="BM89">
            <v>0</v>
          </cell>
          <cell r="BN89">
            <v>0</v>
          </cell>
          <cell r="BO89">
            <v>0</v>
          </cell>
          <cell r="BP89">
            <v>0</v>
          </cell>
          <cell r="BQ89">
            <v>0</v>
          </cell>
          <cell r="BR89">
            <v>0</v>
          </cell>
          <cell r="BS89">
            <v>0</v>
          </cell>
          <cell r="BT89">
            <v>0</v>
          </cell>
          <cell r="BU89">
            <v>113.538662</v>
          </cell>
          <cell r="BV89">
            <v>60.671998000000002</v>
          </cell>
          <cell r="BW89">
            <v>1</v>
          </cell>
          <cell r="BX89">
            <v>0</v>
          </cell>
        </row>
        <row r="90">
          <cell r="A90">
            <v>821</v>
          </cell>
          <cell r="D90">
            <v>124</v>
          </cell>
          <cell r="E90">
            <v>408.8</v>
          </cell>
          <cell r="F90">
            <v>158</v>
          </cell>
          <cell r="G90">
            <v>0</v>
          </cell>
          <cell r="H90">
            <v>0</v>
          </cell>
          <cell r="I90">
            <v>1</v>
          </cell>
          <cell r="J90">
            <v>318</v>
          </cell>
          <cell r="K90">
            <v>123</v>
          </cell>
          <cell r="L90">
            <v>1</v>
          </cell>
          <cell r="M90">
            <v>0</v>
          </cell>
          <cell r="N90">
            <v>0</v>
          </cell>
          <cell r="O90">
            <v>0</v>
          </cell>
          <cell r="P90">
            <v>0</v>
          </cell>
          <cell r="Q90">
            <v>0</v>
          </cell>
          <cell r="R90">
            <v>0</v>
          </cell>
          <cell r="S90">
            <v>0</v>
          </cell>
          <cell r="T90">
            <v>0</v>
          </cell>
          <cell r="U90">
            <v>0</v>
          </cell>
          <cell r="V90">
            <v>0</v>
          </cell>
          <cell r="W90">
            <v>0</v>
          </cell>
          <cell r="X90">
            <v>10</v>
          </cell>
          <cell r="Y90">
            <v>173</v>
          </cell>
          <cell r="Z90">
            <v>74.333332999999996</v>
          </cell>
          <cell r="AA90">
            <v>0</v>
          </cell>
          <cell r="AB90">
            <v>0</v>
          </cell>
          <cell r="AF90">
            <v>94.8</v>
          </cell>
          <cell r="AG90">
            <v>46</v>
          </cell>
          <cell r="AH90">
            <v>0</v>
          </cell>
          <cell r="AI90">
            <v>0</v>
          </cell>
          <cell r="AJ90">
            <v>15</v>
          </cell>
          <cell r="AK90">
            <v>11</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8</v>
          </cell>
          <cell r="BA90">
            <v>10.733333</v>
          </cell>
          <cell r="BB90">
            <v>0</v>
          </cell>
          <cell r="BC90">
            <v>0</v>
          </cell>
          <cell r="BE90">
            <v>107.4</v>
          </cell>
          <cell r="BF90">
            <v>44.2</v>
          </cell>
          <cell r="BG90">
            <v>0</v>
          </cell>
          <cell r="BH90">
            <v>0</v>
          </cell>
          <cell r="BI90">
            <v>73</v>
          </cell>
          <cell r="BJ90">
            <v>29.6</v>
          </cell>
          <cell r="BK90">
            <v>0</v>
          </cell>
          <cell r="BL90">
            <v>0</v>
          </cell>
          <cell r="BM90">
            <v>0</v>
          </cell>
          <cell r="BN90">
            <v>0</v>
          </cell>
          <cell r="BO90">
            <v>0</v>
          </cell>
          <cell r="BP90">
            <v>0</v>
          </cell>
          <cell r="BQ90">
            <v>0</v>
          </cell>
          <cell r="BR90">
            <v>0</v>
          </cell>
          <cell r="BS90">
            <v>0</v>
          </cell>
          <cell r="BT90">
            <v>0</v>
          </cell>
          <cell r="BU90">
            <v>44.333333000000003</v>
          </cell>
          <cell r="BV90">
            <v>12.4</v>
          </cell>
          <cell r="BW90">
            <v>0</v>
          </cell>
          <cell r="BX90">
            <v>0</v>
          </cell>
        </row>
        <row r="91">
          <cell r="A91">
            <v>822</v>
          </cell>
          <cell r="D91">
            <v>39.85</v>
          </cell>
          <cell r="E91">
            <v>163.066667</v>
          </cell>
          <cell r="F91">
            <v>53.666666999999997</v>
          </cell>
          <cell r="G91">
            <v>0</v>
          </cell>
          <cell r="H91">
            <v>0</v>
          </cell>
          <cell r="I91">
            <v>52.333334000000001</v>
          </cell>
          <cell r="J91">
            <v>431.51333499999998</v>
          </cell>
          <cell r="K91">
            <v>174.16666799999999</v>
          </cell>
          <cell r="L91">
            <v>1</v>
          </cell>
          <cell r="M91">
            <v>0</v>
          </cell>
          <cell r="N91">
            <v>0</v>
          </cell>
          <cell r="O91">
            <v>0</v>
          </cell>
          <cell r="P91">
            <v>0</v>
          </cell>
          <cell r="Q91">
            <v>0</v>
          </cell>
          <cell r="R91">
            <v>0</v>
          </cell>
          <cell r="S91">
            <v>0</v>
          </cell>
          <cell r="T91">
            <v>0</v>
          </cell>
          <cell r="U91">
            <v>0</v>
          </cell>
          <cell r="V91">
            <v>0</v>
          </cell>
          <cell r="W91">
            <v>0</v>
          </cell>
          <cell r="X91">
            <v>20.866667</v>
          </cell>
          <cell r="Y91">
            <v>269.566666</v>
          </cell>
          <cell r="Z91">
            <v>119.233333</v>
          </cell>
          <cell r="AA91">
            <v>3</v>
          </cell>
          <cell r="AB91">
            <v>0</v>
          </cell>
          <cell r="AF91">
            <v>24.6</v>
          </cell>
          <cell r="AG91">
            <v>8.8666669999999996</v>
          </cell>
          <cell r="AH91">
            <v>0</v>
          </cell>
          <cell r="AI91">
            <v>0</v>
          </cell>
          <cell r="AJ91">
            <v>46.6</v>
          </cell>
          <cell r="AK91">
            <v>22.933333999999999</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30.266667000000002</v>
          </cell>
          <cell r="BA91">
            <v>12</v>
          </cell>
          <cell r="BB91">
            <v>0</v>
          </cell>
          <cell r="BC91">
            <v>0</v>
          </cell>
          <cell r="BE91">
            <v>39.133330000000001</v>
          </cell>
          <cell r="BF91">
            <v>15.199999</v>
          </cell>
          <cell r="BG91">
            <v>0</v>
          </cell>
          <cell r="BH91">
            <v>0</v>
          </cell>
          <cell r="BI91">
            <v>150.633329</v>
          </cell>
          <cell r="BJ91">
            <v>75.679997999999998</v>
          </cell>
          <cell r="BK91">
            <v>0.6</v>
          </cell>
          <cell r="BL91">
            <v>0</v>
          </cell>
          <cell r="BM91">
            <v>0</v>
          </cell>
          <cell r="BN91">
            <v>0</v>
          </cell>
          <cell r="BO91">
            <v>0</v>
          </cell>
          <cell r="BP91">
            <v>0</v>
          </cell>
          <cell r="BQ91">
            <v>0</v>
          </cell>
          <cell r="BR91">
            <v>0</v>
          </cell>
          <cell r="BS91">
            <v>0</v>
          </cell>
          <cell r="BT91">
            <v>0</v>
          </cell>
          <cell r="BU91">
            <v>70.933335</v>
          </cell>
          <cell r="BV91">
            <v>36.766666999999998</v>
          </cell>
          <cell r="BW91">
            <v>1</v>
          </cell>
          <cell r="BX91">
            <v>0</v>
          </cell>
        </row>
        <row r="92">
          <cell r="A92">
            <v>823</v>
          </cell>
          <cell r="D92">
            <v>18</v>
          </cell>
          <cell r="E92">
            <v>123</v>
          </cell>
          <cell r="F92">
            <v>41</v>
          </cell>
          <cell r="G92">
            <v>1</v>
          </cell>
          <cell r="H92">
            <v>0</v>
          </cell>
          <cell r="I92">
            <v>30.322666999999999</v>
          </cell>
          <cell r="J92">
            <v>788.92600000000004</v>
          </cell>
          <cell r="K92">
            <v>367.46666800000003</v>
          </cell>
          <cell r="L92">
            <v>4</v>
          </cell>
          <cell r="M92">
            <v>0</v>
          </cell>
          <cell r="N92">
            <v>0</v>
          </cell>
          <cell r="O92">
            <v>0</v>
          </cell>
          <cell r="P92">
            <v>0</v>
          </cell>
          <cell r="Q92">
            <v>0</v>
          </cell>
          <cell r="R92">
            <v>0</v>
          </cell>
          <cell r="S92">
            <v>0</v>
          </cell>
          <cell r="T92">
            <v>0</v>
          </cell>
          <cell r="U92">
            <v>0</v>
          </cell>
          <cell r="V92">
            <v>0</v>
          </cell>
          <cell r="W92">
            <v>0</v>
          </cell>
          <cell r="X92">
            <v>58.650001000000003</v>
          </cell>
          <cell r="Y92">
            <v>611.72066600000005</v>
          </cell>
          <cell r="Z92">
            <v>280.03333400000002</v>
          </cell>
          <cell r="AA92">
            <v>6.6</v>
          </cell>
          <cell r="AB92">
            <v>0</v>
          </cell>
          <cell r="AF92">
            <v>24</v>
          </cell>
          <cell r="AG92">
            <v>9</v>
          </cell>
          <cell r="AH92">
            <v>0</v>
          </cell>
          <cell r="AI92">
            <v>0</v>
          </cell>
          <cell r="AJ92">
            <v>106.111332</v>
          </cell>
          <cell r="AK92">
            <v>43.383332000000003</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84.2</v>
          </cell>
          <cell r="BA92">
            <v>43.4</v>
          </cell>
          <cell r="BB92">
            <v>3</v>
          </cell>
          <cell r="BC92">
            <v>0</v>
          </cell>
          <cell r="BE92">
            <v>57.2</v>
          </cell>
          <cell r="BF92">
            <v>26</v>
          </cell>
          <cell r="BG92">
            <v>0</v>
          </cell>
          <cell r="BH92">
            <v>0</v>
          </cell>
          <cell r="BI92">
            <v>301.184664</v>
          </cell>
          <cell r="BJ92">
            <v>147.888665</v>
          </cell>
          <cell r="BK92">
            <v>0</v>
          </cell>
          <cell r="BL92">
            <v>0</v>
          </cell>
          <cell r="BM92">
            <v>0</v>
          </cell>
          <cell r="BN92">
            <v>0</v>
          </cell>
          <cell r="BO92">
            <v>0</v>
          </cell>
          <cell r="BP92">
            <v>0</v>
          </cell>
          <cell r="BQ92">
            <v>0</v>
          </cell>
          <cell r="BR92">
            <v>0</v>
          </cell>
          <cell r="BS92">
            <v>0</v>
          </cell>
          <cell r="BT92">
            <v>0</v>
          </cell>
          <cell r="BU92">
            <v>207.80666099999999</v>
          </cell>
          <cell r="BV92">
            <v>115.908663</v>
          </cell>
          <cell r="BW92">
            <v>2.6</v>
          </cell>
          <cell r="BX92">
            <v>0</v>
          </cell>
        </row>
        <row r="93">
          <cell r="A93">
            <v>825</v>
          </cell>
          <cell r="D93">
            <v>26.6</v>
          </cell>
          <cell r="E93">
            <v>130.9</v>
          </cell>
          <cell r="F93">
            <v>38.6</v>
          </cell>
          <cell r="G93">
            <v>5</v>
          </cell>
          <cell r="H93">
            <v>0</v>
          </cell>
          <cell r="I93">
            <v>107.6</v>
          </cell>
          <cell r="J93">
            <v>935.73333400000001</v>
          </cell>
          <cell r="K93">
            <v>390.73333400000001</v>
          </cell>
          <cell r="L93">
            <v>25</v>
          </cell>
          <cell r="M93">
            <v>0</v>
          </cell>
          <cell r="N93">
            <v>0</v>
          </cell>
          <cell r="O93">
            <v>0</v>
          </cell>
          <cell r="P93">
            <v>0</v>
          </cell>
          <cell r="Q93">
            <v>0</v>
          </cell>
          <cell r="R93">
            <v>0</v>
          </cell>
          <cell r="S93">
            <v>0</v>
          </cell>
          <cell r="T93">
            <v>0</v>
          </cell>
          <cell r="U93">
            <v>0</v>
          </cell>
          <cell r="V93">
            <v>0</v>
          </cell>
          <cell r="W93">
            <v>0</v>
          </cell>
          <cell r="X93">
            <v>29.966667000000001</v>
          </cell>
          <cell r="Y93">
            <v>484</v>
          </cell>
          <cell r="Z93">
            <v>217.26666599999999</v>
          </cell>
          <cell r="AA93">
            <v>4.266667</v>
          </cell>
          <cell r="AB93">
            <v>0</v>
          </cell>
          <cell r="AF93">
            <v>11</v>
          </cell>
          <cell r="AG93">
            <v>7</v>
          </cell>
          <cell r="AH93">
            <v>2</v>
          </cell>
          <cell r="AI93">
            <v>0</v>
          </cell>
          <cell r="AJ93">
            <v>137</v>
          </cell>
          <cell r="AK93">
            <v>68.866667000000007</v>
          </cell>
          <cell r="AL93">
            <v>6</v>
          </cell>
          <cell r="AM93">
            <v>0</v>
          </cell>
          <cell r="AN93">
            <v>0</v>
          </cell>
          <cell r="AO93">
            <v>0</v>
          </cell>
          <cell r="AP93">
            <v>0</v>
          </cell>
          <cell r="AQ93">
            <v>0</v>
          </cell>
          <cell r="AR93">
            <v>0</v>
          </cell>
          <cell r="AS93">
            <v>0</v>
          </cell>
          <cell r="AT93">
            <v>0</v>
          </cell>
          <cell r="AU93">
            <v>0</v>
          </cell>
          <cell r="AV93">
            <v>0</v>
          </cell>
          <cell r="AW93">
            <v>0</v>
          </cell>
          <cell r="AX93">
            <v>0</v>
          </cell>
          <cell r="AY93">
            <v>0</v>
          </cell>
          <cell r="AZ93">
            <v>63.2</v>
          </cell>
          <cell r="BA93">
            <v>39.6</v>
          </cell>
          <cell r="BB93">
            <v>1</v>
          </cell>
          <cell r="BC93">
            <v>0</v>
          </cell>
          <cell r="BE93">
            <v>34.666666999999997</v>
          </cell>
          <cell r="BF93">
            <v>12.6</v>
          </cell>
          <cell r="BG93">
            <v>1</v>
          </cell>
          <cell r="BH93">
            <v>0</v>
          </cell>
          <cell r="BI93">
            <v>266.09999900000003</v>
          </cell>
          <cell r="BJ93">
            <v>140.86666700000001</v>
          </cell>
          <cell r="BK93">
            <v>3.8</v>
          </cell>
          <cell r="BL93">
            <v>0</v>
          </cell>
          <cell r="BM93">
            <v>0</v>
          </cell>
          <cell r="BN93">
            <v>0</v>
          </cell>
          <cell r="BO93">
            <v>0</v>
          </cell>
          <cell r="BP93">
            <v>0</v>
          </cell>
          <cell r="BQ93">
            <v>0</v>
          </cell>
          <cell r="BR93">
            <v>0</v>
          </cell>
          <cell r="BS93">
            <v>0</v>
          </cell>
          <cell r="BT93">
            <v>0</v>
          </cell>
          <cell r="BU93">
            <v>175.999999</v>
          </cell>
          <cell r="BV93">
            <v>75.733333999999999</v>
          </cell>
          <cell r="BW93">
            <v>1</v>
          </cell>
          <cell r="BX93">
            <v>0</v>
          </cell>
        </row>
        <row r="94">
          <cell r="A94">
            <v>826</v>
          </cell>
          <cell r="D94">
            <v>28.6</v>
          </cell>
          <cell r="E94">
            <v>63</v>
          </cell>
          <cell r="F94">
            <v>27</v>
          </cell>
          <cell r="G94">
            <v>0</v>
          </cell>
          <cell r="H94">
            <v>0</v>
          </cell>
          <cell r="I94">
            <v>19.066666999999999</v>
          </cell>
          <cell r="J94">
            <v>496.2</v>
          </cell>
          <cell r="K94">
            <v>195.8</v>
          </cell>
          <cell r="L94">
            <v>1</v>
          </cell>
          <cell r="M94">
            <v>0</v>
          </cell>
          <cell r="N94">
            <v>0</v>
          </cell>
          <cell r="O94">
            <v>0</v>
          </cell>
          <cell r="P94">
            <v>0</v>
          </cell>
          <cell r="Q94">
            <v>0</v>
          </cell>
          <cell r="R94">
            <v>0</v>
          </cell>
          <cell r="S94">
            <v>0</v>
          </cell>
          <cell r="T94">
            <v>0</v>
          </cell>
          <cell r="U94">
            <v>0</v>
          </cell>
          <cell r="V94">
            <v>0</v>
          </cell>
          <cell r="W94">
            <v>0</v>
          </cell>
          <cell r="X94">
            <v>0</v>
          </cell>
          <cell r="Y94">
            <v>409.2</v>
          </cell>
          <cell r="Z94">
            <v>180</v>
          </cell>
          <cell r="AA94">
            <v>1</v>
          </cell>
          <cell r="AB94">
            <v>0</v>
          </cell>
          <cell r="AF94">
            <v>21</v>
          </cell>
          <cell r="AG94">
            <v>11</v>
          </cell>
          <cell r="AH94">
            <v>0</v>
          </cell>
          <cell r="AI94">
            <v>0</v>
          </cell>
          <cell r="AJ94">
            <v>24</v>
          </cell>
          <cell r="AK94">
            <v>21</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37</v>
          </cell>
          <cell r="BA94">
            <v>14</v>
          </cell>
          <cell r="BB94">
            <v>0</v>
          </cell>
          <cell r="BC94">
            <v>0</v>
          </cell>
          <cell r="BE94">
            <v>9</v>
          </cell>
          <cell r="BF94">
            <v>6</v>
          </cell>
          <cell r="BG94">
            <v>0</v>
          </cell>
          <cell r="BH94">
            <v>0</v>
          </cell>
          <cell r="BI94">
            <v>192.213335</v>
          </cell>
          <cell r="BJ94">
            <v>95.466667000000001</v>
          </cell>
          <cell r="BK94">
            <v>1</v>
          </cell>
          <cell r="BL94">
            <v>0</v>
          </cell>
          <cell r="BM94">
            <v>0</v>
          </cell>
          <cell r="BN94">
            <v>0</v>
          </cell>
          <cell r="BO94">
            <v>0</v>
          </cell>
          <cell r="BP94">
            <v>0</v>
          </cell>
          <cell r="BQ94">
            <v>0</v>
          </cell>
          <cell r="BR94">
            <v>0</v>
          </cell>
          <cell r="BS94">
            <v>0</v>
          </cell>
          <cell r="BT94">
            <v>0</v>
          </cell>
          <cell r="BU94">
            <v>165.8</v>
          </cell>
          <cell r="BV94">
            <v>84.6</v>
          </cell>
          <cell r="BW94">
            <v>0</v>
          </cell>
          <cell r="BX94">
            <v>0</v>
          </cell>
        </row>
        <row r="95">
          <cell r="A95">
            <v>830</v>
          </cell>
          <cell r="D95">
            <v>15</v>
          </cell>
          <cell r="E95">
            <v>334.09999699999997</v>
          </cell>
          <cell r="F95">
            <v>123.733332</v>
          </cell>
          <cell r="G95">
            <v>4.8666669999999996</v>
          </cell>
          <cell r="H95">
            <v>0</v>
          </cell>
          <cell r="I95">
            <v>14.22</v>
          </cell>
          <cell r="J95">
            <v>1355.6833349999999</v>
          </cell>
          <cell r="K95">
            <v>578.31666700000005</v>
          </cell>
          <cell r="L95">
            <v>10</v>
          </cell>
          <cell r="M95">
            <v>0</v>
          </cell>
          <cell r="N95">
            <v>0</v>
          </cell>
          <cell r="O95">
            <v>0</v>
          </cell>
          <cell r="P95">
            <v>0</v>
          </cell>
          <cell r="Q95">
            <v>0</v>
          </cell>
          <cell r="R95">
            <v>0</v>
          </cell>
          <cell r="S95">
            <v>0</v>
          </cell>
          <cell r="T95">
            <v>0</v>
          </cell>
          <cell r="U95">
            <v>0</v>
          </cell>
          <cell r="V95">
            <v>0</v>
          </cell>
          <cell r="W95">
            <v>0</v>
          </cell>
          <cell r="X95">
            <v>43.6</v>
          </cell>
          <cell r="Y95">
            <v>693.69999800000005</v>
          </cell>
          <cell r="Z95">
            <v>274.41133300000001</v>
          </cell>
          <cell r="AA95">
            <v>6</v>
          </cell>
          <cell r="AB95">
            <v>0</v>
          </cell>
          <cell r="AF95">
            <v>58.599998999999997</v>
          </cell>
          <cell r="AG95">
            <v>33.533332999999999</v>
          </cell>
          <cell r="AH95">
            <v>3.8666670000000001</v>
          </cell>
          <cell r="AI95">
            <v>0</v>
          </cell>
          <cell r="AJ95">
            <v>318.2</v>
          </cell>
          <cell r="AK95">
            <v>164.26666700000001</v>
          </cell>
          <cell r="AL95">
            <v>4</v>
          </cell>
          <cell r="AM95">
            <v>0</v>
          </cell>
          <cell r="AN95">
            <v>0</v>
          </cell>
          <cell r="AO95">
            <v>0</v>
          </cell>
          <cell r="AP95">
            <v>0</v>
          </cell>
          <cell r="AQ95">
            <v>0</v>
          </cell>
          <cell r="AR95">
            <v>0</v>
          </cell>
          <cell r="AS95">
            <v>0</v>
          </cell>
          <cell r="AT95">
            <v>0</v>
          </cell>
          <cell r="AU95">
            <v>0</v>
          </cell>
          <cell r="AV95">
            <v>3</v>
          </cell>
          <cell r="AW95">
            <v>1</v>
          </cell>
          <cell r="AX95">
            <v>0</v>
          </cell>
          <cell r="AY95">
            <v>0</v>
          </cell>
          <cell r="AZ95">
            <v>138.80000000000001</v>
          </cell>
          <cell r="BA95">
            <v>64.8</v>
          </cell>
          <cell r="BB95">
            <v>1</v>
          </cell>
          <cell r="BC95">
            <v>0</v>
          </cell>
          <cell r="BE95">
            <v>110.31067299999999</v>
          </cell>
          <cell r="BF95">
            <v>59.333337</v>
          </cell>
          <cell r="BG95">
            <v>0.6</v>
          </cell>
          <cell r="BH95">
            <v>0</v>
          </cell>
          <cell r="BI95">
            <v>449.41667000000001</v>
          </cell>
          <cell r="BJ95">
            <v>239.936668</v>
          </cell>
          <cell r="BK95">
            <v>3.8</v>
          </cell>
          <cell r="BL95">
            <v>0</v>
          </cell>
          <cell r="BM95">
            <v>0</v>
          </cell>
          <cell r="BN95">
            <v>0</v>
          </cell>
          <cell r="BO95">
            <v>0</v>
          </cell>
          <cell r="BP95">
            <v>0</v>
          </cell>
          <cell r="BQ95">
            <v>0</v>
          </cell>
          <cell r="BR95">
            <v>0</v>
          </cell>
          <cell r="BS95">
            <v>0</v>
          </cell>
          <cell r="BT95">
            <v>0</v>
          </cell>
          <cell r="BU95">
            <v>235.000001</v>
          </cell>
          <cell r="BV95">
            <v>116.838667</v>
          </cell>
          <cell r="BW95">
            <v>1.2</v>
          </cell>
          <cell r="BX95">
            <v>0</v>
          </cell>
        </row>
        <row r="96">
          <cell r="A96">
            <v>831</v>
          </cell>
          <cell r="D96">
            <v>77.666667000000004</v>
          </cell>
          <cell r="E96">
            <v>307.566667</v>
          </cell>
          <cell r="F96">
            <v>114.433333</v>
          </cell>
          <cell r="G96">
            <v>3</v>
          </cell>
          <cell r="H96">
            <v>0</v>
          </cell>
          <cell r="I96">
            <v>21</v>
          </cell>
          <cell r="J96">
            <v>347.6</v>
          </cell>
          <cell r="K96">
            <v>156.6</v>
          </cell>
          <cell r="L96">
            <v>1</v>
          </cell>
          <cell r="M96">
            <v>0</v>
          </cell>
          <cell r="N96">
            <v>0</v>
          </cell>
          <cell r="O96">
            <v>0</v>
          </cell>
          <cell r="P96">
            <v>0</v>
          </cell>
          <cell r="Q96">
            <v>0</v>
          </cell>
          <cell r="R96">
            <v>0</v>
          </cell>
          <cell r="S96">
            <v>0</v>
          </cell>
          <cell r="T96">
            <v>6</v>
          </cell>
          <cell r="U96">
            <v>2</v>
          </cell>
          <cell r="V96">
            <v>0</v>
          </cell>
          <cell r="W96">
            <v>0</v>
          </cell>
          <cell r="X96">
            <v>62</v>
          </cell>
          <cell r="Y96">
            <v>718.30799999999999</v>
          </cell>
          <cell r="Z96">
            <v>317.26666699999998</v>
          </cell>
          <cell r="AA96">
            <v>1</v>
          </cell>
          <cell r="AB96">
            <v>0</v>
          </cell>
          <cell r="AF96">
            <v>91</v>
          </cell>
          <cell r="AG96">
            <v>29</v>
          </cell>
          <cell r="AH96">
            <v>1</v>
          </cell>
          <cell r="AI96">
            <v>0</v>
          </cell>
          <cell r="AJ96">
            <v>85.8</v>
          </cell>
          <cell r="AK96">
            <v>41</v>
          </cell>
          <cell r="AL96">
            <v>0</v>
          </cell>
          <cell r="AM96">
            <v>0</v>
          </cell>
          <cell r="AN96">
            <v>0</v>
          </cell>
          <cell r="AO96">
            <v>0</v>
          </cell>
          <cell r="AP96">
            <v>0</v>
          </cell>
          <cell r="AQ96">
            <v>0</v>
          </cell>
          <cell r="AR96">
            <v>1</v>
          </cell>
          <cell r="AS96">
            <v>0</v>
          </cell>
          <cell r="AT96">
            <v>0</v>
          </cell>
          <cell r="AU96">
            <v>0</v>
          </cell>
          <cell r="AV96">
            <v>0</v>
          </cell>
          <cell r="AW96">
            <v>0</v>
          </cell>
          <cell r="AX96">
            <v>0</v>
          </cell>
          <cell r="AY96">
            <v>0</v>
          </cell>
          <cell r="AZ96">
            <v>179.2</v>
          </cell>
          <cell r="BA96">
            <v>99.8</v>
          </cell>
          <cell r="BB96">
            <v>1</v>
          </cell>
          <cell r="BC96">
            <v>0</v>
          </cell>
          <cell r="BE96">
            <v>52.033332000000001</v>
          </cell>
          <cell r="BF96">
            <v>23.833334000000001</v>
          </cell>
          <cell r="BG96">
            <v>0.8</v>
          </cell>
          <cell r="BH96">
            <v>0</v>
          </cell>
          <cell r="BI96">
            <v>97.6</v>
          </cell>
          <cell r="BJ96">
            <v>66.8</v>
          </cell>
          <cell r="BK96">
            <v>0</v>
          </cell>
          <cell r="BL96">
            <v>0</v>
          </cell>
          <cell r="BM96">
            <v>0</v>
          </cell>
          <cell r="BN96">
            <v>0</v>
          </cell>
          <cell r="BO96">
            <v>0</v>
          </cell>
          <cell r="BP96">
            <v>0</v>
          </cell>
          <cell r="BQ96">
            <v>1</v>
          </cell>
          <cell r="BR96">
            <v>0</v>
          </cell>
          <cell r="BS96">
            <v>0</v>
          </cell>
          <cell r="BT96">
            <v>0</v>
          </cell>
          <cell r="BU96">
            <v>185.95066600000001</v>
          </cell>
          <cell r="BV96">
            <v>95.183331999999993</v>
          </cell>
          <cell r="BW96">
            <v>0</v>
          </cell>
          <cell r="BX96">
            <v>0</v>
          </cell>
        </row>
        <row r="97">
          <cell r="A97">
            <v>838</v>
          </cell>
          <cell r="D97">
            <v>0</v>
          </cell>
          <cell r="E97">
            <v>0</v>
          </cell>
          <cell r="F97">
            <v>0</v>
          </cell>
          <cell r="G97">
            <v>0</v>
          </cell>
          <cell r="H97">
            <v>0</v>
          </cell>
          <cell r="I97">
            <v>8.8000000000000007</v>
          </cell>
          <cell r="J97">
            <v>102.983333</v>
          </cell>
          <cell r="K97">
            <v>37.85</v>
          </cell>
          <cell r="L97">
            <v>1</v>
          </cell>
          <cell r="M97">
            <v>0</v>
          </cell>
          <cell r="N97">
            <v>0</v>
          </cell>
          <cell r="O97">
            <v>0</v>
          </cell>
          <cell r="P97">
            <v>0</v>
          </cell>
          <cell r="Q97">
            <v>0</v>
          </cell>
          <cell r="R97">
            <v>0</v>
          </cell>
          <cell r="S97">
            <v>0</v>
          </cell>
          <cell r="T97">
            <v>0</v>
          </cell>
          <cell r="U97">
            <v>0</v>
          </cell>
          <cell r="V97">
            <v>0</v>
          </cell>
          <cell r="W97">
            <v>0</v>
          </cell>
          <cell r="X97">
            <v>24.166668000000001</v>
          </cell>
          <cell r="Y97">
            <v>279.577338</v>
          </cell>
          <cell r="Z97">
            <v>114.516668</v>
          </cell>
          <cell r="AA97">
            <v>0</v>
          </cell>
          <cell r="AB97">
            <v>0</v>
          </cell>
          <cell r="AF97">
            <v>0</v>
          </cell>
          <cell r="AG97">
            <v>0</v>
          </cell>
          <cell r="AH97">
            <v>0</v>
          </cell>
          <cell r="AI97">
            <v>0</v>
          </cell>
          <cell r="AJ97">
            <v>8.6</v>
          </cell>
          <cell r="AK97">
            <v>8.8000000000000007</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34.766668000000003</v>
          </cell>
          <cell r="BA97">
            <v>13.8</v>
          </cell>
          <cell r="BB97">
            <v>0</v>
          </cell>
          <cell r="BC97">
            <v>0</v>
          </cell>
          <cell r="BE97">
            <v>0</v>
          </cell>
          <cell r="BF97">
            <v>0</v>
          </cell>
          <cell r="BG97">
            <v>0</v>
          </cell>
          <cell r="BH97">
            <v>0</v>
          </cell>
          <cell r="BI97">
            <v>38.650002000000001</v>
          </cell>
          <cell r="BJ97">
            <v>11.533333000000001</v>
          </cell>
          <cell r="BK97">
            <v>1</v>
          </cell>
          <cell r="BL97">
            <v>0</v>
          </cell>
          <cell r="BM97">
            <v>0</v>
          </cell>
          <cell r="BN97">
            <v>0</v>
          </cell>
          <cell r="BO97">
            <v>0</v>
          </cell>
          <cell r="BP97">
            <v>0</v>
          </cell>
          <cell r="BQ97">
            <v>0</v>
          </cell>
          <cell r="BR97">
            <v>0</v>
          </cell>
          <cell r="BS97">
            <v>0</v>
          </cell>
          <cell r="BT97">
            <v>0</v>
          </cell>
          <cell r="BU97">
            <v>85.200665999999998</v>
          </cell>
          <cell r="BV97">
            <v>41.505335000000002</v>
          </cell>
          <cell r="BW97">
            <v>0</v>
          </cell>
          <cell r="BX97">
            <v>0</v>
          </cell>
        </row>
        <row r="98">
          <cell r="A98">
            <v>839</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12.8</v>
          </cell>
          <cell r="Y98">
            <v>283.90000300000003</v>
          </cell>
          <cell r="Z98">
            <v>113.633334</v>
          </cell>
          <cell r="AA98">
            <v>5</v>
          </cell>
          <cell r="AB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53.666666999999997</v>
          </cell>
          <cell r="BA98">
            <v>16.666667</v>
          </cell>
          <cell r="BB98">
            <v>0</v>
          </cell>
          <cell r="BC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87.185333999999997</v>
          </cell>
          <cell r="BV98">
            <v>38.633333</v>
          </cell>
          <cell r="BW98">
            <v>4.733333</v>
          </cell>
          <cell r="BX98">
            <v>0</v>
          </cell>
        </row>
        <row r="99">
          <cell r="A99">
            <v>840</v>
          </cell>
          <cell r="D99">
            <v>132.80000000000001</v>
          </cell>
          <cell r="E99">
            <v>434.7</v>
          </cell>
          <cell r="F99">
            <v>175</v>
          </cell>
          <cell r="G99">
            <v>11</v>
          </cell>
          <cell r="H99">
            <v>0</v>
          </cell>
          <cell r="I99">
            <v>227</v>
          </cell>
          <cell r="J99">
            <v>1276.099999</v>
          </cell>
          <cell r="K99">
            <v>459.66666700000002</v>
          </cell>
          <cell r="L99">
            <v>27.8</v>
          </cell>
          <cell r="M99">
            <v>0</v>
          </cell>
          <cell r="N99">
            <v>0</v>
          </cell>
          <cell r="O99">
            <v>0</v>
          </cell>
          <cell r="P99">
            <v>0</v>
          </cell>
          <cell r="Q99">
            <v>0</v>
          </cell>
          <cell r="R99">
            <v>0</v>
          </cell>
          <cell r="S99">
            <v>0</v>
          </cell>
          <cell r="T99">
            <v>0</v>
          </cell>
          <cell r="U99">
            <v>0</v>
          </cell>
          <cell r="V99">
            <v>0</v>
          </cell>
          <cell r="W99">
            <v>0</v>
          </cell>
          <cell r="X99">
            <v>118.2</v>
          </cell>
          <cell r="Y99">
            <v>763.9</v>
          </cell>
          <cell r="Z99">
            <v>318.83333299999998</v>
          </cell>
          <cell r="AA99">
            <v>14</v>
          </cell>
          <cell r="AB99">
            <v>0</v>
          </cell>
          <cell r="AF99">
            <v>74</v>
          </cell>
          <cell r="AG99">
            <v>40</v>
          </cell>
          <cell r="AH99">
            <v>4</v>
          </cell>
          <cell r="AI99">
            <v>0</v>
          </cell>
          <cell r="AJ99">
            <v>348.83333299999998</v>
          </cell>
          <cell r="AK99">
            <v>174.8</v>
          </cell>
          <cell r="AL99">
            <v>13</v>
          </cell>
          <cell r="AM99">
            <v>0</v>
          </cell>
          <cell r="AN99">
            <v>0</v>
          </cell>
          <cell r="AO99">
            <v>0</v>
          </cell>
          <cell r="AP99">
            <v>0</v>
          </cell>
          <cell r="AQ99">
            <v>0</v>
          </cell>
          <cell r="AR99">
            <v>0</v>
          </cell>
          <cell r="AS99">
            <v>0</v>
          </cell>
          <cell r="AT99">
            <v>0</v>
          </cell>
          <cell r="AU99">
            <v>0</v>
          </cell>
          <cell r="AV99">
            <v>1</v>
          </cell>
          <cell r="AW99">
            <v>0</v>
          </cell>
          <cell r="AX99">
            <v>0</v>
          </cell>
          <cell r="AY99">
            <v>0</v>
          </cell>
          <cell r="AZ99">
            <v>191.4</v>
          </cell>
          <cell r="BA99">
            <v>102</v>
          </cell>
          <cell r="BB99">
            <v>3</v>
          </cell>
          <cell r="BC99">
            <v>0</v>
          </cell>
          <cell r="BE99">
            <v>213.8</v>
          </cell>
          <cell r="BF99">
            <v>104.05</v>
          </cell>
          <cell r="BG99">
            <v>5</v>
          </cell>
          <cell r="BH99">
            <v>0</v>
          </cell>
          <cell r="BI99">
            <v>422.4</v>
          </cell>
          <cell r="BJ99">
            <v>195.5</v>
          </cell>
          <cell r="BK99">
            <v>10</v>
          </cell>
          <cell r="BL99">
            <v>0</v>
          </cell>
          <cell r="BM99">
            <v>0</v>
          </cell>
          <cell r="BN99">
            <v>0</v>
          </cell>
          <cell r="BO99">
            <v>0</v>
          </cell>
          <cell r="BP99">
            <v>0</v>
          </cell>
          <cell r="BQ99">
            <v>0</v>
          </cell>
          <cell r="BR99">
            <v>0</v>
          </cell>
          <cell r="BS99">
            <v>0</v>
          </cell>
          <cell r="BT99">
            <v>0</v>
          </cell>
          <cell r="BU99">
            <v>295.33333299999998</v>
          </cell>
          <cell r="BV99">
            <v>131.26666700000001</v>
          </cell>
          <cell r="BW99">
            <v>10.199999999999999</v>
          </cell>
          <cell r="BX99">
            <v>0</v>
          </cell>
        </row>
        <row r="100">
          <cell r="A100">
            <v>841</v>
          </cell>
          <cell r="D100">
            <v>44</v>
          </cell>
          <cell r="E100">
            <v>110.5</v>
          </cell>
          <cell r="F100">
            <v>32</v>
          </cell>
          <cell r="G100">
            <v>2</v>
          </cell>
          <cell r="H100">
            <v>0</v>
          </cell>
          <cell r="I100">
            <v>17</v>
          </cell>
          <cell r="J100">
            <v>36</v>
          </cell>
          <cell r="K100">
            <v>18</v>
          </cell>
          <cell r="L100">
            <v>0</v>
          </cell>
          <cell r="M100">
            <v>0</v>
          </cell>
          <cell r="N100">
            <v>0</v>
          </cell>
          <cell r="O100">
            <v>0</v>
          </cell>
          <cell r="P100">
            <v>0</v>
          </cell>
          <cell r="Q100">
            <v>0</v>
          </cell>
          <cell r="R100">
            <v>0</v>
          </cell>
          <cell r="S100">
            <v>0</v>
          </cell>
          <cell r="T100">
            <v>0</v>
          </cell>
          <cell r="U100">
            <v>0</v>
          </cell>
          <cell r="V100">
            <v>0</v>
          </cell>
          <cell r="W100">
            <v>0</v>
          </cell>
          <cell r="X100">
            <v>37</v>
          </cell>
          <cell r="Y100">
            <v>366.5</v>
          </cell>
          <cell r="Z100">
            <v>132</v>
          </cell>
          <cell r="AA100">
            <v>2</v>
          </cell>
          <cell r="AB100">
            <v>0</v>
          </cell>
          <cell r="AF100">
            <v>37</v>
          </cell>
          <cell r="AG100">
            <v>15</v>
          </cell>
          <cell r="AH100">
            <v>1</v>
          </cell>
          <cell r="AI100">
            <v>0</v>
          </cell>
          <cell r="AJ100">
            <v>12</v>
          </cell>
          <cell r="AK100">
            <v>4</v>
          </cell>
          <cell r="AL100">
            <v>0</v>
          </cell>
          <cell r="AM100">
            <v>0</v>
          </cell>
          <cell r="AN100">
            <v>0</v>
          </cell>
          <cell r="AO100">
            <v>0</v>
          </cell>
          <cell r="AP100">
            <v>0</v>
          </cell>
          <cell r="AQ100">
            <v>0</v>
          </cell>
          <cell r="AR100">
            <v>0</v>
          </cell>
          <cell r="AS100">
            <v>0</v>
          </cell>
          <cell r="AT100">
            <v>0</v>
          </cell>
          <cell r="AU100">
            <v>0</v>
          </cell>
          <cell r="AV100">
            <v>0</v>
          </cell>
          <cell r="AW100">
            <v>1</v>
          </cell>
          <cell r="AX100">
            <v>0</v>
          </cell>
          <cell r="AY100">
            <v>0</v>
          </cell>
          <cell r="AZ100">
            <v>77</v>
          </cell>
          <cell r="BA100">
            <v>19</v>
          </cell>
          <cell r="BB100">
            <v>1</v>
          </cell>
          <cell r="BC100">
            <v>0</v>
          </cell>
          <cell r="BE100">
            <v>36.5</v>
          </cell>
          <cell r="BF100">
            <v>9</v>
          </cell>
          <cell r="BG100">
            <v>1</v>
          </cell>
          <cell r="BH100">
            <v>0</v>
          </cell>
          <cell r="BI100">
            <v>16</v>
          </cell>
          <cell r="BJ100">
            <v>6</v>
          </cell>
          <cell r="BK100">
            <v>0</v>
          </cell>
          <cell r="BL100">
            <v>0</v>
          </cell>
          <cell r="BM100">
            <v>0</v>
          </cell>
          <cell r="BN100">
            <v>0</v>
          </cell>
          <cell r="BO100">
            <v>0</v>
          </cell>
          <cell r="BP100">
            <v>0</v>
          </cell>
          <cell r="BQ100">
            <v>0</v>
          </cell>
          <cell r="BR100">
            <v>0</v>
          </cell>
          <cell r="BS100">
            <v>0</v>
          </cell>
          <cell r="BT100">
            <v>0</v>
          </cell>
          <cell r="BU100">
            <v>123.3</v>
          </cell>
          <cell r="BV100">
            <v>66.400000000000006</v>
          </cell>
          <cell r="BW100">
            <v>0</v>
          </cell>
          <cell r="BX100">
            <v>0</v>
          </cell>
        </row>
        <row r="101">
          <cell r="A101">
            <v>845</v>
          </cell>
          <cell r="D101">
            <v>0</v>
          </cell>
          <cell r="E101">
            <v>0</v>
          </cell>
          <cell r="F101">
            <v>0</v>
          </cell>
          <cell r="G101">
            <v>0</v>
          </cell>
          <cell r="H101">
            <v>0</v>
          </cell>
          <cell r="I101">
            <v>62.716667999999999</v>
          </cell>
          <cell r="J101">
            <v>434.90000500000002</v>
          </cell>
          <cell r="K101">
            <v>177.38333499999999</v>
          </cell>
          <cell r="L101">
            <v>8.4</v>
          </cell>
          <cell r="M101">
            <v>0</v>
          </cell>
          <cell r="N101">
            <v>0</v>
          </cell>
          <cell r="O101">
            <v>0</v>
          </cell>
          <cell r="P101">
            <v>0</v>
          </cell>
          <cell r="Q101">
            <v>0</v>
          </cell>
          <cell r="R101">
            <v>0</v>
          </cell>
          <cell r="S101">
            <v>0</v>
          </cell>
          <cell r="T101">
            <v>0</v>
          </cell>
          <cell r="U101">
            <v>0</v>
          </cell>
          <cell r="V101">
            <v>0</v>
          </cell>
          <cell r="W101">
            <v>0</v>
          </cell>
          <cell r="X101">
            <v>76.533332999999999</v>
          </cell>
          <cell r="Y101">
            <v>416.30199900000002</v>
          </cell>
          <cell r="Z101">
            <v>180.8</v>
          </cell>
          <cell r="AA101">
            <v>7.8</v>
          </cell>
          <cell r="AB101">
            <v>0</v>
          </cell>
          <cell r="AF101">
            <v>0</v>
          </cell>
          <cell r="AG101">
            <v>0</v>
          </cell>
          <cell r="AH101">
            <v>0</v>
          </cell>
          <cell r="AI101">
            <v>0</v>
          </cell>
          <cell r="AJ101">
            <v>79.600001000000006</v>
          </cell>
          <cell r="AK101">
            <v>31.566666000000001</v>
          </cell>
          <cell r="AL101">
            <v>1.4</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54.396667000000001</v>
          </cell>
          <cell r="BA101">
            <v>41.1</v>
          </cell>
          <cell r="BB101">
            <v>2</v>
          </cell>
          <cell r="BC101">
            <v>0</v>
          </cell>
          <cell r="BE101">
            <v>0</v>
          </cell>
          <cell r="BF101">
            <v>0</v>
          </cell>
          <cell r="BG101">
            <v>0</v>
          </cell>
          <cell r="BH101">
            <v>0</v>
          </cell>
          <cell r="BI101">
            <v>100.349998</v>
          </cell>
          <cell r="BJ101">
            <v>49.033332000000001</v>
          </cell>
          <cell r="BK101">
            <v>1.8</v>
          </cell>
          <cell r="BL101">
            <v>0</v>
          </cell>
          <cell r="BM101">
            <v>0</v>
          </cell>
          <cell r="BN101">
            <v>0</v>
          </cell>
          <cell r="BO101">
            <v>0</v>
          </cell>
          <cell r="BP101">
            <v>0</v>
          </cell>
          <cell r="BQ101">
            <v>0</v>
          </cell>
          <cell r="BR101">
            <v>0</v>
          </cell>
          <cell r="BS101">
            <v>0</v>
          </cell>
          <cell r="BT101">
            <v>0</v>
          </cell>
          <cell r="BU101">
            <v>87.000000999999997</v>
          </cell>
          <cell r="BV101">
            <v>47.833333000000003</v>
          </cell>
          <cell r="BW101">
            <v>1.8</v>
          </cell>
          <cell r="BX101">
            <v>0</v>
          </cell>
        </row>
        <row r="102">
          <cell r="A102">
            <v>846</v>
          </cell>
          <cell r="D102">
            <v>37</v>
          </cell>
          <cell r="E102">
            <v>87</v>
          </cell>
          <cell r="F102">
            <v>33</v>
          </cell>
          <cell r="G102">
            <v>10</v>
          </cell>
          <cell r="H102">
            <v>0</v>
          </cell>
          <cell r="I102">
            <v>4</v>
          </cell>
          <cell r="J102">
            <v>205.6</v>
          </cell>
          <cell r="K102">
            <v>83.8</v>
          </cell>
          <cell r="L102">
            <v>8</v>
          </cell>
          <cell r="M102">
            <v>0</v>
          </cell>
          <cell r="N102">
            <v>0</v>
          </cell>
          <cell r="O102">
            <v>0</v>
          </cell>
          <cell r="P102">
            <v>0</v>
          </cell>
          <cell r="Q102">
            <v>0</v>
          </cell>
          <cell r="R102">
            <v>0</v>
          </cell>
          <cell r="S102">
            <v>0</v>
          </cell>
          <cell r="T102">
            <v>0</v>
          </cell>
          <cell r="U102">
            <v>0</v>
          </cell>
          <cell r="V102">
            <v>0</v>
          </cell>
          <cell r="W102">
            <v>0</v>
          </cell>
          <cell r="X102">
            <v>0</v>
          </cell>
          <cell r="Y102">
            <v>50.8</v>
          </cell>
          <cell r="Z102">
            <v>17.8</v>
          </cell>
          <cell r="AA102">
            <v>1</v>
          </cell>
          <cell r="AB102">
            <v>0</v>
          </cell>
          <cell r="AF102">
            <v>29</v>
          </cell>
          <cell r="AG102">
            <v>10</v>
          </cell>
          <cell r="AH102">
            <v>3</v>
          </cell>
          <cell r="AI102">
            <v>0</v>
          </cell>
          <cell r="AJ102">
            <v>62</v>
          </cell>
          <cell r="AK102">
            <v>26</v>
          </cell>
          <cell r="AL102">
            <v>2</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27</v>
          </cell>
          <cell r="BA102">
            <v>11</v>
          </cell>
          <cell r="BB102">
            <v>1</v>
          </cell>
          <cell r="BC102">
            <v>0</v>
          </cell>
          <cell r="BE102">
            <v>44</v>
          </cell>
          <cell r="BF102">
            <v>15</v>
          </cell>
          <cell r="BG102">
            <v>6</v>
          </cell>
          <cell r="BH102">
            <v>0</v>
          </cell>
          <cell r="BI102">
            <v>54</v>
          </cell>
          <cell r="BJ102">
            <v>32</v>
          </cell>
          <cell r="BK102">
            <v>1.6</v>
          </cell>
          <cell r="BL102">
            <v>0</v>
          </cell>
          <cell r="BM102">
            <v>0</v>
          </cell>
          <cell r="BN102">
            <v>0</v>
          </cell>
          <cell r="BO102">
            <v>0</v>
          </cell>
          <cell r="BP102">
            <v>0</v>
          </cell>
          <cell r="BQ102">
            <v>0</v>
          </cell>
          <cell r="BR102">
            <v>0</v>
          </cell>
          <cell r="BS102">
            <v>0</v>
          </cell>
          <cell r="BT102">
            <v>0</v>
          </cell>
          <cell r="BU102">
            <v>4</v>
          </cell>
          <cell r="BV102">
            <v>1</v>
          </cell>
          <cell r="BW102">
            <v>0</v>
          </cell>
          <cell r="BX102">
            <v>0</v>
          </cell>
        </row>
        <row r="103">
          <cell r="A103">
            <v>850</v>
          </cell>
          <cell r="D103">
            <v>42.433332999999998</v>
          </cell>
          <cell r="E103">
            <v>187.066664</v>
          </cell>
          <cell r="F103">
            <v>77.599999999999994</v>
          </cell>
          <cell r="G103">
            <v>4</v>
          </cell>
          <cell r="H103">
            <v>0</v>
          </cell>
          <cell r="I103">
            <v>47.899999000000001</v>
          </cell>
          <cell r="J103">
            <v>480.66533099999998</v>
          </cell>
          <cell r="K103">
            <v>215.2</v>
          </cell>
          <cell r="L103">
            <v>7</v>
          </cell>
          <cell r="M103">
            <v>0</v>
          </cell>
          <cell r="N103">
            <v>0</v>
          </cell>
          <cell r="O103">
            <v>0</v>
          </cell>
          <cell r="P103">
            <v>0</v>
          </cell>
          <cell r="Q103">
            <v>0</v>
          </cell>
          <cell r="R103">
            <v>0</v>
          </cell>
          <cell r="S103">
            <v>0</v>
          </cell>
          <cell r="T103">
            <v>0</v>
          </cell>
          <cell r="U103">
            <v>0</v>
          </cell>
          <cell r="V103">
            <v>0</v>
          </cell>
          <cell r="W103">
            <v>0</v>
          </cell>
          <cell r="X103">
            <v>25.516666000000001</v>
          </cell>
          <cell r="Y103">
            <v>94.95</v>
          </cell>
          <cell r="Z103">
            <v>44.3</v>
          </cell>
          <cell r="AA103">
            <v>2</v>
          </cell>
          <cell r="AB103">
            <v>0</v>
          </cell>
          <cell r="AF103">
            <v>48.599998999999997</v>
          </cell>
          <cell r="AG103">
            <v>19.866667</v>
          </cell>
          <cell r="AH103">
            <v>2</v>
          </cell>
          <cell r="AI103">
            <v>0</v>
          </cell>
          <cell r="AJ103">
            <v>41.466667999999999</v>
          </cell>
          <cell r="AK103">
            <v>24.066666999999999</v>
          </cell>
          <cell r="AL103">
            <v>2</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20.6</v>
          </cell>
          <cell r="BA103">
            <v>13</v>
          </cell>
          <cell r="BB103">
            <v>0</v>
          </cell>
          <cell r="BC103">
            <v>0</v>
          </cell>
          <cell r="BE103">
            <v>73.488665999999995</v>
          </cell>
          <cell r="BF103">
            <v>42.916666999999997</v>
          </cell>
          <cell r="BG103">
            <v>1</v>
          </cell>
          <cell r="BH103">
            <v>0</v>
          </cell>
          <cell r="BI103">
            <v>137.711333</v>
          </cell>
          <cell r="BJ103">
            <v>78.427334999999999</v>
          </cell>
          <cell r="BK103">
            <v>1.85</v>
          </cell>
          <cell r="BL103">
            <v>0</v>
          </cell>
          <cell r="BM103">
            <v>0</v>
          </cell>
          <cell r="BN103">
            <v>0</v>
          </cell>
          <cell r="BO103">
            <v>0</v>
          </cell>
          <cell r="BP103">
            <v>0</v>
          </cell>
          <cell r="BQ103">
            <v>0</v>
          </cell>
          <cell r="BR103">
            <v>0</v>
          </cell>
          <cell r="BS103">
            <v>0</v>
          </cell>
          <cell r="BT103">
            <v>0</v>
          </cell>
          <cell r="BU103">
            <v>19.45</v>
          </cell>
          <cell r="BV103">
            <v>15.233333999999999</v>
          </cell>
          <cell r="BW103">
            <v>0</v>
          </cell>
          <cell r="BX103">
            <v>0</v>
          </cell>
        </row>
        <row r="104">
          <cell r="A104">
            <v>851</v>
          </cell>
          <cell r="D104">
            <v>0</v>
          </cell>
          <cell r="E104">
            <v>0</v>
          </cell>
          <cell r="F104">
            <v>0</v>
          </cell>
          <cell r="G104">
            <v>0</v>
          </cell>
          <cell r="H104">
            <v>0</v>
          </cell>
          <cell r="I104">
            <v>17.333333</v>
          </cell>
          <cell r="J104">
            <v>98.466666000000004</v>
          </cell>
          <cell r="K104">
            <v>37.599998999999997</v>
          </cell>
          <cell r="L104">
            <v>0</v>
          </cell>
          <cell r="M104">
            <v>0</v>
          </cell>
          <cell r="N104">
            <v>0</v>
          </cell>
          <cell r="O104">
            <v>0</v>
          </cell>
          <cell r="P104">
            <v>0</v>
          </cell>
          <cell r="Q104">
            <v>0</v>
          </cell>
          <cell r="R104">
            <v>0</v>
          </cell>
          <cell r="S104">
            <v>0</v>
          </cell>
          <cell r="T104">
            <v>0</v>
          </cell>
          <cell r="U104">
            <v>0</v>
          </cell>
          <cell r="V104">
            <v>0</v>
          </cell>
          <cell r="W104">
            <v>0</v>
          </cell>
          <cell r="X104">
            <v>19</v>
          </cell>
          <cell r="Y104">
            <v>175.4</v>
          </cell>
          <cell r="Z104">
            <v>73</v>
          </cell>
          <cell r="AA104">
            <v>0</v>
          </cell>
          <cell r="AB104">
            <v>0</v>
          </cell>
          <cell r="AF104">
            <v>0</v>
          </cell>
          <cell r="AG104">
            <v>0</v>
          </cell>
          <cell r="AH104">
            <v>0</v>
          </cell>
          <cell r="AI104">
            <v>0</v>
          </cell>
          <cell r="AJ104">
            <v>20</v>
          </cell>
          <cell r="AK104">
            <v>8.8666660000000004</v>
          </cell>
          <cell r="AL104">
            <v>0</v>
          </cell>
          <cell r="AM104">
            <v>0</v>
          </cell>
          <cell r="AN104">
            <v>0</v>
          </cell>
          <cell r="AO104">
            <v>0</v>
          </cell>
          <cell r="AP104">
            <v>0</v>
          </cell>
          <cell r="AQ104">
            <v>0</v>
          </cell>
          <cell r="AR104">
            <v>0</v>
          </cell>
          <cell r="AS104">
            <v>0</v>
          </cell>
          <cell r="AT104">
            <v>0</v>
          </cell>
          <cell r="AU104">
            <v>0</v>
          </cell>
          <cell r="AV104">
            <v>0</v>
          </cell>
          <cell r="AW104">
            <v>2</v>
          </cell>
          <cell r="AX104">
            <v>0</v>
          </cell>
          <cell r="AY104">
            <v>0</v>
          </cell>
          <cell r="AZ104">
            <v>9</v>
          </cell>
          <cell r="BA104">
            <v>12</v>
          </cell>
          <cell r="BB104">
            <v>0</v>
          </cell>
          <cell r="BC104">
            <v>0</v>
          </cell>
          <cell r="BE104">
            <v>0</v>
          </cell>
          <cell r="BF104">
            <v>0</v>
          </cell>
          <cell r="BG104">
            <v>0</v>
          </cell>
          <cell r="BH104">
            <v>0</v>
          </cell>
          <cell r="BI104">
            <v>23.400002000000001</v>
          </cell>
          <cell r="BJ104">
            <v>14.933334</v>
          </cell>
          <cell r="BK104">
            <v>0</v>
          </cell>
          <cell r="BL104">
            <v>0</v>
          </cell>
          <cell r="BM104">
            <v>0</v>
          </cell>
          <cell r="BN104">
            <v>0</v>
          </cell>
          <cell r="BO104">
            <v>0</v>
          </cell>
          <cell r="BP104">
            <v>0</v>
          </cell>
          <cell r="BQ104">
            <v>0</v>
          </cell>
          <cell r="BR104">
            <v>0</v>
          </cell>
          <cell r="BS104">
            <v>0</v>
          </cell>
          <cell r="BT104">
            <v>0</v>
          </cell>
          <cell r="BU104">
            <v>9.6</v>
          </cell>
          <cell r="BV104">
            <v>6.6</v>
          </cell>
          <cell r="BW104">
            <v>0</v>
          </cell>
          <cell r="BX104">
            <v>0</v>
          </cell>
        </row>
        <row r="105">
          <cell r="A105">
            <v>852</v>
          </cell>
          <cell r="D105">
            <v>6.3380000000000001</v>
          </cell>
          <cell r="E105">
            <v>40.595999999999997</v>
          </cell>
          <cell r="F105">
            <v>8.4760000000000009</v>
          </cell>
          <cell r="G105">
            <v>0</v>
          </cell>
          <cell r="H105">
            <v>0</v>
          </cell>
          <cell r="I105">
            <v>29.6</v>
          </cell>
          <cell r="J105">
            <v>246.066666</v>
          </cell>
          <cell r="K105">
            <v>98.6</v>
          </cell>
          <cell r="L105">
            <v>0</v>
          </cell>
          <cell r="M105">
            <v>0</v>
          </cell>
          <cell r="N105">
            <v>0</v>
          </cell>
          <cell r="O105">
            <v>0</v>
          </cell>
          <cell r="P105">
            <v>0</v>
          </cell>
          <cell r="Q105">
            <v>0</v>
          </cell>
          <cell r="R105">
            <v>0</v>
          </cell>
          <cell r="S105">
            <v>0</v>
          </cell>
          <cell r="T105">
            <v>0</v>
          </cell>
          <cell r="U105">
            <v>0</v>
          </cell>
          <cell r="V105">
            <v>0</v>
          </cell>
          <cell r="W105">
            <v>0</v>
          </cell>
          <cell r="X105">
            <v>10.6</v>
          </cell>
          <cell r="Y105">
            <v>120.63333299999999</v>
          </cell>
          <cell r="Z105">
            <v>25</v>
          </cell>
          <cell r="AA105">
            <v>0</v>
          </cell>
          <cell r="AB105">
            <v>0</v>
          </cell>
          <cell r="AF105">
            <v>6</v>
          </cell>
          <cell r="AG105">
            <v>0</v>
          </cell>
          <cell r="AH105">
            <v>0</v>
          </cell>
          <cell r="AI105">
            <v>0</v>
          </cell>
          <cell r="AJ105">
            <v>34</v>
          </cell>
          <cell r="AK105">
            <v>18</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17.8</v>
          </cell>
          <cell r="BA105">
            <v>3</v>
          </cell>
          <cell r="BB105">
            <v>0</v>
          </cell>
          <cell r="BC105">
            <v>0</v>
          </cell>
          <cell r="BE105">
            <v>23.507999000000002</v>
          </cell>
          <cell r="BF105">
            <v>5.0759999999999996</v>
          </cell>
          <cell r="BG105">
            <v>0</v>
          </cell>
          <cell r="BH105">
            <v>0</v>
          </cell>
          <cell r="BI105">
            <v>54.486668000000002</v>
          </cell>
          <cell r="BJ105">
            <v>16.800001000000002</v>
          </cell>
          <cell r="BK105">
            <v>0</v>
          </cell>
          <cell r="BL105">
            <v>0</v>
          </cell>
          <cell r="BM105">
            <v>0</v>
          </cell>
          <cell r="BN105">
            <v>0</v>
          </cell>
          <cell r="BO105">
            <v>0</v>
          </cell>
          <cell r="BP105">
            <v>0</v>
          </cell>
          <cell r="BQ105">
            <v>0</v>
          </cell>
          <cell r="BR105">
            <v>0</v>
          </cell>
          <cell r="BS105">
            <v>0</v>
          </cell>
          <cell r="BT105">
            <v>0</v>
          </cell>
          <cell r="BU105">
            <v>17.600000000000001</v>
          </cell>
          <cell r="BV105">
            <v>3.8</v>
          </cell>
          <cell r="BW105">
            <v>0</v>
          </cell>
          <cell r="BX105">
            <v>0</v>
          </cell>
        </row>
        <row r="106">
          <cell r="A106">
            <v>855</v>
          </cell>
          <cell r="D106">
            <v>6</v>
          </cell>
          <cell r="E106">
            <v>51</v>
          </cell>
          <cell r="F106">
            <v>30</v>
          </cell>
          <cell r="G106">
            <v>14</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F106">
            <v>11</v>
          </cell>
          <cell r="AG106">
            <v>7</v>
          </cell>
          <cell r="AH106">
            <v>3</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row>
        <row r="107">
          <cell r="A107">
            <v>856</v>
          </cell>
          <cell r="D107">
            <v>0</v>
          </cell>
          <cell r="E107">
            <v>0</v>
          </cell>
          <cell r="F107">
            <v>0</v>
          </cell>
          <cell r="G107">
            <v>0</v>
          </cell>
          <cell r="H107">
            <v>0</v>
          </cell>
          <cell r="I107">
            <v>0</v>
          </cell>
          <cell r="J107">
            <v>970</v>
          </cell>
          <cell r="K107">
            <v>421</v>
          </cell>
          <cell r="L107">
            <v>3</v>
          </cell>
          <cell r="M107">
            <v>0</v>
          </cell>
          <cell r="N107">
            <v>0</v>
          </cell>
          <cell r="O107">
            <v>0</v>
          </cell>
          <cell r="P107">
            <v>0</v>
          </cell>
          <cell r="Q107">
            <v>0</v>
          </cell>
          <cell r="R107">
            <v>0</v>
          </cell>
          <cell r="S107">
            <v>0</v>
          </cell>
          <cell r="T107">
            <v>0</v>
          </cell>
          <cell r="U107">
            <v>0</v>
          </cell>
          <cell r="V107">
            <v>0</v>
          </cell>
          <cell r="W107">
            <v>0</v>
          </cell>
          <cell r="X107">
            <v>1</v>
          </cell>
          <cell r="Y107">
            <v>727</v>
          </cell>
          <cell r="Z107">
            <v>321</v>
          </cell>
          <cell r="AA107">
            <v>3</v>
          </cell>
          <cell r="AB107">
            <v>0</v>
          </cell>
          <cell r="AF107">
            <v>0</v>
          </cell>
          <cell r="AG107">
            <v>0</v>
          </cell>
          <cell r="AH107">
            <v>0</v>
          </cell>
          <cell r="AI107">
            <v>0</v>
          </cell>
          <cell r="AJ107">
            <v>211</v>
          </cell>
          <cell r="AK107">
            <v>111</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182</v>
          </cell>
          <cell r="BA107">
            <v>107</v>
          </cell>
          <cell r="BB107">
            <v>0</v>
          </cell>
          <cell r="BC107">
            <v>0</v>
          </cell>
          <cell r="BE107">
            <v>0</v>
          </cell>
          <cell r="BF107">
            <v>0</v>
          </cell>
          <cell r="BG107">
            <v>0</v>
          </cell>
          <cell r="BH107">
            <v>0</v>
          </cell>
          <cell r="BI107">
            <v>177</v>
          </cell>
          <cell r="BJ107">
            <v>81.599999999999994</v>
          </cell>
          <cell r="BK107">
            <v>1</v>
          </cell>
          <cell r="BL107">
            <v>0</v>
          </cell>
          <cell r="BM107">
            <v>0</v>
          </cell>
          <cell r="BN107">
            <v>0</v>
          </cell>
          <cell r="BO107">
            <v>0</v>
          </cell>
          <cell r="BP107">
            <v>0</v>
          </cell>
          <cell r="BQ107">
            <v>0</v>
          </cell>
          <cell r="BR107">
            <v>0</v>
          </cell>
          <cell r="BS107">
            <v>0</v>
          </cell>
          <cell r="BT107">
            <v>0</v>
          </cell>
          <cell r="BU107">
            <v>83</v>
          </cell>
          <cell r="BV107">
            <v>36</v>
          </cell>
          <cell r="BW107">
            <v>0</v>
          </cell>
          <cell r="BX107">
            <v>0</v>
          </cell>
        </row>
        <row r="108">
          <cell r="A108">
            <v>857</v>
          </cell>
          <cell r="D108">
            <v>0</v>
          </cell>
          <cell r="E108">
            <v>0</v>
          </cell>
          <cell r="F108">
            <v>0</v>
          </cell>
          <cell r="G108">
            <v>0</v>
          </cell>
          <cell r="H108">
            <v>0</v>
          </cell>
          <cell r="I108">
            <v>0</v>
          </cell>
          <cell r="J108">
            <v>6.7333340000000002</v>
          </cell>
          <cell r="K108">
            <v>4</v>
          </cell>
          <cell r="L108">
            <v>0</v>
          </cell>
          <cell r="M108">
            <v>0</v>
          </cell>
          <cell r="N108">
            <v>0</v>
          </cell>
          <cell r="O108">
            <v>0</v>
          </cell>
          <cell r="P108">
            <v>0</v>
          </cell>
          <cell r="Q108">
            <v>0</v>
          </cell>
          <cell r="R108">
            <v>0</v>
          </cell>
          <cell r="S108">
            <v>0</v>
          </cell>
          <cell r="T108">
            <v>0</v>
          </cell>
          <cell r="U108">
            <v>0</v>
          </cell>
          <cell r="V108">
            <v>0</v>
          </cell>
          <cell r="W108">
            <v>0</v>
          </cell>
          <cell r="X108">
            <v>0</v>
          </cell>
          <cell r="Y108">
            <v>11.55</v>
          </cell>
          <cell r="Z108">
            <v>3.85</v>
          </cell>
          <cell r="AA108">
            <v>1</v>
          </cell>
          <cell r="AB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1</v>
          </cell>
          <cell r="BA108">
            <v>0</v>
          </cell>
          <cell r="BB108">
            <v>0</v>
          </cell>
          <cell r="BC108">
            <v>0</v>
          </cell>
          <cell r="BE108">
            <v>0</v>
          </cell>
          <cell r="BF108">
            <v>0</v>
          </cell>
          <cell r="BG108">
            <v>0</v>
          </cell>
          <cell r="BH108">
            <v>0</v>
          </cell>
          <cell r="BI108">
            <v>1.3333330000000001</v>
          </cell>
          <cell r="BJ108">
            <v>4.5333329999999998</v>
          </cell>
          <cell r="BK108">
            <v>0</v>
          </cell>
          <cell r="BL108">
            <v>0</v>
          </cell>
          <cell r="BM108">
            <v>0</v>
          </cell>
          <cell r="BN108">
            <v>0</v>
          </cell>
          <cell r="BO108">
            <v>0</v>
          </cell>
          <cell r="BP108">
            <v>0</v>
          </cell>
          <cell r="BQ108">
            <v>0</v>
          </cell>
          <cell r="BR108">
            <v>0</v>
          </cell>
          <cell r="BS108">
            <v>0</v>
          </cell>
          <cell r="BT108">
            <v>0</v>
          </cell>
          <cell r="BU108">
            <v>2.7499989999999999</v>
          </cell>
          <cell r="BV108">
            <v>0.43333300000000002</v>
          </cell>
          <cell r="BW108">
            <v>0.16666700000000001</v>
          </cell>
          <cell r="BX108">
            <v>0</v>
          </cell>
        </row>
        <row r="109">
          <cell r="A109">
            <v>860</v>
          </cell>
          <cell r="D109">
            <v>0</v>
          </cell>
          <cell r="E109">
            <v>31</v>
          </cell>
          <cell r="F109">
            <v>23</v>
          </cell>
          <cell r="G109">
            <v>1</v>
          </cell>
          <cell r="H109">
            <v>0</v>
          </cell>
          <cell r="I109">
            <v>0</v>
          </cell>
          <cell r="J109">
            <v>0</v>
          </cell>
          <cell r="K109">
            <v>0</v>
          </cell>
          <cell r="L109">
            <v>1</v>
          </cell>
          <cell r="M109">
            <v>0</v>
          </cell>
          <cell r="N109">
            <v>0</v>
          </cell>
          <cell r="O109">
            <v>0</v>
          </cell>
          <cell r="P109">
            <v>0</v>
          </cell>
          <cell r="Q109">
            <v>0</v>
          </cell>
          <cell r="R109">
            <v>0</v>
          </cell>
          <cell r="S109">
            <v>0</v>
          </cell>
          <cell r="T109">
            <v>0</v>
          </cell>
          <cell r="U109">
            <v>0</v>
          </cell>
          <cell r="V109">
            <v>0</v>
          </cell>
          <cell r="W109">
            <v>0</v>
          </cell>
          <cell r="X109">
            <v>83.666667000000004</v>
          </cell>
          <cell r="Y109">
            <v>1330.916669</v>
          </cell>
          <cell r="Z109">
            <v>633.41666799999996</v>
          </cell>
          <cell r="AA109">
            <v>7.2</v>
          </cell>
          <cell r="AB109">
            <v>0</v>
          </cell>
          <cell r="AF109">
            <v>7</v>
          </cell>
          <cell r="AG109">
            <v>7</v>
          </cell>
          <cell r="AH109">
            <v>1</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3</v>
          </cell>
          <cell r="AW109">
            <v>4</v>
          </cell>
          <cell r="AX109">
            <v>0</v>
          </cell>
          <cell r="AY109">
            <v>0</v>
          </cell>
          <cell r="AZ109">
            <v>184.933334</v>
          </cell>
          <cell r="BA109">
            <v>99</v>
          </cell>
          <cell r="BB109">
            <v>3</v>
          </cell>
          <cell r="BC109">
            <v>0</v>
          </cell>
          <cell r="BE109">
            <v>6</v>
          </cell>
          <cell r="BF109">
            <v>5</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573.393327</v>
          </cell>
          <cell r="BV109">
            <v>321.26399800000002</v>
          </cell>
          <cell r="BW109">
            <v>2.6</v>
          </cell>
          <cell r="BX109">
            <v>0</v>
          </cell>
        </row>
        <row r="110">
          <cell r="A110">
            <v>861</v>
          </cell>
          <cell r="D110">
            <v>23</v>
          </cell>
          <cell r="E110">
            <v>31</v>
          </cell>
          <cell r="F110">
            <v>7</v>
          </cell>
          <cell r="G110">
            <v>0</v>
          </cell>
          <cell r="H110">
            <v>0</v>
          </cell>
          <cell r="I110">
            <v>15</v>
          </cell>
          <cell r="J110">
            <v>208</v>
          </cell>
          <cell r="K110">
            <v>96</v>
          </cell>
          <cell r="L110">
            <v>1</v>
          </cell>
          <cell r="M110">
            <v>0</v>
          </cell>
          <cell r="N110">
            <v>0</v>
          </cell>
          <cell r="O110">
            <v>0</v>
          </cell>
          <cell r="P110">
            <v>0</v>
          </cell>
          <cell r="Q110">
            <v>0</v>
          </cell>
          <cell r="R110">
            <v>0</v>
          </cell>
          <cell r="S110">
            <v>0</v>
          </cell>
          <cell r="T110">
            <v>0</v>
          </cell>
          <cell r="U110">
            <v>0</v>
          </cell>
          <cell r="V110">
            <v>0</v>
          </cell>
          <cell r="W110">
            <v>0</v>
          </cell>
          <cell r="X110">
            <v>37</v>
          </cell>
          <cell r="Y110">
            <v>1466.6</v>
          </cell>
          <cell r="Z110">
            <v>756</v>
          </cell>
          <cell r="AA110">
            <v>4</v>
          </cell>
          <cell r="AB110">
            <v>0</v>
          </cell>
          <cell r="AF110">
            <v>15</v>
          </cell>
          <cell r="AG110">
            <v>5</v>
          </cell>
          <cell r="AH110">
            <v>0</v>
          </cell>
          <cell r="AI110">
            <v>0</v>
          </cell>
          <cell r="AJ110">
            <v>88</v>
          </cell>
          <cell r="AK110">
            <v>43</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493</v>
          </cell>
          <cell r="BA110">
            <v>296</v>
          </cell>
          <cell r="BB110">
            <v>3</v>
          </cell>
          <cell r="BC110">
            <v>0</v>
          </cell>
          <cell r="BE110">
            <v>8</v>
          </cell>
          <cell r="BF110">
            <v>3</v>
          </cell>
          <cell r="BG110">
            <v>0</v>
          </cell>
          <cell r="BH110">
            <v>0</v>
          </cell>
          <cell r="BI110">
            <v>77</v>
          </cell>
          <cell r="BJ110">
            <v>40</v>
          </cell>
          <cell r="BK110">
            <v>0</v>
          </cell>
          <cell r="BL110">
            <v>0</v>
          </cell>
          <cell r="BM110">
            <v>0</v>
          </cell>
          <cell r="BN110">
            <v>0</v>
          </cell>
          <cell r="BO110">
            <v>0</v>
          </cell>
          <cell r="BP110">
            <v>0</v>
          </cell>
          <cell r="BQ110">
            <v>0</v>
          </cell>
          <cell r="BR110">
            <v>0</v>
          </cell>
          <cell r="BS110">
            <v>0</v>
          </cell>
          <cell r="BT110">
            <v>0</v>
          </cell>
          <cell r="BU110">
            <v>473</v>
          </cell>
          <cell r="BV110">
            <v>270</v>
          </cell>
          <cell r="BW110">
            <v>0</v>
          </cell>
          <cell r="BX110">
            <v>0</v>
          </cell>
        </row>
        <row r="111">
          <cell r="A111">
            <v>865</v>
          </cell>
          <cell r="D111">
            <v>0</v>
          </cell>
          <cell r="E111">
            <v>0</v>
          </cell>
          <cell r="F111">
            <v>0</v>
          </cell>
          <cell r="G111">
            <v>0</v>
          </cell>
          <cell r="H111">
            <v>0</v>
          </cell>
          <cell r="I111">
            <v>15.466666999999999</v>
          </cell>
          <cell r="J111">
            <v>101.766668</v>
          </cell>
          <cell r="K111">
            <v>62.400001000000003</v>
          </cell>
          <cell r="L111">
            <v>1.8666670000000001</v>
          </cell>
          <cell r="M111">
            <v>0</v>
          </cell>
          <cell r="N111">
            <v>0</v>
          </cell>
          <cell r="O111">
            <v>0</v>
          </cell>
          <cell r="P111">
            <v>0</v>
          </cell>
          <cell r="Q111">
            <v>0</v>
          </cell>
          <cell r="R111">
            <v>0</v>
          </cell>
          <cell r="S111">
            <v>0</v>
          </cell>
          <cell r="T111">
            <v>0</v>
          </cell>
          <cell r="U111">
            <v>0</v>
          </cell>
          <cell r="V111">
            <v>0</v>
          </cell>
          <cell r="W111">
            <v>0</v>
          </cell>
          <cell r="X111">
            <v>16.993334000000001</v>
          </cell>
          <cell r="Y111">
            <v>287.620002</v>
          </cell>
          <cell r="Z111">
            <v>127.150001</v>
          </cell>
          <cell r="AA111">
            <v>4.6553329999999997</v>
          </cell>
          <cell r="AB111">
            <v>0</v>
          </cell>
          <cell r="AF111">
            <v>0</v>
          </cell>
          <cell r="AG111">
            <v>0</v>
          </cell>
          <cell r="AH111">
            <v>0</v>
          </cell>
          <cell r="AI111">
            <v>0</v>
          </cell>
          <cell r="AJ111">
            <v>15</v>
          </cell>
          <cell r="AK111">
            <v>9.8666669999999996</v>
          </cell>
          <cell r="AL111">
            <v>0.66666700000000001</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20.066666999999999</v>
          </cell>
          <cell r="BA111">
            <v>3.6666669999999999</v>
          </cell>
          <cell r="BB111">
            <v>2</v>
          </cell>
          <cell r="BC111">
            <v>0</v>
          </cell>
          <cell r="BE111">
            <v>0</v>
          </cell>
          <cell r="BF111">
            <v>0</v>
          </cell>
          <cell r="BG111">
            <v>0</v>
          </cell>
          <cell r="BH111">
            <v>0</v>
          </cell>
          <cell r="BI111">
            <v>36.416665000000002</v>
          </cell>
          <cell r="BJ111">
            <v>30.433333000000001</v>
          </cell>
          <cell r="BK111">
            <v>0.2</v>
          </cell>
          <cell r="BL111">
            <v>0</v>
          </cell>
          <cell r="BM111">
            <v>0</v>
          </cell>
          <cell r="BN111">
            <v>0</v>
          </cell>
          <cell r="BO111">
            <v>0</v>
          </cell>
          <cell r="BP111">
            <v>0</v>
          </cell>
          <cell r="BQ111">
            <v>0</v>
          </cell>
          <cell r="BR111">
            <v>0</v>
          </cell>
          <cell r="BS111">
            <v>0</v>
          </cell>
          <cell r="BT111">
            <v>0</v>
          </cell>
          <cell r="BU111">
            <v>115.316667</v>
          </cell>
          <cell r="BV111">
            <v>55.333331999999999</v>
          </cell>
          <cell r="BW111">
            <v>1.5</v>
          </cell>
          <cell r="BX111">
            <v>0</v>
          </cell>
        </row>
        <row r="112">
          <cell r="A112">
            <v>866</v>
          </cell>
          <cell r="D112">
            <v>0</v>
          </cell>
          <cell r="E112">
            <v>0</v>
          </cell>
          <cell r="F112">
            <v>0</v>
          </cell>
          <cell r="G112">
            <v>0</v>
          </cell>
          <cell r="H112">
            <v>0</v>
          </cell>
          <cell r="I112">
            <v>27.333333</v>
          </cell>
          <cell r="J112">
            <v>238.099999</v>
          </cell>
          <cell r="K112">
            <v>94.266666000000001</v>
          </cell>
          <cell r="L112">
            <v>0</v>
          </cell>
          <cell r="M112">
            <v>0</v>
          </cell>
          <cell r="N112">
            <v>0</v>
          </cell>
          <cell r="O112">
            <v>0</v>
          </cell>
          <cell r="P112">
            <v>0</v>
          </cell>
          <cell r="Q112">
            <v>0</v>
          </cell>
          <cell r="R112">
            <v>0</v>
          </cell>
          <cell r="S112">
            <v>0</v>
          </cell>
          <cell r="T112">
            <v>0</v>
          </cell>
          <cell r="U112">
            <v>0</v>
          </cell>
          <cell r="V112">
            <v>0</v>
          </cell>
          <cell r="W112">
            <v>0</v>
          </cell>
          <cell r="X112">
            <v>74.866667000000007</v>
          </cell>
          <cell r="Y112">
            <v>752.93333399999995</v>
          </cell>
          <cell r="Z112">
            <v>287.39999999999998</v>
          </cell>
          <cell r="AA112">
            <v>3</v>
          </cell>
          <cell r="AB112">
            <v>0</v>
          </cell>
          <cell r="AF112">
            <v>0</v>
          </cell>
          <cell r="AG112">
            <v>0</v>
          </cell>
          <cell r="AH112">
            <v>0</v>
          </cell>
          <cell r="AI112">
            <v>0</v>
          </cell>
          <cell r="AJ112">
            <v>27.733332999999998</v>
          </cell>
          <cell r="AK112">
            <v>16.933333000000001</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122.8</v>
          </cell>
          <cell r="BA112">
            <v>48.8</v>
          </cell>
          <cell r="BB112">
            <v>0</v>
          </cell>
          <cell r="BC112">
            <v>0</v>
          </cell>
          <cell r="BE112">
            <v>0</v>
          </cell>
          <cell r="BF112">
            <v>0</v>
          </cell>
          <cell r="BG112">
            <v>0</v>
          </cell>
          <cell r="BH112">
            <v>0</v>
          </cell>
          <cell r="BI112">
            <v>87.7</v>
          </cell>
          <cell r="BJ112">
            <v>40.25</v>
          </cell>
          <cell r="BK112">
            <v>0</v>
          </cell>
          <cell r="BL112">
            <v>0</v>
          </cell>
          <cell r="BM112">
            <v>0</v>
          </cell>
          <cell r="BN112">
            <v>0</v>
          </cell>
          <cell r="BO112">
            <v>0</v>
          </cell>
          <cell r="BP112">
            <v>0</v>
          </cell>
          <cell r="BQ112">
            <v>0</v>
          </cell>
          <cell r="BR112">
            <v>0</v>
          </cell>
          <cell r="BS112">
            <v>0</v>
          </cell>
          <cell r="BT112">
            <v>0</v>
          </cell>
          <cell r="BU112">
            <v>228.47666799999999</v>
          </cell>
          <cell r="BV112">
            <v>110.05</v>
          </cell>
          <cell r="BW112">
            <v>1.388666</v>
          </cell>
          <cell r="BX112">
            <v>0</v>
          </cell>
        </row>
        <row r="113">
          <cell r="A113">
            <v>867</v>
          </cell>
          <cell r="D113">
            <v>0</v>
          </cell>
          <cell r="E113">
            <v>0</v>
          </cell>
          <cell r="F113">
            <v>0</v>
          </cell>
          <cell r="G113">
            <v>0</v>
          </cell>
          <cell r="H113">
            <v>0</v>
          </cell>
          <cell r="I113">
            <v>0</v>
          </cell>
          <cell r="J113">
            <v>269.933333</v>
          </cell>
          <cell r="K113">
            <v>125.6</v>
          </cell>
          <cell r="L113">
            <v>1</v>
          </cell>
          <cell r="M113">
            <v>0</v>
          </cell>
          <cell r="N113">
            <v>0</v>
          </cell>
          <cell r="O113">
            <v>0</v>
          </cell>
          <cell r="P113">
            <v>0</v>
          </cell>
          <cell r="Q113">
            <v>0</v>
          </cell>
          <cell r="R113">
            <v>0</v>
          </cell>
          <cell r="S113">
            <v>0</v>
          </cell>
          <cell r="T113">
            <v>0</v>
          </cell>
          <cell r="U113">
            <v>0</v>
          </cell>
          <cell r="V113">
            <v>0</v>
          </cell>
          <cell r="W113">
            <v>0</v>
          </cell>
          <cell r="X113">
            <v>0</v>
          </cell>
          <cell r="Y113">
            <v>151.4</v>
          </cell>
          <cell r="Z113">
            <v>61</v>
          </cell>
          <cell r="AA113">
            <v>0</v>
          </cell>
          <cell r="AB113">
            <v>0</v>
          </cell>
          <cell r="AF113">
            <v>0</v>
          </cell>
          <cell r="AG113">
            <v>0</v>
          </cell>
          <cell r="AH113">
            <v>0</v>
          </cell>
          <cell r="AI113">
            <v>0</v>
          </cell>
          <cell r="AJ113">
            <v>17</v>
          </cell>
          <cell r="AK113">
            <v>16</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2</v>
          </cell>
          <cell r="BA113">
            <v>1</v>
          </cell>
          <cell r="BB113">
            <v>0</v>
          </cell>
          <cell r="BC113">
            <v>0</v>
          </cell>
          <cell r="BE113">
            <v>0</v>
          </cell>
          <cell r="BF113">
            <v>0</v>
          </cell>
          <cell r="BG113">
            <v>0</v>
          </cell>
          <cell r="BH113">
            <v>0</v>
          </cell>
          <cell r="BI113">
            <v>129.01666700000001</v>
          </cell>
          <cell r="BJ113">
            <v>65.733333000000002</v>
          </cell>
          <cell r="BK113">
            <v>0.2</v>
          </cell>
          <cell r="BL113">
            <v>0</v>
          </cell>
          <cell r="BM113">
            <v>0</v>
          </cell>
          <cell r="BN113">
            <v>0</v>
          </cell>
          <cell r="BO113">
            <v>0</v>
          </cell>
          <cell r="BP113">
            <v>0</v>
          </cell>
          <cell r="BQ113">
            <v>0</v>
          </cell>
          <cell r="BR113">
            <v>0</v>
          </cell>
          <cell r="BS113">
            <v>0</v>
          </cell>
          <cell r="BT113">
            <v>0</v>
          </cell>
          <cell r="BU113">
            <v>68.599999999999994</v>
          </cell>
          <cell r="BV113">
            <v>43</v>
          </cell>
          <cell r="BW113">
            <v>0</v>
          </cell>
          <cell r="BX113">
            <v>0</v>
          </cell>
        </row>
        <row r="114">
          <cell r="A114">
            <v>868</v>
          </cell>
          <cell r="D114">
            <v>21</v>
          </cell>
          <cell r="E114">
            <v>160</v>
          </cell>
          <cell r="F114">
            <v>57</v>
          </cell>
          <cell r="G114">
            <v>7</v>
          </cell>
          <cell r="H114">
            <v>0</v>
          </cell>
          <cell r="I114">
            <v>0</v>
          </cell>
          <cell r="J114">
            <v>129</v>
          </cell>
          <cell r="K114">
            <v>51</v>
          </cell>
          <cell r="L114">
            <v>0</v>
          </cell>
          <cell r="M114">
            <v>0</v>
          </cell>
          <cell r="N114">
            <v>0</v>
          </cell>
          <cell r="O114">
            <v>0</v>
          </cell>
          <cell r="P114">
            <v>0</v>
          </cell>
          <cell r="Q114">
            <v>0</v>
          </cell>
          <cell r="R114">
            <v>0</v>
          </cell>
          <cell r="S114">
            <v>0</v>
          </cell>
          <cell r="T114">
            <v>0</v>
          </cell>
          <cell r="U114">
            <v>0</v>
          </cell>
          <cell r="V114">
            <v>0</v>
          </cell>
          <cell r="W114">
            <v>0</v>
          </cell>
          <cell r="X114">
            <v>0</v>
          </cell>
          <cell r="Y114">
            <v>137.1</v>
          </cell>
          <cell r="Z114">
            <v>59.85</v>
          </cell>
          <cell r="AA114">
            <v>0</v>
          </cell>
          <cell r="AB114">
            <v>0</v>
          </cell>
          <cell r="AF114">
            <v>16</v>
          </cell>
          <cell r="AG114">
            <v>4</v>
          </cell>
          <cell r="AH114">
            <v>2</v>
          </cell>
          <cell r="AI114">
            <v>0</v>
          </cell>
          <cell r="AJ114">
            <v>22</v>
          </cell>
          <cell r="AK114">
            <v>7</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8</v>
          </cell>
          <cell r="BA114">
            <v>3</v>
          </cell>
          <cell r="BB114">
            <v>0</v>
          </cell>
          <cell r="BC114">
            <v>0</v>
          </cell>
          <cell r="BE114">
            <v>57</v>
          </cell>
          <cell r="BF114">
            <v>16</v>
          </cell>
          <cell r="BG114">
            <v>0</v>
          </cell>
          <cell r="BH114">
            <v>0</v>
          </cell>
          <cell r="BI114">
            <v>37</v>
          </cell>
          <cell r="BJ114">
            <v>16</v>
          </cell>
          <cell r="BK114">
            <v>0</v>
          </cell>
          <cell r="BL114">
            <v>0</v>
          </cell>
          <cell r="BM114">
            <v>0</v>
          </cell>
          <cell r="BN114">
            <v>0</v>
          </cell>
          <cell r="BO114">
            <v>0</v>
          </cell>
          <cell r="BP114">
            <v>0</v>
          </cell>
          <cell r="BQ114">
            <v>0</v>
          </cell>
          <cell r="BR114">
            <v>0</v>
          </cell>
          <cell r="BS114">
            <v>0</v>
          </cell>
          <cell r="BT114">
            <v>0</v>
          </cell>
          <cell r="BU114">
            <v>35.233333000000002</v>
          </cell>
          <cell r="BV114">
            <v>23.733332999999998</v>
          </cell>
          <cell r="BW114">
            <v>0</v>
          </cell>
          <cell r="BX114">
            <v>0</v>
          </cell>
        </row>
        <row r="115">
          <cell r="A115">
            <v>869</v>
          </cell>
          <cell r="D115">
            <v>35.299999999999997</v>
          </cell>
          <cell r="E115">
            <v>117.766668</v>
          </cell>
          <cell r="F115">
            <v>39</v>
          </cell>
          <cell r="G115">
            <v>10</v>
          </cell>
          <cell r="H115">
            <v>0</v>
          </cell>
          <cell r="I115">
            <v>21.600000999999999</v>
          </cell>
          <cell r="J115">
            <v>299.566666</v>
          </cell>
          <cell r="K115">
            <v>128</v>
          </cell>
          <cell r="L115">
            <v>6</v>
          </cell>
          <cell r="M115">
            <v>0</v>
          </cell>
          <cell r="N115">
            <v>0</v>
          </cell>
          <cell r="O115">
            <v>0</v>
          </cell>
          <cell r="P115">
            <v>0</v>
          </cell>
          <cell r="Q115">
            <v>0</v>
          </cell>
          <cell r="R115">
            <v>0</v>
          </cell>
          <cell r="S115">
            <v>0</v>
          </cell>
          <cell r="T115">
            <v>0</v>
          </cell>
          <cell r="U115">
            <v>0</v>
          </cell>
          <cell r="V115">
            <v>0</v>
          </cell>
          <cell r="W115">
            <v>0</v>
          </cell>
          <cell r="X115">
            <v>0</v>
          </cell>
          <cell r="Y115">
            <v>33.4</v>
          </cell>
          <cell r="Z115">
            <v>11.8</v>
          </cell>
          <cell r="AA115">
            <v>0</v>
          </cell>
          <cell r="AB115">
            <v>0</v>
          </cell>
          <cell r="AF115">
            <v>25.866667</v>
          </cell>
          <cell r="AG115">
            <v>6</v>
          </cell>
          <cell r="AH115">
            <v>4</v>
          </cell>
          <cell r="AI115">
            <v>0</v>
          </cell>
          <cell r="AJ115">
            <v>34.833333000000003</v>
          </cell>
          <cell r="AK115">
            <v>13</v>
          </cell>
          <cell r="AL115">
            <v>1</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5</v>
          </cell>
          <cell r="BA115">
            <v>1</v>
          </cell>
          <cell r="BB115">
            <v>0</v>
          </cell>
          <cell r="BC115">
            <v>0</v>
          </cell>
          <cell r="BE115">
            <v>42.921998000000002</v>
          </cell>
          <cell r="BF115">
            <v>16.921334000000002</v>
          </cell>
          <cell r="BG115">
            <v>5.6</v>
          </cell>
          <cell r="BH115">
            <v>0</v>
          </cell>
          <cell r="BI115">
            <v>109.783334</v>
          </cell>
          <cell r="BJ115">
            <v>54.016666000000001</v>
          </cell>
          <cell r="BK115">
            <v>3</v>
          </cell>
          <cell r="BL115">
            <v>0</v>
          </cell>
          <cell r="BM115">
            <v>0</v>
          </cell>
          <cell r="BN115">
            <v>0</v>
          </cell>
          <cell r="BO115">
            <v>0</v>
          </cell>
          <cell r="BP115">
            <v>0</v>
          </cell>
          <cell r="BQ115">
            <v>0</v>
          </cell>
          <cell r="BR115">
            <v>0</v>
          </cell>
          <cell r="BS115">
            <v>0</v>
          </cell>
          <cell r="BT115">
            <v>0</v>
          </cell>
          <cell r="BU115">
            <v>17</v>
          </cell>
          <cell r="BV115">
            <v>8</v>
          </cell>
          <cell r="BW115">
            <v>0</v>
          </cell>
          <cell r="BX115">
            <v>0</v>
          </cell>
        </row>
        <row r="116">
          <cell r="A116">
            <v>870</v>
          </cell>
          <cell r="D116">
            <v>70.599999999999994</v>
          </cell>
          <cell r="E116">
            <v>258.60000000000002</v>
          </cell>
          <cell r="F116">
            <v>80</v>
          </cell>
          <cell r="G116">
            <v>8</v>
          </cell>
          <cell r="H116">
            <v>0</v>
          </cell>
          <cell r="I116">
            <v>3</v>
          </cell>
          <cell r="J116">
            <v>406</v>
          </cell>
          <cell r="K116">
            <v>168</v>
          </cell>
          <cell r="L116">
            <v>3</v>
          </cell>
          <cell r="M116">
            <v>0</v>
          </cell>
          <cell r="N116">
            <v>0</v>
          </cell>
          <cell r="O116">
            <v>0</v>
          </cell>
          <cell r="P116">
            <v>0</v>
          </cell>
          <cell r="Q116">
            <v>0</v>
          </cell>
          <cell r="R116">
            <v>0</v>
          </cell>
          <cell r="S116">
            <v>0</v>
          </cell>
          <cell r="T116">
            <v>0</v>
          </cell>
          <cell r="U116">
            <v>0</v>
          </cell>
          <cell r="V116">
            <v>0</v>
          </cell>
          <cell r="W116">
            <v>0</v>
          </cell>
          <cell r="X116">
            <v>0</v>
          </cell>
          <cell r="Y116">
            <v>212</v>
          </cell>
          <cell r="Z116">
            <v>75</v>
          </cell>
          <cell r="AA116">
            <v>0</v>
          </cell>
          <cell r="AB116">
            <v>0</v>
          </cell>
          <cell r="AF116">
            <v>55</v>
          </cell>
          <cell r="AG116">
            <v>18</v>
          </cell>
          <cell r="AH116">
            <v>2</v>
          </cell>
          <cell r="AI116">
            <v>0</v>
          </cell>
          <cell r="AJ116">
            <v>54</v>
          </cell>
          <cell r="AK116">
            <v>29</v>
          </cell>
          <cell r="AL116">
            <v>1</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19</v>
          </cell>
          <cell r="BA116">
            <v>8</v>
          </cell>
          <cell r="BB116">
            <v>0</v>
          </cell>
          <cell r="BC116">
            <v>0</v>
          </cell>
          <cell r="BE116">
            <v>88.733333000000002</v>
          </cell>
          <cell r="BF116">
            <v>30.4</v>
          </cell>
          <cell r="BG116">
            <v>2</v>
          </cell>
          <cell r="BH116">
            <v>0</v>
          </cell>
          <cell r="BI116">
            <v>59</v>
          </cell>
          <cell r="BJ116">
            <v>37</v>
          </cell>
          <cell r="BK116">
            <v>0</v>
          </cell>
          <cell r="BL116">
            <v>0</v>
          </cell>
          <cell r="BM116">
            <v>0</v>
          </cell>
          <cell r="BN116">
            <v>0</v>
          </cell>
          <cell r="BO116">
            <v>0</v>
          </cell>
          <cell r="BP116">
            <v>0</v>
          </cell>
          <cell r="BQ116">
            <v>0</v>
          </cell>
          <cell r="BR116">
            <v>0</v>
          </cell>
          <cell r="BS116">
            <v>0</v>
          </cell>
          <cell r="BT116">
            <v>0</v>
          </cell>
          <cell r="BU116">
            <v>38</v>
          </cell>
          <cell r="BV116">
            <v>9</v>
          </cell>
          <cell r="BW116">
            <v>0</v>
          </cell>
          <cell r="BX116">
            <v>0</v>
          </cell>
        </row>
        <row r="117">
          <cell r="A117">
            <v>871</v>
          </cell>
          <cell r="D117">
            <v>56</v>
          </cell>
          <cell r="E117">
            <v>357</v>
          </cell>
          <cell r="F117">
            <v>143</v>
          </cell>
          <cell r="G117">
            <v>1</v>
          </cell>
          <cell r="H117">
            <v>0</v>
          </cell>
          <cell r="I117">
            <v>0</v>
          </cell>
          <cell r="J117">
            <v>279</v>
          </cell>
          <cell r="K117">
            <v>143</v>
          </cell>
          <cell r="L117">
            <v>3</v>
          </cell>
          <cell r="M117">
            <v>0</v>
          </cell>
          <cell r="N117">
            <v>0</v>
          </cell>
          <cell r="O117">
            <v>0</v>
          </cell>
          <cell r="P117">
            <v>0</v>
          </cell>
          <cell r="Q117">
            <v>0</v>
          </cell>
          <cell r="R117">
            <v>0</v>
          </cell>
          <cell r="S117">
            <v>0</v>
          </cell>
          <cell r="T117">
            <v>0</v>
          </cell>
          <cell r="U117">
            <v>0</v>
          </cell>
          <cell r="V117">
            <v>0</v>
          </cell>
          <cell r="W117">
            <v>0</v>
          </cell>
          <cell r="X117">
            <v>0</v>
          </cell>
          <cell r="Y117">
            <v>553</v>
          </cell>
          <cell r="Z117">
            <v>205</v>
          </cell>
          <cell r="AA117">
            <v>5</v>
          </cell>
          <cell r="AB117">
            <v>0</v>
          </cell>
          <cell r="AF117">
            <v>57</v>
          </cell>
          <cell r="AG117">
            <v>35</v>
          </cell>
          <cell r="AH117">
            <v>0</v>
          </cell>
          <cell r="AI117">
            <v>0</v>
          </cell>
          <cell r="AJ117">
            <v>21</v>
          </cell>
          <cell r="AK117">
            <v>15</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12</v>
          </cell>
          <cell r="BA117">
            <v>7</v>
          </cell>
          <cell r="BB117">
            <v>1</v>
          </cell>
          <cell r="BC117">
            <v>0</v>
          </cell>
          <cell r="BE117">
            <v>73</v>
          </cell>
          <cell r="BF117">
            <v>36</v>
          </cell>
          <cell r="BG117">
            <v>0</v>
          </cell>
          <cell r="BH117">
            <v>0</v>
          </cell>
          <cell r="BI117">
            <v>44</v>
          </cell>
          <cell r="BJ117">
            <v>28</v>
          </cell>
          <cell r="BK117">
            <v>0</v>
          </cell>
          <cell r="BL117">
            <v>0</v>
          </cell>
          <cell r="BM117">
            <v>0</v>
          </cell>
          <cell r="BN117">
            <v>0</v>
          </cell>
          <cell r="BO117">
            <v>0</v>
          </cell>
          <cell r="BP117">
            <v>0</v>
          </cell>
          <cell r="BQ117">
            <v>0</v>
          </cell>
          <cell r="BR117">
            <v>0</v>
          </cell>
          <cell r="BS117">
            <v>0</v>
          </cell>
          <cell r="BT117">
            <v>0</v>
          </cell>
          <cell r="BU117">
            <v>77</v>
          </cell>
          <cell r="BV117">
            <v>34</v>
          </cell>
          <cell r="BW117">
            <v>1</v>
          </cell>
          <cell r="BX117">
            <v>0</v>
          </cell>
        </row>
        <row r="118">
          <cell r="A118">
            <v>872</v>
          </cell>
          <cell r="D118">
            <v>0</v>
          </cell>
          <cell r="E118">
            <v>89.133332999999993</v>
          </cell>
          <cell r="F118">
            <v>26.8</v>
          </cell>
          <cell r="G118">
            <v>1</v>
          </cell>
          <cell r="H118">
            <v>0</v>
          </cell>
          <cell r="I118">
            <v>4</v>
          </cell>
          <cell r="J118">
            <v>202.6</v>
          </cell>
          <cell r="K118">
            <v>81.8</v>
          </cell>
          <cell r="L118">
            <v>0</v>
          </cell>
          <cell r="M118">
            <v>0</v>
          </cell>
          <cell r="N118">
            <v>0</v>
          </cell>
          <cell r="O118">
            <v>0</v>
          </cell>
          <cell r="P118">
            <v>0</v>
          </cell>
          <cell r="Q118">
            <v>0</v>
          </cell>
          <cell r="R118">
            <v>0</v>
          </cell>
          <cell r="S118">
            <v>0</v>
          </cell>
          <cell r="T118">
            <v>0</v>
          </cell>
          <cell r="U118">
            <v>0</v>
          </cell>
          <cell r="V118">
            <v>0</v>
          </cell>
          <cell r="W118">
            <v>0</v>
          </cell>
          <cell r="X118">
            <v>5</v>
          </cell>
          <cell r="Y118">
            <v>207.2</v>
          </cell>
          <cell r="Z118">
            <v>101</v>
          </cell>
          <cell r="AA118">
            <v>0</v>
          </cell>
          <cell r="AB118">
            <v>0</v>
          </cell>
          <cell r="AF118">
            <v>7.6</v>
          </cell>
          <cell r="AG118">
            <v>1</v>
          </cell>
          <cell r="AH118">
            <v>0</v>
          </cell>
          <cell r="AI118">
            <v>0</v>
          </cell>
          <cell r="AJ118">
            <v>10</v>
          </cell>
          <cell r="AK118">
            <v>2</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15</v>
          </cell>
          <cell r="BA118">
            <v>12</v>
          </cell>
          <cell r="BB118">
            <v>0</v>
          </cell>
          <cell r="BC118">
            <v>0</v>
          </cell>
          <cell r="BE118">
            <v>29.147335999999999</v>
          </cell>
          <cell r="BF118">
            <v>13.564667999999999</v>
          </cell>
          <cell r="BG118">
            <v>0.76866699999999999</v>
          </cell>
          <cell r="BH118">
            <v>0</v>
          </cell>
          <cell r="BI118">
            <v>62</v>
          </cell>
          <cell r="BJ118">
            <v>38</v>
          </cell>
          <cell r="BK118">
            <v>0</v>
          </cell>
          <cell r="BL118">
            <v>0</v>
          </cell>
          <cell r="BM118">
            <v>0</v>
          </cell>
          <cell r="BN118">
            <v>0</v>
          </cell>
          <cell r="BO118">
            <v>0</v>
          </cell>
          <cell r="BP118">
            <v>0</v>
          </cell>
          <cell r="BQ118">
            <v>0</v>
          </cell>
          <cell r="BR118">
            <v>0</v>
          </cell>
          <cell r="BS118">
            <v>0</v>
          </cell>
          <cell r="BT118">
            <v>0</v>
          </cell>
          <cell r="BU118">
            <v>93.4</v>
          </cell>
          <cell r="BV118">
            <v>45.4</v>
          </cell>
          <cell r="BW118">
            <v>0</v>
          </cell>
          <cell r="BX118">
            <v>0</v>
          </cell>
        </row>
        <row r="119">
          <cell r="A119">
            <v>873</v>
          </cell>
          <cell r="D119">
            <v>63.266666000000001</v>
          </cell>
          <cell r="E119">
            <v>329.066666</v>
          </cell>
          <cell r="F119">
            <v>125</v>
          </cell>
          <cell r="G119">
            <v>9</v>
          </cell>
          <cell r="H119">
            <v>0</v>
          </cell>
          <cell r="I119">
            <v>10.199999999999999</v>
          </cell>
          <cell r="J119">
            <v>327.26666699999998</v>
          </cell>
          <cell r="K119">
            <v>125.4</v>
          </cell>
          <cell r="L119">
            <v>8</v>
          </cell>
          <cell r="M119">
            <v>0</v>
          </cell>
          <cell r="N119">
            <v>0</v>
          </cell>
          <cell r="O119">
            <v>0</v>
          </cell>
          <cell r="P119">
            <v>0</v>
          </cell>
          <cell r="Q119">
            <v>0</v>
          </cell>
          <cell r="R119">
            <v>0</v>
          </cell>
          <cell r="S119">
            <v>0</v>
          </cell>
          <cell r="T119">
            <v>0</v>
          </cell>
          <cell r="U119">
            <v>0</v>
          </cell>
          <cell r="V119">
            <v>0</v>
          </cell>
          <cell r="W119">
            <v>0</v>
          </cell>
          <cell r="X119">
            <v>45.066667000000002</v>
          </cell>
          <cell r="Y119">
            <v>547.26666399999999</v>
          </cell>
          <cell r="Z119">
            <v>225.05999800000001</v>
          </cell>
          <cell r="AA119">
            <v>6.6</v>
          </cell>
          <cell r="AB119">
            <v>0</v>
          </cell>
          <cell r="AF119">
            <v>60.6</v>
          </cell>
          <cell r="AG119">
            <v>32</v>
          </cell>
          <cell r="AH119">
            <v>4</v>
          </cell>
          <cell r="AI119">
            <v>0</v>
          </cell>
          <cell r="AJ119">
            <v>48.2</v>
          </cell>
          <cell r="AK119">
            <v>26</v>
          </cell>
          <cell r="AL119">
            <v>3</v>
          </cell>
          <cell r="AM119">
            <v>0</v>
          </cell>
          <cell r="AN119">
            <v>0</v>
          </cell>
          <cell r="AO119">
            <v>0</v>
          </cell>
          <cell r="AP119">
            <v>0</v>
          </cell>
          <cell r="AQ119">
            <v>0</v>
          </cell>
          <cell r="AR119">
            <v>0</v>
          </cell>
          <cell r="AS119">
            <v>0</v>
          </cell>
          <cell r="AT119">
            <v>0</v>
          </cell>
          <cell r="AU119">
            <v>0</v>
          </cell>
          <cell r="AV119">
            <v>0</v>
          </cell>
          <cell r="AW119">
            <v>1</v>
          </cell>
          <cell r="AX119">
            <v>0</v>
          </cell>
          <cell r="AY119">
            <v>0</v>
          </cell>
          <cell r="AZ119">
            <v>53.686667</v>
          </cell>
          <cell r="BA119">
            <v>31.826665999999999</v>
          </cell>
          <cell r="BB119">
            <v>2</v>
          </cell>
          <cell r="BC119">
            <v>0</v>
          </cell>
          <cell r="BE119">
            <v>97.6</v>
          </cell>
          <cell r="BF119">
            <v>42.733333000000002</v>
          </cell>
          <cell r="BG119">
            <v>0.8</v>
          </cell>
          <cell r="BH119">
            <v>0</v>
          </cell>
          <cell r="BI119">
            <v>71.393332999999998</v>
          </cell>
          <cell r="BJ119">
            <v>35.200000000000003</v>
          </cell>
          <cell r="BK119">
            <v>3</v>
          </cell>
          <cell r="BL119">
            <v>0</v>
          </cell>
          <cell r="BM119">
            <v>0</v>
          </cell>
          <cell r="BN119">
            <v>0</v>
          </cell>
          <cell r="BO119">
            <v>0</v>
          </cell>
          <cell r="BP119">
            <v>0</v>
          </cell>
          <cell r="BQ119">
            <v>0</v>
          </cell>
          <cell r="BR119">
            <v>0</v>
          </cell>
          <cell r="BS119">
            <v>0</v>
          </cell>
          <cell r="BT119">
            <v>0</v>
          </cell>
          <cell r="BU119">
            <v>165.98800199999999</v>
          </cell>
          <cell r="BV119">
            <v>92.133332999999993</v>
          </cell>
          <cell r="BW119">
            <v>0</v>
          </cell>
          <cell r="BX119">
            <v>0</v>
          </cell>
        </row>
        <row r="120">
          <cell r="A120">
            <v>874</v>
          </cell>
          <cell r="D120">
            <v>12.266667</v>
          </cell>
          <cell r="E120">
            <v>66.599999999999994</v>
          </cell>
          <cell r="F120">
            <v>21.066666000000001</v>
          </cell>
          <cell r="G120">
            <v>0</v>
          </cell>
          <cell r="H120">
            <v>0</v>
          </cell>
          <cell r="I120">
            <v>14</v>
          </cell>
          <cell r="J120">
            <v>67.866667000000007</v>
          </cell>
          <cell r="K120">
            <v>21</v>
          </cell>
          <cell r="L120">
            <v>2</v>
          </cell>
          <cell r="M120">
            <v>0</v>
          </cell>
          <cell r="N120">
            <v>0</v>
          </cell>
          <cell r="O120">
            <v>0</v>
          </cell>
          <cell r="P120">
            <v>0</v>
          </cell>
          <cell r="Q120">
            <v>0</v>
          </cell>
          <cell r="R120">
            <v>0</v>
          </cell>
          <cell r="S120">
            <v>0</v>
          </cell>
          <cell r="T120">
            <v>0</v>
          </cell>
          <cell r="U120">
            <v>0</v>
          </cell>
          <cell r="V120">
            <v>0</v>
          </cell>
          <cell r="W120">
            <v>0</v>
          </cell>
          <cell r="X120">
            <v>22.133334000000001</v>
          </cell>
          <cell r="Y120">
            <v>202.966668</v>
          </cell>
          <cell r="Z120">
            <v>63.866667</v>
          </cell>
          <cell r="AA120">
            <v>0</v>
          </cell>
          <cell r="AB120">
            <v>0</v>
          </cell>
          <cell r="AF120">
            <v>19.399999999999999</v>
          </cell>
          <cell r="AG120">
            <v>5.9333330000000002</v>
          </cell>
          <cell r="AH120">
            <v>0</v>
          </cell>
          <cell r="AI120">
            <v>0</v>
          </cell>
          <cell r="AJ120">
            <v>14</v>
          </cell>
          <cell r="AK120">
            <v>3</v>
          </cell>
          <cell r="AL120">
            <v>2</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23.166667</v>
          </cell>
          <cell r="BA120">
            <v>11</v>
          </cell>
          <cell r="BB120">
            <v>0</v>
          </cell>
          <cell r="BC120">
            <v>0</v>
          </cell>
          <cell r="BE120">
            <v>22.166667</v>
          </cell>
          <cell r="BF120">
            <v>11.300001</v>
          </cell>
          <cell r="BG120">
            <v>0</v>
          </cell>
          <cell r="BH120">
            <v>0</v>
          </cell>
          <cell r="BI120">
            <v>12</v>
          </cell>
          <cell r="BJ120">
            <v>2.9333330000000002</v>
          </cell>
          <cell r="BK120">
            <v>0</v>
          </cell>
          <cell r="BL120">
            <v>0</v>
          </cell>
          <cell r="BM120">
            <v>0</v>
          </cell>
          <cell r="BN120">
            <v>0</v>
          </cell>
          <cell r="BO120">
            <v>0</v>
          </cell>
          <cell r="BP120">
            <v>0</v>
          </cell>
          <cell r="BQ120">
            <v>0</v>
          </cell>
          <cell r="BR120">
            <v>0</v>
          </cell>
          <cell r="BS120">
            <v>0</v>
          </cell>
          <cell r="BT120">
            <v>0</v>
          </cell>
          <cell r="BU120">
            <v>72.466666000000004</v>
          </cell>
          <cell r="BV120">
            <v>25.033332999999999</v>
          </cell>
          <cell r="BW120">
            <v>0</v>
          </cell>
          <cell r="BX120">
            <v>0</v>
          </cell>
        </row>
        <row r="121">
          <cell r="A121">
            <v>876</v>
          </cell>
          <cell r="D121">
            <v>16</v>
          </cell>
          <cell r="E121">
            <v>118</v>
          </cell>
          <cell r="F121">
            <v>60</v>
          </cell>
          <cell r="G121">
            <v>0</v>
          </cell>
          <cell r="H121">
            <v>0</v>
          </cell>
          <cell r="I121">
            <v>0</v>
          </cell>
          <cell r="J121">
            <v>54</v>
          </cell>
          <cell r="K121">
            <v>32</v>
          </cell>
          <cell r="L121">
            <v>0</v>
          </cell>
          <cell r="M121">
            <v>0</v>
          </cell>
          <cell r="N121">
            <v>0</v>
          </cell>
          <cell r="O121">
            <v>0</v>
          </cell>
          <cell r="P121">
            <v>0</v>
          </cell>
          <cell r="Q121">
            <v>0</v>
          </cell>
          <cell r="R121">
            <v>0</v>
          </cell>
          <cell r="S121">
            <v>0</v>
          </cell>
          <cell r="T121">
            <v>0</v>
          </cell>
          <cell r="U121">
            <v>0</v>
          </cell>
          <cell r="V121">
            <v>0</v>
          </cell>
          <cell r="W121">
            <v>0</v>
          </cell>
          <cell r="X121">
            <v>0</v>
          </cell>
          <cell r="Y121">
            <v>55.4</v>
          </cell>
          <cell r="Z121">
            <v>32</v>
          </cell>
          <cell r="AA121">
            <v>0</v>
          </cell>
          <cell r="AB121">
            <v>0</v>
          </cell>
          <cell r="AF121">
            <v>25</v>
          </cell>
          <cell r="AG121">
            <v>10</v>
          </cell>
          <cell r="AH121">
            <v>0</v>
          </cell>
          <cell r="AI121">
            <v>0</v>
          </cell>
          <cell r="AJ121">
            <v>13</v>
          </cell>
          <cell r="AK121">
            <v>18</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18</v>
          </cell>
          <cell r="BA121">
            <v>14</v>
          </cell>
          <cell r="BB121">
            <v>0</v>
          </cell>
          <cell r="BC121">
            <v>0</v>
          </cell>
          <cell r="BE121">
            <v>51</v>
          </cell>
          <cell r="BF121">
            <v>38</v>
          </cell>
          <cell r="BG121">
            <v>0</v>
          </cell>
          <cell r="BH121">
            <v>0</v>
          </cell>
          <cell r="BI121">
            <v>17.600000000000001</v>
          </cell>
          <cell r="BJ121">
            <v>8</v>
          </cell>
          <cell r="BK121">
            <v>0</v>
          </cell>
          <cell r="BL121">
            <v>0</v>
          </cell>
          <cell r="BM121">
            <v>0</v>
          </cell>
          <cell r="BN121">
            <v>0</v>
          </cell>
          <cell r="BO121">
            <v>0</v>
          </cell>
          <cell r="BP121">
            <v>0</v>
          </cell>
          <cell r="BQ121">
            <v>0</v>
          </cell>
          <cell r="BR121">
            <v>0</v>
          </cell>
          <cell r="BS121">
            <v>0</v>
          </cell>
          <cell r="BT121">
            <v>0</v>
          </cell>
          <cell r="BU121">
            <v>8.6</v>
          </cell>
          <cell r="BV121">
            <v>7</v>
          </cell>
          <cell r="BW121">
            <v>0</v>
          </cell>
          <cell r="BX121">
            <v>0</v>
          </cell>
        </row>
        <row r="122">
          <cell r="A122">
            <v>877</v>
          </cell>
          <cell r="D122">
            <v>17</v>
          </cell>
          <cell r="E122">
            <v>55</v>
          </cell>
          <cell r="F122">
            <v>18</v>
          </cell>
          <cell r="G122">
            <v>0</v>
          </cell>
          <cell r="H122">
            <v>0</v>
          </cell>
          <cell r="I122">
            <v>25</v>
          </cell>
          <cell r="J122">
            <v>316.14999999999998</v>
          </cell>
          <cell r="K122">
            <v>126.133334</v>
          </cell>
          <cell r="L122">
            <v>4</v>
          </cell>
          <cell r="M122">
            <v>0</v>
          </cell>
          <cell r="N122">
            <v>0</v>
          </cell>
          <cell r="O122">
            <v>0</v>
          </cell>
          <cell r="P122">
            <v>0</v>
          </cell>
          <cell r="Q122">
            <v>0</v>
          </cell>
          <cell r="R122">
            <v>0</v>
          </cell>
          <cell r="S122">
            <v>0</v>
          </cell>
          <cell r="T122">
            <v>0</v>
          </cell>
          <cell r="U122">
            <v>0</v>
          </cell>
          <cell r="V122">
            <v>0</v>
          </cell>
          <cell r="W122">
            <v>0</v>
          </cell>
          <cell r="X122">
            <v>35.9</v>
          </cell>
          <cell r="Y122">
            <v>195.73666700000001</v>
          </cell>
          <cell r="Z122">
            <v>84.8</v>
          </cell>
          <cell r="AA122">
            <v>3</v>
          </cell>
          <cell r="AB122">
            <v>0</v>
          </cell>
          <cell r="AF122">
            <v>15</v>
          </cell>
          <cell r="AG122">
            <v>7</v>
          </cell>
          <cell r="AH122">
            <v>0</v>
          </cell>
          <cell r="AI122">
            <v>0</v>
          </cell>
          <cell r="AJ122">
            <v>30</v>
          </cell>
          <cell r="AK122">
            <v>20.399999999999999</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20</v>
          </cell>
          <cell r="BA122">
            <v>13</v>
          </cell>
          <cell r="BB122">
            <v>1</v>
          </cell>
          <cell r="BC122">
            <v>0</v>
          </cell>
          <cell r="BE122">
            <v>22</v>
          </cell>
          <cell r="BF122">
            <v>8</v>
          </cell>
          <cell r="BG122">
            <v>0</v>
          </cell>
          <cell r="BH122">
            <v>0</v>
          </cell>
          <cell r="BI122">
            <v>109.966667</v>
          </cell>
          <cell r="BJ122">
            <v>50.35</v>
          </cell>
          <cell r="BK122">
            <v>3.6</v>
          </cell>
          <cell r="BL122">
            <v>0</v>
          </cell>
          <cell r="BM122">
            <v>0</v>
          </cell>
          <cell r="BN122">
            <v>0</v>
          </cell>
          <cell r="BO122">
            <v>0</v>
          </cell>
          <cell r="BP122">
            <v>0</v>
          </cell>
          <cell r="BQ122">
            <v>0</v>
          </cell>
          <cell r="BR122">
            <v>0</v>
          </cell>
          <cell r="BS122">
            <v>0</v>
          </cell>
          <cell r="BT122">
            <v>0</v>
          </cell>
          <cell r="BU122">
            <v>84.677334000000002</v>
          </cell>
          <cell r="BV122">
            <v>45.833333000000003</v>
          </cell>
          <cell r="BW122">
            <v>2</v>
          </cell>
          <cell r="BX122">
            <v>0</v>
          </cell>
        </row>
        <row r="123">
          <cell r="A123">
            <v>878</v>
          </cell>
          <cell r="D123">
            <v>33</v>
          </cell>
          <cell r="E123">
            <v>99.8</v>
          </cell>
          <cell r="F123">
            <v>32.4</v>
          </cell>
          <cell r="G123">
            <v>0</v>
          </cell>
          <cell r="H123">
            <v>0</v>
          </cell>
          <cell r="I123">
            <v>64.100001000000006</v>
          </cell>
          <cell r="J123">
            <v>787.91667500000005</v>
          </cell>
          <cell r="K123">
            <v>320.80000200000001</v>
          </cell>
          <cell r="L123">
            <v>10.199999999999999</v>
          </cell>
          <cell r="M123">
            <v>0</v>
          </cell>
          <cell r="N123">
            <v>0</v>
          </cell>
          <cell r="O123">
            <v>0</v>
          </cell>
          <cell r="P123">
            <v>0</v>
          </cell>
          <cell r="Q123">
            <v>0</v>
          </cell>
          <cell r="R123">
            <v>0</v>
          </cell>
          <cell r="S123">
            <v>0</v>
          </cell>
          <cell r="T123">
            <v>0</v>
          </cell>
          <cell r="U123">
            <v>0</v>
          </cell>
          <cell r="V123">
            <v>0</v>
          </cell>
          <cell r="W123">
            <v>0</v>
          </cell>
          <cell r="X123">
            <v>179.01666900000001</v>
          </cell>
          <cell r="Y123">
            <v>1138.2980110000001</v>
          </cell>
          <cell r="Z123">
            <v>460.26667400000002</v>
          </cell>
          <cell r="AA123">
            <v>21.5</v>
          </cell>
          <cell r="AB123">
            <v>0</v>
          </cell>
          <cell r="AF123">
            <v>28</v>
          </cell>
          <cell r="AG123">
            <v>10.066667000000001</v>
          </cell>
          <cell r="AH123">
            <v>0</v>
          </cell>
          <cell r="AI123">
            <v>0</v>
          </cell>
          <cell r="AJ123">
            <v>150.033333</v>
          </cell>
          <cell r="AK123">
            <v>77.033333999999996</v>
          </cell>
          <cell r="AL123">
            <v>1</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188.20000300000001</v>
          </cell>
          <cell r="BA123">
            <v>100.36667</v>
          </cell>
          <cell r="BB123">
            <v>3</v>
          </cell>
          <cell r="BC123">
            <v>0</v>
          </cell>
          <cell r="BE123">
            <v>56.083333000000003</v>
          </cell>
          <cell r="BF123">
            <v>17</v>
          </cell>
          <cell r="BG123">
            <v>0</v>
          </cell>
          <cell r="BH123">
            <v>0</v>
          </cell>
          <cell r="BI123">
            <v>222.41665900000001</v>
          </cell>
          <cell r="BJ123">
            <v>113.7</v>
          </cell>
          <cell r="BK123">
            <v>3.9</v>
          </cell>
          <cell r="BL123">
            <v>0</v>
          </cell>
          <cell r="BM123">
            <v>0</v>
          </cell>
          <cell r="BN123">
            <v>0</v>
          </cell>
          <cell r="BO123">
            <v>0</v>
          </cell>
          <cell r="BP123">
            <v>0</v>
          </cell>
          <cell r="BQ123">
            <v>0</v>
          </cell>
          <cell r="BR123">
            <v>0</v>
          </cell>
          <cell r="BS123">
            <v>0</v>
          </cell>
          <cell r="BT123">
            <v>0</v>
          </cell>
          <cell r="BU123">
            <v>291.349988</v>
          </cell>
          <cell r="BV123">
            <v>157.13332700000001</v>
          </cell>
          <cell r="BW123">
            <v>5.4333330000000002</v>
          </cell>
          <cell r="BX123">
            <v>0</v>
          </cell>
        </row>
        <row r="124">
          <cell r="A124">
            <v>879</v>
          </cell>
          <cell r="D124">
            <v>9</v>
          </cell>
          <cell r="E124">
            <v>75.8</v>
          </cell>
          <cell r="F124">
            <v>25</v>
          </cell>
          <cell r="G124">
            <v>6</v>
          </cell>
          <cell r="H124">
            <v>0</v>
          </cell>
          <cell r="I124">
            <v>8</v>
          </cell>
          <cell r="J124">
            <v>34.733333999999999</v>
          </cell>
          <cell r="K124">
            <v>14.8</v>
          </cell>
          <cell r="L124">
            <v>0</v>
          </cell>
          <cell r="M124">
            <v>0</v>
          </cell>
          <cell r="N124">
            <v>0</v>
          </cell>
          <cell r="O124">
            <v>0</v>
          </cell>
          <cell r="P124">
            <v>0</v>
          </cell>
          <cell r="Q124">
            <v>0</v>
          </cell>
          <cell r="R124">
            <v>0</v>
          </cell>
          <cell r="S124">
            <v>0</v>
          </cell>
          <cell r="T124">
            <v>0</v>
          </cell>
          <cell r="U124">
            <v>0</v>
          </cell>
          <cell r="V124">
            <v>0</v>
          </cell>
          <cell r="W124">
            <v>0</v>
          </cell>
          <cell r="X124">
            <v>82.666667000000004</v>
          </cell>
          <cell r="Y124">
            <v>573.49999700000001</v>
          </cell>
          <cell r="Z124">
            <v>201.65533199999999</v>
          </cell>
          <cell r="AA124">
            <v>0.4</v>
          </cell>
          <cell r="AB124">
            <v>0</v>
          </cell>
          <cell r="AF124">
            <v>11</v>
          </cell>
          <cell r="AG124">
            <v>9</v>
          </cell>
          <cell r="AH124">
            <v>2</v>
          </cell>
          <cell r="AI124">
            <v>0</v>
          </cell>
          <cell r="AJ124">
            <v>15.733333999999999</v>
          </cell>
          <cell r="AK124">
            <v>6</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103.13333299999999</v>
          </cell>
          <cell r="BA124">
            <v>41.8</v>
          </cell>
          <cell r="BB124">
            <v>0</v>
          </cell>
          <cell r="BC124">
            <v>0</v>
          </cell>
          <cell r="BE124">
            <v>23.966667000000001</v>
          </cell>
          <cell r="BF124">
            <v>6.7666659999999998</v>
          </cell>
          <cell r="BG124">
            <v>3</v>
          </cell>
          <cell r="BH124">
            <v>0</v>
          </cell>
          <cell r="BI124">
            <v>7.2</v>
          </cell>
          <cell r="BJ124">
            <v>5</v>
          </cell>
          <cell r="BK124">
            <v>0</v>
          </cell>
          <cell r="BL124">
            <v>0</v>
          </cell>
          <cell r="BM124">
            <v>0</v>
          </cell>
          <cell r="BN124">
            <v>0</v>
          </cell>
          <cell r="BO124">
            <v>0</v>
          </cell>
          <cell r="BP124">
            <v>0</v>
          </cell>
          <cell r="BQ124">
            <v>0</v>
          </cell>
          <cell r="BR124">
            <v>0</v>
          </cell>
          <cell r="BS124">
            <v>0</v>
          </cell>
          <cell r="BT124">
            <v>0</v>
          </cell>
          <cell r="BU124">
            <v>175.97133700000001</v>
          </cell>
          <cell r="BV124">
            <v>82.100002000000003</v>
          </cell>
          <cell r="BW124">
            <v>0</v>
          </cell>
          <cell r="BX124">
            <v>0</v>
          </cell>
        </row>
        <row r="125">
          <cell r="A125">
            <v>880</v>
          </cell>
          <cell r="D125">
            <v>0</v>
          </cell>
          <cell r="E125">
            <v>0</v>
          </cell>
          <cell r="F125">
            <v>0</v>
          </cell>
          <cell r="G125">
            <v>0</v>
          </cell>
          <cell r="H125">
            <v>0</v>
          </cell>
          <cell r="I125">
            <v>12.333334000000001</v>
          </cell>
          <cell r="J125">
            <v>98.633335000000002</v>
          </cell>
          <cell r="K125">
            <v>39.966667000000001</v>
          </cell>
          <cell r="L125">
            <v>1</v>
          </cell>
          <cell r="M125">
            <v>0</v>
          </cell>
          <cell r="N125">
            <v>0</v>
          </cell>
          <cell r="O125">
            <v>0</v>
          </cell>
          <cell r="P125">
            <v>0</v>
          </cell>
          <cell r="Q125">
            <v>0</v>
          </cell>
          <cell r="R125">
            <v>0</v>
          </cell>
          <cell r="S125">
            <v>0</v>
          </cell>
          <cell r="T125">
            <v>0</v>
          </cell>
          <cell r="U125">
            <v>0</v>
          </cell>
          <cell r="V125">
            <v>0</v>
          </cell>
          <cell r="W125">
            <v>0</v>
          </cell>
          <cell r="X125">
            <v>51.633333999999998</v>
          </cell>
          <cell r="Y125">
            <v>334.93333999999999</v>
          </cell>
          <cell r="Z125">
            <v>145.93333699999999</v>
          </cell>
          <cell r="AA125">
            <v>3.6333329999999999</v>
          </cell>
          <cell r="AB125">
            <v>0</v>
          </cell>
          <cell r="AF125">
            <v>0</v>
          </cell>
          <cell r="AG125">
            <v>0</v>
          </cell>
          <cell r="AH125">
            <v>0</v>
          </cell>
          <cell r="AI125">
            <v>0</v>
          </cell>
          <cell r="AJ125">
            <v>24.000001999999999</v>
          </cell>
          <cell r="AK125">
            <v>7.9666670000000002</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70.266667999999996</v>
          </cell>
          <cell r="BA125">
            <v>33.333334999999998</v>
          </cell>
          <cell r="BB125">
            <v>3.6333329999999999</v>
          </cell>
          <cell r="BC125">
            <v>0</v>
          </cell>
          <cell r="BE125">
            <v>0</v>
          </cell>
          <cell r="BF125">
            <v>0</v>
          </cell>
          <cell r="BG125">
            <v>0</v>
          </cell>
          <cell r="BH125">
            <v>0</v>
          </cell>
          <cell r="BI125">
            <v>47.997332999999998</v>
          </cell>
          <cell r="BJ125">
            <v>28.499998999999999</v>
          </cell>
          <cell r="BK125">
            <v>0.2</v>
          </cell>
          <cell r="BL125">
            <v>0</v>
          </cell>
          <cell r="BM125">
            <v>0</v>
          </cell>
          <cell r="BN125">
            <v>0</v>
          </cell>
          <cell r="BO125">
            <v>0</v>
          </cell>
          <cell r="BP125">
            <v>0</v>
          </cell>
          <cell r="BQ125">
            <v>0</v>
          </cell>
          <cell r="BR125">
            <v>0</v>
          </cell>
          <cell r="BS125">
            <v>0</v>
          </cell>
          <cell r="BT125">
            <v>0</v>
          </cell>
          <cell r="BU125">
            <v>108.336663</v>
          </cell>
          <cell r="BV125">
            <v>51.208665000000003</v>
          </cell>
          <cell r="BW125">
            <v>0.66666700000000001</v>
          </cell>
          <cell r="BX125">
            <v>0</v>
          </cell>
        </row>
        <row r="126">
          <cell r="A126">
            <v>881</v>
          </cell>
          <cell r="D126">
            <v>33.6</v>
          </cell>
          <cell r="E126">
            <v>121.133332</v>
          </cell>
          <cell r="F126">
            <v>45.866666000000002</v>
          </cell>
          <cell r="G126">
            <v>5</v>
          </cell>
          <cell r="H126">
            <v>0</v>
          </cell>
          <cell r="I126">
            <v>29.283334</v>
          </cell>
          <cell r="J126">
            <v>661.39999299999999</v>
          </cell>
          <cell r="K126">
            <v>325.199994</v>
          </cell>
          <cell r="L126">
            <v>2.8</v>
          </cell>
          <cell r="M126">
            <v>0</v>
          </cell>
          <cell r="N126">
            <v>0</v>
          </cell>
          <cell r="O126">
            <v>0</v>
          </cell>
          <cell r="P126">
            <v>0</v>
          </cell>
          <cell r="Q126">
            <v>0</v>
          </cell>
          <cell r="R126">
            <v>0</v>
          </cell>
          <cell r="S126">
            <v>0</v>
          </cell>
          <cell r="T126">
            <v>0</v>
          </cell>
          <cell r="U126">
            <v>0</v>
          </cell>
          <cell r="V126">
            <v>0</v>
          </cell>
          <cell r="W126">
            <v>0</v>
          </cell>
          <cell r="X126">
            <v>119.295334</v>
          </cell>
          <cell r="Y126">
            <v>1527.4486609999999</v>
          </cell>
          <cell r="Z126">
            <v>607.55333199999995</v>
          </cell>
          <cell r="AA126">
            <v>13</v>
          </cell>
          <cell r="AB126">
            <v>0</v>
          </cell>
          <cell r="AF126">
            <v>18.666667</v>
          </cell>
          <cell r="AG126">
            <v>14.866666</v>
          </cell>
          <cell r="AH126">
            <v>2</v>
          </cell>
          <cell r="AI126">
            <v>0</v>
          </cell>
          <cell r="AJ126">
            <v>69.433330999999995</v>
          </cell>
          <cell r="AK126">
            <v>45.766665000000003</v>
          </cell>
          <cell r="AL126">
            <v>1</v>
          </cell>
          <cell r="AM126">
            <v>0</v>
          </cell>
          <cell r="AN126">
            <v>0</v>
          </cell>
          <cell r="AO126">
            <v>0</v>
          </cell>
          <cell r="AP126">
            <v>0</v>
          </cell>
          <cell r="AQ126">
            <v>0</v>
          </cell>
          <cell r="AR126">
            <v>0</v>
          </cell>
          <cell r="AS126">
            <v>0</v>
          </cell>
          <cell r="AT126">
            <v>0</v>
          </cell>
          <cell r="AU126">
            <v>0</v>
          </cell>
          <cell r="AV126">
            <v>0</v>
          </cell>
          <cell r="AW126">
            <v>0.8</v>
          </cell>
          <cell r="AX126">
            <v>0</v>
          </cell>
          <cell r="AY126">
            <v>0</v>
          </cell>
          <cell r="AZ126">
            <v>168.907332</v>
          </cell>
          <cell r="BA126">
            <v>119.16333299999999</v>
          </cell>
          <cell r="BB126">
            <v>3</v>
          </cell>
          <cell r="BC126">
            <v>0</v>
          </cell>
          <cell r="BE126">
            <v>16.266667999999999</v>
          </cell>
          <cell r="BF126">
            <v>6.8</v>
          </cell>
          <cell r="BG126">
            <v>1</v>
          </cell>
          <cell r="BH126">
            <v>0</v>
          </cell>
          <cell r="BI126">
            <v>183.114665</v>
          </cell>
          <cell r="BJ126">
            <v>113.228667</v>
          </cell>
          <cell r="BK126">
            <v>0</v>
          </cell>
          <cell r="BL126">
            <v>0</v>
          </cell>
          <cell r="BM126">
            <v>0</v>
          </cell>
          <cell r="BN126">
            <v>0</v>
          </cell>
          <cell r="BO126">
            <v>0</v>
          </cell>
          <cell r="BP126">
            <v>0</v>
          </cell>
          <cell r="BQ126">
            <v>0</v>
          </cell>
          <cell r="BR126">
            <v>0</v>
          </cell>
          <cell r="BS126">
            <v>0</v>
          </cell>
          <cell r="BT126">
            <v>0</v>
          </cell>
          <cell r="BU126">
            <v>506.59667400000001</v>
          </cell>
          <cell r="BV126">
            <v>228.060001</v>
          </cell>
          <cell r="BW126">
            <v>2</v>
          </cell>
          <cell r="BX126">
            <v>0</v>
          </cell>
        </row>
        <row r="127">
          <cell r="A127">
            <v>882</v>
          </cell>
          <cell r="D127">
            <v>0</v>
          </cell>
          <cell r="E127">
            <v>0</v>
          </cell>
          <cell r="F127">
            <v>0</v>
          </cell>
          <cell r="G127">
            <v>0</v>
          </cell>
          <cell r="H127">
            <v>0</v>
          </cell>
          <cell r="I127">
            <v>0</v>
          </cell>
          <cell r="J127">
            <v>90.5</v>
          </cell>
          <cell r="K127">
            <v>33.733333999999999</v>
          </cell>
          <cell r="L127">
            <v>1</v>
          </cell>
          <cell r="M127">
            <v>0</v>
          </cell>
          <cell r="N127">
            <v>0</v>
          </cell>
          <cell r="O127">
            <v>0</v>
          </cell>
          <cell r="P127">
            <v>0</v>
          </cell>
          <cell r="Q127">
            <v>0</v>
          </cell>
          <cell r="R127">
            <v>0</v>
          </cell>
          <cell r="S127">
            <v>0</v>
          </cell>
          <cell r="T127">
            <v>0</v>
          </cell>
          <cell r="U127">
            <v>0</v>
          </cell>
          <cell r="V127">
            <v>0</v>
          </cell>
          <cell r="W127">
            <v>0</v>
          </cell>
          <cell r="X127">
            <v>52.533332999999999</v>
          </cell>
          <cell r="Y127">
            <v>455.98333400000001</v>
          </cell>
          <cell r="Z127">
            <v>183.1</v>
          </cell>
          <cell r="AA127">
            <v>3</v>
          </cell>
          <cell r="AB127">
            <v>0</v>
          </cell>
          <cell r="AF127">
            <v>0</v>
          </cell>
          <cell r="AG127">
            <v>0</v>
          </cell>
          <cell r="AH127">
            <v>0</v>
          </cell>
          <cell r="AI127">
            <v>0</v>
          </cell>
          <cell r="AJ127">
            <v>25.633333</v>
          </cell>
          <cell r="AK127">
            <v>12.133334</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114.3</v>
          </cell>
          <cell r="BA127">
            <v>52.6</v>
          </cell>
          <cell r="BB127">
            <v>2</v>
          </cell>
          <cell r="BC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116.516667</v>
          </cell>
          <cell r="BV127">
            <v>65.349999999999994</v>
          </cell>
          <cell r="BW127">
            <v>1</v>
          </cell>
          <cell r="BX127">
            <v>0</v>
          </cell>
        </row>
        <row r="128">
          <cell r="A128">
            <v>883</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22.4</v>
          </cell>
          <cell r="Y128">
            <v>855.93333399999995</v>
          </cell>
          <cell r="Z128">
            <v>342.66666700000002</v>
          </cell>
          <cell r="AA128">
            <v>3</v>
          </cell>
          <cell r="AB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19.600000000000001</v>
          </cell>
          <cell r="BA128">
            <v>25.6</v>
          </cell>
          <cell r="BB128">
            <v>0</v>
          </cell>
          <cell r="BC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283.8</v>
          </cell>
          <cell r="BV128">
            <v>116.13333299999999</v>
          </cell>
          <cell r="BW128">
            <v>1</v>
          </cell>
          <cell r="BX128">
            <v>0</v>
          </cell>
        </row>
        <row r="129">
          <cell r="A129">
            <v>884</v>
          </cell>
          <cell r="D129">
            <v>0</v>
          </cell>
          <cell r="E129">
            <v>0</v>
          </cell>
          <cell r="F129">
            <v>0</v>
          </cell>
          <cell r="G129">
            <v>0</v>
          </cell>
          <cell r="H129">
            <v>0</v>
          </cell>
          <cell r="I129">
            <v>18.466667000000001</v>
          </cell>
          <cell r="J129">
            <v>150.966669</v>
          </cell>
          <cell r="K129">
            <v>72.266666999999998</v>
          </cell>
          <cell r="L129">
            <v>0</v>
          </cell>
          <cell r="M129">
            <v>0</v>
          </cell>
          <cell r="N129">
            <v>0</v>
          </cell>
          <cell r="O129">
            <v>0</v>
          </cell>
          <cell r="P129">
            <v>0</v>
          </cell>
          <cell r="Q129">
            <v>0</v>
          </cell>
          <cell r="R129">
            <v>0</v>
          </cell>
          <cell r="S129">
            <v>0</v>
          </cell>
          <cell r="T129">
            <v>0</v>
          </cell>
          <cell r="U129">
            <v>0</v>
          </cell>
          <cell r="V129">
            <v>0</v>
          </cell>
          <cell r="W129">
            <v>0</v>
          </cell>
          <cell r="X129">
            <v>11.866667</v>
          </cell>
          <cell r="Y129">
            <v>165.13333499999999</v>
          </cell>
          <cell r="Z129">
            <v>53.666665999999999</v>
          </cell>
          <cell r="AA129">
            <v>0</v>
          </cell>
          <cell r="AB129">
            <v>0</v>
          </cell>
          <cell r="AF129">
            <v>0</v>
          </cell>
          <cell r="AG129">
            <v>0</v>
          </cell>
          <cell r="AH129">
            <v>0</v>
          </cell>
          <cell r="AI129">
            <v>0</v>
          </cell>
          <cell r="AJ129">
            <v>34.133333999999998</v>
          </cell>
          <cell r="AK129">
            <v>22.666667</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19.333334000000001</v>
          </cell>
          <cell r="BA129">
            <v>5</v>
          </cell>
          <cell r="BB129">
            <v>0</v>
          </cell>
          <cell r="BC129">
            <v>0</v>
          </cell>
          <cell r="BE129">
            <v>0</v>
          </cell>
          <cell r="BF129">
            <v>0</v>
          </cell>
          <cell r="BG129">
            <v>0</v>
          </cell>
          <cell r="BH129">
            <v>0</v>
          </cell>
          <cell r="BI129">
            <v>43.55</v>
          </cell>
          <cell r="BJ129">
            <v>23</v>
          </cell>
          <cell r="BK129">
            <v>0</v>
          </cell>
          <cell r="BL129">
            <v>0</v>
          </cell>
          <cell r="BM129">
            <v>0</v>
          </cell>
          <cell r="BN129">
            <v>0</v>
          </cell>
          <cell r="BO129">
            <v>0</v>
          </cell>
          <cell r="BP129">
            <v>0</v>
          </cell>
          <cell r="BQ129">
            <v>0</v>
          </cell>
          <cell r="BR129">
            <v>0</v>
          </cell>
          <cell r="BS129">
            <v>0</v>
          </cell>
          <cell r="BT129">
            <v>0</v>
          </cell>
          <cell r="BU129">
            <v>58.8</v>
          </cell>
          <cell r="BV129">
            <v>23.866667</v>
          </cell>
          <cell r="BW129">
            <v>0</v>
          </cell>
          <cell r="BX129">
            <v>0</v>
          </cell>
        </row>
        <row r="130">
          <cell r="A130">
            <v>885</v>
          </cell>
          <cell r="D130">
            <v>12.4</v>
          </cell>
          <cell r="E130">
            <v>38.4</v>
          </cell>
          <cell r="F130">
            <v>18.600000000000001</v>
          </cell>
          <cell r="G130">
            <v>3.8</v>
          </cell>
          <cell r="H130">
            <v>0</v>
          </cell>
          <cell r="I130">
            <v>115.766665</v>
          </cell>
          <cell r="J130">
            <v>620.68000199999994</v>
          </cell>
          <cell r="K130">
            <v>224.716668</v>
          </cell>
          <cell r="L130">
            <v>6.8</v>
          </cell>
          <cell r="M130">
            <v>0</v>
          </cell>
          <cell r="N130">
            <v>0</v>
          </cell>
          <cell r="O130">
            <v>0</v>
          </cell>
          <cell r="P130">
            <v>0</v>
          </cell>
          <cell r="Q130">
            <v>0</v>
          </cell>
          <cell r="R130">
            <v>0</v>
          </cell>
          <cell r="S130">
            <v>0</v>
          </cell>
          <cell r="T130">
            <v>0</v>
          </cell>
          <cell r="U130">
            <v>0</v>
          </cell>
          <cell r="V130">
            <v>0</v>
          </cell>
          <cell r="W130">
            <v>0</v>
          </cell>
          <cell r="X130">
            <v>76.050002000000006</v>
          </cell>
          <cell r="Y130">
            <v>789.733341</v>
          </cell>
          <cell r="Z130">
            <v>319.063334</v>
          </cell>
          <cell r="AA130">
            <v>15.65</v>
          </cell>
          <cell r="AB130">
            <v>0</v>
          </cell>
          <cell r="AF130">
            <v>0</v>
          </cell>
          <cell r="AG130">
            <v>0</v>
          </cell>
          <cell r="AH130">
            <v>0</v>
          </cell>
          <cell r="AI130">
            <v>0</v>
          </cell>
          <cell r="AJ130">
            <v>82.933331999999993</v>
          </cell>
          <cell r="AK130">
            <v>36.866666000000002</v>
          </cell>
          <cell r="AL130">
            <v>2.4</v>
          </cell>
          <cell r="AM130">
            <v>0</v>
          </cell>
          <cell r="AN130">
            <v>0</v>
          </cell>
          <cell r="AO130">
            <v>0</v>
          </cell>
          <cell r="AP130">
            <v>0</v>
          </cell>
          <cell r="AQ130">
            <v>0</v>
          </cell>
          <cell r="AR130">
            <v>0</v>
          </cell>
          <cell r="AS130">
            <v>0</v>
          </cell>
          <cell r="AT130">
            <v>0</v>
          </cell>
          <cell r="AU130">
            <v>0</v>
          </cell>
          <cell r="AV130">
            <v>2.7</v>
          </cell>
          <cell r="AW130">
            <v>0</v>
          </cell>
          <cell r="AX130">
            <v>0</v>
          </cell>
          <cell r="AY130">
            <v>0</v>
          </cell>
          <cell r="AZ130">
            <v>97.416667000000004</v>
          </cell>
          <cell r="BA130">
            <v>58.7</v>
          </cell>
          <cell r="BB130">
            <v>5</v>
          </cell>
          <cell r="BC130">
            <v>0</v>
          </cell>
          <cell r="BE130">
            <v>11.4</v>
          </cell>
          <cell r="BF130">
            <v>9</v>
          </cell>
          <cell r="BG130">
            <v>0.6</v>
          </cell>
          <cell r="BH130">
            <v>0</v>
          </cell>
          <cell r="BI130">
            <v>267.733338</v>
          </cell>
          <cell r="BJ130">
            <v>102.450002</v>
          </cell>
          <cell r="BK130">
            <v>2.6</v>
          </cell>
          <cell r="BL130">
            <v>0</v>
          </cell>
          <cell r="BM130">
            <v>0</v>
          </cell>
          <cell r="BN130">
            <v>0</v>
          </cell>
          <cell r="BO130">
            <v>0</v>
          </cell>
          <cell r="BP130">
            <v>0</v>
          </cell>
          <cell r="BQ130">
            <v>0</v>
          </cell>
          <cell r="BR130">
            <v>0</v>
          </cell>
          <cell r="BS130">
            <v>0</v>
          </cell>
          <cell r="BT130">
            <v>0</v>
          </cell>
          <cell r="BU130">
            <v>290.93333699999999</v>
          </cell>
          <cell r="BV130">
            <v>131.04666700000001</v>
          </cell>
          <cell r="BW130">
            <v>7</v>
          </cell>
          <cell r="BX130">
            <v>0</v>
          </cell>
        </row>
        <row r="131">
          <cell r="A131">
            <v>886</v>
          </cell>
          <cell r="D131">
            <v>0</v>
          </cell>
          <cell r="E131">
            <v>71</v>
          </cell>
          <cell r="F131">
            <v>20</v>
          </cell>
          <cell r="G131">
            <v>0</v>
          </cell>
          <cell r="H131">
            <v>0</v>
          </cell>
          <cell r="I131">
            <v>48.366667</v>
          </cell>
          <cell r="J131">
            <v>591.48333400000001</v>
          </cell>
          <cell r="K131">
            <v>263.500001</v>
          </cell>
          <cell r="L131">
            <v>4</v>
          </cell>
          <cell r="M131">
            <v>0</v>
          </cell>
          <cell r="N131">
            <v>0</v>
          </cell>
          <cell r="O131">
            <v>0</v>
          </cell>
          <cell r="P131">
            <v>0</v>
          </cell>
          <cell r="Q131">
            <v>0</v>
          </cell>
          <cell r="R131">
            <v>0</v>
          </cell>
          <cell r="S131">
            <v>0</v>
          </cell>
          <cell r="T131">
            <v>0</v>
          </cell>
          <cell r="U131">
            <v>0</v>
          </cell>
          <cell r="V131">
            <v>0</v>
          </cell>
          <cell r="W131">
            <v>0</v>
          </cell>
          <cell r="X131">
            <v>86.933333000000005</v>
          </cell>
          <cell r="Y131">
            <v>1370.6993339999999</v>
          </cell>
          <cell r="Z131">
            <v>585.29999999999995</v>
          </cell>
          <cell r="AA131">
            <v>11</v>
          </cell>
          <cell r="AB131">
            <v>0</v>
          </cell>
          <cell r="AF131">
            <v>9</v>
          </cell>
          <cell r="AG131">
            <v>5</v>
          </cell>
          <cell r="AH131">
            <v>0</v>
          </cell>
          <cell r="AI131">
            <v>0</v>
          </cell>
          <cell r="AJ131">
            <v>88.866667000000007</v>
          </cell>
          <cell r="AK131">
            <v>36.366667</v>
          </cell>
          <cell r="AL131">
            <v>1</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175.322</v>
          </cell>
          <cell r="BA131">
            <v>96.6</v>
          </cell>
          <cell r="BB131">
            <v>0</v>
          </cell>
          <cell r="BC131">
            <v>0</v>
          </cell>
          <cell r="BE131">
            <v>30</v>
          </cell>
          <cell r="BF131">
            <v>8</v>
          </cell>
          <cell r="BG131">
            <v>0</v>
          </cell>
          <cell r="BH131">
            <v>0</v>
          </cell>
          <cell r="BI131">
            <v>130.83333300000001</v>
          </cell>
          <cell r="BJ131">
            <v>75.866667000000007</v>
          </cell>
          <cell r="BK131">
            <v>1.2</v>
          </cell>
          <cell r="BL131">
            <v>0</v>
          </cell>
          <cell r="BM131">
            <v>0</v>
          </cell>
          <cell r="BN131">
            <v>0</v>
          </cell>
          <cell r="BO131">
            <v>0</v>
          </cell>
          <cell r="BP131">
            <v>0</v>
          </cell>
          <cell r="BQ131">
            <v>0</v>
          </cell>
          <cell r="BR131">
            <v>0</v>
          </cell>
          <cell r="BS131">
            <v>0</v>
          </cell>
          <cell r="BT131">
            <v>0</v>
          </cell>
          <cell r="BU131">
            <v>345.78000100000003</v>
          </cell>
          <cell r="BV131">
            <v>172.83333300000001</v>
          </cell>
          <cell r="BW131">
            <v>2</v>
          </cell>
          <cell r="BX131">
            <v>0</v>
          </cell>
        </row>
        <row r="132">
          <cell r="A132">
            <v>887</v>
          </cell>
          <cell r="D132">
            <v>0</v>
          </cell>
          <cell r="E132">
            <v>0</v>
          </cell>
          <cell r="F132">
            <v>0</v>
          </cell>
          <cell r="G132">
            <v>0</v>
          </cell>
          <cell r="H132">
            <v>0</v>
          </cell>
          <cell r="I132">
            <v>0</v>
          </cell>
          <cell r="J132">
            <v>214.3</v>
          </cell>
          <cell r="K132">
            <v>82.45</v>
          </cell>
          <cell r="L132">
            <v>1</v>
          </cell>
          <cell r="M132">
            <v>0</v>
          </cell>
          <cell r="N132">
            <v>0</v>
          </cell>
          <cell r="O132">
            <v>0</v>
          </cell>
          <cell r="P132">
            <v>0</v>
          </cell>
          <cell r="Q132">
            <v>0</v>
          </cell>
          <cell r="R132">
            <v>0</v>
          </cell>
          <cell r="S132">
            <v>0</v>
          </cell>
          <cell r="T132">
            <v>0</v>
          </cell>
          <cell r="U132">
            <v>0</v>
          </cell>
          <cell r="V132">
            <v>0</v>
          </cell>
          <cell r="W132">
            <v>0</v>
          </cell>
          <cell r="X132">
            <v>54.8</v>
          </cell>
          <cell r="Y132">
            <v>727.43266700000004</v>
          </cell>
          <cell r="Z132">
            <v>289.04399999999998</v>
          </cell>
          <cell r="AA132">
            <v>7</v>
          </cell>
          <cell r="AB132">
            <v>0</v>
          </cell>
          <cell r="AF132">
            <v>0</v>
          </cell>
          <cell r="AG132">
            <v>0</v>
          </cell>
          <cell r="AH132">
            <v>0</v>
          </cell>
          <cell r="AI132">
            <v>0</v>
          </cell>
          <cell r="AJ132">
            <v>5</v>
          </cell>
          <cell r="AK132">
            <v>5</v>
          </cell>
          <cell r="AL132">
            <v>0</v>
          </cell>
          <cell r="AM132">
            <v>0</v>
          </cell>
          <cell r="AN132">
            <v>0</v>
          </cell>
          <cell r="AO132">
            <v>0</v>
          </cell>
          <cell r="AP132">
            <v>0</v>
          </cell>
          <cell r="AQ132">
            <v>0</v>
          </cell>
          <cell r="AR132">
            <v>0</v>
          </cell>
          <cell r="AS132">
            <v>0</v>
          </cell>
          <cell r="AT132">
            <v>0</v>
          </cell>
          <cell r="AU132">
            <v>0</v>
          </cell>
          <cell r="AV132">
            <v>0</v>
          </cell>
          <cell r="AW132">
            <v>2</v>
          </cell>
          <cell r="AX132">
            <v>0</v>
          </cell>
          <cell r="AY132">
            <v>0</v>
          </cell>
          <cell r="AZ132">
            <v>67</v>
          </cell>
          <cell r="BA132">
            <v>37</v>
          </cell>
          <cell r="BB132">
            <v>5</v>
          </cell>
          <cell r="BC132">
            <v>0</v>
          </cell>
          <cell r="BE132">
            <v>0</v>
          </cell>
          <cell r="BF132">
            <v>0</v>
          </cell>
          <cell r="BG132">
            <v>0</v>
          </cell>
          <cell r="BH132">
            <v>0</v>
          </cell>
          <cell r="BI132">
            <v>59.15</v>
          </cell>
          <cell r="BJ132">
            <v>21.6</v>
          </cell>
          <cell r="BK132">
            <v>0</v>
          </cell>
          <cell r="BL132">
            <v>0</v>
          </cell>
          <cell r="BM132">
            <v>0</v>
          </cell>
          <cell r="BN132">
            <v>0</v>
          </cell>
          <cell r="BO132">
            <v>0</v>
          </cell>
          <cell r="BP132">
            <v>0</v>
          </cell>
          <cell r="BQ132">
            <v>0</v>
          </cell>
          <cell r="BR132">
            <v>0</v>
          </cell>
          <cell r="BS132">
            <v>0</v>
          </cell>
          <cell r="BT132">
            <v>0</v>
          </cell>
          <cell r="BU132">
            <v>195.80533299999999</v>
          </cell>
          <cell r="BV132">
            <v>89.066666999999995</v>
          </cell>
          <cell r="BW132">
            <v>1</v>
          </cell>
          <cell r="BX132">
            <v>0</v>
          </cell>
        </row>
        <row r="133">
          <cell r="A133">
            <v>888</v>
          </cell>
          <cell r="D133">
            <v>394.55</v>
          </cell>
          <cell r="E133">
            <v>1149.966668</v>
          </cell>
          <cell r="F133">
            <v>453.16666700000002</v>
          </cell>
          <cell r="G133">
            <v>8</v>
          </cell>
          <cell r="H133">
            <v>0</v>
          </cell>
          <cell r="I133">
            <v>132.19999999999999</v>
          </cell>
          <cell r="J133">
            <v>1645.201998</v>
          </cell>
          <cell r="K133">
            <v>645.12199899999996</v>
          </cell>
          <cell r="L133">
            <v>6.6</v>
          </cell>
          <cell r="M133">
            <v>0</v>
          </cell>
          <cell r="N133">
            <v>0</v>
          </cell>
          <cell r="O133">
            <v>0</v>
          </cell>
          <cell r="P133">
            <v>0</v>
          </cell>
          <cell r="Q133">
            <v>0</v>
          </cell>
          <cell r="R133">
            <v>0</v>
          </cell>
          <cell r="S133">
            <v>0</v>
          </cell>
          <cell r="T133">
            <v>0</v>
          </cell>
          <cell r="U133">
            <v>0</v>
          </cell>
          <cell r="V133">
            <v>0</v>
          </cell>
          <cell r="W133">
            <v>0</v>
          </cell>
          <cell r="X133">
            <v>28</v>
          </cell>
          <cell r="Y133">
            <v>238.86666700000001</v>
          </cell>
          <cell r="Z133">
            <v>108.733334</v>
          </cell>
          <cell r="AA133">
            <v>4.8666669999999996</v>
          </cell>
          <cell r="AB133">
            <v>0</v>
          </cell>
          <cell r="AF133">
            <v>277.96666699999997</v>
          </cell>
          <cell r="AG133">
            <v>161</v>
          </cell>
          <cell r="AH133">
            <v>3</v>
          </cell>
          <cell r="AI133">
            <v>0</v>
          </cell>
          <cell r="AJ133">
            <v>326.47133300000002</v>
          </cell>
          <cell r="AK133">
            <v>127.466667</v>
          </cell>
          <cell r="AL133">
            <v>1</v>
          </cell>
          <cell r="AM133">
            <v>0</v>
          </cell>
          <cell r="AN133">
            <v>0</v>
          </cell>
          <cell r="AO133">
            <v>0</v>
          </cell>
          <cell r="AP133">
            <v>0</v>
          </cell>
          <cell r="AQ133">
            <v>0</v>
          </cell>
          <cell r="AR133">
            <v>0</v>
          </cell>
          <cell r="AS133">
            <v>0</v>
          </cell>
          <cell r="AT133">
            <v>0</v>
          </cell>
          <cell r="AU133">
            <v>0</v>
          </cell>
          <cell r="AV133">
            <v>0.93333299999999997</v>
          </cell>
          <cell r="AW133">
            <v>0</v>
          </cell>
          <cell r="AX133">
            <v>0</v>
          </cell>
          <cell r="AY133">
            <v>0</v>
          </cell>
          <cell r="AZ133">
            <v>76</v>
          </cell>
          <cell r="BA133">
            <v>23</v>
          </cell>
          <cell r="BB133">
            <v>2</v>
          </cell>
          <cell r="BC133">
            <v>0</v>
          </cell>
          <cell r="BE133">
            <v>249.13333600000001</v>
          </cell>
          <cell r="BF133">
            <v>122.33333500000001</v>
          </cell>
          <cell r="BG133">
            <v>3.6</v>
          </cell>
          <cell r="BH133">
            <v>0</v>
          </cell>
          <cell r="BI133">
            <v>555.30733399999997</v>
          </cell>
          <cell r="BJ133">
            <v>262.06733000000003</v>
          </cell>
          <cell r="BK133">
            <v>3.8333330000000001</v>
          </cell>
          <cell r="BL133">
            <v>0</v>
          </cell>
          <cell r="BM133">
            <v>0</v>
          </cell>
          <cell r="BN133">
            <v>0</v>
          </cell>
          <cell r="BO133">
            <v>0</v>
          </cell>
          <cell r="BP133">
            <v>0</v>
          </cell>
          <cell r="BQ133">
            <v>0</v>
          </cell>
          <cell r="BR133">
            <v>0</v>
          </cell>
          <cell r="BS133">
            <v>0</v>
          </cell>
          <cell r="BT133">
            <v>0</v>
          </cell>
          <cell r="BU133">
            <v>84.999999000000003</v>
          </cell>
          <cell r="BV133">
            <v>47</v>
          </cell>
          <cell r="BW133">
            <v>0</v>
          </cell>
          <cell r="BX133">
            <v>0</v>
          </cell>
        </row>
        <row r="134">
          <cell r="A134">
            <v>889</v>
          </cell>
          <cell r="D134">
            <v>25</v>
          </cell>
          <cell r="E134">
            <v>184</v>
          </cell>
          <cell r="F134">
            <v>64</v>
          </cell>
          <cell r="G134">
            <v>0</v>
          </cell>
          <cell r="H134">
            <v>0</v>
          </cell>
          <cell r="I134">
            <v>20</v>
          </cell>
          <cell r="J134">
            <v>366.8</v>
          </cell>
          <cell r="K134">
            <v>156.80000000000001</v>
          </cell>
          <cell r="L134">
            <v>1</v>
          </cell>
          <cell r="M134">
            <v>0</v>
          </cell>
          <cell r="N134">
            <v>0</v>
          </cell>
          <cell r="O134">
            <v>0</v>
          </cell>
          <cell r="P134">
            <v>0</v>
          </cell>
          <cell r="Q134">
            <v>0</v>
          </cell>
          <cell r="R134">
            <v>0</v>
          </cell>
          <cell r="S134">
            <v>0</v>
          </cell>
          <cell r="T134">
            <v>0</v>
          </cell>
          <cell r="U134">
            <v>0</v>
          </cell>
          <cell r="V134">
            <v>0</v>
          </cell>
          <cell r="W134">
            <v>0</v>
          </cell>
          <cell r="X134">
            <v>22</v>
          </cell>
          <cell r="Y134">
            <v>29</v>
          </cell>
          <cell r="Z134">
            <v>15</v>
          </cell>
          <cell r="AA134">
            <v>0</v>
          </cell>
          <cell r="AB134">
            <v>0</v>
          </cell>
          <cell r="AF134">
            <v>15</v>
          </cell>
          <cell r="AG134">
            <v>12</v>
          </cell>
          <cell r="AH134">
            <v>0</v>
          </cell>
          <cell r="AI134">
            <v>0</v>
          </cell>
          <cell r="AJ134">
            <v>29</v>
          </cell>
          <cell r="AK134">
            <v>26</v>
          </cell>
          <cell r="AL134">
            <v>1</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7</v>
          </cell>
          <cell r="BA134">
            <v>7</v>
          </cell>
          <cell r="BB134">
            <v>0</v>
          </cell>
          <cell r="BC134">
            <v>0</v>
          </cell>
          <cell r="BE134">
            <v>39</v>
          </cell>
          <cell r="BF134">
            <v>14</v>
          </cell>
          <cell r="BG134">
            <v>0</v>
          </cell>
          <cell r="BH134">
            <v>0</v>
          </cell>
          <cell r="BI134">
            <v>81</v>
          </cell>
          <cell r="BJ134">
            <v>45</v>
          </cell>
          <cell r="BK134">
            <v>0</v>
          </cell>
          <cell r="BL134">
            <v>0</v>
          </cell>
          <cell r="BM134">
            <v>0</v>
          </cell>
          <cell r="BN134">
            <v>0</v>
          </cell>
          <cell r="BO134">
            <v>0</v>
          </cell>
          <cell r="BP134">
            <v>0</v>
          </cell>
          <cell r="BQ134">
            <v>0</v>
          </cell>
          <cell r="BR134">
            <v>0</v>
          </cell>
          <cell r="BS134">
            <v>0</v>
          </cell>
          <cell r="BT134">
            <v>0</v>
          </cell>
          <cell r="BU134">
            <v>1</v>
          </cell>
          <cell r="BV134">
            <v>2</v>
          </cell>
          <cell r="BW134">
            <v>0</v>
          </cell>
          <cell r="BX134">
            <v>0</v>
          </cell>
        </row>
        <row r="135">
          <cell r="A135">
            <v>890</v>
          </cell>
          <cell r="D135">
            <v>0</v>
          </cell>
          <cell r="E135">
            <v>0</v>
          </cell>
          <cell r="F135">
            <v>0</v>
          </cell>
          <cell r="G135">
            <v>0</v>
          </cell>
          <cell r="H135">
            <v>0</v>
          </cell>
          <cell r="I135">
            <v>8</v>
          </cell>
          <cell r="J135">
            <v>110.433333</v>
          </cell>
          <cell r="K135">
            <v>41</v>
          </cell>
          <cell r="L135">
            <v>0</v>
          </cell>
          <cell r="M135">
            <v>0</v>
          </cell>
          <cell r="N135">
            <v>0</v>
          </cell>
          <cell r="O135">
            <v>0</v>
          </cell>
          <cell r="P135">
            <v>0</v>
          </cell>
          <cell r="Q135">
            <v>0</v>
          </cell>
          <cell r="R135">
            <v>0</v>
          </cell>
          <cell r="S135">
            <v>0</v>
          </cell>
          <cell r="T135">
            <v>0</v>
          </cell>
          <cell r="U135">
            <v>0</v>
          </cell>
          <cell r="V135">
            <v>0</v>
          </cell>
          <cell r="W135">
            <v>0</v>
          </cell>
          <cell r="X135">
            <v>62.4</v>
          </cell>
          <cell r="Y135">
            <v>290.95000099999999</v>
          </cell>
          <cell r="Z135">
            <v>126.833333</v>
          </cell>
          <cell r="AA135">
            <v>0</v>
          </cell>
          <cell r="AB135">
            <v>0</v>
          </cell>
          <cell r="AF135">
            <v>0</v>
          </cell>
          <cell r="AG135">
            <v>0</v>
          </cell>
          <cell r="AH135">
            <v>0</v>
          </cell>
          <cell r="AI135">
            <v>0</v>
          </cell>
          <cell r="AJ135">
            <v>33</v>
          </cell>
          <cell r="AK135">
            <v>10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57.6</v>
          </cell>
          <cell r="BA135">
            <v>29.233332999999998</v>
          </cell>
          <cell r="BB135">
            <v>0</v>
          </cell>
          <cell r="BC135">
            <v>0</v>
          </cell>
          <cell r="BE135">
            <v>0</v>
          </cell>
          <cell r="BF135">
            <v>0</v>
          </cell>
          <cell r="BG135">
            <v>0</v>
          </cell>
          <cell r="BH135">
            <v>0</v>
          </cell>
          <cell r="BI135">
            <v>40.200000000000003</v>
          </cell>
          <cell r="BJ135">
            <v>11.6</v>
          </cell>
          <cell r="BK135">
            <v>0</v>
          </cell>
          <cell r="BL135">
            <v>0</v>
          </cell>
          <cell r="BM135">
            <v>0</v>
          </cell>
          <cell r="BN135">
            <v>0</v>
          </cell>
          <cell r="BO135">
            <v>0</v>
          </cell>
          <cell r="BP135">
            <v>0</v>
          </cell>
          <cell r="BQ135">
            <v>0</v>
          </cell>
          <cell r="BR135">
            <v>0</v>
          </cell>
          <cell r="BS135">
            <v>0</v>
          </cell>
          <cell r="BT135">
            <v>0</v>
          </cell>
          <cell r="BU135">
            <v>75.816668000000007</v>
          </cell>
          <cell r="BV135">
            <v>37.266666000000001</v>
          </cell>
          <cell r="BW135">
            <v>0</v>
          </cell>
          <cell r="BX135">
            <v>0</v>
          </cell>
        </row>
        <row r="136">
          <cell r="A136">
            <v>891</v>
          </cell>
          <cell r="D136">
            <v>0</v>
          </cell>
          <cell r="E136">
            <v>0</v>
          </cell>
          <cell r="F136">
            <v>0</v>
          </cell>
          <cell r="G136">
            <v>0</v>
          </cell>
          <cell r="H136">
            <v>0</v>
          </cell>
          <cell r="I136">
            <v>21</v>
          </cell>
          <cell r="J136">
            <v>1837.7486650000001</v>
          </cell>
          <cell r="K136">
            <v>709.07600000000002</v>
          </cell>
          <cell r="L136">
            <v>13.2</v>
          </cell>
          <cell r="M136">
            <v>0</v>
          </cell>
          <cell r="N136">
            <v>0</v>
          </cell>
          <cell r="O136">
            <v>0</v>
          </cell>
          <cell r="P136">
            <v>0</v>
          </cell>
          <cell r="Q136">
            <v>0</v>
          </cell>
          <cell r="R136">
            <v>0</v>
          </cell>
          <cell r="S136">
            <v>0</v>
          </cell>
          <cell r="T136">
            <v>0</v>
          </cell>
          <cell r="U136">
            <v>0</v>
          </cell>
          <cell r="V136">
            <v>0</v>
          </cell>
          <cell r="W136">
            <v>0</v>
          </cell>
          <cell r="X136">
            <v>85.066665999999998</v>
          </cell>
          <cell r="Y136">
            <v>1823.7</v>
          </cell>
          <cell r="Z136">
            <v>742.86666700000001</v>
          </cell>
          <cell r="AA136">
            <v>12</v>
          </cell>
          <cell r="AB136">
            <v>0</v>
          </cell>
          <cell r="AF136">
            <v>0</v>
          </cell>
          <cell r="AG136">
            <v>0</v>
          </cell>
          <cell r="AH136">
            <v>0</v>
          </cell>
          <cell r="AI136">
            <v>0</v>
          </cell>
          <cell r="AJ136">
            <v>283</v>
          </cell>
          <cell r="AK136">
            <v>168</v>
          </cell>
          <cell r="AL136">
            <v>3</v>
          </cell>
          <cell r="AM136">
            <v>0</v>
          </cell>
          <cell r="AN136">
            <v>0</v>
          </cell>
          <cell r="AO136">
            <v>0</v>
          </cell>
          <cell r="AP136">
            <v>0</v>
          </cell>
          <cell r="AQ136">
            <v>0</v>
          </cell>
          <cell r="AR136">
            <v>0</v>
          </cell>
          <cell r="AS136">
            <v>0</v>
          </cell>
          <cell r="AT136">
            <v>0</v>
          </cell>
          <cell r="AU136">
            <v>0</v>
          </cell>
          <cell r="AV136">
            <v>0</v>
          </cell>
          <cell r="AW136">
            <v>1</v>
          </cell>
          <cell r="AX136">
            <v>0</v>
          </cell>
          <cell r="AY136">
            <v>0</v>
          </cell>
          <cell r="AZ136">
            <v>314.933333</v>
          </cell>
          <cell r="BA136">
            <v>197.8</v>
          </cell>
          <cell r="BB136">
            <v>1</v>
          </cell>
          <cell r="BC136">
            <v>0</v>
          </cell>
          <cell r="BE136">
            <v>0</v>
          </cell>
          <cell r="BF136">
            <v>0</v>
          </cell>
          <cell r="BG136">
            <v>0</v>
          </cell>
          <cell r="BH136">
            <v>0</v>
          </cell>
          <cell r="BI136">
            <v>729.28267200000005</v>
          </cell>
          <cell r="BJ136">
            <v>339.71133500000002</v>
          </cell>
          <cell r="BK136">
            <v>3.733333</v>
          </cell>
          <cell r="BL136">
            <v>0</v>
          </cell>
          <cell r="BM136">
            <v>0</v>
          </cell>
          <cell r="BN136">
            <v>0</v>
          </cell>
          <cell r="BO136">
            <v>0</v>
          </cell>
          <cell r="BP136">
            <v>0</v>
          </cell>
          <cell r="BQ136">
            <v>0</v>
          </cell>
          <cell r="BR136">
            <v>0</v>
          </cell>
          <cell r="BS136">
            <v>0</v>
          </cell>
          <cell r="BT136">
            <v>0</v>
          </cell>
          <cell r="BU136">
            <v>728.96666800000003</v>
          </cell>
          <cell r="BV136">
            <v>331.09999900000003</v>
          </cell>
          <cell r="BW136">
            <v>7.2</v>
          </cell>
          <cell r="BX136">
            <v>0</v>
          </cell>
        </row>
        <row r="137">
          <cell r="A137">
            <v>892</v>
          </cell>
          <cell r="D137">
            <v>30</v>
          </cell>
          <cell r="E137">
            <v>46</v>
          </cell>
          <cell r="F137">
            <v>16</v>
          </cell>
          <cell r="G137">
            <v>0</v>
          </cell>
          <cell r="H137">
            <v>0</v>
          </cell>
          <cell r="I137">
            <v>0</v>
          </cell>
          <cell r="J137">
            <v>738.7</v>
          </cell>
          <cell r="K137">
            <v>325</v>
          </cell>
          <cell r="L137">
            <v>3</v>
          </cell>
          <cell r="M137">
            <v>0</v>
          </cell>
          <cell r="N137">
            <v>0</v>
          </cell>
          <cell r="O137">
            <v>0</v>
          </cell>
          <cell r="P137">
            <v>0</v>
          </cell>
          <cell r="Q137">
            <v>0</v>
          </cell>
          <cell r="R137">
            <v>0</v>
          </cell>
          <cell r="S137">
            <v>0</v>
          </cell>
          <cell r="T137">
            <v>0</v>
          </cell>
          <cell r="U137">
            <v>0</v>
          </cell>
          <cell r="V137">
            <v>0</v>
          </cell>
          <cell r="W137">
            <v>0</v>
          </cell>
          <cell r="X137">
            <v>58</v>
          </cell>
          <cell r="Y137">
            <v>1010</v>
          </cell>
          <cell r="Z137">
            <v>418</v>
          </cell>
          <cell r="AA137">
            <v>2</v>
          </cell>
          <cell r="AB137">
            <v>0</v>
          </cell>
          <cell r="AF137">
            <v>11</v>
          </cell>
          <cell r="AG137">
            <v>6</v>
          </cell>
          <cell r="AH137">
            <v>0</v>
          </cell>
          <cell r="AI137">
            <v>0</v>
          </cell>
          <cell r="AJ137">
            <v>84.2</v>
          </cell>
          <cell r="AK137">
            <v>71</v>
          </cell>
          <cell r="AL137">
            <v>1</v>
          </cell>
          <cell r="AM137">
            <v>0</v>
          </cell>
          <cell r="AN137">
            <v>0</v>
          </cell>
          <cell r="AO137">
            <v>0</v>
          </cell>
          <cell r="AP137">
            <v>0</v>
          </cell>
          <cell r="AQ137">
            <v>0</v>
          </cell>
          <cell r="AR137">
            <v>0</v>
          </cell>
          <cell r="AS137">
            <v>0</v>
          </cell>
          <cell r="AT137">
            <v>0</v>
          </cell>
          <cell r="AU137">
            <v>0</v>
          </cell>
          <cell r="AV137">
            <v>0</v>
          </cell>
          <cell r="AW137">
            <v>1</v>
          </cell>
          <cell r="AX137">
            <v>0</v>
          </cell>
          <cell r="AY137">
            <v>0</v>
          </cell>
          <cell r="AZ137">
            <v>210</v>
          </cell>
          <cell r="BA137">
            <v>95</v>
          </cell>
          <cell r="BB137">
            <v>1</v>
          </cell>
          <cell r="BC137">
            <v>0</v>
          </cell>
          <cell r="BE137">
            <v>8</v>
          </cell>
          <cell r="BF137">
            <v>1</v>
          </cell>
          <cell r="BG137">
            <v>0</v>
          </cell>
          <cell r="BH137">
            <v>0</v>
          </cell>
          <cell r="BI137">
            <v>170</v>
          </cell>
          <cell r="BJ137">
            <v>87</v>
          </cell>
          <cell r="BK137">
            <v>1</v>
          </cell>
          <cell r="BL137">
            <v>0</v>
          </cell>
          <cell r="BM137">
            <v>0</v>
          </cell>
          <cell r="BN137">
            <v>0</v>
          </cell>
          <cell r="BO137">
            <v>0</v>
          </cell>
          <cell r="BP137">
            <v>0</v>
          </cell>
          <cell r="BQ137">
            <v>0</v>
          </cell>
          <cell r="BR137">
            <v>0</v>
          </cell>
          <cell r="BS137">
            <v>0</v>
          </cell>
          <cell r="BT137">
            <v>0</v>
          </cell>
          <cell r="BU137">
            <v>204.2</v>
          </cell>
          <cell r="BV137">
            <v>101</v>
          </cell>
          <cell r="BW137">
            <v>0</v>
          </cell>
          <cell r="BX137">
            <v>0</v>
          </cell>
        </row>
        <row r="138">
          <cell r="A138">
            <v>893</v>
          </cell>
          <cell r="D138">
            <v>0</v>
          </cell>
          <cell r="E138">
            <v>0</v>
          </cell>
          <cell r="F138">
            <v>0</v>
          </cell>
          <cell r="G138">
            <v>0</v>
          </cell>
          <cell r="H138">
            <v>0</v>
          </cell>
          <cell r="I138">
            <v>48.966667999999999</v>
          </cell>
          <cell r="J138">
            <v>489.48933799999998</v>
          </cell>
          <cell r="K138">
            <v>186.05600100000001</v>
          </cell>
          <cell r="L138">
            <v>4.8</v>
          </cell>
          <cell r="M138">
            <v>0</v>
          </cell>
          <cell r="N138">
            <v>0</v>
          </cell>
          <cell r="O138">
            <v>0</v>
          </cell>
          <cell r="P138">
            <v>0</v>
          </cell>
          <cell r="Q138">
            <v>0</v>
          </cell>
          <cell r="R138">
            <v>0</v>
          </cell>
          <cell r="S138">
            <v>0</v>
          </cell>
          <cell r="T138">
            <v>0</v>
          </cell>
          <cell r="U138">
            <v>0</v>
          </cell>
          <cell r="V138">
            <v>0</v>
          </cell>
          <cell r="W138">
            <v>0</v>
          </cell>
          <cell r="X138">
            <v>45.166665999999999</v>
          </cell>
          <cell r="Y138">
            <v>575.75266699999997</v>
          </cell>
          <cell r="Z138">
            <v>224.144001</v>
          </cell>
          <cell r="AA138">
            <v>5</v>
          </cell>
          <cell r="AB138">
            <v>0</v>
          </cell>
          <cell r="AF138">
            <v>0</v>
          </cell>
          <cell r="AG138">
            <v>0</v>
          </cell>
          <cell r="AH138">
            <v>0</v>
          </cell>
          <cell r="AI138">
            <v>0</v>
          </cell>
          <cell r="AJ138">
            <v>50.666668000000001</v>
          </cell>
          <cell r="AK138">
            <v>24.733333999999999</v>
          </cell>
          <cell r="AL138">
            <v>1</v>
          </cell>
          <cell r="AM138">
            <v>0</v>
          </cell>
          <cell r="AN138">
            <v>0</v>
          </cell>
          <cell r="AO138">
            <v>0</v>
          </cell>
          <cell r="AP138">
            <v>0</v>
          </cell>
          <cell r="AQ138">
            <v>0</v>
          </cell>
          <cell r="AR138">
            <v>0</v>
          </cell>
          <cell r="AS138">
            <v>0</v>
          </cell>
          <cell r="AT138">
            <v>0</v>
          </cell>
          <cell r="AU138">
            <v>0</v>
          </cell>
          <cell r="AV138">
            <v>0</v>
          </cell>
          <cell r="AW138">
            <v>3</v>
          </cell>
          <cell r="AX138">
            <v>0</v>
          </cell>
          <cell r="AY138">
            <v>0</v>
          </cell>
          <cell r="AZ138">
            <v>76.466667000000001</v>
          </cell>
          <cell r="BA138">
            <v>50.8</v>
          </cell>
          <cell r="BB138">
            <v>1</v>
          </cell>
          <cell r="BC138">
            <v>0</v>
          </cell>
          <cell r="BE138">
            <v>0</v>
          </cell>
          <cell r="BF138">
            <v>0</v>
          </cell>
          <cell r="BG138">
            <v>0</v>
          </cell>
          <cell r="BH138">
            <v>0</v>
          </cell>
          <cell r="BI138">
            <v>184.015998</v>
          </cell>
          <cell r="BJ138">
            <v>86.116664999999998</v>
          </cell>
          <cell r="BK138">
            <v>1</v>
          </cell>
          <cell r="BL138">
            <v>0</v>
          </cell>
          <cell r="BM138">
            <v>0</v>
          </cell>
          <cell r="BN138">
            <v>0</v>
          </cell>
          <cell r="BO138">
            <v>0</v>
          </cell>
          <cell r="BP138">
            <v>0</v>
          </cell>
          <cell r="BQ138">
            <v>0</v>
          </cell>
          <cell r="BR138">
            <v>0</v>
          </cell>
          <cell r="BS138">
            <v>0</v>
          </cell>
          <cell r="BT138">
            <v>0</v>
          </cell>
          <cell r="BU138">
            <v>191.55600000000001</v>
          </cell>
          <cell r="BV138">
            <v>83.837332000000004</v>
          </cell>
          <cell r="BW138">
            <v>0</v>
          </cell>
          <cell r="BX138">
            <v>0</v>
          </cell>
        </row>
        <row r="139">
          <cell r="A139">
            <v>894</v>
          </cell>
          <cell r="D139">
            <v>15.8</v>
          </cell>
          <cell r="E139">
            <v>70.400000000000006</v>
          </cell>
          <cell r="F139">
            <v>31</v>
          </cell>
          <cell r="G139">
            <v>4</v>
          </cell>
          <cell r="H139">
            <v>0</v>
          </cell>
          <cell r="I139">
            <v>86.6</v>
          </cell>
          <cell r="J139">
            <v>563.79999999999995</v>
          </cell>
          <cell r="K139">
            <v>218.55</v>
          </cell>
          <cell r="L139">
            <v>0.6</v>
          </cell>
          <cell r="M139">
            <v>0</v>
          </cell>
          <cell r="N139">
            <v>0</v>
          </cell>
          <cell r="O139">
            <v>0</v>
          </cell>
          <cell r="P139">
            <v>0</v>
          </cell>
          <cell r="Q139">
            <v>0</v>
          </cell>
          <cell r="R139">
            <v>0</v>
          </cell>
          <cell r="S139">
            <v>0</v>
          </cell>
          <cell r="T139">
            <v>0</v>
          </cell>
          <cell r="U139">
            <v>0</v>
          </cell>
          <cell r="V139">
            <v>0</v>
          </cell>
          <cell r="W139">
            <v>0</v>
          </cell>
          <cell r="X139">
            <v>13.6</v>
          </cell>
          <cell r="Y139">
            <v>195.8</v>
          </cell>
          <cell r="Z139">
            <v>66.666667000000004</v>
          </cell>
          <cell r="AA139">
            <v>2</v>
          </cell>
          <cell r="AB139">
            <v>0</v>
          </cell>
          <cell r="AF139">
            <v>9.8000000000000007</v>
          </cell>
          <cell r="AG139">
            <v>2</v>
          </cell>
          <cell r="AH139">
            <v>1</v>
          </cell>
          <cell r="AI139">
            <v>0</v>
          </cell>
          <cell r="AJ139">
            <v>122</v>
          </cell>
          <cell r="AK139">
            <v>59</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21</v>
          </cell>
          <cell r="BA139">
            <v>8</v>
          </cell>
          <cell r="BB139">
            <v>0</v>
          </cell>
          <cell r="BC139">
            <v>0</v>
          </cell>
          <cell r="BE139">
            <v>30.35</v>
          </cell>
          <cell r="BF139">
            <v>16.8</v>
          </cell>
          <cell r="BG139">
            <v>1</v>
          </cell>
          <cell r="BH139">
            <v>0</v>
          </cell>
          <cell r="BI139">
            <v>163.822001</v>
          </cell>
          <cell r="BJ139">
            <v>80.283333999999996</v>
          </cell>
          <cell r="BK139">
            <v>0</v>
          </cell>
          <cell r="BL139">
            <v>0</v>
          </cell>
          <cell r="BM139">
            <v>0</v>
          </cell>
          <cell r="BN139">
            <v>0</v>
          </cell>
          <cell r="BO139">
            <v>0</v>
          </cell>
          <cell r="BP139">
            <v>0</v>
          </cell>
          <cell r="BQ139">
            <v>0</v>
          </cell>
          <cell r="BR139">
            <v>0</v>
          </cell>
          <cell r="BS139">
            <v>0</v>
          </cell>
          <cell r="BT139">
            <v>0</v>
          </cell>
          <cell r="BU139">
            <v>62.8</v>
          </cell>
          <cell r="BV139">
            <v>26.333334000000001</v>
          </cell>
          <cell r="BW139">
            <v>1</v>
          </cell>
          <cell r="BX139">
            <v>0</v>
          </cell>
        </row>
        <row r="140">
          <cell r="A140">
            <v>895</v>
          </cell>
          <cell r="D140">
            <v>11</v>
          </cell>
          <cell r="E140">
            <v>45</v>
          </cell>
          <cell r="F140">
            <v>14</v>
          </cell>
          <cell r="G140">
            <v>1</v>
          </cell>
          <cell r="H140">
            <v>0</v>
          </cell>
          <cell r="I140">
            <v>19</v>
          </cell>
          <cell r="J140">
            <v>225.533334</v>
          </cell>
          <cell r="K140">
            <v>87.4</v>
          </cell>
          <cell r="L140">
            <v>3</v>
          </cell>
          <cell r="M140">
            <v>0</v>
          </cell>
          <cell r="N140">
            <v>0</v>
          </cell>
          <cell r="O140">
            <v>0</v>
          </cell>
          <cell r="P140">
            <v>0</v>
          </cell>
          <cell r="Q140">
            <v>0</v>
          </cell>
          <cell r="R140">
            <v>0</v>
          </cell>
          <cell r="S140">
            <v>0</v>
          </cell>
          <cell r="T140">
            <v>0</v>
          </cell>
          <cell r="U140">
            <v>0</v>
          </cell>
          <cell r="V140">
            <v>0</v>
          </cell>
          <cell r="W140">
            <v>0</v>
          </cell>
          <cell r="X140">
            <v>73.166666000000006</v>
          </cell>
          <cell r="Y140">
            <v>697.41533800000002</v>
          </cell>
          <cell r="Z140">
            <v>325.16666800000002</v>
          </cell>
          <cell r="AA140">
            <v>6</v>
          </cell>
          <cell r="AB140">
            <v>0</v>
          </cell>
          <cell r="AF140">
            <v>0</v>
          </cell>
          <cell r="AG140">
            <v>0</v>
          </cell>
          <cell r="AH140">
            <v>0</v>
          </cell>
          <cell r="AI140">
            <v>0</v>
          </cell>
          <cell r="AJ140">
            <v>32</v>
          </cell>
          <cell r="AK140">
            <v>16.600000000000001</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82</v>
          </cell>
          <cell r="BA140">
            <v>33.799999999999997</v>
          </cell>
          <cell r="BB140">
            <v>2</v>
          </cell>
          <cell r="BC140">
            <v>0</v>
          </cell>
          <cell r="BE140">
            <v>4</v>
          </cell>
          <cell r="BF140">
            <v>0</v>
          </cell>
          <cell r="BG140">
            <v>0</v>
          </cell>
          <cell r="BH140">
            <v>0</v>
          </cell>
          <cell r="BI140">
            <v>83.866665999999995</v>
          </cell>
          <cell r="BJ140">
            <v>38.666665999999999</v>
          </cell>
          <cell r="BK140">
            <v>0</v>
          </cell>
          <cell r="BL140">
            <v>0</v>
          </cell>
          <cell r="BM140">
            <v>0</v>
          </cell>
          <cell r="BN140">
            <v>0</v>
          </cell>
          <cell r="BO140">
            <v>0</v>
          </cell>
          <cell r="BP140">
            <v>0</v>
          </cell>
          <cell r="BQ140">
            <v>0</v>
          </cell>
          <cell r="BR140">
            <v>0</v>
          </cell>
          <cell r="BS140">
            <v>0</v>
          </cell>
          <cell r="BT140">
            <v>0</v>
          </cell>
          <cell r="BU140">
            <v>281.02799900000002</v>
          </cell>
          <cell r="BV140">
            <v>154.41999899999999</v>
          </cell>
          <cell r="BW140">
            <v>2</v>
          </cell>
          <cell r="BX140">
            <v>0</v>
          </cell>
        </row>
        <row r="141">
          <cell r="A141">
            <v>896</v>
          </cell>
          <cell r="D141">
            <v>0</v>
          </cell>
          <cell r="E141">
            <v>0</v>
          </cell>
          <cell r="F141">
            <v>0</v>
          </cell>
          <cell r="G141">
            <v>0</v>
          </cell>
          <cell r="H141">
            <v>0</v>
          </cell>
          <cell r="I141">
            <v>41.3</v>
          </cell>
          <cell r="J141">
            <v>606.38333499999999</v>
          </cell>
          <cell r="K141">
            <v>309.41666800000002</v>
          </cell>
          <cell r="L141">
            <v>4</v>
          </cell>
          <cell r="M141">
            <v>0</v>
          </cell>
          <cell r="N141">
            <v>0</v>
          </cell>
          <cell r="O141">
            <v>0</v>
          </cell>
          <cell r="P141">
            <v>0</v>
          </cell>
          <cell r="Q141">
            <v>0</v>
          </cell>
          <cell r="R141">
            <v>0</v>
          </cell>
          <cell r="S141">
            <v>0</v>
          </cell>
          <cell r="T141">
            <v>0</v>
          </cell>
          <cell r="U141">
            <v>0</v>
          </cell>
          <cell r="V141">
            <v>0</v>
          </cell>
          <cell r="W141">
            <v>0</v>
          </cell>
          <cell r="X141">
            <v>48.866667</v>
          </cell>
          <cell r="Y141">
            <v>299.56600100000003</v>
          </cell>
          <cell r="Z141">
            <v>134.355333</v>
          </cell>
          <cell r="AA141">
            <v>2</v>
          </cell>
          <cell r="AB141">
            <v>0</v>
          </cell>
          <cell r="AF141">
            <v>0</v>
          </cell>
          <cell r="AG141">
            <v>0</v>
          </cell>
          <cell r="AH141">
            <v>0</v>
          </cell>
          <cell r="AI141">
            <v>0</v>
          </cell>
          <cell r="AJ141">
            <v>51.55</v>
          </cell>
          <cell r="AK141">
            <v>58</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28.588667000000001</v>
          </cell>
          <cell r="BA141">
            <v>15.633333</v>
          </cell>
          <cell r="BB141">
            <v>0</v>
          </cell>
          <cell r="BC141">
            <v>0</v>
          </cell>
          <cell r="BE141">
            <v>0</v>
          </cell>
          <cell r="BF141">
            <v>0</v>
          </cell>
          <cell r="BG141">
            <v>0</v>
          </cell>
          <cell r="BH141">
            <v>0</v>
          </cell>
          <cell r="BI141">
            <v>235.883331</v>
          </cell>
          <cell r="BJ141">
            <v>122.483334</v>
          </cell>
          <cell r="BK141">
            <v>0.8</v>
          </cell>
          <cell r="BL141">
            <v>0</v>
          </cell>
          <cell r="BM141">
            <v>0</v>
          </cell>
          <cell r="BN141">
            <v>0</v>
          </cell>
          <cell r="BO141">
            <v>0</v>
          </cell>
          <cell r="BP141">
            <v>0</v>
          </cell>
          <cell r="BQ141">
            <v>0</v>
          </cell>
          <cell r="BR141">
            <v>0</v>
          </cell>
          <cell r="BS141">
            <v>0</v>
          </cell>
          <cell r="BT141">
            <v>0</v>
          </cell>
          <cell r="BU141">
            <v>106.875333</v>
          </cell>
          <cell r="BV141">
            <v>51.509998000000003</v>
          </cell>
          <cell r="BW141">
            <v>2</v>
          </cell>
          <cell r="BX141">
            <v>0</v>
          </cell>
        </row>
        <row r="142">
          <cell r="A142">
            <v>908</v>
          </cell>
          <cell r="D142">
            <v>21.733332999999998</v>
          </cell>
          <cell r="E142">
            <v>81.25</v>
          </cell>
          <cell r="F142">
            <v>23</v>
          </cell>
          <cell r="G142">
            <v>4</v>
          </cell>
          <cell r="H142">
            <v>0</v>
          </cell>
          <cell r="I142">
            <v>0</v>
          </cell>
          <cell r="J142">
            <v>69.666667000000004</v>
          </cell>
          <cell r="K142">
            <v>23.8</v>
          </cell>
          <cell r="L142">
            <v>0</v>
          </cell>
          <cell r="M142">
            <v>0</v>
          </cell>
          <cell r="N142">
            <v>0</v>
          </cell>
          <cell r="O142">
            <v>0</v>
          </cell>
          <cell r="P142">
            <v>0</v>
          </cell>
          <cell r="Q142">
            <v>0</v>
          </cell>
          <cell r="R142">
            <v>0</v>
          </cell>
          <cell r="S142">
            <v>0</v>
          </cell>
          <cell r="T142">
            <v>0</v>
          </cell>
          <cell r="U142">
            <v>0</v>
          </cell>
          <cell r="V142">
            <v>0</v>
          </cell>
          <cell r="W142">
            <v>0</v>
          </cell>
          <cell r="X142">
            <v>134.56666999999999</v>
          </cell>
          <cell r="Y142">
            <v>1115.580011</v>
          </cell>
          <cell r="Z142">
            <v>424.47200099999998</v>
          </cell>
          <cell r="AA142">
            <v>4.5666669999999998</v>
          </cell>
          <cell r="AB142">
            <v>0</v>
          </cell>
          <cell r="AF142">
            <v>22</v>
          </cell>
          <cell r="AG142">
            <v>4</v>
          </cell>
          <cell r="AH142">
            <v>2</v>
          </cell>
          <cell r="AI142">
            <v>0</v>
          </cell>
          <cell r="AJ142">
            <v>1</v>
          </cell>
          <cell r="AK142">
            <v>2</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208.88333499999999</v>
          </cell>
          <cell r="BA142">
            <v>99.833333999999994</v>
          </cell>
          <cell r="BB142">
            <v>0</v>
          </cell>
          <cell r="BC142">
            <v>0</v>
          </cell>
          <cell r="BE142">
            <v>42.65</v>
          </cell>
          <cell r="BF142">
            <v>12.95</v>
          </cell>
          <cell r="BG142">
            <v>2</v>
          </cell>
          <cell r="BH142">
            <v>0</v>
          </cell>
          <cell r="BI142">
            <v>29.55</v>
          </cell>
          <cell r="BJ142">
            <v>14.466666999999999</v>
          </cell>
          <cell r="BK142">
            <v>0</v>
          </cell>
          <cell r="BL142">
            <v>0</v>
          </cell>
          <cell r="BM142">
            <v>0</v>
          </cell>
          <cell r="BN142">
            <v>0</v>
          </cell>
          <cell r="BO142">
            <v>0</v>
          </cell>
          <cell r="BP142">
            <v>0</v>
          </cell>
          <cell r="BQ142">
            <v>0</v>
          </cell>
          <cell r="BR142">
            <v>0</v>
          </cell>
          <cell r="BS142">
            <v>0</v>
          </cell>
          <cell r="BT142">
            <v>0</v>
          </cell>
          <cell r="BU142">
            <v>367.59999099999999</v>
          </cell>
          <cell r="BV142">
            <v>167.58866</v>
          </cell>
          <cell r="BW142">
            <v>0</v>
          </cell>
          <cell r="BX142">
            <v>0</v>
          </cell>
        </row>
        <row r="143">
          <cell r="A143">
            <v>916</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46.9</v>
          </cell>
          <cell r="Y143">
            <v>338.433334</v>
          </cell>
          <cell r="Z143">
            <v>135.48333400000001</v>
          </cell>
          <cell r="AA143">
            <v>2.6</v>
          </cell>
          <cell r="AB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11</v>
          </cell>
          <cell r="BA143">
            <v>8</v>
          </cell>
          <cell r="BB143">
            <v>0</v>
          </cell>
          <cell r="BC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65.183331999999993</v>
          </cell>
          <cell r="BV143">
            <v>28.966664999999999</v>
          </cell>
          <cell r="BW143">
            <v>1.6</v>
          </cell>
          <cell r="BX143">
            <v>0</v>
          </cell>
        </row>
        <row r="144">
          <cell r="A144">
            <v>919</v>
          </cell>
          <cell r="D144">
            <v>144.25</v>
          </cell>
          <cell r="E144">
            <v>800.25</v>
          </cell>
          <cell r="F144">
            <v>314.23333300000002</v>
          </cell>
          <cell r="G144">
            <v>39.799999999999997</v>
          </cell>
          <cell r="H144">
            <v>0</v>
          </cell>
          <cell r="I144">
            <v>16.850000000000001</v>
          </cell>
          <cell r="J144">
            <v>3100.4166679999998</v>
          </cell>
          <cell r="K144">
            <v>1631.1666660000001</v>
          </cell>
          <cell r="L144">
            <v>88.2</v>
          </cell>
          <cell r="M144">
            <v>0</v>
          </cell>
          <cell r="N144">
            <v>0</v>
          </cell>
          <cell r="O144">
            <v>0</v>
          </cell>
          <cell r="P144">
            <v>0</v>
          </cell>
          <cell r="Q144">
            <v>0</v>
          </cell>
          <cell r="R144">
            <v>0</v>
          </cell>
          <cell r="S144">
            <v>0</v>
          </cell>
          <cell r="T144">
            <v>0</v>
          </cell>
          <cell r="U144">
            <v>0</v>
          </cell>
          <cell r="V144">
            <v>0</v>
          </cell>
          <cell r="W144">
            <v>0</v>
          </cell>
          <cell r="X144">
            <v>21.833333</v>
          </cell>
          <cell r="Y144">
            <v>1090.400001</v>
          </cell>
          <cell r="Z144">
            <v>527.43333399999995</v>
          </cell>
          <cell r="AA144">
            <v>30.066666999999999</v>
          </cell>
          <cell r="AB144">
            <v>0</v>
          </cell>
          <cell r="AF144">
            <v>158.4</v>
          </cell>
          <cell r="AG144">
            <v>70</v>
          </cell>
          <cell r="AH144">
            <v>14.8</v>
          </cell>
          <cell r="AI144">
            <v>0</v>
          </cell>
          <cell r="AJ144">
            <v>422.6</v>
          </cell>
          <cell r="AK144">
            <v>252.433333</v>
          </cell>
          <cell r="AL144">
            <v>17</v>
          </cell>
          <cell r="AM144">
            <v>0</v>
          </cell>
          <cell r="AN144">
            <v>0</v>
          </cell>
          <cell r="AO144">
            <v>0</v>
          </cell>
          <cell r="AP144">
            <v>0</v>
          </cell>
          <cell r="AQ144">
            <v>0</v>
          </cell>
          <cell r="AR144">
            <v>0</v>
          </cell>
          <cell r="AS144">
            <v>0</v>
          </cell>
          <cell r="AT144">
            <v>0</v>
          </cell>
          <cell r="AU144">
            <v>0</v>
          </cell>
          <cell r="AV144">
            <v>0</v>
          </cell>
          <cell r="AW144">
            <v>0</v>
          </cell>
          <cell r="AX144">
            <v>1</v>
          </cell>
          <cell r="AY144">
            <v>0</v>
          </cell>
          <cell r="AZ144">
            <v>173.8</v>
          </cell>
          <cell r="BA144">
            <v>71.266666999999998</v>
          </cell>
          <cell r="BB144">
            <v>7</v>
          </cell>
          <cell r="BC144">
            <v>0</v>
          </cell>
          <cell r="BE144">
            <v>352.93533400000001</v>
          </cell>
          <cell r="BF144">
            <v>169.56666799999999</v>
          </cell>
          <cell r="BG144">
            <v>12</v>
          </cell>
          <cell r="BH144">
            <v>0</v>
          </cell>
          <cell r="BI144">
            <v>1118.4713360000001</v>
          </cell>
          <cell r="BJ144">
            <v>618.75266899999997</v>
          </cell>
          <cell r="BK144">
            <v>28.166665999999999</v>
          </cell>
          <cell r="BL144">
            <v>0</v>
          </cell>
          <cell r="BM144">
            <v>0</v>
          </cell>
          <cell r="BN144">
            <v>0</v>
          </cell>
          <cell r="BO144">
            <v>0</v>
          </cell>
          <cell r="BP144">
            <v>0</v>
          </cell>
          <cell r="BQ144">
            <v>0</v>
          </cell>
          <cell r="BR144">
            <v>0</v>
          </cell>
          <cell r="BS144">
            <v>0</v>
          </cell>
          <cell r="BT144">
            <v>0</v>
          </cell>
          <cell r="BU144">
            <v>333.42266599999999</v>
          </cell>
          <cell r="BV144">
            <v>210.728002</v>
          </cell>
          <cell r="BW144">
            <v>4.466666</v>
          </cell>
          <cell r="BX144">
            <v>0</v>
          </cell>
        </row>
        <row r="145">
          <cell r="A145">
            <v>921</v>
          </cell>
          <cell r="D145">
            <v>0</v>
          </cell>
          <cell r="E145">
            <v>0</v>
          </cell>
          <cell r="F145">
            <v>0</v>
          </cell>
          <cell r="G145">
            <v>0</v>
          </cell>
          <cell r="H145">
            <v>0</v>
          </cell>
          <cell r="I145">
            <v>10</v>
          </cell>
          <cell r="J145">
            <v>55.666665999999999</v>
          </cell>
          <cell r="K145">
            <v>21</v>
          </cell>
          <cell r="L145">
            <v>0.93333299999999997</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F145">
            <v>0</v>
          </cell>
          <cell r="AG145">
            <v>0</v>
          </cell>
          <cell r="AH145">
            <v>0</v>
          </cell>
          <cell r="AI145">
            <v>0</v>
          </cell>
          <cell r="AJ145">
            <v>6.8</v>
          </cell>
          <cell r="AK145">
            <v>4</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E145">
            <v>0</v>
          </cell>
          <cell r="BF145">
            <v>0</v>
          </cell>
          <cell r="BG145">
            <v>0</v>
          </cell>
          <cell r="BH145">
            <v>0</v>
          </cell>
          <cell r="BI145">
            <v>24.6</v>
          </cell>
          <cell r="BJ145">
            <v>8</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row>
        <row r="146">
          <cell r="A146">
            <v>925</v>
          </cell>
          <cell r="D146">
            <v>85</v>
          </cell>
          <cell r="E146">
            <v>241.62799999999999</v>
          </cell>
          <cell r="F146">
            <v>81.400000000000006</v>
          </cell>
          <cell r="G146">
            <v>0</v>
          </cell>
          <cell r="H146">
            <v>0</v>
          </cell>
          <cell r="I146">
            <v>11</v>
          </cell>
          <cell r="J146">
            <v>247.36666600000001</v>
          </cell>
          <cell r="K146">
            <v>109.466667</v>
          </cell>
          <cell r="L146">
            <v>1</v>
          </cell>
          <cell r="M146">
            <v>0</v>
          </cell>
          <cell r="N146">
            <v>0</v>
          </cell>
          <cell r="O146">
            <v>0</v>
          </cell>
          <cell r="P146">
            <v>0</v>
          </cell>
          <cell r="Q146">
            <v>0</v>
          </cell>
          <cell r="R146">
            <v>0</v>
          </cell>
          <cell r="S146">
            <v>0</v>
          </cell>
          <cell r="T146">
            <v>0</v>
          </cell>
          <cell r="U146">
            <v>0</v>
          </cell>
          <cell r="V146">
            <v>0</v>
          </cell>
          <cell r="W146">
            <v>0</v>
          </cell>
          <cell r="X146">
            <v>56.333334000000001</v>
          </cell>
          <cell r="Y146">
            <v>650.96666600000003</v>
          </cell>
          <cell r="Z146">
            <v>280.89999999999998</v>
          </cell>
          <cell r="AA146">
            <v>0</v>
          </cell>
          <cell r="AB146">
            <v>0</v>
          </cell>
          <cell r="AF146">
            <v>43</v>
          </cell>
          <cell r="AG146">
            <v>26.4</v>
          </cell>
          <cell r="AH146">
            <v>0</v>
          </cell>
          <cell r="AI146">
            <v>0</v>
          </cell>
          <cell r="AJ146">
            <v>55.766666000000001</v>
          </cell>
          <cell r="AK146">
            <v>25.8</v>
          </cell>
          <cell r="AL146">
            <v>0</v>
          </cell>
          <cell r="AM146">
            <v>0</v>
          </cell>
          <cell r="AN146">
            <v>0</v>
          </cell>
          <cell r="AO146">
            <v>0</v>
          </cell>
          <cell r="AP146">
            <v>0</v>
          </cell>
          <cell r="AQ146">
            <v>0</v>
          </cell>
          <cell r="AR146">
            <v>0</v>
          </cell>
          <cell r="AS146">
            <v>0</v>
          </cell>
          <cell r="AT146">
            <v>0</v>
          </cell>
          <cell r="AU146">
            <v>0</v>
          </cell>
          <cell r="AV146">
            <v>3</v>
          </cell>
          <cell r="AW146">
            <v>1</v>
          </cell>
          <cell r="AX146">
            <v>0</v>
          </cell>
          <cell r="AY146">
            <v>0</v>
          </cell>
          <cell r="AZ146">
            <v>163.033333</v>
          </cell>
          <cell r="BA146">
            <v>94</v>
          </cell>
          <cell r="BB146">
            <v>0</v>
          </cell>
          <cell r="BC146">
            <v>0</v>
          </cell>
          <cell r="BE146">
            <v>95</v>
          </cell>
          <cell r="BF146">
            <v>38.933332999999998</v>
          </cell>
          <cell r="BG146">
            <v>0</v>
          </cell>
          <cell r="BH146">
            <v>0</v>
          </cell>
          <cell r="BI146">
            <v>47.233333000000002</v>
          </cell>
          <cell r="BJ146">
            <v>33.533332999999999</v>
          </cell>
          <cell r="BK146">
            <v>0</v>
          </cell>
          <cell r="BL146">
            <v>0</v>
          </cell>
          <cell r="BM146">
            <v>0</v>
          </cell>
          <cell r="BN146">
            <v>0</v>
          </cell>
          <cell r="BO146">
            <v>0</v>
          </cell>
          <cell r="BP146">
            <v>0</v>
          </cell>
          <cell r="BQ146">
            <v>0</v>
          </cell>
          <cell r="BR146">
            <v>0</v>
          </cell>
          <cell r="BS146">
            <v>0</v>
          </cell>
          <cell r="BT146">
            <v>0</v>
          </cell>
          <cell r="BU146">
            <v>193.56666200000001</v>
          </cell>
          <cell r="BV146">
            <v>104.299999</v>
          </cell>
          <cell r="BW146">
            <v>0</v>
          </cell>
          <cell r="BX146">
            <v>0</v>
          </cell>
        </row>
        <row r="147">
          <cell r="A147">
            <v>926</v>
          </cell>
          <cell r="D147">
            <v>24</v>
          </cell>
          <cell r="E147">
            <v>109.6</v>
          </cell>
          <cell r="F147">
            <v>44.6</v>
          </cell>
          <cell r="G147">
            <v>4</v>
          </cell>
          <cell r="H147">
            <v>0</v>
          </cell>
          <cell r="I147">
            <v>58.900001000000003</v>
          </cell>
          <cell r="J147">
            <v>653.551334</v>
          </cell>
          <cell r="K147">
            <v>274.61666700000001</v>
          </cell>
          <cell r="L147">
            <v>6.5333329999999998</v>
          </cell>
          <cell r="M147">
            <v>0</v>
          </cell>
          <cell r="N147">
            <v>0</v>
          </cell>
          <cell r="O147">
            <v>0</v>
          </cell>
          <cell r="P147">
            <v>0</v>
          </cell>
          <cell r="Q147">
            <v>0</v>
          </cell>
          <cell r="R147">
            <v>0</v>
          </cell>
          <cell r="S147">
            <v>0</v>
          </cell>
          <cell r="T147">
            <v>0</v>
          </cell>
          <cell r="U147">
            <v>0</v>
          </cell>
          <cell r="V147">
            <v>0</v>
          </cell>
          <cell r="W147">
            <v>0</v>
          </cell>
          <cell r="X147">
            <v>75.072000000000003</v>
          </cell>
          <cell r="Y147">
            <v>913.719337</v>
          </cell>
          <cell r="Z147">
            <v>373.79400099999998</v>
          </cell>
          <cell r="AA147">
            <v>10.233333</v>
          </cell>
          <cell r="AB147">
            <v>0</v>
          </cell>
          <cell r="AF147">
            <v>4.5999999999999996</v>
          </cell>
          <cell r="AG147">
            <v>6</v>
          </cell>
          <cell r="AH147">
            <v>0</v>
          </cell>
          <cell r="AI147">
            <v>0</v>
          </cell>
          <cell r="AJ147">
            <v>88.95</v>
          </cell>
          <cell r="AK147">
            <v>42.533332999999999</v>
          </cell>
          <cell r="AL147">
            <v>3.6</v>
          </cell>
          <cell r="AM147">
            <v>0</v>
          </cell>
          <cell r="AN147">
            <v>0</v>
          </cell>
          <cell r="AO147">
            <v>0</v>
          </cell>
          <cell r="AP147">
            <v>0</v>
          </cell>
          <cell r="AQ147">
            <v>0</v>
          </cell>
          <cell r="AR147">
            <v>0</v>
          </cell>
          <cell r="AS147">
            <v>0</v>
          </cell>
          <cell r="AT147">
            <v>0</v>
          </cell>
          <cell r="AU147">
            <v>0</v>
          </cell>
          <cell r="AV147">
            <v>0</v>
          </cell>
          <cell r="AW147">
            <v>1</v>
          </cell>
          <cell r="AX147">
            <v>0</v>
          </cell>
          <cell r="AY147">
            <v>0</v>
          </cell>
          <cell r="AZ147">
            <v>100.772001</v>
          </cell>
          <cell r="BA147">
            <v>52.983334999999997</v>
          </cell>
          <cell r="BB147">
            <v>1</v>
          </cell>
          <cell r="BC147">
            <v>0</v>
          </cell>
          <cell r="BE147">
            <v>23.866667</v>
          </cell>
          <cell r="BF147">
            <v>11.866667</v>
          </cell>
          <cell r="BG147">
            <v>0</v>
          </cell>
          <cell r="BH147">
            <v>0</v>
          </cell>
          <cell r="BI147">
            <v>164.099333</v>
          </cell>
          <cell r="BJ147">
            <v>75.595332999999997</v>
          </cell>
          <cell r="BK147">
            <v>2.6</v>
          </cell>
          <cell r="BL147">
            <v>0</v>
          </cell>
          <cell r="BM147">
            <v>0</v>
          </cell>
          <cell r="BN147">
            <v>0</v>
          </cell>
          <cell r="BO147">
            <v>0</v>
          </cell>
          <cell r="BP147">
            <v>0</v>
          </cell>
          <cell r="BQ147">
            <v>0</v>
          </cell>
          <cell r="BR147">
            <v>0</v>
          </cell>
          <cell r="BS147">
            <v>0</v>
          </cell>
          <cell r="BT147">
            <v>0</v>
          </cell>
          <cell r="BU147">
            <v>220.97200100000001</v>
          </cell>
          <cell r="BV147">
            <v>118.189333</v>
          </cell>
          <cell r="BW147">
            <v>0.8</v>
          </cell>
          <cell r="BX147">
            <v>0</v>
          </cell>
        </row>
        <row r="148">
          <cell r="A148">
            <v>929</v>
          </cell>
          <cell r="D148">
            <v>0</v>
          </cell>
          <cell r="E148">
            <v>0</v>
          </cell>
          <cell r="F148">
            <v>0</v>
          </cell>
          <cell r="G148">
            <v>0</v>
          </cell>
          <cell r="H148">
            <v>0</v>
          </cell>
          <cell r="I148">
            <v>88.4</v>
          </cell>
          <cell r="J148">
            <v>757.68866500000001</v>
          </cell>
          <cell r="K148">
            <v>333.392</v>
          </cell>
          <cell r="L148">
            <v>7.5</v>
          </cell>
          <cell r="M148">
            <v>0</v>
          </cell>
          <cell r="N148">
            <v>0</v>
          </cell>
          <cell r="O148">
            <v>0</v>
          </cell>
          <cell r="P148">
            <v>0</v>
          </cell>
          <cell r="Q148">
            <v>0</v>
          </cell>
          <cell r="R148">
            <v>0</v>
          </cell>
          <cell r="S148">
            <v>0</v>
          </cell>
          <cell r="T148">
            <v>0</v>
          </cell>
          <cell r="U148">
            <v>0</v>
          </cell>
          <cell r="V148">
            <v>0</v>
          </cell>
          <cell r="W148">
            <v>0</v>
          </cell>
          <cell r="X148">
            <v>99.366667000000007</v>
          </cell>
          <cell r="Y148">
            <v>707.48666600000001</v>
          </cell>
          <cell r="Z148">
            <v>246.033334</v>
          </cell>
          <cell r="AA148">
            <v>8.6</v>
          </cell>
          <cell r="AB148">
            <v>0</v>
          </cell>
          <cell r="AF148">
            <v>0</v>
          </cell>
          <cell r="AG148">
            <v>0</v>
          </cell>
          <cell r="AH148">
            <v>0</v>
          </cell>
          <cell r="AI148">
            <v>0</v>
          </cell>
          <cell r="AJ148">
            <v>121.855333</v>
          </cell>
          <cell r="AK148">
            <v>56.088000000000001</v>
          </cell>
          <cell r="AL148">
            <v>2.5</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113</v>
          </cell>
          <cell r="BA148">
            <v>62.5</v>
          </cell>
          <cell r="BB148">
            <v>2</v>
          </cell>
          <cell r="BC148">
            <v>0</v>
          </cell>
          <cell r="BE148">
            <v>0</v>
          </cell>
          <cell r="BF148">
            <v>0</v>
          </cell>
          <cell r="BG148">
            <v>0</v>
          </cell>
          <cell r="BH148">
            <v>0</v>
          </cell>
          <cell r="BI148">
            <v>366.86933499999998</v>
          </cell>
          <cell r="BJ148">
            <v>179.563333</v>
          </cell>
          <cell r="BK148">
            <v>2.5</v>
          </cell>
          <cell r="BL148">
            <v>0</v>
          </cell>
          <cell r="BM148">
            <v>0</v>
          </cell>
          <cell r="BN148">
            <v>0</v>
          </cell>
          <cell r="BO148">
            <v>0</v>
          </cell>
          <cell r="BP148">
            <v>0</v>
          </cell>
          <cell r="BQ148">
            <v>0</v>
          </cell>
          <cell r="BR148">
            <v>0</v>
          </cell>
          <cell r="BS148">
            <v>0</v>
          </cell>
          <cell r="BT148">
            <v>0</v>
          </cell>
          <cell r="BU148">
            <v>260.08</v>
          </cell>
          <cell r="BV148">
            <v>88.666667000000004</v>
          </cell>
          <cell r="BW148">
            <v>0</v>
          </cell>
          <cell r="BX148">
            <v>0</v>
          </cell>
        </row>
        <row r="149">
          <cell r="A149">
            <v>931</v>
          </cell>
          <cell r="D149">
            <v>27</v>
          </cell>
          <cell r="E149">
            <v>300.8</v>
          </cell>
          <cell r="F149">
            <v>90</v>
          </cell>
          <cell r="G149">
            <v>7</v>
          </cell>
          <cell r="H149">
            <v>0</v>
          </cell>
          <cell r="I149">
            <v>18</v>
          </cell>
          <cell r="J149">
            <v>833.83333400000004</v>
          </cell>
          <cell r="K149">
            <v>352.6</v>
          </cell>
          <cell r="L149">
            <v>11</v>
          </cell>
          <cell r="M149">
            <v>0</v>
          </cell>
          <cell r="N149">
            <v>0</v>
          </cell>
          <cell r="O149">
            <v>0</v>
          </cell>
          <cell r="P149">
            <v>0</v>
          </cell>
          <cell r="Q149">
            <v>0</v>
          </cell>
          <cell r="R149">
            <v>0</v>
          </cell>
          <cell r="S149">
            <v>0</v>
          </cell>
          <cell r="T149">
            <v>0</v>
          </cell>
          <cell r="U149">
            <v>0</v>
          </cell>
          <cell r="V149">
            <v>0</v>
          </cell>
          <cell r="W149">
            <v>0</v>
          </cell>
          <cell r="X149">
            <v>118.333333</v>
          </cell>
          <cell r="Y149">
            <v>1419.8800040000001</v>
          </cell>
          <cell r="Z149">
            <v>644.63333299999999</v>
          </cell>
          <cell r="AA149">
            <v>19.466667000000001</v>
          </cell>
          <cell r="AB149">
            <v>0</v>
          </cell>
          <cell r="AF149">
            <v>45</v>
          </cell>
          <cell r="AG149">
            <v>20</v>
          </cell>
          <cell r="AH149">
            <v>3</v>
          </cell>
          <cell r="AI149">
            <v>0</v>
          </cell>
          <cell r="AJ149">
            <v>72.8</v>
          </cell>
          <cell r="AK149">
            <v>32.799999999999997</v>
          </cell>
          <cell r="AL149">
            <v>2</v>
          </cell>
          <cell r="AM149">
            <v>0</v>
          </cell>
          <cell r="AN149">
            <v>0</v>
          </cell>
          <cell r="AO149">
            <v>0</v>
          </cell>
          <cell r="AP149">
            <v>0</v>
          </cell>
          <cell r="AQ149">
            <v>0</v>
          </cell>
          <cell r="AR149">
            <v>0</v>
          </cell>
          <cell r="AS149">
            <v>0</v>
          </cell>
          <cell r="AT149">
            <v>0</v>
          </cell>
          <cell r="AU149">
            <v>0</v>
          </cell>
          <cell r="AV149">
            <v>1</v>
          </cell>
          <cell r="AW149">
            <v>0</v>
          </cell>
          <cell r="AX149">
            <v>0</v>
          </cell>
          <cell r="AY149">
            <v>0</v>
          </cell>
          <cell r="AZ149">
            <v>214.033334</v>
          </cell>
          <cell r="BA149">
            <v>128.23333299999999</v>
          </cell>
          <cell r="BB149">
            <v>4</v>
          </cell>
          <cell r="BC149">
            <v>0</v>
          </cell>
          <cell r="BE149">
            <v>141.80000000000001</v>
          </cell>
          <cell r="BF149">
            <v>32</v>
          </cell>
          <cell r="BG149">
            <v>2.6</v>
          </cell>
          <cell r="BH149">
            <v>0</v>
          </cell>
          <cell r="BI149">
            <v>287.2</v>
          </cell>
          <cell r="BJ149">
            <v>142.84400099999999</v>
          </cell>
          <cell r="BK149">
            <v>3</v>
          </cell>
          <cell r="BL149">
            <v>0</v>
          </cell>
          <cell r="BM149">
            <v>0</v>
          </cell>
          <cell r="BN149">
            <v>0</v>
          </cell>
          <cell r="BO149">
            <v>0</v>
          </cell>
          <cell r="BP149">
            <v>0</v>
          </cell>
          <cell r="BQ149">
            <v>0</v>
          </cell>
          <cell r="BR149">
            <v>0</v>
          </cell>
          <cell r="BS149">
            <v>0</v>
          </cell>
          <cell r="BT149">
            <v>0</v>
          </cell>
          <cell r="BU149">
            <v>460.744665</v>
          </cell>
          <cell r="BV149">
            <v>263.63333299999999</v>
          </cell>
          <cell r="BW149">
            <v>10.6</v>
          </cell>
          <cell r="BX149">
            <v>0</v>
          </cell>
        </row>
        <row r="150">
          <cell r="A150">
            <v>933</v>
          </cell>
          <cell r="D150">
            <v>0</v>
          </cell>
          <cell r="E150">
            <v>0</v>
          </cell>
          <cell r="F150">
            <v>0</v>
          </cell>
          <cell r="G150">
            <v>0</v>
          </cell>
          <cell r="H150">
            <v>0</v>
          </cell>
          <cell r="I150">
            <v>31.566666999999999</v>
          </cell>
          <cell r="J150">
            <v>220.29199800000001</v>
          </cell>
          <cell r="K150">
            <v>72.849999999999994</v>
          </cell>
          <cell r="L150">
            <v>2</v>
          </cell>
          <cell r="M150">
            <v>0</v>
          </cell>
          <cell r="N150">
            <v>0</v>
          </cell>
          <cell r="O150">
            <v>0</v>
          </cell>
          <cell r="P150">
            <v>0</v>
          </cell>
          <cell r="Q150">
            <v>0</v>
          </cell>
          <cell r="R150">
            <v>0</v>
          </cell>
          <cell r="S150">
            <v>0</v>
          </cell>
          <cell r="T150">
            <v>0</v>
          </cell>
          <cell r="U150">
            <v>0</v>
          </cell>
          <cell r="V150">
            <v>0</v>
          </cell>
          <cell r="W150">
            <v>0</v>
          </cell>
          <cell r="X150">
            <v>100.876667</v>
          </cell>
          <cell r="Y150">
            <v>786.89869099999999</v>
          </cell>
          <cell r="Z150">
            <v>314.59734400000002</v>
          </cell>
          <cell r="AA150">
            <v>3.9366669999999999</v>
          </cell>
          <cell r="AB150">
            <v>0</v>
          </cell>
          <cell r="AF150">
            <v>0</v>
          </cell>
          <cell r="AG150">
            <v>0</v>
          </cell>
          <cell r="AH150">
            <v>0</v>
          </cell>
          <cell r="AI150">
            <v>0</v>
          </cell>
          <cell r="AJ150">
            <v>9.4666669999999993</v>
          </cell>
          <cell r="AK150">
            <v>1</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46.006667999999998</v>
          </cell>
          <cell r="BA150">
            <v>22.733335</v>
          </cell>
          <cell r="BB150">
            <v>0</v>
          </cell>
          <cell r="BC150">
            <v>0</v>
          </cell>
          <cell r="BE150">
            <v>0</v>
          </cell>
          <cell r="BF150">
            <v>0</v>
          </cell>
          <cell r="BG150">
            <v>0</v>
          </cell>
          <cell r="BH150">
            <v>0</v>
          </cell>
          <cell r="BI150">
            <v>66.658000999999999</v>
          </cell>
          <cell r="BJ150">
            <v>31.966667000000001</v>
          </cell>
          <cell r="BK150">
            <v>0</v>
          </cell>
          <cell r="BL150">
            <v>0</v>
          </cell>
          <cell r="BM150">
            <v>0</v>
          </cell>
          <cell r="BN150">
            <v>0</v>
          </cell>
          <cell r="BO150">
            <v>0</v>
          </cell>
          <cell r="BP150">
            <v>0</v>
          </cell>
          <cell r="BQ150">
            <v>0</v>
          </cell>
          <cell r="BR150">
            <v>0</v>
          </cell>
          <cell r="BS150">
            <v>0</v>
          </cell>
          <cell r="BT150">
            <v>0</v>
          </cell>
          <cell r="BU150">
            <v>284.146681</v>
          </cell>
          <cell r="BV150">
            <v>146.60066900000001</v>
          </cell>
          <cell r="BW150">
            <v>2.7366670000000002</v>
          </cell>
          <cell r="BX150">
            <v>0</v>
          </cell>
        </row>
        <row r="151">
          <cell r="A151">
            <v>935</v>
          </cell>
          <cell r="D151">
            <v>10.199999999999999</v>
          </cell>
          <cell r="E151">
            <v>46.4</v>
          </cell>
          <cell r="F151">
            <v>22.2</v>
          </cell>
          <cell r="G151">
            <v>0</v>
          </cell>
          <cell r="H151">
            <v>0</v>
          </cell>
          <cell r="I151">
            <v>0</v>
          </cell>
          <cell r="J151">
            <v>295.35533400000003</v>
          </cell>
          <cell r="K151">
            <v>134.15533300000001</v>
          </cell>
          <cell r="L151">
            <v>5</v>
          </cell>
          <cell r="M151">
            <v>0</v>
          </cell>
          <cell r="N151">
            <v>0</v>
          </cell>
          <cell r="O151">
            <v>0</v>
          </cell>
          <cell r="P151">
            <v>0</v>
          </cell>
          <cell r="Q151">
            <v>0</v>
          </cell>
          <cell r="R151">
            <v>0</v>
          </cell>
          <cell r="S151">
            <v>0</v>
          </cell>
          <cell r="T151">
            <v>0</v>
          </cell>
          <cell r="U151">
            <v>0</v>
          </cell>
          <cell r="V151">
            <v>0</v>
          </cell>
          <cell r="W151">
            <v>0</v>
          </cell>
          <cell r="X151">
            <v>41.8</v>
          </cell>
          <cell r="Y151">
            <v>1167.364</v>
          </cell>
          <cell r="Z151">
            <v>476.47733399999998</v>
          </cell>
          <cell r="AA151">
            <v>9</v>
          </cell>
          <cell r="AB151">
            <v>0</v>
          </cell>
          <cell r="AF151">
            <v>3.4</v>
          </cell>
          <cell r="AG151">
            <v>5.8</v>
          </cell>
          <cell r="AH151">
            <v>0</v>
          </cell>
          <cell r="AI151">
            <v>0</v>
          </cell>
          <cell r="AJ151">
            <v>34</v>
          </cell>
          <cell r="AK151">
            <v>13.555332999999999</v>
          </cell>
          <cell r="AL151">
            <v>3</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112.072</v>
          </cell>
          <cell r="BA151">
            <v>54</v>
          </cell>
          <cell r="BB151">
            <v>2</v>
          </cell>
          <cell r="BC151">
            <v>0</v>
          </cell>
          <cell r="BE151">
            <v>13.6</v>
          </cell>
          <cell r="BF151">
            <v>6</v>
          </cell>
          <cell r="BG151">
            <v>0</v>
          </cell>
          <cell r="BH151">
            <v>0</v>
          </cell>
          <cell r="BI151">
            <v>76.505332999999993</v>
          </cell>
          <cell r="BJ151">
            <v>36.815998999999998</v>
          </cell>
          <cell r="BK151">
            <v>1</v>
          </cell>
          <cell r="BL151">
            <v>0</v>
          </cell>
          <cell r="BM151">
            <v>0</v>
          </cell>
          <cell r="BN151">
            <v>0</v>
          </cell>
          <cell r="BO151">
            <v>0</v>
          </cell>
          <cell r="BP151">
            <v>0</v>
          </cell>
          <cell r="BQ151">
            <v>0</v>
          </cell>
          <cell r="BR151">
            <v>0</v>
          </cell>
          <cell r="BS151">
            <v>0</v>
          </cell>
          <cell r="BT151">
            <v>0</v>
          </cell>
          <cell r="BU151">
            <v>285.20466399999998</v>
          </cell>
          <cell r="BV151">
            <v>147.41666599999999</v>
          </cell>
          <cell r="BW151">
            <v>3.2</v>
          </cell>
          <cell r="BX151">
            <v>0</v>
          </cell>
        </row>
        <row r="152">
          <cell r="A152">
            <v>936</v>
          </cell>
          <cell r="D152">
            <v>51.8</v>
          </cell>
          <cell r="E152">
            <v>230</v>
          </cell>
          <cell r="F152">
            <v>90</v>
          </cell>
          <cell r="G152">
            <v>13</v>
          </cell>
          <cell r="H152">
            <v>0</v>
          </cell>
          <cell r="I152">
            <v>39</v>
          </cell>
          <cell r="J152">
            <v>726.38333299999999</v>
          </cell>
          <cell r="K152">
            <v>316</v>
          </cell>
          <cell r="L152">
            <v>3</v>
          </cell>
          <cell r="M152">
            <v>0</v>
          </cell>
          <cell r="N152">
            <v>0</v>
          </cell>
          <cell r="O152">
            <v>0</v>
          </cell>
          <cell r="P152">
            <v>0</v>
          </cell>
          <cell r="Q152">
            <v>0</v>
          </cell>
          <cell r="R152">
            <v>0</v>
          </cell>
          <cell r="S152">
            <v>0</v>
          </cell>
          <cell r="T152">
            <v>0</v>
          </cell>
          <cell r="U152">
            <v>0</v>
          </cell>
          <cell r="V152">
            <v>0</v>
          </cell>
          <cell r="W152">
            <v>0</v>
          </cell>
          <cell r="X152">
            <v>150.19999999999999</v>
          </cell>
          <cell r="Y152">
            <v>1716.7333349999999</v>
          </cell>
          <cell r="Z152">
            <v>698.06666700000005</v>
          </cell>
          <cell r="AA152">
            <v>10</v>
          </cell>
          <cell r="AB152">
            <v>0</v>
          </cell>
          <cell r="AF152">
            <v>42</v>
          </cell>
          <cell r="AG152">
            <v>17</v>
          </cell>
          <cell r="AH152">
            <v>3</v>
          </cell>
          <cell r="AI152">
            <v>0</v>
          </cell>
          <cell r="AJ152">
            <v>99.383332999999993</v>
          </cell>
          <cell r="AK152">
            <v>43</v>
          </cell>
          <cell r="AL152">
            <v>1</v>
          </cell>
          <cell r="AM152">
            <v>0</v>
          </cell>
          <cell r="AN152">
            <v>0</v>
          </cell>
          <cell r="AO152">
            <v>0</v>
          </cell>
          <cell r="AP152">
            <v>0</v>
          </cell>
          <cell r="AQ152">
            <v>0</v>
          </cell>
          <cell r="AR152">
            <v>0</v>
          </cell>
          <cell r="AS152">
            <v>0</v>
          </cell>
          <cell r="AT152">
            <v>0</v>
          </cell>
          <cell r="AU152">
            <v>0</v>
          </cell>
          <cell r="AV152">
            <v>6</v>
          </cell>
          <cell r="AW152">
            <v>2</v>
          </cell>
          <cell r="AX152">
            <v>0</v>
          </cell>
          <cell r="AY152">
            <v>0</v>
          </cell>
          <cell r="AZ152">
            <v>229</v>
          </cell>
          <cell r="BA152">
            <v>92.8</v>
          </cell>
          <cell r="BB152">
            <v>3</v>
          </cell>
          <cell r="BC152">
            <v>0</v>
          </cell>
          <cell r="BE152">
            <v>82</v>
          </cell>
          <cell r="BF152">
            <v>42</v>
          </cell>
          <cell r="BG152">
            <v>8</v>
          </cell>
          <cell r="BH152">
            <v>0</v>
          </cell>
          <cell r="BI152">
            <v>265.89999999999998</v>
          </cell>
          <cell r="BJ152">
            <v>125.166667</v>
          </cell>
          <cell r="BK152">
            <v>1</v>
          </cell>
          <cell r="BL152">
            <v>0</v>
          </cell>
          <cell r="BM152">
            <v>0</v>
          </cell>
          <cell r="BN152">
            <v>0</v>
          </cell>
          <cell r="BO152">
            <v>0</v>
          </cell>
          <cell r="BP152">
            <v>0</v>
          </cell>
          <cell r="BQ152">
            <v>0</v>
          </cell>
          <cell r="BR152">
            <v>0</v>
          </cell>
          <cell r="BS152">
            <v>0</v>
          </cell>
          <cell r="BT152">
            <v>0</v>
          </cell>
          <cell r="BU152">
            <v>552.26666599999999</v>
          </cell>
          <cell r="BV152">
            <v>274.433333</v>
          </cell>
          <cell r="BW152">
            <v>6</v>
          </cell>
          <cell r="BX152">
            <v>0</v>
          </cell>
        </row>
        <row r="153">
          <cell r="A153">
            <v>937</v>
          </cell>
          <cell r="D153">
            <v>0</v>
          </cell>
          <cell r="E153">
            <v>288.500001</v>
          </cell>
          <cell r="F153">
            <v>110.966667</v>
          </cell>
          <cell r="G153">
            <v>1</v>
          </cell>
          <cell r="H153">
            <v>0</v>
          </cell>
          <cell r="I153">
            <v>0</v>
          </cell>
          <cell r="J153">
            <v>353.35333400000002</v>
          </cell>
          <cell r="K153">
            <v>136.50666699999999</v>
          </cell>
          <cell r="L153">
            <v>0</v>
          </cell>
          <cell r="M153">
            <v>0</v>
          </cell>
          <cell r="N153">
            <v>0</v>
          </cell>
          <cell r="O153">
            <v>0</v>
          </cell>
          <cell r="P153">
            <v>0</v>
          </cell>
          <cell r="Q153">
            <v>0</v>
          </cell>
          <cell r="R153">
            <v>0</v>
          </cell>
          <cell r="S153">
            <v>0</v>
          </cell>
          <cell r="T153">
            <v>0</v>
          </cell>
          <cell r="U153">
            <v>0</v>
          </cell>
          <cell r="V153">
            <v>0</v>
          </cell>
          <cell r="W153">
            <v>0</v>
          </cell>
          <cell r="X153">
            <v>19.2</v>
          </cell>
          <cell r="Y153">
            <v>622.60000100000002</v>
          </cell>
          <cell r="Z153">
            <v>286.53333300000003</v>
          </cell>
          <cell r="AA153">
            <v>5</v>
          </cell>
          <cell r="AB153">
            <v>0</v>
          </cell>
          <cell r="AF153">
            <v>33.6</v>
          </cell>
          <cell r="AG153">
            <v>7</v>
          </cell>
          <cell r="AH153">
            <v>0</v>
          </cell>
          <cell r="AI153">
            <v>0</v>
          </cell>
          <cell r="AJ153">
            <v>39</v>
          </cell>
          <cell r="AK153">
            <v>22</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45</v>
          </cell>
          <cell r="BA153">
            <v>24</v>
          </cell>
          <cell r="BB153">
            <v>2</v>
          </cell>
          <cell r="BC153">
            <v>0</v>
          </cell>
          <cell r="BE153">
            <v>87.816666999999995</v>
          </cell>
          <cell r="BF153">
            <v>45.516666999999998</v>
          </cell>
          <cell r="BG153">
            <v>1</v>
          </cell>
          <cell r="BH153">
            <v>0</v>
          </cell>
          <cell r="BI153">
            <v>97.075333000000001</v>
          </cell>
          <cell r="BJ153">
            <v>58.263333000000003</v>
          </cell>
          <cell r="BK153">
            <v>0</v>
          </cell>
          <cell r="BL153">
            <v>0</v>
          </cell>
          <cell r="BM153">
            <v>0</v>
          </cell>
          <cell r="BN153">
            <v>0</v>
          </cell>
          <cell r="BO153">
            <v>0</v>
          </cell>
          <cell r="BP153">
            <v>0</v>
          </cell>
          <cell r="BQ153">
            <v>0</v>
          </cell>
          <cell r="BR153">
            <v>0</v>
          </cell>
          <cell r="BS153">
            <v>0</v>
          </cell>
          <cell r="BT153">
            <v>0</v>
          </cell>
          <cell r="BU153">
            <v>256.91133400000001</v>
          </cell>
          <cell r="BV153">
            <v>127.466668</v>
          </cell>
          <cell r="BW153">
            <v>0</v>
          </cell>
          <cell r="BX153">
            <v>0</v>
          </cell>
        </row>
        <row r="154">
          <cell r="A154">
            <v>938</v>
          </cell>
          <cell r="D154">
            <v>58.6</v>
          </cell>
          <cell r="E154">
            <v>292</v>
          </cell>
          <cell r="F154">
            <v>106</v>
          </cell>
          <cell r="G154">
            <v>10</v>
          </cell>
          <cell r="H154">
            <v>0</v>
          </cell>
          <cell r="I154">
            <v>3.8</v>
          </cell>
          <cell r="J154">
            <v>144.966667</v>
          </cell>
          <cell r="K154">
            <v>62.8</v>
          </cell>
          <cell r="L154">
            <v>0</v>
          </cell>
          <cell r="M154">
            <v>0</v>
          </cell>
          <cell r="N154">
            <v>0</v>
          </cell>
          <cell r="O154">
            <v>0</v>
          </cell>
          <cell r="P154">
            <v>0</v>
          </cell>
          <cell r="Q154">
            <v>0</v>
          </cell>
          <cell r="R154">
            <v>0</v>
          </cell>
          <cell r="S154">
            <v>0</v>
          </cell>
          <cell r="T154">
            <v>0</v>
          </cell>
          <cell r="U154">
            <v>0</v>
          </cell>
          <cell r="V154">
            <v>0</v>
          </cell>
          <cell r="W154">
            <v>0</v>
          </cell>
          <cell r="X154">
            <v>32.366667</v>
          </cell>
          <cell r="Y154">
            <v>309.60000100000002</v>
          </cell>
          <cell r="Z154">
            <v>133.73333299999999</v>
          </cell>
          <cell r="AA154">
            <v>4.2</v>
          </cell>
          <cell r="AB154">
            <v>0</v>
          </cell>
          <cell r="AF154">
            <v>54</v>
          </cell>
          <cell r="AG154">
            <v>27</v>
          </cell>
          <cell r="AH154">
            <v>1</v>
          </cell>
          <cell r="AI154">
            <v>0</v>
          </cell>
          <cell r="AJ154">
            <v>5.6</v>
          </cell>
          <cell r="AK154">
            <v>7</v>
          </cell>
          <cell r="AL154">
            <v>0</v>
          </cell>
          <cell r="AM154">
            <v>0</v>
          </cell>
          <cell r="AN154">
            <v>0</v>
          </cell>
          <cell r="AO154">
            <v>0</v>
          </cell>
          <cell r="AP154">
            <v>0</v>
          </cell>
          <cell r="AQ154">
            <v>0</v>
          </cell>
          <cell r="AR154">
            <v>0</v>
          </cell>
          <cell r="AS154">
            <v>0</v>
          </cell>
          <cell r="AT154">
            <v>0</v>
          </cell>
          <cell r="AU154">
            <v>0</v>
          </cell>
          <cell r="AV154">
            <v>1</v>
          </cell>
          <cell r="AW154">
            <v>0</v>
          </cell>
          <cell r="AX154">
            <v>0</v>
          </cell>
          <cell r="AY154">
            <v>0</v>
          </cell>
          <cell r="AZ154">
            <v>17</v>
          </cell>
          <cell r="BA154">
            <v>13.866667</v>
          </cell>
          <cell r="BB154">
            <v>2</v>
          </cell>
          <cell r="BC154">
            <v>0</v>
          </cell>
          <cell r="BE154">
            <v>115.799999</v>
          </cell>
          <cell r="BF154">
            <v>39.4</v>
          </cell>
          <cell r="BG154">
            <v>5</v>
          </cell>
          <cell r="BH154">
            <v>0</v>
          </cell>
          <cell r="BI154">
            <v>17.833333</v>
          </cell>
          <cell r="BJ154">
            <v>11.2</v>
          </cell>
          <cell r="BK154">
            <v>0</v>
          </cell>
          <cell r="BL154">
            <v>0</v>
          </cell>
          <cell r="BM154">
            <v>0</v>
          </cell>
          <cell r="BN154">
            <v>0</v>
          </cell>
          <cell r="BO154">
            <v>0</v>
          </cell>
          <cell r="BP154">
            <v>0</v>
          </cell>
          <cell r="BQ154">
            <v>0</v>
          </cell>
          <cell r="BR154">
            <v>0</v>
          </cell>
          <cell r="BS154">
            <v>0</v>
          </cell>
          <cell r="BT154">
            <v>0</v>
          </cell>
          <cell r="BU154">
            <v>96.133332999999993</v>
          </cell>
          <cell r="BV154">
            <v>50.233333999999999</v>
          </cell>
          <cell r="BW154">
            <v>1</v>
          </cell>
          <cell r="BX154">
            <v>0</v>
          </cell>
        </row>
        <row r="155">
          <cell r="A155">
            <v>940</v>
          </cell>
          <cell r="D155">
            <v>53.4</v>
          </cell>
          <cell r="E155">
            <v>244.20000400000001</v>
          </cell>
          <cell r="F155">
            <v>89.600002000000003</v>
          </cell>
          <cell r="G155">
            <v>14</v>
          </cell>
          <cell r="H155">
            <v>0</v>
          </cell>
          <cell r="I155">
            <v>3.7</v>
          </cell>
          <cell r="J155">
            <v>153.23333299999999</v>
          </cell>
          <cell r="K155">
            <v>67.133332999999993</v>
          </cell>
          <cell r="L155">
            <v>0</v>
          </cell>
          <cell r="M155">
            <v>0</v>
          </cell>
          <cell r="N155">
            <v>0</v>
          </cell>
          <cell r="O155">
            <v>0</v>
          </cell>
          <cell r="P155">
            <v>0</v>
          </cell>
          <cell r="Q155">
            <v>0</v>
          </cell>
          <cell r="R155">
            <v>0</v>
          </cell>
          <cell r="S155">
            <v>0</v>
          </cell>
          <cell r="T155">
            <v>0</v>
          </cell>
          <cell r="U155">
            <v>0</v>
          </cell>
          <cell r="V155">
            <v>0</v>
          </cell>
          <cell r="W155">
            <v>0</v>
          </cell>
          <cell r="X155">
            <v>63.4</v>
          </cell>
          <cell r="Y155">
            <v>552.73333400000001</v>
          </cell>
          <cell r="Z155">
            <v>248.58333200000001</v>
          </cell>
          <cell r="AA155">
            <v>4</v>
          </cell>
          <cell r="AB155">
            <v>0</v>
          </cell>
          <cell r="AF155">
            <v>58.300001000000002</v>
          </cell>
          <cell r="AG155">
            <v>23</v>
          </cell>
          <cell r="AH155">
            <v>5</v>
          </cell>
          <cell r="AI155">
            <v>0</v>
          </cell>
          <cell r="AJ155">
            <v>8.8333329999999997</v>
          </cell>
          <cell r="AK155">
            <v>6.85</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34.633333</v>
          </cell>
          <cell r="BA155">
            <v>37.633333</v>
          </cell>
          <cell r="BB155">
            <v>1</v>
          </cell>
          <cell r="BC155">
            <v>0</v>
          </cell>
          <cell r="BE155">
            <v>81.500004000000004</v>
          </cell>
          <cell r="BF155">
            <v>35.400002000000001</v>
          </cell>
          <cell r="BG155">
            <v>3</v>
          </cell>
          <cell r="BH155">
            <v>0</v>
          </cell>
          <cell r="BI155">
            <v>72.966665000000006</v>
          </cell>
          <cell r="BJ155">
            <v>35.699998999999998</v>
          </cell>
          <cell r="BK155">
            <v>0</v>
          </cell>
          <cell r="BL155">
            <v>0</v>
          </cell>
          <cell r="BM155">
            <v>0</v>
          </cell>
          <cell r="BN155">
            <v>0</v>
          </cell>
          <cell r="BO155">
            <v>0</v>
          </cell>
          <cell r="BP155">
            <v>0</v>
          </cell>
          <cell r="BQ155">
            <v>0</v>
          </cell>
          <cell r="BR155">
            <v>0</v>
          </cell>
          <cell r="BS155">
            <v>0</v>
          </cell>
          <cell r="BT155">
            <v>0</v>
          </cell>
          <cell r="BU155">
            <v>193</v>
          </cell>
          <cell r="BV155">
            <v>101.05</v>
          </cell>
          <cell r="BW155">
            <v>1</v>
          </cell>
          <cell r="BX155">
            <v>0</v>
          </cell>
        </row>
        <row r="156">
          <cell r="A156">
            <v>941</v>
          </cell>
          <cell r="D156">
            <v>23</v>
          </cell>
          <cell r="E156">
            <v>196.066676</v>
          </cell>
          <cell r="F156">
            <v>70.066669000000005</v>
          </cell>
          <cell r="G156">
            <v>2</v>
          </cell>
          <cell r="H156">
            <v>0</v>
          </cell>
          <cell r="I156">
            <v>4.7</v>
          </cell>
          <cell r="J156">
            <v>259.35999900000002</v>
          </cell>
          <cell r="K156">
            <v>111.52666600000001</v>
          </cell>
          <cell r="L156">
            <v>3.3333330000000001</v>
          </cell>
          <cell r="M156">
            <v>0</v>
          </cell>
          <cell r="N156">
            <v>0</v>
          </cell>
          <cell r="O156">
            <v>0</v>
          </cell>
          <cell r="P156">
            <v>0</v>
          </cell>
          <cell r="Q156">
            <v>0</v>
          </cell>
          <cell r="R156">
            <v>0</v>
          </cell>
          <cell r="S156">
            <v>0</v>
          </cell>
          <cell r="T156">
            <v>0</v>
          </cell>
          <cell r="U156">
            <v>0</v>
          </cell>
          <cell r="V156">
            <v>0</v>
          </cell>
          <cell r="W156">
            <v>0</v>
          </cell>
          <cell r="X156">
            <v>16</v>
          </cell>
          <cell r="Y156">
            <v>508.16666800000002</v>
          </cell>
          <cell r="Z156">
            <v>203.533334</v>
          </cell>
          <cell r="AA156">
            <v>1</v>
          </cell>
          <cell r="AB156">
            <v>0</v>
          </cell>
          <cell r="AF156">
            <v>18.399999999999999</v>
          </cell>
          <cell r="AG156">
            <v>10.433334</v>
          </cell>
          <cell r="AH156">
            <v>0</v>
          </cell>
          <cell r="AI156">
            <v>0</v>
          </cell>
          <cell r="AJ156">
            <v>10.933332999999999</v>
          </cell>
          <cell r="AK156">
            <v>10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38.799999999999997</v>
          </cell>
          <cell r="BA156">
            <v>13</v>
          </cell>
          <cell r="BB156">
            <v>0</v>
          </cell>
          <cell r="BC156">
            <v>0</v>
          </cell>
          <cell r="BE156">
            <v>74.166675999999995</v>
          </cell>
          <cell r="BF156">
            <v>27.800001999999999</v>
          </cell>
          <cell r="BG156">
            <v>1.6</v>
          </cell>
          <cell r="BH156">
            <v>0</v>
          </cell>
          <cell r="BI156">
            <v>100.236671</v>
          </cell>
          <cell r="BJ156">
            <v>53.373334</v>
          </cell>
          <cell r="BK156">
            <v>0.2</v>
          </cell>
          <cell r="BL156">
            <v>0</v>
          </cell>
          <cell r="BM156">
            <v>0</v>
          </cell>
          <cell r="BN156">
            <v>0</v>
          </cell>
          <cell r="BO156">
            <v>0</v>
          </cell>
          <cell r="BP156">
            <v>0</v>
          </cell>
          <cell r="BQ156">
            <v>0</v>
          </cell>
          <cell r="BR156">
            <v>0</v>
          </cell>
          <cell r="BS156">
            <v>0</v>
          </cell>
          <cell r="BT156">
            <v>0</v>
          </cell>
          <cell r="BU156">
            <v>130.02200099999999</v>
          </cell>
          <cell r="BV156">
            <v>67.184667000000005</v>
          </cell>
          <cell r="BW156">
            <v>0</v>
          </cell>
          <cell r="BX156">
            <v>0</v>
          </cell>
        </row>
        <row r="157">
          <cell r="A157">
            <v>942</v>
          </cell>
          <cell r="D157">
            <v>9</v>
          </cell>
          <cell r="E157">
            <v>92.7</v>
          </cell>
          <cell r="F157">
            <v>31.95</v>
          </cell>
          <cell r="G157">
            <v>1</v>
          </cell>
          <cell r="H157">
            <v>0</v>
          </cell>
          <cell r="I157">
            <v>89.2</v>
          </cell>
          <cell r="J157">
            <v>945.25466600000004</v>
          </cell>
          <cell r="K157">
            <v>352.83333299999998</v>
          </cell>
          <cell r="L157">
            <v>8</v>
          </cell>
          <cell r="M157">
            <v>0</v>
          </cell>
          <cell r="N157">
            <v>0</v>
          </cell>
          <cell r="O157">
            <v>0</v>
          </cell>
          <cell r="P157">
            <v>0</v>
          </cell>
          <cell r="Q157">
            <v>0</v>
          </cell>
          <cell r="R157">
            <v>0</v>
          </cell>
          <cell r="S157">
            <v>0</v>
          </cell>
          <cell r="T157">
            <v>0</v>
          </cell>
          <cell r="U157">
            <v>0</v>
          </cell>
          <cell r="V157">
            <v>0</v>
          </cell>
          <cell r="W157">
            <v>0</v>
          </cell>
          <cell r="X157">
            <v>49</v>
          </cell>
          <cell r="Y157">
            <v>335.03333300000003</v>
          </cell>
          <cell r="Z157">
            <v>117.538</v>
          </cell>
          <cell r="AA157">
            <v>1</v>
          </cell>
          <cell r="AB157">
            <v>0</v>
          </cell>
          <cell r="AF157">
            <v>22</v>
          </cell>
          <cell r="AG157">
            <v>9</v>
          </cell>
          <cell r="AH157">
            <v>0</v>
          </cell>
          <cell r="AI157">
            <v>0</v>
          </cell>
          <cell r="AJ157">
            <v>176.05533299999999</v>
          </cell>
          <cell r="AK157">
            <v>67.400000000000006</v>
          </cell>
          <cell r="AL157">
            <v>1</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63.8</v>
          </cell>
          <cell r="BA157">
            <v>24</v>
          </cell>
          <cell r="BB157">
            <v>0</v>
          </cell>
          <cell r="BC157">
            <v>0</v>
          </cell>
          <cell r="BE157">
            <v>39.283332999999999</v>
          </cell>
          <cell r="BF157">
            <v>13.8</v>
          </cell>
          <cell r="BG157">
            <v>0</v>
          </cell>
          <cell r="BH157">
            <v>0</v>
          </cell>
          <cell r="BI157">
            <v>444.74132900000001</v>
          </cell>
          <cell r="BJ157">
            <v>199.759334</v>
          </cell>
          <cell r="BK157">
            <v>3.4</v>
          </cell>
          <cell r="BL157">
            <v>0</v>
          </cell>
          <cell r="BM157">
            <v>0</v>
          </cell>
          <cell r="BN157">
            <v>0</v>
          </cell>
          <cell r="BO157">
            <v>0</v>
          </cell>
          <cell r="BP157">
            <v>0</v>
          </cell>
          <cell r="BQ157">
            <v>0</v>
          </cell>
          <cell r="BR157">
            <v>0</v>
          </cell>
          <cell r="BS157">
            <v>0</v>
          </cell>
          <cell r="BT157">
            <v>0</v>
          </cell>
          <cell r="BU157">
            <v>136.04333500000001</v>
          </cell>
          <cell r="BV157">
            <v>65.526667000000003</v>
          </cell>
          <cell r="BW157">
            <v>1</v>
          </cell>
          <cell r="BX157">
            <v>0</v>
          </cell>
        </row>
        <row r="158">
          <cell r="A158">
            <v>943</v>
          </cell>
          <cell r="D158">
            <v>21</v>
          </cell>
          <cell r="E158">
            <v>87.3</v>
          </cell>
          <cell r="F158">
            <v>29</v>
          </cell>
          <cell r="G158">
            <v>2</v>
          </cell>
          <cell r="H158">
            <v>0</v>
          </cell>
          <cell r="I158">
            <v>26.2</v>
          </cell>
          <cell r="J158">
            <v>660.77800000000002</v>
          </cell>
          <cell r="K158">
            <v>267.08933500000001</v>
          </cell>
          <cell r="L158">
            <v>4.6666670000000003</v>
          </cell>
          <cell r="M158">
            <v>0</v>
          </cell>
          <cell r="N158">
            <v>0</v>
          </cell>
          <cell r="O158">
            <v>0</v>
          </cell>
          <cell r="P158">
            <v>0</v>
          </cell>
          <cell r="Q158">
            <v>0</v>
          </cell>
          <cell r="R158">
            <v>0</v>
          </cell>
          <cell r="S158">
            <v>0</v>
          </cell>
          <cell r="T158">
            <v>0</v>
          </cell>
          <cell r="U158">
            <v>0</v>
          </cell>
          <cell r="V158">
            <v>0</v>
          </cell>
          <cell r="W158">
            <v>0</v>
          </cell>
          <cell r="X158">
            <v>47.2</v>
          </cell>
          <cell r="Y158">
            <v>265.25000299999999</v>
          </cell>
          <cell r="Z158">
            <v>139.9</v>
          </cell>
          <cell r="AA158">
            <v>12</v>
          </cell>
          <cell r="AB158">
            <v>0</v>
          </cell>
          <cell r="AF158">
            <v>24</v>
          </cell>
          <cell r="AG158">
            <v>9</v>
          </cell>
          <cell r="AH158">
            <v>1</v>
          </cell>
          <cell r="AI158">
            <v>0</v>
          </cell>
          <cell r="AJ158">
            <v>61.633333</v>
          </cell>
          <cell r="AK158">
            <v>32.766666999999998</v>
          </cell>
          <cell r="AL158">
            <v>1</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49</v>
          </cell>
          <cell r="BA158">
            <v>21</v>
          </cell>
          <cell r="BB158">
            <v>3</v>
          </cell>
          <cell r="BC158">
            <v>0</v>
          </cell>
          <cell r="BE158">
            <v>52.1</v>
          </cell>
          <cell r="BF158">
            <v>19.466667000000001</v>
          </cell>
          <cell r="BG158">
            <v>1</v>
          </cell>
          <cell r="BH158">
            <v>0</v>
          </cell>
          <cell r="BI158">
            <v>341.15333199999998</v>
          </cell>
          <cell r="BJ158">
            <v>167.045332</v>
          </cell>
          <cell r="BK158">
            <v>2.6</v>
          </cell>
          <cell r="BL158">
            <v>0</v>
          </cell>
          <cell r="BM158">
            <v>0</v>
          </cell>
          <cell r="BN158">
            <v>0</v>
          </cell>
          <cell r="BO158">
            <v>0</v>
          </cell>
          <cell r="BP158">
            <v>0</v>
          </cell>
          <cell r="BQ158">
            <v>0</v>
          </cell>
          <cell r="BR158">
            <v>0</v>
          </cell>
          <cell r="BS158">
            <v>0</v>
          </cell>
          <cell r="BT158">
            <v>0</v>
          </cell>
          <cell r="BU158">
            <v>126.016667</v>
          </cell>
          <cell r="BV158">
            <v>84.091331999999994</v>
          </cell>
          <cell r="BW158">
            <v>6.0666669999999998</v>
          </cell>
          <cell r="BX158">
            <v>0</v>
          </cell>
        </row>
        <row r="159">
          <cell r="D159"/>
          <cell r="E159"/>
          <cell r="F159"/>
          <cell r="G159"/>
          <cell r="H159"/>
          <cell r="I159"/>
          <cell r="J159"/>
          <cell r="K159"/>
          <cell r="L159"/>
          <cell r="M159"/>
          <cell r="N159"/>
          <cell r="O159"/>
          <cell r="P159"/>
          <cell r="Q159"/>
          <cell r="R159"/>
          <cell r="S159"/>
          <cell r="T159"/>
          <cell r="U159"/>
          <cell r="V159"/>
          <cell r="W159"/>
          <cell r="X159"/>
          <cell r="Y159"/>
          <cell r="Z159"/>
          <cell r="AA159"/>
          <cell r="AB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cell r="BE159"/>
          <cell r="BF159"/>
          <cell r="BG159"/>
          <cell r="BH159"/>
          <cell r="BI159"/>
          <cell r="BJ159"/>
          <cell r="BK159"/>
          <cell r="BL159"/>
          <cell r="BM159"/>
          <cell r="BN159"/>
          <cell r="BO159"/>
          <cell r="BP159"/>
          <cell r="BQ159"/>
          <cell r="BR159"/>
          <cell r="BS159"/>
          <cell r="BT159"/>
          <cell r="BU159"/>
          <cell r="BV159"/>
          <cell r="BW159"/>
          <cell r="BX159"/>
        </row>
      </sheetData>
      <sheetData sheetId="6"/>
      <sheetData sheetId="7">
        <row r="1">
          <cell r="A1" t="str">
            <v>EYC 2017 DSG FINAL OUTPUT</v>
          </cell>
          <cell r="D1"/>
          <cell r="E1"/>
          <cell r="F1"/>
          <cell r="G1"/>
          <cell r="N1"/>
          <cell r="O1"/>
          <cell r="P1"/>
        </row>
        <row r="2">
          <cell r="A2" t="str">
            <v>LA Number</v>
          </cell>
          <cell r="D2" t="str">
            <v>2yo in PVIs PTE</v>
          </cell>
          <cell r="E2" t="str">
            <v>3yo in PVIs PTE</v>
          </cell>
          <cell r="F2" t="str">
            <v>rising 4s in PVIs PTE</v>
          </cell>
          <cell r="G2" t="str">
            <v>4yo in PVIs PTE</v>
          </cell>
          <cell r="J2" t="str">
            <v>3yo in PVIs Additional Hours PTE</v>
          </cell>
          <cell r="K2" t="str">
            <v>rising 4s in PVIs Additional Hours PTE</v>
          </cell>
          <cell r="L2" t="str">
            <v>4yo in PVIs Additional Hours PTE</v>
          </cell>
          <cell r="N2" t="str">
            <v>3yo in PVIs Eligible for EYPP       PTE</v>
          </cell>
          <cell r="O2" t="str">
            <v>rising 4s in PVIs  Eligible for EYPP         PTE</v>
          </cell>
          <cell r="P2" t="str">
            <v>4yo in PVIs  Eligible for EYPP          PTE</v>
          </cell>
        </row>
        <row r="3">
          <cell r="A3">
            <v>202</v>
          </cell>
          <cell r="D3">
            <v>306.20000099999999</v>
          </cell>
          <cell r="E3">
            <v>846.53333599999996</v>
          </cell>
          <cell r="F3">
            <v>238.8</v>
          </cell>
          <cell r="G3">
            <v>114.733333</v>
          </cell>
          <cell r="J3">
            <v>203.481335</v>
          </cell>
          <cell r="K3">
            <v>50.8</v>
          </cell>
          <cell r="L3">
            <v>2.733333</v>
          </cell>
          <cell r="N3">
            <v>100</v>
          </cell>
          <cell r="O3">
            <v>32</v>
          </cell>
          <cell r="P3">
            <v>0</v>
          </cell>
        </row>
        <row r="4">
          <cell r="A4">
            <v>203</v>
          </cell>
          <cell r="D4">
            <v>538.42066999999997</v>
          </cell>
          <cell r="E4">
            <v>1671.2620019999999</v>
          </cell>
          <cell r="F4">
            <v>513.50866599999995</v>
          </cell>
          <cell r="G4">
            <v>83</v>
          </cell>
          <cell r="J4">
            <v>768.95999800000004</v>
          </cell>
          <cell r="K4">
            <v>252.822666</v>
          </cell>
          <cell r="L4">
            <v>8</v>
          </cell>
          <cell r="N4">
            <v>330.102667</v>
          </cell>
          <cell r="O4">
            <v>108.933333</v>
          </cell>
          <cell r="P4">
            <v>7</v>
          </cell>
        </row>
        <row r="5">
          <cell r="A5">
            <v>204</v>
          </cell>
          <cell r="D5">
            <v>892.00133600000004</v>
          </cell>
          <cell r="E5">
            <v>1947.596006</v>
          </cell>
          <cell r="F5">
            <v>612.73333300000002</v>
          </cell>
          <cell r="G5">
            <v>654.33333400000004</v>
          </cell>
          <cell r="J5">
            <v>875.76466700000003</v>
          </cell>
          <cell r="K5">
            <v>299.33333299999998</v>
          </cell>
          <cell r="L5">
            <v>349</v>
          </cell>
          <cell r="N5">
            <v>153.47333499999999</v>
          </cell>
          <cell r="O5">
            <v>57</v>
          </cell>
          <cell r="P5">
            <v>13</v>
          </cell>
        </row>
        <row r="6">
          <cell r="A6">
            <v>205</v>
          </cell>
          <cell r="D6">
            <v>120</v>
          </cell>
          <cell r="E6">
            <v>735.499999</v>
          </cell>
          <cell r="F6">
            <v>218.94999899999999</v>
          </cell>
          <cell r="G6">
            <v>216.8</v>
          </cell>
          <cell r="J6">
            <v>138.82000099999999</v>
          </cell>
          <cell r="K6">
            <v>29.8</v>
          </cell>
          <cell r="L6">
            <v>7.8333339999999998</v>
          </cell>
          <cell r="N6">
            <v>0</v>
          </cell>
          <cell r="O6">
            <v>0</v>
          </cell>
          <cell r="P6">
            <v>0</v>
          </cell>
        </row>
        <row r="7">
          <cell r="A7">
            <v>206</v>
          </cell>
          <cell r="D7">
            <v>293.88666499999999</v>
          </cell>
          <cell r="E7">
            <v>880.65</v>
          </cell>
          <cell r="F7">
            <v>242.533333</v>
          </cell>
          <cell r="G7">
            <v>79.133332999999993</v>
          </cell>
          <cell r="J7">
            <v>215.153334</v>
          </cell>
          <cell r="K7">
            <v>65.92</v>
          </cell>
          <cell r="L7">
            <v>0</v>
          </cell>
          <cell r="N7">
            <v>60.6</v>
          </cell>
          <cell r="O7">
            <v>14</v>
          </cell>
          <cell r="P7">
            <v>3</v>
          </cell>
        </row>
        <row r="8">
          <cell r="A8">
            <v>207</v>
          </cell>
          <cell r="D8">
            <v>107</v>
          </cell>
          <cell r="E8">
            <v>859.90932999999995</v>
          </cell>
          <cell r="F8">
            <v>265.53333199999997</v>
          </cell>
          <cell r="G8">
            <v>241.26666599999999</v>
          </cell>
          <cell r="J8">
            <v>63.588000999999998</v>
          </cell>
          <cell r="K8">
            <v>27.180665999999999</v>
          </cell>
          <cell r="L8">
            <v>8</v>
          </cell>
          <cell r="N8">
            <v>6</v>
          </cell>
          <cell r="O8">
            <v>3</v>
          </cell>
          <cell r="P8">
            <v>0</v>
          </cell>
        </row>
        <row r="9">
          <cell r="A9">
            <v>208</v>
          </cell>
          <cell r="D9">
            <v>375</v>
          </cell>
          <cell r="E9">
            <v>1431.6</v>
          </cell>
          <cell r="F9">
            <v>397</v>
          </cell>
          <cell r="G9">
            <v>82</v>
          </cell>
          <cell r="J9">
            <v>586.76</v>
          </cell>
          <cell r="K9">
            <v>157.4</v>
          </cell>
          <cell r="L9">
            <v>18</v>
          </cell>
          <cell r="N9">
            <v>70</v>
          </cell>
          <cell r="O9">
            <v>29</v>
          </cell>
          <cell r="P9">
            <v>1</v>
          </cell>
        </row>
        <row r="10">
          <cell r="A10">
            <v>209</v>
          </cell>
          <cell r="D10">
            <v>510.29066699999998</v>
          </cell>
          <cell r="E10">
            <v>1686.480667</v>
          </cell>
          <cell r="F10">
            <v>606.66666699999996</v>
          </cell>
          <cell r="G10">
            <v>29.25</v>
          </cell>
          <cell r="J10">
            <v>753.85333500000002</v>
          </cell>
          <cell r="K10">
            <v>299.596001</v>
          </cell>
          <cell r="L10">
            <v>6</v>
          </cell>
          <cell r="N10">
            <v>69.823999999999998</v>
          </cell>
          <cell r="O10">
            <v>41</v>
          </cell>
          <cell r="P10">
            <v>5</v>
          </cell>
        </row>
        <row r="11">
          <cell r="A11">
            <v>210</v>
          </cell>
          <cell r="D11">
            <v>384.800003</v>
          </cell>
          <cell r="E11">
            <v>1210.9333340000001</v>
          </cell>
          <cell r="F11">
            <v>341.66666700000002</v>
          </cell>
          <cell r="G11">
            <v>69</v>
          </cell>
          <cell r="J11">
            <v>432.933333</v>
          </cell>
          <cell r="K11">
            <v>116.4</v>
          </cell>
          <cell r="L11">
            <v>10</v>
          </cell>
          <cell r="N11">
            <v>116.86666700000001</v>
          </cell>
          <cell r="O11">
            <v>49</v>
          </cell>
          <cell r="P11">
            <v>2</v>
          </cell>
        </row>
        <row r="12">
          <cell r="A12">
            <v>211</v>
          </cell>
          <cell r="D12">
            <v>721.71052699999996</v>
          </cell>
          <cell r="E12">
            <v>1069.7703859999999</v>
          </cell>
          <cell r="F12">
            <v>249</v>
          </cell>
          <cell r="G12">
            <v>104.87719300000001</v>
          </cell>
          <cell r="J12">
            <v>272.208664</v>
          </cell>
          <cell r="K12">
            <v>87.833332999999996</v>
          </cell>
          <cell r="L12">
            <v>12</v>
          </cell>
          <cell r="N12">
            <v>145.87719300000001</v>
          </cell>
          <cell r="O12">
            <v>31</v>
          </cell>
          <cell r="P12">
            <v>8</v>
          </cell>
        </row>
        <row r="13">
          <cell r="A13">
            <v>212</v>
          </cell>
          <cell r="D13">
            <v>348.39291100000003</v>
          </cell>
          <cell r="E13">
            <v>1876.848397</v>
          </cell>
          <cell r="F13">
            <v>573.53801699999997</v>
          </cell>
          <cell r="G13">
            <v>462.63754399999999</v>
          </cell>
          <cell r="J13">
            <v>425.89066500000001</v>
          </cell>
          <cell r="K13">
            <v>127.600668</v>
          </cell>
          <cell r="L13">
            <v>22.4</v>
          </cell>
          <cell r="N13">
            <v>40</v>
          </cell>
          <cell r="O13">
            <v>23</v>
          </cell>
          <cell r="P13">
            <v>6</v>
          </cell>
        </row>
        <row r="14">
          <cell r="A14">
            <v>213</v>
          </cell>
          <cell r="D14">
            <v>173.36666700000001</v>
          </cell>
          <cell r="E14">
            <v>683.03333299999997</v>
          </cell>
          <cell r="F14">
            <v>191.6</v>
          </cell>
          <cell r="G14">
            <v>82</v>
          </cell>
          <cell r="J14">
            <v>123.071333</v>
          </cell>
          <cell r="K14">
            <v>40.688000000000002</v>
          </cell>
          <cell r="L14">
            <v>3</v>
          </cell>
          <cell r="N14">
            <v>54.8</v>
          </cell>
          <cell r="O14">
            <v>9</v>
          </cell>
          <cell r="P14">
            <v>1</v>
          </cell>
        </row>
        <row r="15">
          <cell r="A15">
            <v>301</v>
          </cell>
          <cell r="D15">
            <v>1001.763255</v>
          </cell>
          <cell r="E15">
            <v>1796.2492299999999</v>
          </cell>
          <cell r="F15">
            <v>531.98950400000001</v>
          </cell>
          <cell r="G15">
            <v>57.984211000000002</v>
          </cell>
          <cell r="J15">
            <v>617.33333500000003</v>
          </cell>
          <cell r="K15">
            <v>231.83333400000001</v>
          </cell>
          <cell r="L15">
            <v>22</v>
          </cell>
          <cell r="N15">
            <v>188.447385</v>
          </cell>
          <cell r="O15">
            <v>68.778953999999999</v>
          </cell>
          <cell r="P15">
            <v>5</v>
          </cell>
        </row>
        <row r="16">
          <cell r="A16">
            <v>302</v>
          </cell>
          <cell r="D16">
            <v>526.82399999999996</v>
          </cell>
          <cell r="E16">
            <v>2226.1366670000002</v>
          </cell>
          <cell r="F16">
            <v>677.69400099999996</v>
          </cell>
          <cell r="G16">
            <v>204.1</v>
          </cell>
          <cell r="J16">
            <v>952.085331</v>
          </cell>
          <cell r="K16">
            <v>287.80799999999999</v>
          </cell>
          <cell r="L16">
            <v>78.533333999999996</v>
          </cell>
          <cell r="N16">
            <v>111.266667</v>
          </cell>
          <cell r="O16">
            <v>49.8</v>
          </cell>
          <cell r="P16">
            <v>4</v>
          </cell>
        </row>
        <row r="17">
          <cell r="A17">
            <v>303</v>
          </cell>
          <cell r="D17">
            <v>422.36532899999997</v>
          </cell>
          <cell r="E17">
            <v>1838.5606620000001</v>
          </cell>
          <cell r="F17">
            <v>533.52199800000005</v>
          </cell>
          <cell r="G17">
            <v>66</v>
          </cell>
          <cell r="J17">
            <v>926.50533399999995</v>
          </cell>
          <cell r="K17">
            <v>314.92866800000002</v>
          </cell>
          <cell r="L17">
            <v>17.600000000000001</v>
          </cell>
          <cell r="N17">
            <v>98.366667000000007</v>
          </cell>
          <cell r="O17">
            <v>59.9</v>
          </cell>
          <cell r="P17">
            <v>2</v>
          </cell>
        </row>
        <row r="18">
          <cell r="A18">
            <v>304</v>
          </cell>
          <cell r="D18">
            <v>652.53333399999997</v>
          </cell>
          <cell r="E18">
            <v>1939.666667</v>
          </cell>
          <cell r="F18">
            <v>680.26666699999998</v>
          </cell>
          <cell r="G18">
            <v>53</v>
          </cell>
          <cell r="J18">
            <v>648.41333499999996</v>
          </cell>
          <cell r="K18">
            <v>245.442667</v>
          </cell>
          <cell r="L18">
            <v>17</v>
          </cell>
          <cell r="N18">
            <v>79</v>
          </cell>
          <cell r="O18">
            <v>41</v>
          </cell>
          <cell r="P18">
            <v>4</v>
          </cell>
        </row>
        <row r="19">
          <cell r="A19">
            <v>305</v>
          </cell>
          <cell r="D19">
            <v>328.62486200000001</v>
          </cell>
          <cell r="E19">
            <v>2922.8639010000002</v>
          </cell>
          <cell r="F19">
            <v>1042.7962749999999</v>
          </cell>
          <cell r="G19">
            <v>131.192193</v>
          </cell>
          <cell r="J19">
            <v>1159.2299860000001</v>
          </cell>
          <cell r="K19">
            <v>401.05398700000001</v>
          </cell>
          <cell r="L19">
            <v>12</v>
          </cell>
          <cell r="N19">
            <v>239.55225100000001</v>
          </cell>
          <cell r="O19">
            <v>126.930634</v>
          </cell>
          <cell r="P19">
            <v>10.980632</v>
          </cell>
        </row>
        <row r="20">
          <cell r="A20">
            <v>306</v>
          </cell>
          <cell r="D20">
            <v>811.46466699999996</v>
          </cell>
          <cell r="E20">
            <v>3044.4313360000001</v>
          </cell>
          <cell r="F20">
            <v>936.36666700000001</v>
          </cell>
          <cell r="G20">
            <v>181</v>
          </cell>
          <cell r="J20">
            <v>1291.805339</v>
          </cell>
          <cell r="K20">
            <v>409.06400400000001</v>
          </cell>
          <cell r="L20">
            <v>16</v>
          </cell>
          <cell r="N20">
            <v>195.66666699999999</v>
          </cell>
          <cell r="O20">
            <v>80</v>
          </cell>
          <cell r="P20">
            <v>6</v>
          </cell>
        </row>
        <row r="21">
          <cell r="A21">
            <v>307</v>
          </cell>
          <cell r="D21">
            <v>641.33333400000004</v>
          </cell>
          <cell r="E21">
            <v>1796.1666700000001</v>
          </cell>
          <cell r="F21">
            <v>566.866668</v>
          </cell>
          <cell r="G21">
            <v>117</v>
          </cell>
          <cell r="J21">
            <v>648.36666700000001</v>
          </cell>
          <cell r="K21">
            <v>228.8</v>
          </cell>
          <cell r="L21">
            <v>12</v>
          </cell>
          <cell r="N21">
            <v>142</v>
          </cell>
          <cell r="O21">
            <v>38</v>
          </cell>
          <cell r="P21">
            <v>9</v>
          </cell>
        </row>
        <row r="22">
          <cell r="A22">
            <v>308</v>
          </cell>
          <cell r="D22">
            <v>765.88866700000005</v>
          </cell>
          <cell r="E22">
            <v>1916.5986660000001</v>
          </cell>
          <cell r="F22">
            <v>650.01066700000001</v>
          </cell>
          <cell r="G22">
            <v>91.266666999999998</v>
          </cell>
          <cell r="J22">
            <v>740.99999700000001</v>
          </cell>
          <cell r="K22">
            <v>286.07733100000002</v>
          </cell>
          <cell r="L22">
            <v>21.7</v>
          </cell>
          <cell r="N22">
            <v>200.66666699999999</v>
          </cell>
          <cell r="O22">
            <v>99</v>
          </cell>
          <cell r="P22">
            <v>4</v>
          </cell>
        </row>
        <row r="23">
          <cell r="A23">
            <v>309</v>
          </cell>
          <cell r="D23">
            <v>506.73333300000002</v>
          </cell>
          <cell r="E23">
            <v>1146.416667</v>
          </cell>
          <cell r="F23">
            <v>348.24400100000003</v>
          </cell>
          <cell r="G23">
            <v>66.966666000000004</v>
          </cell>
          <cell r="J23">
            <v>464.34666700000002</v>
          </cell>
          <cell r="K23">
            <v>138.900001</v>
          </cell>
          <cell r="L23">
            <v>18.433333000000001</v>
          </cell>
          <cell r="N23">
            <v>113.833333</v>
          </cell>
          <cell r="O23">
            <v>35</v>
          </cell>
          <cell r="P23">
            <v>5</v>
          </cell>
        </row>
        <row r="24">
          <cell r="A24">
            <v>310</v>
          </cell>
          <cell r="D24">
            <v>371.41666700000002</v>
          </cell>
          <cell r="E24">
            <v>1876.359334</v>
          </cell>
          <cell r="F24">
            <v>632.85666500000002</v>
          </cell>
          <cell r="G24">
            <v>108.933333</v>
          </cell>
          <cell r="J24">
            <v>731.822001</v>
          </cell>
          <cell r="K24">
            <v>264.78466600000002</v>
          </cell>
          <cell r="L24">
            <v>8</v>
          </cell>
          <cell r="N24">
            <v>134.6</v>
          </cell>
          <cell r="O24">
            <v>57.4</v>
          </cell>
          <cell r="P24">
            <v>6</v>
          </cell>
        </row>
        <row r="25">
          <cell r="A25">
            <v>311</v>
          </cell>
          <cell r="D25">
            <v>457.76666499999999</v>
          </cell>
          <cell r="E25">
            <v>2275.2700020000002</v>
          </cell>
          <cell r="F25">
            <v>746.129999</v>
          </cell>
          <cell r="G25">
            <v>37</v>
          </cell>
          <cell r="J25">
            <v>1103.118003</v>
          </cell>
          <cell r="K25">
            <v>374.64999899999998</v>
          </cell>
          <cell r="L25">
            <v>5</v>
          </cell>
          <cell r="N25">
            <v>181.69466700000001</v>
          </cell>
          <cell r="O25">
            <v>88.6</v>
          </cell>
          <cell r="P25">
            <v>1</v>
          </cell>
        </row>
        <row r="26">
          <cell r="A26">
            <v>312</v>
          </cell>
          <cell r="D26">
            <v>457.81063999999998</v>
          </cell>
          <cell r="E26">
            <v>1573.7036820000001</v>
          </cell>
          <cell r="F26">
            <v>420.27380599999998</v>
          </cell>
          <cell r="G26">
            <v>120.09666799999999</v>
          </cell>
          <cell r="J26">
            <v>734.41402100000005</v>
          </cell>
          <cell r="K26">
            <v>195.58667700000001</v>
          </cell>
          <cell r="L26">
            <v>9.300001</v>
          </cell>
          <cell r="N26">
            <v>82.496001000000007</v>
          </cell>
          <cell r="O26">
            <v>39.010666999999998</v>
          </cell>
          <cell r="P26">
            <v>1</v>
          </cell>
        </row>
        <row r="27">
          <cell r="A27">
            <v>313</v>
          </cell>
          <cell r="D27">
            <v>474.73916100000002</v>
          </cell>
          <cell r="E27">
            <v>1565.335419</v>
          </cell>
          <cell r="F27">
            <v>481.68839300000002</v>
          </cell>
          <cell r="G27">
            <v>97.2</v>
          </cell>
          <cell r="J27">
            <v>611.29332299999999</v>
          </cell>
          <cell r="K27">
            <v>209.05066299999999</v>
          </cell>
          <cell r="L27">
            <v>11.999333</v>
          </cell>
          <cell r="N27">
            <v>117.99521300000001</v>
          </cell>
          <cell r="O27">
            <v>46.999859999999998</v>
          </cell>
          <cell r="P27">
            <v>8</v>
          </cell>
        </row>
        <row r="28">
          <cell r="A28">
            <v>314</v>
          </cell>
          <cell r="D28">
            <v>169.41666599999999</v>
          </cell>
          <cell r="E28">
            <v>1000.133335</v>
          </cell>
          <cell r="F28">
            <v>285.566667</v>
          </cell>
          <cell r="G28">
            <v>60</v>
          </cell>
          <cell r="J28">
            <v>456.10933399999999</v>
          </cell>
          <cell r="K28">
            <v>121.748667</v>
          </cell>
          <cell r="L28">
            <v>17.533332999999999</v>
          </cell>
          <cell r="N28">
            <v>60.366667</v>
          </cell>
          <cell r="O28">
            <v>22.9</v>
          </cell>
          <cell r="P28">
            <v>4</v>
          </cell>
        </row>
        <row r="29">
          <cell r="A29">
            <v>315</v>
          </cell>
          <cell r="D29">
            <v>234.16066799999999</v>
          </cell>
          <cell r="E29">
            <v>967.558671</v>
          </cell>
          <cell r="F29">
            <v>279.64800100000002</v>
          </cell>
          <cell r="G29">
            <v>50.666666999999997</v>
          </cell>
          <cell r="J29">
            <v>375.69666699999999</v>
          </cell>
          <cell r="K29">
            <v>97.733332000000004</v>
          </cell>
          <cell r="L29">
            <v>10</v>
          </cell>
          <cell r="N29">
            <v>20</v>
          </cell>
          <cell r="O29">
            <v>6</v>
          </cell>
          <cell r="P29">
            <v>1</v>
          </cell>
        </row>
        <row r="30">
          <cell r="A30">
            <v>316</v>
          </cell>
          <cell r="D30">
            <v>767.23170700000003</v>
          </cell>
          <cell r="E30">
            <v>1485.0181230000001</v>
          </cell>
          <cell r="F30">
            <v>440.52502600000003</v>
          </cell>
          <cell r="G30">
            <v>62.533332999999999</v>
          </cell>
          <cell r="J30">
            <v>456.54537199999999</v>
          </cell>
          <cell r="K30">
            <v>149.618008</v>
          </cell>
          <cell r="L30">
            <v>12.500000999999999</v>
          </cell>
          <cell r="N30">
            <v>39.401755000000001</v>
          </cell>
          <cell r="O30">
            <v>23.878948000000001</v>
          </cell>
          <cell r="P30">
            <v>1</v>
          </cell>
        </row>
        <row r="31">
          <cell r="A31">
            <v>317</v>
          </cell>
          <cell r="D31">
            <v>542.77341000000001</v>
          </cell>
          <cell r="E31">
            <v>2404.7570040000001</v>
          </cell>
          <cell r="F31">
            <v>721.84191899999996</v>
          </cell>
          <cell r="G31">
            <v>73.643508999999995</v>
          </cell>
          <cell r="J31">
            <v>944.37266899999997</v>
          </cell>
          <cell r="K31">
            <v>280.33600100000001</v>
          </cell>
          <cell r="L31">
            <v>21.95</v>
          </cell>
          <cell r="N31">
            <v>158.55528200000001</v>
          </cell>
          <cell r="O31">
            <v>69.835685999999995</v>
          </cell>
          <cell r="P31">
            <v>11.95</v>
          </cell>
        </row>
        <row r="32">
          <cell r="A32">
            <v>318</v>
          </cell>
          <cell r="D32">
            <v>167.999999</v>
          </cell>
          <cell r="E32">
            <v>1554.900001</v>
          </cell>
          <cell r="F32">
            <v>526.70000000000005</v>
          </cell>
          <cell r="G32">
            <v>223.966667</v>
          </cell>
          <cell r="J32">
            <v>487.83333399999998</v>
          </cell>
          <cell r="K32">
            <v>206.222667</v>
          </cell>
          <cell r="L32">
            <v>17.399999999999999</v>
          </cell>
          <cell r="N32">
            <v>55.166665999999999</v>
          </cell>
          <cell r="O32">
            <v>19</v>
          </cell>
          <cell r="P32">
            <v>3</v>
          </cell>
        </row>
        <row r="33">
          <cell r="A33">
            <v>319</v>
          </cell>
          <cell r="D33">
            <v>300.96600100000001</v>
          </cell>
          <cell r="E33">
            <v>1167.3206709999999</v>
          </cell>
          <cell r="F33">
            <v>403.17066899999998</v>
          </cell>
          <cell r="G33">
            <v>29.776</v>
          </cell>
          <cell r="J33">
            <v>605.64600199999995</v>
          </cell>
          <cell r="K33">
            <v>217.57333299999999</v>
          </cell>
          <cell r="L33">
            <v>10.733333999999999</v>
          </cell>
          <cell r="N33">
            <v>124.730001</v>
          </cell>
          <cell r="O33">
            <v>52.261333</v>
          </cell>
          <cell r="P33">
            <v>0</v>
          </cell>
        </row>
        <row r="34">
          <cell r="A34">
            <v>320</v>
          </cell>
          <cell r="D34">
            <v>382.11875700000002</v>
          </cell>
          <cell r="E34">
            <v>1425.137103</v>
          </cell>
          <cell r="F34">
            <v>475.13601699999998</v>
          </cell>
          <cell r="G34">
            <v>55.998947000000001</v>
          </cell>
          <cell r="J34">
            <v>721.28667900000005</v>
          </cell>
          <cell r="K34">
            <v>260.84067399999998</v>
          </cell>
          <cell r="L34">
            <v>15.412000000000001</v>
          </cell>
          <cell r="N34">
            <v>105.60000100000001</v>
          </cell>
          <cell r="O34">
            <v>42.7</v>
          </cell>
          <cell r="P34">
            <v>8</v>
          </cell>
        </row>
        <row r="35">
          <cell r="A35">
            <v>330</v>
          </cell>
          <cell r="D35">
            <v>2991.0286660000002</v>
          </cell>
          <cell r="E35">
            <v>7407.6880069999997</v>
          </cell>
          <cell r="F35">
            <v>2384.5440020000001</v>
          </cell>
          <cell r="G35">
            <v>289.60000000000002</v>
          </cell>
          <cell r="J35">
            <v>2872.6953349999999</v>
          </cell>
          <cell r="K35">
            <v>1017.775998</v>
          </cell>
          <cell r="L35">
            <v>40</v>
          </cell>
          <cell r="N35">
            <v>1011.865999</v>
          </cell>
          <cell r="O35">
            <v>366.90000099999997</v>
          </cell>
          <cell r="P35">
            <v>22</v>
          </cell>
        </row>
        <row r="36">
          <cell r="A36">
            <v>331</v>
          </cell>
          <cell r="D36">
            <v>740.423405</v>
          </cell>
          <cell r="E36">
            <v>2006.6426779999999</v>
          </cell>
          <cell r="F36">
            <v>576.55300299999999</v>
          </cell>
          <cell r="G36">
            <v>72</v>
          </cell>
          <cell r="J36">
            <v>967.74131899999998</v>
          </cell>
          <cell r="K36">
            <v>333.77466299999998</v>
          </cell>
          <cell r="L36">
            <v>12.97</v>
          </cell>
          <cell r="N36">
            <v>407.92084199999999</v>
          </cell>
          <cell r="O36">
            <v>155.6</v>
          </cell>
          <cell r="P36">
            <v>7</v>
          </cell>
        </row>
        <row r="37">
          <cell r="A37">
            <v>332</v>
          </cell>
          <cell r="D37">
            <v>668.693532</v>
          </cell>
          <cell r="E37">
            <v>1879.858911</v>
          </cell>
          <cell r="F37">
            <v>607.51107100000002</v>
          </cell>
          <cell r="G37">
            <v>31.066666999999999</v>
          </cell>
          <cell r="J37">
            <v>1024.336012</v>
          </cell>
          <cell r="K37">
            <v>349.520668</v>
          </cell>
          <cell r="L37">
            <v>9.6333330000000004</v>
          </cell>
          <cell r="N37">
            <v>132.60070400000001</v>
          </cell>
          <cell r="O37">
            <v>62.545614999999998</v>
          </cell>
          <cell r="P37">
            <v>1.6</v>
          </cell>
        </row>
        <row r="38">
          <cell r="A38">
            <v>333</v>
          </cell>
          <cell r="D38">
            <v>1058.5193340000001</v>
          </cell>
          <cell r="E38">
            <v>1972.766668</v>
          </cell>
          <cell r="F38">
            <v>617.33333300000004</v>
          </cell>
          <cell r="G38">
            <v>12.4</v>
          </cell>
          <cell r="J38">
            <v>890.35466599999995</v>
          </cell>
          <cell r="K38">
            <v>303.49999800000001</v>
          </cell>
          <cell r="L38">
            <v>5</v>
          </cell>
          <cell r="N38">
            <v>311.7</v>
          </cell>
          <cell r="O38">
            <v>148</v>
          </cell>
          <cell r="P38">
            <v>4</v>
          </cell>
        </row>
        <row r="39">
          <cell r="A39">
            <v>334</v>
          </cell>
          <cell r="D39">
            <v>422.44922600000001</v>
          </cell>
          <cell r="E39">
            <v>1137.5213329999999</v>
          </cell>
          <cell r="F39">
            <v>296.67587700000001</v>
          </cell>
          <cell r="G39">
            <v>54.5</v>
          </cell>
          <cell r="J39">
            <v>772.21266800000001</v>
          </cell>
          <cell r="K39">
            <v>222.846666</v>
          </cell>
          <cell r="L39">
            <v>5</v>
          </cell>
          <cell r="N39">
            <v>174.56280599999999</v>
          </cell>
          <cell r="O39">
            <v>54.9</v>
          </cell>
          <cell r="P39">
            <v>2.7</v>
          </cell>
        </row>
        <row r="40">
          <cell r="A40">
            <v>335</v>
          </cell>
          <cell r="D40">
            <v>560.29999999999995</v>
          </cell>
          <cell r="E40">
            <v>855.43333199999995</v>
          </cell>
          <cell r="F40">
            <v>254.73333299999999</v>
          </cell>
          <cell r="G40">
            <v>36</v>
          </cell>
          <cell r="J40">
            <v>435.43333100000001</v>
          </cell>
          <cell r="K40">
            <v>149</v>
          </cell>
          <cell r="L40">
            <v>13</v>
          </cell>
          <cell r="N40">
            <v>132.83333300000001</v>
          </cell>
          <cell r="O40">
            <v>55</v>
          </cell>
          <cell r="P40">
            <v>2</v>
          </cell>
        </row>
        <row r="41">
          <cell r="A41">
            <v>336</v>
          </cell>
          <cell r="D41">
            <v>501.84064799999999</v>
          </cell>
          <cell r="E41">
            <v>1034.826082</v>
          </cell>
          <cell r="F41">
            <v>287.02207399999998</v>
          </cell>
          <cell r="G41">
            <v>50</v>
          </cell>
          <cell r="J41">
            <v>515.11934699999995</v>
          </cell>
          <cell r="K41">
            <v>178.32467</v>
          </cell>
          <cell r="L41">
            <v>3</v>
          </cell>
          <cell r="N41">
            <v>156.57280700000001</v>
          </cell>
          <cell r="O41">
            <v>57.946789000000003</v>
          </cell>
          <cell r="P41">
            <v>2</v>
          </cell>
        </row>
        <row r="42">
          <cell r="A42">
            <v>340</v>
          </cell>
          <cell r="D42">
            <v>500</v>
          </cell>
          <cell r="E42">
            <v>749.26666699999998</v>
          </cell>
          <cell r="F42">
            <v>203</v>
          </cell>
          <cell r="G42">
            <v>7.4</v>
          </cell>
          <cell r="J42">
            <v>524.40000099999997</v>
          </cell>
          <cell r="K42">
            <v>165.33333300000001</v>
          </cell>
          <cell r="L42">
            <v>2</v>
          </cell>
          <cell r="N42">
            <v>133</v>
          </cell>
          <cell r="O42">
            <v>40</v>
          </cell>
          <cell r="P42">
            <v>2</v>
          </cell>
        </row>
        <row r="43">
          <cell r="A43">
            <v>341</v>
          </cell>
          <cell r="D43">
            <v>1184.7660040000001</v>
          </cell>
          <cell r="E43">
            <v>2569.9413380000001</v>
          </cell>
          <cell r="F43">
            <v>829.17333399999995</v>
          </cell>
          <cell r="G43">
            <v>96</v>
          </cell>
          <cell r="J43">
            <v>1586.7533470000001</v>
          </cell>
          <cell r="K43">
            <v>548.24067100000002</v>
          </cell>
          <cell r="L43">
            <v>38.4</v>
          </cell>
          <cell r="N43">
            <v>503.86266699999999</v>
          </cell>
          <cell r="O43">
            <v>201.6</v>
          </cell>
          <cell r="P43">
            <v>15</v>
          </cell>
        </row>
        <row r="44">
          <cell r="A44">
            <v>342</v>
          </cell>
          <cell r="D44">
            <v>448.09000300000002</v>
          </cell>
          <cell r="E44">
            <v>1049.6100019999999</v>
          </cell>
          <cell r="F44">
            <v>315.33333299999998</v>
          </cell>
          <cell r="G44">
            <v>16</v>
          </cell>
          <cell r="J44">
            <v>645.72332300000005</v>
          </cell>
          <cell r="K44">
            <v>207.23066299999999</v>
          </cell>
          <cell r="L44">
            <v>3.8</v>
          </cell>
          <cell r="N44">
            <v>196.66666699999999</v>
          </cell>
          <cell r="O44">
            <v>77</v>
          </cell>
          <cell r="P44">
            <v>0</v>
          </cell>
        </row>
        <row r="45">
          <cell r="A45">
            <v>343</v>
          </cell>
          <cell r="D45">
            <v>572.02066500000001</v>
          </cell>
          <cell r="E45">
            <v>1304.9846640000001</v>
          </cell>
          <cell r="F45">
            <v>414.066667</v>
          </cell>
          <cell r="G45">
            <v>6.6</v>
          </cell>
          <cell r="J45">
            <v>857.05067699999995</v>
          </cell>
          <cell r="K45">
            <v>263.89466800000002</v>
          </cell>
          <cell r="L45">
            <v>1</v>
          </cell>
          <cell r="N45">
            <v>125.711332</v>
          </cell>
          <cell r="O45">
            <v>59.933332999999998</v>
          </cell>
          <cell r="P45">
            <v>1</v>
          </cell>
        </row>
        <row r="46">
          <cell r="A46">
            <v>344</v>
          </cell>
          <cell r="D46">
            <v>591.45333500000004</v>
          </cell>
          <cell r="E46">
            <v>1694.1346699999999</v>
          </cell>
          <cell r="F46">
            <v>548.70333200000005</v>
          </cell>
          <cell r="G46">
            <v>30.512</v>
          </cell>
          <cell r="J46">
            <v>1055.6533400000001</v>
          </cell>
          <cell r="K46">
            <v>360.86667</v>
          </cell>
          <cell r="L46">
            <v>12.4</v>
          </cell>
          <cell r="N46">
            <v>237.27866700000001</v>
          </cell>
          <cell r="O46">
            <v>98.179333</v>
          </cell>
          <cell r="P46">
            <v>9.8000000000000007</v>
          </cell>
        </row>
        <row r="47">
          <cell r="A47">
            <v>350</v>
          </cell>
          <cell r="D47">
            <v>571.61800000000005</v>
          </cell>
          <cell r="E47">
            <v>1911.091334</v>
          </cell>
          <cell r="F47">
            <v>602.01466700000003</v>
          </cell>
          <cell r="G47">
            <v>8</v>
          </cell>
          <cell r="J47">
            <v>1044.554672</v>
          </cell>
          <cell r="K47">
            <v>348.26800200000002</v>
          </cell>
          <cell r="L47">
            <v>1</v>
          </cell>
          <cell r="N47">
            <v>177.09133299999999</v>
          </cell>
          <cell r="O47">
            <v>61.866667</v>
          </cell>
          <cell r="P47">
            <v>1</v>
          </cell>
        </row>
        <row r="48">
          <cell r="A48">
            <v>351</v>
          </cell>
          <cell r="D48">
            <v>421.91200099999998</v>
          </cell>
          <cell r="E48">
            <v>1115.6780020000001</v>
          </cell>
          <cell r="F48">
            <v>318.35466700000001</v>
          </cell>
          <cell r="G48">
            <v>23</v>
          </cell>
          <cell r="J48">
            <v>706.28600100000006</v>
          </cell>
          <cell r="K48">
            <v>214.54933399999999</v>
          </cell>
          <cell r="L48">
            <v>6</v>
          </cell>
          <cell r="N48">
            <v>94.666667000000004</v>
          </cell>
          <cell r="O48">
            <v>62.5</v>
          </cell>
          <cell r="P48">
            <v>1</v>
          </cell>
        </row>
        <row r="49">
          <cell r="A49">
            <v>352</v>
          </cell>
          <cell r="D49">
            <v>1781.1833329999999</v>
          </cell>
          <cell r="E49">
            <v>2258.7500009999999</v>
          </cell>
          <cell r="F49">
            <v>385.86666700000001</v>
          </cell>
          <cell r="G49">
            <v>97.4</v>
          </cell>
          <cell r="J49">
            <v>845.56666399999995</v>
          </cell>
          <cell r="K49">
            <v>175.68333200000001</v>
          </cell>
          <cell r="L49">
            <v>39</v>
          </cell>
          <cell r="N49">
            <v>390.933333</v>
          </cell>
          <cell r="O49">
            <v>77.599999999999994</v>
          </cell>
          <cell r="P49">
            <v>15.4</v>
          </cell>
        </row>
        <row r="50">
          <cell r="A50">
            <v>353</v>
          </cell>
          <cell r="D50">
            <v>926.45266500000002</v>
          </cell>
          <cell r="E50">
            <v>1484.842664</v>
          </cell>
          <cell r="F50">
            <v>406.933334</v>
          </cell>
          <cell r="G50">
            <v>51.4</v>
          </cell>
          <cell r="J50">
            <v>770.19734000000005</v>
          </cell>
          <cell r="K50">
            <v>204.26266699999999</v>
          </cell>
          <cell r="L50">
            <v>11</v>
          </cell>
          <cell r="N50">
            <v>286.912666</v>
          </cell>
          <cell r="O50">
            <v>95.400001000000003</v>
          </cell>
          <cell r="P50">
            <v>11.4</v>
          </cell>
        </row>
        <row r="51">
          <cell r="A51">
            <v>354</v>
          </cell>
          <cell r="D51">
            <v>767</v>
          </cell>
          <cell r="E51">
            <v>1581.85</v>
          </cell>
          <cell r="F51">
            <v>499.8</v>
          </cell>
          <cell r="G51">
            <v>21.866667</v>
          </cell>
          <cell r="J51">
            <v>767.26666399999999</v>
          </cell>
          <cell r="K51">
            <v>267.83333299999998</v>
          </cell>
          <cell r="L51">
            <v>9</v>
          </cell>
          <cell r="N51">
            <v>340.21666699999997</v>
          </cell>
          <cell r="O51">
            <v>130.19999999999999</v>
          </cell>
          <cell r="P51">
            <v>6.8666669999999996</v>
          </cell>
        </row>
        <row r="52">
          <cell r="A52">
            <v>355</v>
          </cell>
          <cell r="D52">
            <v>1028.0453339999999</v>
          </cell>
          <cell r="E52">
            <v>1766.091334</v>
          </cell>
          <cell r="F52">
            <v>357.80533400000002</v>
          </cell>
          <cell r="G52">
            <v>348</v>
          </cell>
          <cell r="J52">
            <v>921.07800099999997</v>
          </cell>
          <cell r="K52">
            <v>199.891334</v>
          </cell>
          <cell r="L52">
            <v>199.82466700000001</v>
          </cell>
          <cell r="N52">
            <v>264.578667</v>
          </cell>
          <cell r="O52">
            <v>64.599999999999994</v>
          </cell>
          <cell r="P52">
            <v>46</v>
          </cell>
        </row>
        <row r="53">
          <cell r="A53">
            <v>356</v>
          </cell>
          <cell r="D53">
            <v>519.90000199999997</v>
          </cell>
          <cell r="E53">
            <v>1824.4220009999999</v>
          </cell>
          <cell r="F53">
            <v>534.94733399999996</v>
          </cell>
          <cell r="G53">
            <v>102.54733299999999</v>
          </cell>
          <cell r="J53">
            <v>1319.850678</v>
          </cell>
          <cell r="K53">
            <v>412.79000600000001</v>
          </cell>
          <cell r="L53">
            <v>33</v>
          </cell>
          <cell r="N53">
            <v>202.52266700000001</v>
          </cell>
          <cell r="O53">
            <v>55.2</v>
          </cell>
          <cell r="P53">
            <v>2</v>
          </cell>
        </row>
        <row r="54">
          <cell r="A54">
            <v>357</v>
          </cell>
          <cell r="D54">
            <v>746.31200100000001</v>
          </cell>
          <cell r="E54">
            <v>1325.042001</v>
          </cell>
          <cell r="F54">
            <v>429.18733500000002</v>
          </cell>
          <cell r="G54">
            <v>17.466667000000001</v>
          </cell>
          <cell r="J54">
            <v>748.04799700000001</v>
          </cell>
          <cell r="K54">
            <v>264.18066599999997</v>
          </cell>
          <cell r="L54">
            <v>3.6</v>
          </cell>
          <cell r="N54">
            <v>274.996667</v>
          </cell>
          <cell r="O54">
            <v>110</v>
          </cell>
          <cell r="P54">
            <v>6</v>
          </cell>
        </row>
        <row r="55">
          <cell r="A55">
            <v>358</v>
          </cell>
          <cell r="D55">
            <v>383.5</v>
          </cell>
          <cell r="E55">
            <v>1443.4666669999999</v>
          </cell>
          <cell r="F55">
            <v>365.53333300000003</v>
          </cell>
          <cell r="G55">
            <v>70</v>
          </cell>
          <cell r="J55">
            <v>922.83066199999996</v>
          </cell>
          <cell r="K55">
            <v>236.633332</v>
          </cell>
          <cell r="L55">
            <v>24</v>
          </cell>
          <cell r="N55">
            <v>74</v>
          </cell>
          <cell r="O55">
            <v>25</v>
          </cell>
          <cell r="P55">
            <v>2</v>
          </cell>
        </row>
        <row r="56">
          <cell r="A56">
            <v>359</v>
          </cell>
          <cell r="D56">
            <v>677.36800100000005</v>
          </cell>
          <cell r="E56">
            <v>2358.1973379999999</v>
          </cell>
          <cell r="F56">
            <v>744.92333399999995</v>
          </cell>
          <cell r="G56">
            <v>5</v>
          </cell>
          <cell r="J56">
            <v>1511.383337</v>
          </cell>
          <cell r="K56">
            <v>471.98266899999999</v>
          </cell>
          <cell r="L56">
            <v>1.9446669999999999</v>
          </cell>
          <cell r="N56">
            <v>163.66400100000001</v>
          </cell>
          <cell r="O56">
            <v>109.028001</v>
          </cell>
          <cell r="P56">
            <v>0</v>
          </cell>
        </row>
        <row r="57">
          <cell r="A57">
            <v>370</v>
          </cell>
          <cell r="D57">
            <v>628.93333399999995</v>
          </cell>
          <cell r="E57">
            <v>1275.7000009999999</v>
          </cell>
          <cell r="F57">
            <v>413.16666700000002</v>
          </cell>
          <cell r="G57">
            <v>6.4666670000000002</v>
          </cell>
          <cell r="J57">
            <v>801.76666599999999</v>
          </cell>
          <cell r="K57">
            <v>283.8</v>
          </cell>
          <cell r="L57">
            <v>2.3333330000000001</v>
          </cell>
          <cell r="N57">
            <v>95.4</v>
          </cell>
          <cell r="O57">
            <v>47.533332999999999</v>
          </cell>
          <cell r="P57">
            <v>2</v>
          </cell>
        </row>
        <row r="58">
          <cell r="A58">
            <v>371</v>
          </cell>
          <cell r="D58">
            <v>778.94733499999995</v>
          </cell>
          <cell r="E58">
            <v>1360.554001</v>
          </cell>
          <cell r="F58">
            <v>376.2</v>
          </cell>
          <cell r="G58">
            <v>42.6</v>
          </cell>
          <cell r="J58">
            <v>853.67933600000003</v>
          </cell>
          <cell r="K58">
            <v>271.25466999999998</v>
          </cell>
          <cell r="L58">
            <v>17</v>
          </cell>
          <cell r="N58">
            <v>163.846001</v>
          </cell>
          <cell r="O58">
            <v>50.533332999999999</v>
          </cell>
          <cell r="P58">
            <v>5</v>
          </cell>
        </row>
        <row r="59">
          <cell r="A59">
            <v>372</v>
          </cell>
          <cell r="D59">
            <v>567.77502600000003</v>
          </cell>
          <cell r="E59">
            <v>1174.2498700000001</v>
          </cell>
          <cell r="F59">
            <v>324.52457399999997</v>
          </cell>
          <cell r="G59">
            <v>17</v>
          </cell>
          <cell r="J59">
            <v>717.49601299999995</v>
          </cell>
          <cell r="K59">
            <v>206.698668</v>
          </cell>
          <cell r="L59">
            <v>1</v>
          </cell>
          <cell r="N59">
            <v>189.194738</v>
          </cell>
          <cell r="O59">
            <v>82.577195000000003</v>
          </cell>
          <cell r="P59">
            <v>10</v>
          </cell>
        </row>
        <row r="60">
          <cell r="A60">
            <v>373</v>
          </cell>
          <cell r="D60">
            <v>899.65532800000005</v>
          </cell>
          <cell r="E60">
            <v>3197.16932</v>
          </cell>
          <cell r="F60">
            <v>1083.123333</v>
          </cell>
          <cell r="G60">
            <v>91.6</v>
          </cell>
          <cell r="J60">
            <v>1718.036652</v>
          </cell>
          <cell r="K60">
            <v>601.29666699999996</v>
          </cell>
          <cell r="L60">
            <v>26.8</v>
          </cell>
          <cell r="N60">
            <v>565.02132900000004</v>
          </cell>
          <cell r="O60">
            <v>206.433334</v>
          </cell>
          <cell r="P60">
            <v>22.733332999999998</v>
          </cell>
        </row>
        <row r="61">
          <cell r="A61">
            <v>380</v>
          </cell>
          <cell r="D61">
            <v>1351.8653340000001</v>
          </cell>
          <cell r="E61">
            <v>2737.714003</v>
          </cell>
          <cell r="F61">
            <v>828.36866999999995</v>
          </cell>
          <cell r="G61">
            <v>120.333333</v>
          </cell>
          <cell r="J61">
            <v>1369.655348</v>
          </cell>
          <cell r="K61">
            <v>419.79333500000001</v>
          </cell>
          <cell r="L61">
            <v>22.710666</v>
          </cell>
          <cell r="N61">
            <v>451.678</v>
          </cell>
          <cell r="O61">
            <v>145</v>
          </cell>
          <cell r="P61">
            <v>30.2</v>
          </cell>
        </row>
        <row r="62">
          <cell r="A62">
            <v>381</v>
          </cell>
          <cell r="D62">
            <v>535.13866800000005</v>
          </cell>
          <cell r="E62">
            <v>1425.4020009999999</v>
          </cell>
          <cell r="F62">
            <v>434.53666500000003</v>
          </cell>
          <cell r="G62">
            <v>52.4</v>
          </cell>
          <cell r="J62">
            <v>781.53333099999998</v>
          </cell>
          <cell r="K62">
            <v>257.78000100000003</v>
          </cell>
          <cell r="L62">
            <v>2</v>
          </cell>
          <cell r="N62">
            <v>205.683335</v>
          </cell>
          <cell r="O62">
            <v>77.513332000000005</v>
          </cell>
          <cell r="P62">
            <v>6</v>
          </cell>
        </row>
        <row r="63">
          <cell r="A63">
            <v>382</v>
          </cell>
          <cell r="D63">
            <v>1229.6894870000001</v>
          </cell>
          <cell r="E63">
            <v>3195.2706619999999</v>
          </cell>
          <cell r="F63">
            <v>1196.7272089999999</v>
          </cell>
          <cell r="G63">
            <v>79.878947999999994</v>
          </cell>
          <cell r="J63">
            <v>1768.562676</v>
          </cell>
          <cell r="K63">
            <v>689.69333600000004</v>
          </cell>
          <cell r="L63">
            <v>25.894666999999998</v>
          </cell>
          <cell r="N63">
            <v>639.15965700000004</v>
          </cell>
          <cell r="O63">
            <v>300.89122900000001</v>
          </cell>
          <cell r="P63">
            <v>14.984211</v>
          </cell>
        </row>
        <row r="64">
          <cell r="A64">
            <v>383</v>
          </cell>
          <cell r="D64">
            <v>1541.3373340000001</v>
          </cell>
          <cell r="E64">
            <v>4736.2273480000003</v>
          </cell>
          <cell r="F64">
            <v>1470.551336</v>
          </cell>
          <cell r="G64">
            <v>109.6</v>
          </cell>
          <cell r="J64">
            <v>2863.786693</v>
          </cell>
          <cell r="K64">
            <v>915.14800300000002</v>
          </cell>
          <cell r="L64">
            <v>42</v>
          </cell>
          <cell r="N64">
            <v>559.74400200000002</v>
          </cell>
          <cell r="O64">
            <v>225.1</v>
          </cell>
          <cell r="P64">
            <v>7</v>
          </cell>
        </row>
        <row r="65">
          <cell r="A65">
            <v>384</v>
          </cell>
          <cell r="D65">
            <v>580.18866400000002</v>
          </cell>
          <cell r="E65">
            <v>1438.120009</v>
          </cell>
          <cell r="F65">
            <v>425.83400399999999</v>
          </cell>
          <cell r="G65">
            <v>31.845333</v>
          </cell>
          <cell r="J65">
            <v>1072.9400049999999</v>
          </cell>
          <cell r="K65">
            <v>362.397333</v>
          </cell>
          <cell r="L65">
            <v>6.8333329999999997</v>
          </cell>
          <cell r="N65">
            <v>197.97066699999999</v>
          </cell>
          <cell r="O65">
            <v>78.068667000000005</v>
          </cell>
          <cell r="P65">
            <v>0.93333299999999997</v>
          </cell>
        </row>
        <row r="66">
          <cell r="A66">
            <v>390</v>
          </cell>
          <cell r="D66">
            <v>494.933334</v>
          </cell>
          <cell r="E66">
            <v>909.40175499999998</v>
          </cell>
          <cell r="F66">
            <v>276.3</v>
          </cell>
          <cell r="G66">
            <v>88.533332999999999</v>
          </cell>
          <cell r="J66">
            <v>592.16666399999997</v>
          </cell>
          <cell r="K66">
            <v>193.966668</v>
          </cell>
          <cell r="L66">
            <v>56.933332999999998</v>
          </cell>
          <cell r="N66">
            <v>63.6</v>
          </cell>
          <cell r="O66">
            <v>33.466667000000001</v>
          </cell>
          <cell r="P66">
            <v>8</v>
          </cell>
        </row>
        <row r="67">
          <cell r="A67">
            <v>391</v>
          </cell>
          <cell r="D67">
            <v>697.66531699999996</v>
          </cell>
          <cell r="E67">
            <v>1495.0306499999999</v>
          </cell>
          <cell r="F67">
            <v>389.75132600000001</v>
          </cell>
          <cell r="G67">
            <v>84.798000000000002</v>
          </cell>
          <cell r="J67">
            <v>749.453936</v>
          </cell>
          <cell r="K67">
            <v>204.87732199999999</v>
          </cell>
          <cell r="L67">
            <v>6.9973330000000002</v>
          </cell>
          <cell r="N67">
            <v>326.69066199999997</v>
          </cell>
          <cell r="O67">
            <v>88.474664000000004</v>
          </cell>
          <cell r="P67">
            <v>5.2</v>
          </cell>
        </row>
        <row r="68">
          <cell r="A68">
            <v>392</v>
          </cell>
          <cell r="D68">
            <v>353.22800100000001</v>
          </cell>
          <cell r="E68">
            <v>949.578666</v>
          </cell>
          <cell r="F68">
            <v>228.933333</v>
          </cell>
          <cell r="G68">
            <v>6</v>
          </cell>
          <cell r="J68">
            <v>817.903325</v>
          </cell>
          <cell r="K68">
            <v>263.77266600000002</v>
          </cell>
          <cell r="L68">
            <v>7.2</v>
          </cell>
          <cell r="N68">
            <v>34.799999999999997</v>
          </cell>
          <cell r="O68">
            <v>25</v>
          </cell>
          <cell r="P68">
            <v>3</v>
          </cell>
        </row>
        <row r="69">
          <cell r="A69">
            <v>393</v>
          </cell>
          <cell r="D69">
            <v>326.29298199999999</v>
          </cell>
          <cell r="E69">
            <v>553.72105399999998</v>
          </cell>
          <cell r="F69">
            <v>134.10351</v>
          </cell>
          <cell r="G69">
            <v>4</v>
          </cell>
          <cell r="J69">
            <v>234.63333499999999</v>
          </cell>
          <cell r="K69">
            <v>66.55</v>
          </cell>
          <cell r="L69">
            <v>0.73333300000000001</v>
          </cell>
          <cell r="N69">
            <v>96.433333000000005</v>
          </cell>
          <cell r="O69">
            <v>26</v>
          </cell>
          <cell r="P69">
            <v>0</v>
          </cell>
        </row>
        <row r="70">
          <cell r="A70">
            <v>394</v>
          </cell>
          <cell r="D70">
            <v>387.33333399999998</v>
          </cell>
          <cell r="E70">
            <v>693.26666699999998</v>
          </cell>
          <cell r="F70">
            <v>178.75733399999999</v>
          </cell>
          <cell r="G70">
            <v>9</v>
          </cell>
          <cell r="J70">
            <v>464.633331</v>
          </cell>
          <cell r="K70">
            <v>130.96666500000001</v>
          </cell>
          <cell r="L70">
            <v>4</v>
          </cell>
          <cell r="N70">
            <v>156</v>
          </cell>
          <cell r="O70">
            <v>55</v>
          </cell>
          <cell r="P70">
            <v>2</v>
          </cell>
        </row>
        <row r="71">
          <cell r="A71">
            <v>800</v>
          </cell>
          <cell r="D71">
            <v>199.014036</v>
          </cell>
          <cell r="E71">
            <v>1366.2252040000001</v>
          </cell>
          <cell r="F71">
            <v>487.03727700000002</v>
          </cell>
          <cell r="G71">
            <v>86.533332999999999</v>
          </cell>
          <cell r="J71">
            <v>708.95933400000001</v>
          </cell>
          <cell r="K71">
            <v>241.818668</v>
          </cell>
          <cell r="L71">
            <v>16.699998000000001</v>
          </cell>
          <cell r="N71">
            <v>97.807017999999999</v>
          </cell>
          <cell r="O71">
            <v>38.668860000000002</v>
          </cell>
          <cell r="P71">
            <v>6.2</v>
          </cell>
        </row>
        <row r="72">
          <cell r="A72">
            <v>801</v>
          </cell>
          <cell r="D72">
            <v>446.16666400000003</v>
          </cell>
          <cell r="E72">
            <v>2567.0188410000001</v>
          </cell>
          <cell r="F72">
            <v>874.97412199999997</v>
          </cell>
          <cell r="G72">
            <v>95.9</v>
          </cell>
          <cell r="J72">
            <v>1568.2886860000001</v>
          </cell>
          <cell r="K72">
            <v>540.78000699999996</v>
          </cell>
          <cell r="L72">
            <v>39.033332000000001</v>
          </cell>
          <cell r="N72">
            <v>195.04999900000001</v>
          </cell>
          <cell r="O72">
            <v>69.150000000000006</v>
          </cell>
          <cell r="P72">
            <v>4</v>
          </cell>
        </row>
        <row r="73">
          <cell r="A73">
            <v>802</v>
          </cell>
          <cell r="D73">
            <v>291.33822700000002</v>
          </cell>
          <cell r="E73">
            <v>1580.3179580000001</v>
          </cell>
          <cell r="F73">
            <v>537.17051500000002</v>
          </cell>
          <cell r="G73">
            <v>60.901333000000001</v>
          </cell>
          <cell r="J73">
            <v>869.39734699999997</v>
          </cell>
          <cell r="K73">
            <v>289.35400399999997</v>
          </cell>
          <cell r="L73">
            <v>12.868</v>
          </cell>
          <cell r="N73">
            <v>127.508667</v>
          </cell>
          <cell r="O73">
            <v>52.010668000000003</v>
          </cell>
          <cell r="P73">
            <v>3</v>
          </cell>
        </row>
        <row r="74">
          <cell r="A74">
            <v>803</v>
          </cell>
          <cell r="D74">
            <v>407.20200199999999</v>
          </cell>
          <cell r="E74">
            <v>2813.1293340000002</v>
          </cell>
          <cell r="F74">
            <v>946.38066700000002</v>
          </cell>
          <cell r="G74">
            <v>46.733333999999999</v>
          </cell>
          <cell r="J74">
            <v>1516.5046480000001</v>
          </cell>
          <cell r="K74">
            <v>531.841992</v>
          </cell>
          <cell r="L74">
            <v>20.266667000000002</v>
          </cell>
          <cell r="N74">
            <v>140.18600000000001</v>
          </cell>
          <cell r="O74">
            <v>111.63200000000001</v>
          </cell>
          <cell r="P74">
            <v>5.6</v>
          </cell>
        </row>
        <row r="75">
          <cell r="A75">
            <v>805</v>
          </cell>
          <cell r="D75">
            <v>131.566667</v>
          </cell>
          <cell r="E75">
            <v>160.01491200000001</v>
          </cell>
          <cell r="F75">
            <v>34</v>
          </cell>
          <cell r="G75">
            <v>2</v>
          </cell>
          <cell r="J75">
            <v>172.99800300000001</v>
          </cell>
          <cell r="K75">
            <v>54.233333999999999</v>
          </cell>
          <cell r="L75">
            <v>0</v>
          </cell>
          <cell r="N75">
            <v>18.894736000000002</v>
          </cell>
          <cell r="O75">
            <v>11</v>
          </cell>
          <cell r="P75">
            <v>1</v>
          </cell>
        </row>
        <row r="76">
          <cell r="A76">
            <v>806</v>
          </cell>
          <cell r="D76">
            <v>489.8</v>
          </cell>
          <cell r="E76">
            <v>481</v>
          </cell>
          <cell r="F76">
            <v>127</v>
          </cell>
          <cell r="G76">
            <v>1</v>
          </cell>
          <cell r="J76">
            <v>335.53333300000003</v>
          </cell>
          <cell r="K76">
            <v>94.066666999999995</v>
          </cell>
          <cell r="L76">
            <v>0</v>
          </cell>
          <cell r="N76">
            <v>115</v>
          </cell>
          <cell r="O76">
            <v>31</v>
          </cell>
          <cell r="P76">
            <v>0</v>
          </cell>
        </row>
        <row r="77">
          <cell r="A77">
            <v>807</v>
          </cell>
          <cell r="D77">
            <v>293.97333300000003</v>
          </cell>
          <cell r="E77">
            <v>174.9</v>
          </cell>
          <cell r="F77">
            <v>42.120666999999997</v>
          </cell>
          <cell r="G77">
            <v>0</v>
          </cell>
          <cell r="J77">
            <v>295.91666600000002</v>
          </cell>
          <cell r="K77">
            <v>112.179333</v>
          </cell>
          <cell r="L77">
            <v>0</v>
          </cell>
          <cell r="N77">
            <v>31</v>
          </cell>
          <cell r="O77">
            <v>16</v>
          </cell>
          <cell r="P77">
            <v>0</v>
          </cell>
        </row>
        <row r="78">
          <cell r="A78">
            <v>808</v>
          </cell>
          <cell r="D78">
            <v>457.13333399999999</v>
          </cell>
          <cell r="E78">
            <v>598.866668</v>
          </cell>
          <cell r="F78">
            <v>153.066667</v>
          </cell>
          <cell r="G78">
            <v>53.4</v>
          </cell>
          <cell r="J78">
            <v>481.11666300000002</v>
          </cell>
          <cell r="K78">
            <v>138.1</v>
          </cell>
          <cell r="L78">
            <v>4</v>
          </cell>
          <cell r="N78">
            <v>47</v>
          </cell>
          <cell r="O78">
            <v>26</v>
          </cell>
          <cell r="P78">
            <v>0</v>
          </cell>
        </row>
        <row r="79">
          <cell r="A79">
            <v>810</v>
          </cell>
          <cell r="D79">
            <v>855.23416399999996</v>
          </cell>
          <cell r="E79">
            <v>1310.44399</v>
          </cell>
          <cell r="F79">
            <v>393.55968899999999</v>
          </cell>
          <cell r="G79">
            <v>16.831581</v>
          </cell>
          <cell r="J79">
            <v>642.97399499999995</v>
          </cell>
          <cell r="K79">
            <v>205.156665</v>
          </cell>
          <cell r="L79">
            <v>5.968</v>
          </cell>
          <cell r="N79">
            <v>430.72459300000003</v>
          </cell>
          <cell r="O79">
            <v>147.340361</v>
          </cell>
          <cell r="P79">
            <v>3.9684219999999999</v>
          </cell>
        </row>
        <row r="80">
          <cell r="A80">
            <v>811</v>
          </cell>
          <cell r="D80">
            <v>429.66666700000002</v>
          </cell>
          <cell r="E80">
            <v>1963.4079979999999</v>
          </cell>
          <cell r="F80">
            <v>645.65000099999997</v>
          </cell>
          <cell r="G80">
            <v>56</v>
          </cell>
          <cell r="J80">
            <v>1354.6406649999999</v>
          </cell>
          <cell r="K80">
            <v>450.28999800000003</v>
          </cell>
          <cell r="L80">
            <v>10.066667000000001</v>
          </cell>
          <cell r="N80">
            <v>117.3</v>
          </cell>
          <cell r="O80">
            <v>46.2</v>
          </cell>
          <cell r="P80">
            <v>5</v>
          </cell>
        </row>
        <row r="81">
          <cell r="A81">
            <v>812</v>
          </cell>
          <cell r="D81">
            <v>478.683333</v>
          </cell>
          <cell r="E81">
            <v>861.28771700000004</v>
          </cell>
          <cell r="F81">
            <v>257.59999900000003</v>
          </cell>
          <cell r="G81">
            <v>19</v>
          </cell>
          <cell r="J81">
            <v>415.42</v>
          </cell>
          <cell r="K81">
            <v>130.24533500000001</v>
          </cell>
          <cell r="L81">
            <v>7</v>
          </cell>
          <cell r="N81">
            <v>202.43333200000001</v>
          </cell>
          <cell r="O81">
            <v>64.8</v>
          </cell>
          <cell r="P81">
            <v>2</v>
          </cell>
        </row>
        <row r="82">
          <cell r="A82">
            <v>813</v>
          </cell>
          <cell r="D82">
            <v>322.37600400000002</v>
          </cell>
          <cell r="E82">
            <v>997.07333500000004</v>
          </cell>
          <cell r="F82">
            <v>294.92266799999999</v>
          </cell>
          <cell r="G82">
            <v>7.3</v>
          </cell>
          <cell r="J82">
            <v>503.21132399999999</v>
          </cell>
          <cell r="K82">
            <v>191.363336</v>
          </cell>
          <cell r="L82">
            <v>2</v>
          </cell>
          <cell r="N82">
            <v>263.282667</v>
          </cell>
          <cell r="O82">
            <v>71.500000999999997</v>
          </cell>
          <cell r="P82">
            <v>2.8</v>
          </cell>
        </row>
        <row r="83">
          <cell r="A83">
            <v>815</v>
          </cell>
          <cell r="D83">
            <v>735.45200299999999</v>
          </cell>
          <cell r="E83">
            <v>3855.6353349999999</v>
          </cell>
          <cell r="F83">
            <v>1265.792672</v>
          </cell>
          <cell r="G83">
            <v>116</v>
          </cell>
          <cell r="J83">
            <v>2451.7806679999999</v>
          </cell>
          <cell r="K83">
            <v>833.431331</v>
          </cell>
          <cell r="L83">
            <v>27.863333000000001</v>
          </cell>
          <cell r="N83">
            <v>277.35799900000001</v>
          </cell>
          <cell r="O83">
            <v>135.51333299999999</v>
          </cell>
          <cell r="P83">
            <v>18</v>
          </cell>
        </row>
        <row r="84">
          <cell r="A84">
            <v>816</v>
          </cell>
          <cell r="D84">
            <v>212.71333300000001</v>
          </cell>
          <cell r="E84">
            <v>1198.700004</v>
          </cell>
          <cell r="F84">
            <v>336.53333500000002</v>
          </cell>
          <cell r="G84">
            <v>71.7</v>
          </cell>
          <cell r="J84">
            <v>760.60000200000002</v>
          </cell>
          <cell r="K84">
            <v>213.66333299999999</v>
          </cell>
          <cell r="L84">
            <v>28.600000999999999</v>
          </cell>
          <cell r="N84">
            <v>110.633334</v>
          </cell>
          <cell r="O84">
            <v>36.750000999999997</v>
          </cell>
          <cell r="P84">
            <v>2</v>
          </cell>
        </row>
        <row r="85">
          <cell r="A85">
            <v>821</v>
          </cell>
          <cell r="D85">
            <v>574.30000099999995</v>
          </cell>
          <cell r="E85">
            <v>2162.416671</v>
          </cell>
          <cell r="F85">
            <v>701.03333499999997</v>
          </cell>
          <cell r="G85">
            <v>51</v>
          </cell>
          <cell r="J85">
            <v>568.63999799999999</v>
          </cell>
          <cell r="K85">
            <v>204.83933400000001</v>
          </cell>
          <cell r="L85">
            <v>13</v>
          </cell>
          <cell r="N85">
            <v>301.933334</v>
          </cell>
          <cell r="O85">
            <v>116.86666700000001</v>
          </cell>
          <cell r="P85">
            <v>9</v>
          </cell>
        </row>
        <row r="86">
          <cell r="A86">
            <v>822</v>
          </cell>
          <cell r="D86">
            <v>224.586399</v>
          </cell>
          <cell r="E86">
            <v>1146.3111489999999</v>
          </cell>
          <cell r="F86">
            <v>348.39200499999998</v>
          </cell>
          <cell r="G86">
            <v>67.706560999999994</v>
          </cell>
          <cell r="J86">
            <v>529.11533399999996</v>
          </cell>
          <cell r="K86">
            <v>180.864667</v>
          </cell>
          <cell r="L86">
            <v>1.516667</v>
          </cell>
          <cell r="N86">
            <v>166.572632</v>
          </cell>
          <cell r="O86">
            <v>43.7</v>
          </cell>
          <cell r="P86">
            <v>3</v>
          </cell>
        </row>
        <row r="87">
          <cell r="A87">
            <v>823</v>
          </cell>
          <cell r="D87">
            <v>222.42707200000001</v>
          </cell>
          <cell r="E87">
            <v>1776.7023019999999</v>
          </cell>
          <cell r="F87">
            <v>572.47598900000003</v>
          </cell>
          <cell r="G87">
            <v>25.094736999999999</v>
          </cell>
          <cell r="J87">
            <v>1087.8306769999999</v>
          </cell>
          <cell r="K87">
            <v>373.690001</v>
          </cell>
          <cell r="L87">
            <v>3.5333329999999998</v>
          </cell>
          <cell r="N87">
            <v>172.22284200000001</v>
          </cell>
          <cell r="O87">
            <v>68.454245999999998</v>
          </cell>
          <cell r="P87">
            <v>2</v>
          </cell>
        </row>
        <row r="88">
          <cell r="A88">
            <v>825</v>
          </cell>
          <cell r="D88">
            <v>540.81921999999997</v>
          </cell>
          <cell r="E88">
            <v>3958.9629279999999</v>
          </cell>
          <cell r="F88">
            <v>1378.5888669999999</v>
          </cell>
          <cell r="G88">
            <v>61.551667000000002</v>
          </cell>
          <cell r="J88">
            <v>1792.2786599999999</v>
          </cell>
          <cell r="K88">
            <v>661.83466899999996</v>
          </cell>
          <cell r="L88">
            <v>14.438666</v>
          </cell>
          <cell r="N88">
            <v>283.81526300000002</v>
          </cell>
          <cell r="O88">
            <v>100.84596500000001</v>
          </cell>
          <cell r="P88">
            <v>11.8</v>
          </cell>
        </row>
        <row r="89">
          <cell r="A89">
            <v>826</v>
          </cell>
          <cell r="D89">
            <v>594.53702999999996</v>
          </cell>
          <cell r="E89">
            <v>2140.8685030000001</v>
          </cell>
          <cell r="F89">
            <v>689.07535600000006</v>
          </cell>
          <cell r="G89">
            <v>44.333333000000003</v>
          </cell>
          <cell r="J89">
            <v>880.14459799999997</v>
          </cell>
          <cell r="K89">
            <v>314.84530999999998</v>
          </cell>
          <cell r="L89">
            <v>2</v>
          </cell>
          <cell r="N89">
            <v>120.358666</v>
          </cell>
          <cell r="O89">
            <v>68.133332999999993</v>
          </cell>
          <cell r="P89">
            <v>2</v>
          </cell>
        </row>
        <row r="90">
          <cell r="A90">
            <v>830</v>
          </cell>
          <cell r="D90">
            <v>1159.1303459999999</v>
          </cell>
          <cell r="E90">
            <v>4496.0654009999998</v>
          </cell>
          <cell r="F90">
            <v>1486.373488</v>
          </cell>
          <cell r="G90">
            <v>102.734949</v>
          </cell>
          <cell r="J90">
            <v>2588.2272069999999</v>
          </cell>
          <cell r="K90">
            <v>877.97196599999995</v>
          </cell>
          <cell r="L90">
            <v>29.608001000000002</v>
          </cell>
          <cell r="N90">
            <v>501.600775</v>
          </cell>
          <cell r="O90">
            <v>208.056476</v>
          </cell>
          <cell r="P90">
            <v>10.784211000000001</v>
          </cell>
        </row>
        <row r="91">
          <cell r="A91">
            <v>831</v>
          </cell>
          <cell r="D91">
            <v>607.18233799999996</v>
          </cell>
          <cell r="E91">
            <v>1410.1599309999999</v>
          </cell>
          <cell r="F91">
            <v>444.584317</v>
          </cell>
          <cell r="G91">
            <v>35.4</v>
          </cell>
          <cell r="J91">
            <v>696.39933099999996</v>
          </cell>
          <cell r="K91">
            <v>228.628668</v>
          </cell>
          <cell r="L91">
            <v>6</v>
          </cell>
          <cell r="N91">
            <v>272.87866600000001</v>
          </cell>
          <cell r="O91">
            <v>93.921755000000005</v>
          </cell>
          <cell r="P91">
            <v>4</v>
          </cell>
        </row>
        <row r="92">
          <cell r="A92">
            <v>838</v>
          </cell>
          <cell r="D92">
            <v>431.60066799999998</v>
          </cell>
          <cell r="E92">
            <v>2381.950668</v>
          </cell>
          <cell r="F92">
            <v>853.11999700000001</v>
          </cell>
          <cell r="G92">
            <v>127.10000100000001</v>
          </cell>
          <cell r="J92">
            <v>1142.3340069999999</v>
          </cell>
          <cell r="K92">
            <v>422.66467599999999</v>
          </cell>
          <cell r="L92">
            <v>35.299999999999997</v>
          </cell>
          <cell r="N92">
            <v>199.30933300000001</v>
          </cell>
          <cell r="O92">
            <v>80.517332999999994</v>
          </cell>
          <cell r="P92">
            <v>5</v>
          </cell>
        </row>
        <row r="93">
          <cell r="A93">
            <v>839</v>
          </cell>
          <cell r="D93">
            <v>601.81922599999996</v>
          </cell>
          <cell r="E93">
            <v>2991.3363690000001</v>
          </cell>
          <cell r="F93">
            <v>1010.4163150000001</v>
          </cell>
          <cell r="G93">
            <v>91.332455999999993</v>
          </cell>
          <cell r="J93">
            <v>1557.32467</v>
          </cell>
          <cell r="K93">
            <v>545.514004</v>
          </cell>
          <cell r="L93">
            <v>37.733334999999997</v>
          </cell>
          <cell r="N93">
            <v>326.78835099999998</v>
          </cell>
          <cell r="O93">
            <v>127.754386</v>
          </cell>
          <cell r="P93">
            <v>7</v>
          </cell>
        </row>
        <row r="94">
          <cell r="A94">
            <v>840</v>
          </cell>
          <cell r="D94">
            <v>873.24734599999999</v>
          </cell>
          <cell r="E94">
            <v>2201.9307140000001</v>
          </cell>
          <cell r="F94">
            <v>654.04468399999996</v>
          </cell>
          <cell r="G94">
            <v>70.177333000000004</v>
          </cell>
          <cell r="J94">
            <v>1450.2840040000001</v>
          </cell>
          <cell r="K94">
            <v>467.07400200000001</v>
          </cell>
          <cell r="L94">
            <v>25.602667</v>
          </cell>
          <cell r="N94">
            <v>422.002004</v>
          </cell>
          <cell r="O94">
            <v>155.47733500000001</v>
          </cell>
          <cell r="P94">
            <v>13</v>
          </cell>
        </row>
        <row r="95">
          <cell r="A95">
            <v>841</v>
          </cell>
          <cell r="D95">
            <v>202.55000100000001</v>
          </cell>
          <cell r="E95">
            <v>551.55789500000003</v>
          </cell>
          <cell r="F95">
            <v>179.91666699999999</v>
          </cell>
          <cell r="G95">
            <v>14</v>
          </cell>
          <cell r="J95">
            <v>355.86999200000002</v>
          </cell>
          <cell r="K95">
            <v>119.250001</v>
          </cell>
          <cell r="L95">
            <v>6.6</v>
          </cell>
          <cell r="N95">
            <v>69</v>
          </cell>
          <cell r="O95">
            <v>14</v>
          </cell>
          <cell r="P95">
            <v>5</v>
          </cell>
        </row>
        <row r="96">
          <cell r="A96">
            <v>845</v>
          </cell>
          <cell r="D96">
            <v>805.41666699999996</v>
          </cell>
          <cell r="E96">
            <v>3590.7626700000001</v>
          </cell>
          <cell r="F96">
            <v>1236.6666620000001</v>
          </cell>
          <cell r="G96">
            <v>98.216667000000001</v>
          </cell>
          <cell r="J96">
            <v>1470.659993</v>
          </cell>
          <cell r="K96">
            <v>546.37666200000001</v>
          </cell>
          <cell r="L96">
            <v>25.333333</v>
          </cell>
          <cell r="N96">
            <v>372.39333199999999</v>
          </cell>
          <cell r="O96">
            <v>159.349998</v>
          </cell>
          <cell r="P96">
            <v>6</v>
          </cell>
        </row>
        <row r="97">
          <cell r="A97">
            <v>846</v>
          </cell>
          <cell r="D97">
            <v>441.012067</v>
          </cell>
          <cell r="E97">
            <v>1822.704583</v>
          </cell>
          <cell r="F97">
            <v>625.13611300000002</v>
          </cell>
          <cell r="G97">
            <v>103.937659</v>
          </cell>
          <cell r="J97">
            <v>857.77133200000003</v>
          </cell>
          <cell r="K97">
            <v>306.15200800000002</v>
          </cell>
          <cell r="L97">
            <v>16.756667</v>
          </cell>
          <cell r="N97">
            <v>225.43889100000001</v>
          </cell>
          <cell r="O97">
            <v>100.912316</v>
          </cell>
          <cell r="P97">
            <v>10.999421</v>
          </cell>
        </row>
        <row r="98">
          <cell r="A98">
            <v>850</v>
          </cell>
          <cell r="D98">
            <v>1680.0860600000001</v>
          </cell>
          <cell r="E98">
            <v>11891.203677</v>
          </cell>
          <cell r="F98">
            <v>4243.6056930000004</v>
          </cell>
          <cell r="G98">
            <v>367.96333099999998</v>
          </cell>
          <cell r="J98">
            <v>6154.2226629999996</v>
          </cell>
          <cell r="K98">
            <v>2283.2846570000002</v>
          </cell>
          <cell r="L98">
            <v>66.154000999999994</v>
          </cell>
          <cell r="N98">
            <v>1003.954285</v>
          </cell>
          <cell r="O98">
            <v>461.42987900000003</v>
          </cell>
          <cell r="P98">
            <v>25.140825</v>
          </cell>
        </row>
        <row r="99">
          <cell r="A99">
            <v>851</v>
          </cell>
          <cell r="D99">
            <v>413.69518799999997</v>
          </cell>
          <cell r="E99">
            <v>1828.282721</v>
          </cell>
          <cell r="F99">
            <v>687.38231299999995</v>
          </cell>
          <cell r="G99">
            <v>39.478948000000003</v>
          </cell>
          <cell r="J99">
            <v>906.82864099999995</v>
          </cell>
          <cell r="K99">
            <v>359.73598800000002</v>
          </cell>
          <cell r="L99">
            <v>12.628</v>
          </cell>
          <cell r="N99">
            <v>124.944703</v>
          </cell>
          <cell r="O99">
            <v>118.331058</v>
          </cell>
          <cell r="P99">
            <v>0.98421099999999995</v>
          </cell>
        </row>
        <row r="100">
          <cell r="A100">
            <v>852</v>
          </cell>
          <cell r="D100">
            <v>461.11623700000001</v>
          </cell>
          <cell r="E100">
            <v>1876.930437</v>
          </cell>
          <cell r="F100">
            <v>715.07960200000002</v>
          </cell>
          <cell r="G100">
            <v>19.008596000000001</v>
          </cell>
          <cell r="J100">
            <v>837.85001399999999</v>
          </cell>
          <cell r="K100">
            <v>339.736672</v>
          </cell>
          <cell r="L100">
            <v>6.9706669999999997</v>
          </cell>
          <cell r="N100">
            <v>492.57275600000003</v>
          </cell>
          <cell r="O100">
            <v>193.529281</v>
          </cell>
          <cell r="P100">
            <v>0.999421</v>
          </cell>
        </row>
        <row r="101">
          <cell r="A101">
            <v>855</v>
          </cell>
          <cell r="D101">
            <v>849.69376399999999</v>
          </cell>
          <cell r="E101">
            <v>6339.3087809999997</v>
          </cell>
          <cell r="F101">
            <v>2323.7998520000001</v>
          </cell>
          <cell r="G101">
            <v>123.284333</v>
          </cell>
          <cell r="J101">
            <v>3314.7513260000001</v>
          </cell>
          <cell r="K101">
            <v>1272.361328</v>
          </cell>
          <cell r="L101">
            <v>22.146668999999999</v>
          </cell>
          <cell r="N101">
            <v>625.07637199999999</v>
          </cell>
          <cell r="O101">
            <v>319.86901699999999</v>
          </cell>
          <cell r="P101">
            <v>5.6</v>
          </cell>
        </row>
        <row r="102">
          <cell r="A102">
            <v>856</v>
          </cell>
          <cell r="D102">
            <v>910.67926599999998</v>
          </cell>
          <cell r="E102">
            <v>2474.8639659999999</v>
          </cell>
          <cell r="F102">
            <v>758.58308899999997</v>
          </cell>
          <cell r="G102">
            <v>135.80000000000001</v>
          </cell>
          <cell r="J102">
            <v>848.25332600000002</v>
          </cell>
          <cell r="K102">
            <v>292.45733300000001</v>
          </cell>
          <cell r="L102">
            <v>26.8</v>
          </cell>
          <cell r="N102">
            <v>525.64820999999995</v>
          </cell>
          <cell r="O102">
            <v>183.90133399999999</v>
          </cell>
          <cell r="P102">
            <v>35.799999999999997</v>
          </cell>
        </row>
        <row r="103">
          <cell r="A103">
            <v>857</v>
          </cell>
          <cell r="D103">
            <v>25.835107000000001</v>
          </cell>
          <cell r="E103">
            <v>229.15506300000001</v>
          </cell>
          <cell r="F103">
            <v>84.788319000000001</v>
          </cell>
          <cell r="G103">
            <v>11.8</v>
          </cell>
          <cell r="J103">
            <v>128.984666</v>
          </cell>
          <cell r="K103">
            <v>48.634667</v>
          </cell>
          <cell r="L103">
            <v>1.8666670000000001</v>
          </cell>
          <cell r="N103">
            <v>8.9508779999999994</v>
          </cell>
          <cell r="O103">
            <v>1</v>
          </cell>
          <cell r="P103">
            <v>0</v>
          </cell>
        </row>
        <row r="104">
          <cell r="A104">
            <v>860</v>
          </cell>
          <cell r="D104">
            <v>1378.9566669999999</v>
          </cell>
          <cell r="E104">
            <v>6918.083353</v>
          </cell>
          <cell r="F104">
            <v>2436.9826720000001</v>
          </cell>
          <cell r="G104">
            <v>101.86666700000001</v>
          </cell>
          <cell r="J104">
            <v>3895.3526689999999</v>
          </cell>
          <cell r="K104">
            <v>1504.509327</v>
          </cell>
          <cell r="L104">
            <v>38.058</v>
          </cell>
          <cell r="N104">
            <v>878.37533399999995</v>
          </cell>
          <cell r="O104">
            <v>418.57600200000002</v>
          </cell>
          <cell r="P104">
            <v>12.2</v>
          </cell>
        </row>
        <row r="105">
          <cell r="A105">
            <v>861</v>
          </cell>
          <cell r="D105">
            <v>699.80569000000003</v>
          </cell>
          <cell r="E105">
            <v>1048.3246630000001</v>
          </cell>
          <cell r="F105">
            <v>188.24036599999999</v>
          </cell>
          <cell r="G105">
            <v>24.635089000000001</v>
          </cell>
          <cell r="J105">
            <v>496.95866000000001</v>
          </cell>
          <cell r="K105">
            <v>103.63</v>
          </cell>
          <cell r="L105">
            <v>13.634667</v>
          </cell>
          <cell r="N105">
            <v>309.12281899999999</v>
          </cell>
          <cell r="O105">
            <v>55.029823999999998</v>
          </cell>
          <cell r="P105">
            <v>6</v>
          </cell>
        </row>
        <row r="106">
          <cell r="A106">
            <v>865</v>
          </cell>
          <cell r="D106">
            <v>633.73332200000004</v>
          </cell>
          <cell r="E106">
            <v>4296.5833110000003</v>
          </cell>
          <cell r="F106">
            <v>1669.3333270000001</v>
          </cell>
          <cell r="G106">
            <v>187.91666599999999</v>
          </cell>
          <cell r="J106">
            <v>2289.9833210000002</v>
          </cell>
          <cell r="K106">
            <v>901.46666600000003</v>
          </cell>
          <cell r="L106">
            <v>62.766665000000003</v>
          </cell>
          <cell r="N106">
            <v>314.94999899999999</v>
          </cell>
          <cell r="O106">
            <v>158.566666</v>
          </cell>
          <cell r="P106">
            <v>21.099999</v>
          </cell>
        </row>
        <row r="107">
          <cell r="A107">
            <v>866</v>
          </cell>
          <cell r="D107">
            <v>346.54733399999998</v>
          </cell>
          <cell r="E107">
            <v>1464.3200059999999</v>
          </cell>
          <cell r="F107">
            <v>456.794669</v>
          </cell>
          <cell r="G107">
            <v>18.100000000000001</v>
          </cell>
          <cell r="J107">
            <v>780.07467099999997</v>
          </cell>
          <cell r="K107">
            <v>245.29199800000001</v>
          </cell>
          <cell r="L107">
            <v>9.6</v>
          </cell>
          <cell r="N107">
            <v>188.42066600000001</v>
          </cell>
          <cell r="O107">
            <v>76.121334000000004</v>
          </cell>
          <cell r="P107">
            <v>2</v>
          </cell>
        </row>
        <row r="108">
          <cell r="A108">
            <v>867</v>
          </cell>
          <cell r="D108">
            <v>169.75617500000001</v>
          </cell>
          <cell r="E108">
            <v>854.91645900000003</v>
          </cell>
          <cell r="F108">
            <v>255.63901799999999</v>
          </cell>
          <cell r="G108">
            <v>3.9157890000000002</v>
          </cell>
          <cell r="J108">
            <v>437.22666099999998</v>
          </cell>
          <cell r="K108">
            <v>137.175331</v>
          </cell>
          <cell r="L108">
            <v>1.4</v>
          </cell>
          <cell r="N108">
            <v>72.2</v>
          </cell>
          <cell r="O108">
            <v>23.715209999999999</v>
          </cell>
          <cell r="P108">
            <v>0</v>
          </cell>
        </row>
        <row r="109">
          <cell r="A109">
            <v>868</v>
          </cell>
          <cell r="D109">
            <v>126.683334</v>
          </cell>
          <cell r="E109">
            <v>1128.0560029999999</v>
          </cell>
          <cell r="F109">
            <v>414.12199900000002</v>
          </cell>
          <cell r="G109">
            <v>99.133332999999993</v>
          </cell>
          <cell r="J109">
            <v>478.54666300000002</v>
          </cell>
          <cell r="K109">
            <v>174.78133500000001</v>
          </cell>
          <cell r="L109">
            <v>9.9333329999999993</v>
          </cell>
          <cell r="N109">
            <v>32.700000000000003</v>
          </cell>
          <cell r="O109">
            <v>18</v>
          </cell>
          <cell r="P109">
            <v>1</v>
          </cell>
        </row>
        <row r="110">
          <cell r="A110">
            <v>869</v>
          </cell>
          <cell r="D110">
            <v>119.816669</v>
          </cell>
          <cell r="E110">
            <v>1120.0526709999999</v>
          </cell>
          <cell r="F110">
            <v>338.77800200000001</v>
          </cell>
          <cell r="G110">
            <v>49.516666000000001</v>
          </cell>
          <cell r="J110">
            <v>568.91666199999997</v>
          </cell>
          <cell r="K110">
            <v>178.966669</v>
          </cell>
          <cell r="L110">
            <v>10.716666999999999</v>
          </cell>
          <cell r="N110">
            <v>70.733333999999999</v>
          </cell>
          <cell r="O110">
            <v>32.616667</v>
          </cell>
          <cell r="P110">
            <v>2</v>
          </cell>
        </row>
        <row r="111">
          <cell r="A111">
            <v>870</v>
          </cell>
          <cell r="D111">
            <v>190.98066600000001</v>
          </cell>
          <cell r="E111">
            <v>1001.014667</v>
          </cell>
          <cell r="F111">
            <v>316.392</v>
          </cell>
          <cell r="G111">
            <v>58.133333</v>
          </cell>
          <cell r="J111">
            <v>489.69199700000001</v>
          </cell>
          <cell r="K111">
            <v>167.792</v>
          </cell>
          <cell r="L111">
            <v>4.6666670000000003</v>
          </cell>
          <cell r="N111">
            <v>73.666666000000006</v>
          </cell>
          <cell r="O111">
            <v>30.533334</v>
          </cell>
          <cell r="P111">
            <v>4.5999999999999996</v>
          </cell>
        </row>
        <row r="112">
          <cell r="A112">
            <v>871</v>
          </cell>
          <cell r="D112">
            <v>256.74535500000002</v>
          </cell>
          <cell r="E112">
            <v>849.59341199999994</v>
          </cell>
          <cell r="F112">
            <v>260.549148</v>
          </cell>
          <cell r="G112">
            <v>50</v>
          </cell>
          <cell r="J112">
            <v>341.30333300000001</v>
          </cell>
          <cell r="K112">
            <v>115.872666</v>
          </cell>
          <cell r="L112">
            <v>18</v>
          </cell>
          <cell r="N112">
            <v>163.406442</v>
          </cell>
          <cell r="O112">
            <v>57.166964999999998</v>
          </cell>
          <cell r="P112">
            <v>3</v>
          </cell>
        </row>
        <row r="113">
          <cell r="A113">
            <v>872</v>
          </cell>
          <cell r="D113">
            <v>114.139122</v>
          </cell>
          <cell r="E113">
            <v>1260.937177</v>
          </cell>
          <cell r="F113">
            <v>449.11703799999998</v>
          </cell>
          <cell r="G113">
            <v>114.99986</v>
          </cell>
          <cell r="J113">
            <v>524.39999399999999</v>
          </cell>
          <cell r="K113">
            <v>193.647333</v>
          </cell>
          <cell r="L113">
            <v>19.066666000000001</v>
          </cell>
          <cell r="N113">
            <v>48.185825000000001</v>
          </cell>
          <cell r="O113">
            <v>27.784210999999999</v>
          </cell>
          <cell r="P113">
            <v>0</v>
          </cell>
        </row>
        <row r="114">
          <cell r="A114">
            <v>873</v>
          </cell>
          <cell r="D114">
            <v>670.91333499999996</v>
          </cell>
          <cell r="E114">
            <v>4855.4533410000004</v>
          </cell>
          <cell r="F114">
            <v>1755.4499980000001</v>
          </cell>
          <cell r="G114">
            <v>81.922667000000004</v>
          </cell>
          <cell r="J114">
            <v>2400.8626939999999</v>
          </cell>
          <cell r="K114">
            <v>912.856673</v>
          </cell>
          <cell r="L114">
            <v>28.216666</v>
          </cell>
          <cell r="N114">
            <v>659.81667000000004</v>
          </cell>
          <cell r="O114">
            <v>299.40000300000003</v>
          </cell>
          <cell r="P114">
            <v>17.45</v>
          </cell>
        </row>
        <row r="115">
          <cell r="A115">
            <v>874</v>
          </cell>
          <cell r="D115">
            <v>609.127025</v>
          </cell>
          <cell r="E115">
            <v>2101.5718419999998</v>
          </cell>
          <cell r="F115">
            <v>772.18316300000004</v>
          </cell>
          <cell r="G115">
            <v>36.892983000000001</v>
          </cell>
          <cell r="J115">
            <v>927.59200499999997</v>
          </cell>
          <cell r="K115">
            <v>383.16667000000001</v>
          </cell>
          <cell r="L115">
            <v>6.0313330000000001</v>
          </cell>
          <cell r="N115">
            <v>497.37544200000002</v>
          </cell>
          <cell r="O115">
            <v>203.787721</v>
          </cell>
          <cell r="P115">
            <v>4.9666670000000002</v>
          </cell>
        </row>
        <row r="116">
          <cell r="A116">
            <v>876</v>
          </cell>
          <cell r="D116">
            <v>380.49466899999999</v>
          </cell>
          <cell r="E116">
            <v>931.00200299999995</v>
          </cell>
          <cell r="F116">
            <v>319.928</v>
          </cell>
          <cell r="G116">
            <v>9</v>
          </cell>
          <cell r="J116">
            <v>515.36866699999996</v>
          </cell>
          <cell r="K116">
            <v>201.28933599999999</v>
          </cell>
          <cell r="L116">
            <v>4.8666669999999996</v>
          </cell>
          <cell r="N116">
            <v>226.74600100000001</v>
          </cell>
          <cell r="O116">
            <v>76.400000000000006</v>
          </cell>
          <cell r="P116">
            <v>5</v>
          </cell>
        </row>
        <row r="117">
          <cell r="A117">
            <v>877</v>
          </cell>
          <cell r="D117">
            <v>269.608001</v>
          </cell>
          <cell r="E117">
            <v>1460.331332</v>
          </cell>
          <cell r="F117">
            <v>527.20133499999997</v>
          </cell>
          <cell r="G117">
            <v>11.8</v>
          </cell>
          <cell r="J117">
            <v>940.88468499999999</v>
          </cell>
          <cell r="K117">
            <v>350.65800400000001</v>
          </cell>
          <cell r="L117">
            <v>3.4666670000000002</v>
          </cell>
          <cell r="N117">
            <v>99.766666999999998</v>
          </cell>
          <cell r="O117">
            <v>75.550667000000004</v>
          </cell>
          <cell r="P117">
            <v>3</v>
          </cell>
        </row>
        <row r="118">
          <cell r="A118">
            <v>878</v>
          </cell>
          <cell r="D118">
            <v>871.53423599999996</v>
          </cell>
          <cell r="E118">
            <v>4454.4745979999998</v>
          </cell>
          <cell r="F118">
            <v>1533.2894799999999</v>
          </cell>
          <cell r="G118">
            <v>155.12105199999999</v>
          </cell>
          <cell r="J118">
            <v>2479.5653179999999</v>
          </cell>
          <cell r="K118">
            <v>893.12264900000002</v>
          </cell>
          <cell r="L118">
            <v>40.703999000000003</v>
          </cell>
          <cell r="N118">
            <v>647.48070900000005</v>
          </cell>
          <cell r="O118">
            <v>249.04210699999999</v>
          </cell>
          <cell r="P118">
            <v>17.721053000000001</v>
          </cell>
        </row>
        <row r="119">
          <cell r="A119">
            <v>879</v>
          </cell>
          <cell r="D119">
            <v>416.50833</v>
          </cell>
          <cell r="E119">
            <v>1674.518421</v>
          </cell>
          <cell r="F119">
            <v>596.25000199999999</v>
          </cell>
          <cell r="G119">
            <v>38.799999999999997</v>
          </cell>
          <cell r="J119">
            <v>874.22134300000005</v>
          </cell>
          <cell r="K119">
            <v>310.934663</v>
          </cell>
          <cell r="L119">
            <v>12.708665999999999</v>
          </cell>
          <cell r="N119">
            <v>135.36666600000001</v>
          </cell>
          <cell r="O119">
            <v>95.6</v>
          </cell>
          <cell r="P119">
            <v>4</v>
          </cell>
        </row>
        <row r="120">
          <cell r="A120">
            <v>880</v>
          </cell>
          <cell r="D120">
            <v>199.223849</v>
          </cell>
          <cell r="E120">
            <v>575.05440599999997</v>
          </cell>
          <cell r="F120">
            <v>191.70835299999999</v>
          </cell>
          <cell r="G120">
            <v>12</v>
          </cell>
          <cell r="J120">
            <v>314.750675</v>
          </cell>
          <cell r="K120">
            <v>117.680668</v>
          </cell>
          <cell r="L120">
            <v>7.6</v>
          </cell>
          <cell r="N120">
            <v>75.671496000000005</v>
          </cell>
          <cell r="O120">
            <v>25.201757000000001</v>
          </cell>
          <cell r="P120">
            <v>2</v>
          </cell>
        </row>
        <row r="121">
          <cell r="A121">
            <v>881</v>
          </cell>
          <cell r="D121">
            <v>2501.599338</v>
          </cell>
          <cell r="E121">
            <v>12564.284653999999</v>
          </cell>
          <cell r="F121">
            <v>4680.1233309999998</v>
          </cell>
          <cell r="G121">
            <v>245.466667</v>
          </cell>
          <cell r="J121">
            <v>5464.545325</v>
          </cell>
          <cell r="K121">
            <v>2112.5146589999999</v>
          </cell>
          <cell r="L121">
            <v>40.458666000000001</v>
          </cell>
          <cell r="N121">
            <v>827.63999799999999</v>
          </cell>
          <cell r="O121">
            <v>575.075333</v>
          </cell>
          <cell r="P121">
            <v>36.133333</v>
          </cell>
        </row>
        <row r="122">
          <cell r="A122">
            <v>882</v>
          </cell>
          <cell r="D122">
            <v>240.42800299999999</v>
          </cell>
          <cell r="E122">
            <v>1177.236005</v>
          </cell>
          <cell r="F122">
            <v>397.85600099999999</v>
          </cell>
          <cell r="G122">
            <v>26.066666999999999</v>
          </cell>
          <cell r="J122">
            <v>506.90866299999999</v>
          </cell>
          <cell r="K122">
            <v>186.52066600000001</v>
          </cell>
          <cell r="L122">
            <v>12.066667000000001</v>
          </cell>
          <cell r="N122">
            <v>191.494666</v>
          </cell>
          <cell r="O122">
            <v>84.066666999999995</v>
          </cell>
          <cell r="P122">
            <v>6.6666670000000003</v>
          </cell>
        </row>
        <row r="123">
          <cell r="A123">
            <v>883</v>
          </cell>
          <cell r="D123">
            <v>414.64999899999998</v>
          </cell>
          <cell r="E123">
            <v>1249.7473259999999</v>
          </cell>
          <cell r="F123">
            <v>417.59999699999997</v>
          </cell>
          <cell r="G123">
            <v>19</v>
          </cell>
          <cell r="J123">
            <v>616.60132699999997</v>
          </cell>
          <cell r="K123">
            <v>237.274663</v>
          </cell>
          <cell r="L123">
            <v>5</v>
          </cell>
          <cell r="N123">
            <v>121.13333299999999</v>
          </cell>
          <cell r="O123">
            <v>43.933334000000002</v>
          </cell>
          <cell r="P123">
            <v>5</v>
          </cell>
        </row>
        <row r="124">
          <cell r="A124">
            <v>884</v>
          </cell>
          <cell r="D124">
            <v>254.599256</v>
          </cell>
          <cell r="E124">
            <v>1185.4049649999999</v>
          </cell>
          <cell r="F124">
            <v>427.11703499999999</v>
          </cell>
          <cell r="G124">
            <v>38.975332999999999</v>
          </cell>
          <cell r="J124">
            <v>638.65398700000003</v>
          </cell>
          <cell r="K124">
            <v>239.086659</v>
          </cell>
          <cell r="L124">
            <v>5.975333</v>
          </cell>
          <cell r="N124">
            <v>130.25299999999999</v>
          </cell>
          <cell r="O124">
            <v>54.546019999999999</v>
          </cell>
          <cell r="P124">
            <v>2</v>
          </cell>
        </row>
        <row r="125">
          <cell r="A125">
            <v>885</v>
          </cell>
          <cell r="D125">
            <v>719.06963199999996</v>
          </cell>
          <cell r="E125">
            <v>3859.54925</v>
          </cell>
          <cell r="F125">
            <v>1278.0923809999999</v>
          </cell>
          <cell r="G125">
            <v>147.707966</v>
          </cell>
          <cell r="J125">
            <v>2341.5653299999999</v>
          </cell>
          <cell r="K125">
            <v>811.67599499999994</v>
          </cell>
          <cell r="L125">
            <v>48.538666999999997</v>
          </cell>
          <cell r="N125">
            <v>299.15717999999998</v>
          </cell>
          <cell r="O125">
            <v>137.31724800000001</v>
          </cell>
          <cell r="P125">
            <v>7</v>
          </cell>
        </row>
        <row r="126">
          <cell r="A126">
            <v>886</v>
          </cell>
          <cell r="D126">
            <v>2502.2539740000002</v>
          </cell>
          <cell r="E126">
            <v>13417.022187</v>
          </cell>
          <cell r="F126">
            <v>4877.3747819999999</v>
          </cell>
          <cell r="G126">
            <v>407.28245600000002</v>
          </cell>
          <cell r="J126">
            <v>5318.8493060000001</v>
          </cell>
          <cell r="K126">
            <v>1981.9720030000001</v>
          </cell>
          <cell r="L126">
            <v>47.267333999999998</v>
          </cell>
          <cell r="N126">
            <v>1141.0448389999999</v>
          </cell>
          <cell r="O126">
            <v>561.99649199999999</v>
          </cell>
          <cell r="P126">
            <v>6</v>
          </cell>
        </row>
        <row r="127">
          <cell r="A127">
            <v>887</v>
          </cell>
          <cell r="D127">
            <v>490.16933399999999</v>
          </cell>
          <cell r="E127">
            <v>2215.420685</v>
          </cell>
          <cell r="F127">
            <v>730.88667399999997</v>
          </cell>
          <cell r="G127">
            <v>16.8</v>
          </cell>
          <cell r="J127">
            <v>1086.9546780000001</v>
          </cell>
          <cell r="K127">
            <v>386.82333499999999</v>
          </cell>
          <cell r="L127">
            <v>6.8200010000000004</v>
          </cell>
          <cell r="N127">
            <v>211.78200000000001</v>
          </cell>
          <cell r="O127">
            <v>94.016666000000001</v>
          </cell>
          <cell r="P127">
            <v>5</v>
          </cell>
        </row>
        <row r="128">
          <cell r="A128">
            <v>888</v>
          </cell>
          <cell r="D128">
            <v>2104.3660009999999</v>
          </cell>
          <cell r="E128">
            <v>9094.9953609999993</v>
          </cell>
          <cell r="F128">
            <v>3123.9280140000001</v>
          </cell>
          <cell r="G128">
            <v>152.33800099999999</v>
          </cell>
          <cell r="J128">
            <v>5728.7973430000002</v>
          </cell>
          <cell r="K128">
            <v>2008.418011</v>
          </cell>
          <cell r="L128">
            <v>58.910666999999997</v>
          </cell>
          <cell r="N128">
            <v>1254.4539990000001</v>
          </cell>
          <cell r="O128">
            <v>535.63199999999995</v>
          </cell>
          <cell r="P128">
            <v>15.484</v>
          </cell>
        </row>
        <row r="129">
          <cell r="A129">
            <v>889</v>
          </cell>
          <cell r="D129">
            <v>404.75</v>
          </cell>
          <cell r="E129">
            <v>1242.697093</v>
          </cell>
          <cell r="F129">
            <v>382.94007199999999</v>
          </cell>
          <cell r="G129">
            <v>13</v>
          </cell>
          <cell r="J129">
            <v>599.83799799999997</v>
          </cell>
          <cell r="K129">
            <v>164.19</v>
          </cell>
          <cell r="L129">
            <v>1</v>
          </cell>
          <cell r="N129">
            <v>106.9</v>
          </cell>
          <cell r="O129">
            <v>46</v>
          </cell>
          <cell r="P129">
            <v>1</v>
          </cell>
        </row>
        <row r="130">
          <cell r="A130">
            <v>890</v>
          </cell>
          <cell r="D130">
            <v>341.08248800000001</v>
          </cell>
          <cell r="E130">
            <v>826.15355499999998</v>
          </cell>
          <cell r="F130">
            <v>272.66316999999998</v>
          </cell>
          <cell r="G130">
            <v>1</v>
          </cell>
          <cell r="J130">
            <v>445.09998000000002</v>
          </cell>
          <cell r="K130">
            <v>168.03332599999999</v>
          </cell>
          <cell r="L130">
            <v>1</v>
          </cell>
          <cell r="N130">
            <v>107.673689</v>
          </cell>
          <cell r="O130">
            <v>43.194738999999998</v>
          </cell>
          <cell r="P130">
            <v>0</v>
          </cell>
        </row>
        <row r="131">
          <cell r="A131">
            <v>891</v>
          </cell>
          <cell r="D131">
            <v>1416.8053420000001</v>
          </cell>
          <cell r="E131">
            <v>4388.7374250000003</v>
          </cell>
          <cell r="F131">
            <v>1388.0993370000001</v>
          </cell>
          <cell r="G131">
            <v>78.583332999999996</v>
          </cell>
          <cell r="J131">
            <v>2866.9220180000002</v>
          </cell>
          <cell r="K131">
            <v>966.19867099999999</v>
          </cell>
          <cell r="L131">
            <v>24.804001</v>
          </cell>
          <cell r="N131">
            <v>268.15333399999997</v>
          </cell>
          <cell r="O131">
            <v>205.54733300000001</v>
          </cell>
          <cell r="P131">
            <v>9</v>
          </cell>
        </row>
        <row r="132">
          <cell r="A132">
            <v>892</v>
          </cell>
          <cell r="D132">
            <v>844.39932299999998</v>
          </cell>
          <cell r="E132">
            <v>1345.224003</v>
          </cell>
          <cell r="F132">
            <v>441.03800100000001</v>
          </cell>
          <cell r="G132">
            <v>41.539332999999999</v>
          </cell>
          <cell r="J132">
            <v>607.44334500000002</v>
          </cell>
          <cell r="K132">
            <v>203.78667100000001</v>
          </cell>
          <cell r="L132">
            <v>16.706</v>
          </cell>
          <cell r="N132">
            <v>203.61266699999999</v>
          </cell>
          <cell r="O132">
            <v>102.9</v>
          </cell>
          <cell r="P132">
            <v>10.6</v>
          </cell>
        </row>
        <row r="133">
          <cell r="A133">
            <v>893</v>
          </cell>
          <cell r="D133">
            <v>382.22666400000003</v>
          </cell>
          <cell r="E133">
            <v>1600.145336</v>
          </cell>
          <cell r="F133">
            <v>535.97866499999998</v>
          </cell>
          <cell r="G133">
            <v>60</v>
          </cell>
          <cell r="J133">
            <v>1057.4593339999999</v>
          </cell>
          <cell r="K133">
            <v>355.62200100000001</v>
          </cell>
          <cell r="L133">
            <v>17.2</v>
          </cell>
          <cell r="N133">
            <v>123.356667</v>
          </cell>
          <cell r="O133">
            <v>56.245331</v>
          </cell>
          <cell r="P133">
            <v>4.8</v>
          </cell>
        </row>
        <row r="134">
          <cell r="A134">
            <v>894</v>
          </cell>
          <cell r="D134">
            <v>380.56666799999999</v>
          </cell>
          <cell r="E134">
            <v>1226.049336</v>
          </cell>
          <cell r="F134">
            <v>408.63933300000002</v>
          </cell>
          <cell r="G134">
            <v>29</v>
          </cell>
          <cell r="J134">
            <v>713.43800199999998</v>
          </cell>
          <cell r="K134">
            <v>239.28466800000001</v>
          </cell>
          <cell r="L134">
            <v>2</v>
          </cell>
          <cell r="N134">
            <v>192.49466699999999</v>
          </cell>
          <cell r="O134">
            <v>87.894666999999998</v>
          </cell>
          <cell r="P134">
            <v>3</v>
          </cell>
        </row>
        <row r="135">
          <cell r="A135">
            <v>895</v>
          </cell>
          <cell r="D135">
            <v>395.75644</v>
          </cell>
          <cell r="E135">
            <v>2784.0224239999998</v>
          </cell>
          <cell r="F135">
            <v>991.906339</v>
          </cell>
          <cell r="G135">
            <v>74.427194</v>
          </cell>
          <cell r="J135">
            <v>1690.119997</v>
          </cell>
          <cell r="K135">
            <v>634.14999499999999</v>
          </cell>
          <cell r="L135">
            <v>9.533334</v>
          </cell>
          <cell r="N135">
            <v>168.77750900000001</v>
          </cell>
          <cell r="O135">
            <v>68.666668000000001</v>
          </cell>
          <cell r="P135">
            <v>5</v>
          </cell>
        </row>
        <row r="136">
          <cell r="A136">
            <v>896</v>
          </cell>
          <cell r="D136">
            <v>560.37816399999997</v>
          </cell>
          <cell r="E136">
            <v>2373.7410089999998</v>
          </cell>
          <cell r="F136">
            <v>777.194974</v>
          </cell>
          <cell r="G136">
            <v>23.745332999999999</v>
          </cell>
          <cell r="J136">
            <v>1431.0666570000001</v>
          </cell>
          <cell r="K136">
            <v>480.91132800000003</v>
          </cell>
          <cell r="L136">
            <v>11.561999999999999</v>
          </cell>
          <cell r="N136">
            <v>202.642143</v>
          </cell>
          <cell r="O136">
            <v>89.304124999999999</v>
          </cell>
          <cell r="P136">
            <v>3</v>
          </cell>
        </row>
        <row r="137">
          <cell r="A137">
            <v>908</v>
          </cell>
          <cell r="D137">
            <v>725.72468100000003</v>
          </cell>
          <cell r="E137">
            <v>3271.3353499999998</v>
          </cell>
          <cell r="F137">
            <v>1137.1793379999999</v>
          </cell>
          <cell r="G137">
            <v>78.810001</v>
          </cell>
          <cell r="J137">
            <v>1806.072005</v>
          </cell>
          <cell r="K137">
            <v>664.81333700000005</v>
          </cell>
          <cell r="L137">
            <v>23.461998999999999</v>
          </cell>
          <cell r="N137">
            <v>312.268665</v>
          </cell>
          <cell r="O137">
            <v>148.16666599999999</v>
          </cell>
          <cell r="P137">
            <v>7.8786670000000001</v>
          </cell>
        </row>
        <row r="138">
          <cell r="A138">
            <v>916</v>
          </cell>
          <cell r="D138">
            <v>686.61799699999995</v>
          </cell>
          <cell r="E138">
            <v>5457.1819960000003</v>
          </cell>
          <cell r="F138">
            <v>2020.6839990000001</v>
          </cell>
          <cell r="G138">
            <v>214.08333400000001</v>
          </cell>
          <cell r="J138">
            <v>2625.2200440000001</v>
          </cell>
          <cell r="K138">
            <v>1052.5866880000001</v>
          </cell>
          <cell r="L138">
            <v>44.868665</v>
          </cell>
          <cell r="N138">
            <v>433.52599900000001</v>
          </cell>
          <cell r="O138">
            <v>302.98800199999999</v>
          </cell>
          <cell r="P138">
            <v>20.399999999999999</v>
          </cell>
        </row>
        <row r="139">
          <cell r="A139">
            <v>919</v>
          </cell>
          <cell r="D139">
            <v>1854.4339460000001</v>
          </cell>
          <cell r="E139">
            <v>7343.8794820000003</v>
          </cell>
          <cell r="F139">
            <v>2082.8571320000001</v>
          </cell>
          <cell r="G139">
            <v>158.02266599999999</v>
          </cell>
          <cell r="J139">
            <v>3756.6753220000001</v>
          </cell>
          <cell r="K139">
            <v>1266.971998</v>
          </cell>
          <cell r="L139">
            <v>53.654667000000003</v>
          </cell>
          <cell r="N139">
            <v>1025.687263</v>
          </cell>
          <cell r="O139">
            <v>321.59721200000001</v>
          </cell>
          <cell r="P139">
            <v>33.56</v>
          </cell>
        </row>
        <row r="140">
          <cell r="A140">
            <v>921</v>
          </cell>
          <cell r="D140">
            <v>255.04562000000001</v>
          </cell>
          <cell r="E140">
            <v>931.26719600000001</v>
          </cell>
          <cell r="F140">
            <v>302.27632599999998</v>
          </cell>
          <cell r="G140">
            <v>15.702631999999999</v>
          </cell>
          <cell r="J140">
            <v>444.25933600000002</v>
          </cell>
          <cell r="K140">
            <v>157.16000099999999</v>
          </cell>
          <cell r="L140">
            <v>4.5473330000000001</v>
          </cell>
          <cell r="N140">
            <v>153.342983</v>
          </cell>
          <cell r="O140">
            <v>75.633335000000002</v>
          </cell>
          <cell r="P140">
            <v>4</v>
          </cell>
        </row>
        <row r="141">
          <cell r="A141">
            <v>925</v>
          </cell>
          <cell r="D141">
            <v>1267.328493</v>
          </cell>
          <cell r="E141">
            <v>5246.7944740000003</v>
          </cell>
          <cell r="F141">
            <v>1806.410576</v>
          </cell>
          <cell r="G141">
            <v>135.01666599999999</v>
          </cell>
          <cell r="J141">
            <v>2787.2106520000002</v>
          </cell>
          <cell r="K141">
            <v>992.69399399999998</v>
          </cell>
          <cell r="L141">
            <v>29.832001000000002</v>
          </cell>
          <cell r="N141">
            <v>777.31017699999995</v>
          </cell>
          <cell r="O141">
            <v>402.98421000000002</v>
          </cell>
          <cell r="P141">
            <v>14.033333000000001</v>
          </cell>
        </row>
        <row r="142">
          <cell r="A142">
            <v>926</v>
          </cell>
          <cell r="D142">
            <v>1045.786589</v>
          </cell>
          <cell r="E142">
            <v>5416.4416789999996</v>
          </cell>
          <cell r="F142">
            <v>1980.7938119999999</v>
          </cell>
          <cell r="G142">
            <v>163.42763199999999</v>
          </cell>
          <cell r="J142">
            <v>2389.7039770000001</v>
          </cell>
          <cell r="K142">
            <v>967.15066300000001</v>
          </cell>
          <cell r="L142">
            <v>36.501331999999998</v>
          </cell>
          <cell r="N142">
            <v>570.80100300000004</v>
          </cell>
          <cell r="O142">
            <v>298.19833799999998</v>
          </cell>
          <cell r="P142">
            <v>21.912281</v>
          </cell>
        </row>
        <row r="143">
          <cell r="A143">
            <v>929</v>
          </cell>
          <cell r="D143">
            <v>483.60866499999997</v>
          </cell>
          <cell r="E143">
            <v>1282.683992</v>
          </cell>
          <cell r="F143">
            <v>396.778662</v>
          </cell>
          <cell r="G143">
            <v>31.206</v>
          </cell>
          <cell r="J143">
            <v>790.26397099999997</v>
          </cell>
          <cell r="K143">
            <v>261.26399600000002</v>
          </cell>
          <cell r="L143">
            <v>11.756667</v>
          </cell>
          <cell r="N143">
            <v>182.89933300000001</v>
          </cell>
          <cell r="O143">
            <v>63.277999999999999</v>
          </cell>
          <cell r="P143">
            <v>6</v>
          </cell>
        </row>
        <row r="144">
          <cell r="A144">
            <v>931</v>
          </cell>
          <cell r="D144">
            <v>616.65533700000003</v>
          </cell>
          <cell r="E144">
            <v>4236.880666</v>
          </cell>
          <cell r="F144">
            <v>1395.5533359999999</v>
          </cell>
          <cell r="G144">
            <v>184.15600000000001</v>
          </cell>
          <cell r="J144">
            <v>2187.498654</v>
          </cell>
          <cell r="K144">
            <v>725.86933299999998</v>
          </cell>
          <cell r="L144">
            <v>35.933332</v>
          </cell>
          <cell r="N144">
            <v>236.29999900000001</v>
          </cell>
          <cell r="O144">
            <v>116.233333</v>
          </cell>
          <cell r="P144">
            <v>13.466666</v>
          </cell>
        </row>
        <row r="145">
          <cell r="A145">
            <v>933</v>
          </cell>
          <cell r="D145">
            <v>635.22992999999997</v>
          </cell>
          <cell r="E145">
            <v>3840.7030410000002</v>
          </cell>
          <cell r="F145">
            <v>1373.553214</v>
          </cell>
          <cell r="G145">
            <v>122.849125</v>
          </cell>
          <cell r="J145">
            <v>1919.300663</v>
          </cell>
          <cell r="K145">
            <v>737.72533199999998</v>
          </cell>
          <cell r="L145">
            <v>41.625332</v>
          </cell>
          <cell r="N145">
            <v>243.734216</v>
          </cell>
          <cell r="O145">
            <v>110.043865</v>
          </cell>
          <cell r="P145">
            <v>4.552632</v>
          </cell>
        </row>
        <row r="146">
          <cell r="A146">
            <v>935</v>
          </cell>
          <cell r="D146">
            <v>1057.5053270000001</v>
          </cell>
          <cell r="E146">
            <v>4848.6686609999997</v>
          </cell>
          <cell r="F146">
            <v>1763.662</v>
          </cell>
          <cell r="G146">
            <v>162.810667</v>
          </cell>
          <cell r="J146">
            <v>2211.1413480000001</v>
          </cell>
          <cell r="K146">
            <v>851.12866599999995</v>
          </cell>
          <cell r="L146">
            <v>53.506002000000002</v>
          </cell>
          <cell r="N146">
            <v>476.881328</v>
          </cell>
          <cell r="O146">
            <v>315.042666</v>
          </cell>
          <cell r="P146">
            <v>15</v>
          </cell>
        </row>
        <row r="147">
          <cell r="A147">
            <v>936</v>
          </cell>
          <cell r="D147">
            <v>865.92933800000003</v>
          </cell>
          <cell r="E147">
            <v>8909.9846859999998</v>
          </cell>
          <cell r="F147">
            <v>3223.9400139999998</v>
          </cell>
          <cell r="G147">
            <v>775.50133600000004</v>
          </cell>
          <cell r="J147">
            <v>3401.9853410000001</v>
          </cell>
          <cell r="K147">
            <v>1296.959351</v>
          </cell>
          <cell r="L147">
            <v>65.812663999999998</v>
          </cell>
          <cell r="N147">
            <v>423.79866700000002</v>
          </cell>
          <cell r="O147">
            <v>178.59799899999999</v>
          </cell>
          <cell r="P147">
            <v>13.766667</v>
          </cell>
        </row>
        <row r="148">
          <cell r="A148">
            <v>937</v>
          </cell>
          <cell r="D148">
            <v>870.52466400000003</v>
          </cell>
          <cell r="E148">
            <v>4679.7846799999998</v>
          </cell>
          <cell r="F148">
            <v>1630.5153339999999</v>
          </cell>
          <cell r="G148">
            <v>153.23333299999999</v>
          </cell>
          <cell r="J148">
            <v>2450.2706790000002</v>
          </cell>
          <cell r="K148">
            <v>869.88933599999996</v>
          </cell>
          <cell r="L148">
            <v>14.8</v>
          </cell>
          <cell r="N148">
            <v>293.83666799999997</v>
          </cell>
          <cell r="O148">
            <v>113.57599999999999</v>
          </cell>
          <cell r="P148">
            <v>5</v>
          </cell>
        </row>
        <row r="149">
          <cell r="A149">
            <v>938</v>
          </cell>
          <cell r="D149">
            <v>1161.895642</v>
          </cell>
          <cell r="E149">
            <v>7420.5968780000003</v>
          </cell>
          <cell r="F149">
            <v>2545.0413610000001</v>
          </cell>
          <cell r="G149">
            <v>248.28420600000001</v>
          </cell>
          <cell r="J149">
            <v>3395.604652</v>
          </cell>
          <cell r="K149">
            <v>1273.6293250000001</v>
          </cell>
          <cell r="L149">
            <v>36.839334999999998</v>
          </cell>
          <cell r="N149">
            <v>742.91142300000001</v>
          </cell>
          <cell r="O149">
            <v>308.123694</v>
          </cell>
          <cell r="P149">
            <v>31.010528000000001</v>
          </cell>
        </row>
        <row r="150">
          <cell r="A150">
            <v>940</v>
          </cell>
          <cell r="D150">
            <v>454.61058400000002</v>
          </cell>
          <cell r="E150">
            <v>2427.1692440000002</v>
          </cell>
          <cell r="F150">
            <v>864.28940599999999</v>
          </cell>
          <cell r="G150">
            <v>53.745617000000003</v>
          </cell>
          <cell r="J150">
            <v>1284.9193399999999</v>
          </cell>
          <cell r="K150">
            <v>486.57266399999997</v>
          </cell>
          <cell r="L150">
            <v>15.760001000000001</v>
          </cell>
          <cell r="N150">
            <v>217.98335399999999</v>
          </cell>
          <cell r="O150">
            <v>123.785978</v>
          </cell>
          <cell r="P150">
            <v>6.7456149999999999</v>
          </cell>
        </row>
        <row r="151">
          <cell r="A151">
            <v>941</v>
          </cell>
          <cell r="D151">
            <v>505.63251300000002</v>
          </cell>
          <cell r="E151">
            <v>3153.494713</v>
          </cell>
          <cell r="F151">
            <v>1130.9695389999999</v>
          </cell>
          <cell r="G151">
            <v>47.926758999999997</v>
          </cell>
          <cell r="J151">
            <v>1716.976701</v>
          </cell>
          <cell r="K151">
            <v>660.29601400000001</v>
          </cell>
          <cell r="L151">
            <v>16.921334000000002</v>
          </cell>
          <cell r="N151">
            <v>195.67677499999999</v>
          </cell>
          <cell r="O151">
            <v>136.34913399999999</v>
          </cell>
          <cell r="P151">
            <v>5.7</v>
          </cell>
        </row>
        <row r="152">
          <cell r="A152">
            <v>942</v>
          </cell>
          <cell r="D152">
            <v>367.78533499999998</v>
          </cell>
          <cell r="E152">
            <v>1096.2133289999999</v>
          </cell>
          <cell r="F152">
            <v>309.33386000000002</v>
          </cell>
          <cell r="G152">
            <v>14</v>
          </cell>
          <cell r="J152">
            <v>747.44333900000004</v>
          </cell>
          <cell r="K152">
            <v>225.66</v>
          </cell>
          <cell r="L152">
            <v>6.1420009999999996</v>
          </cell>
          <cell r="N152">
            <v>91.056000999999995</v>
          </cell>
          <cell r="O152">
            <v>44.462665999999999</v>
          </cell>
          <cell r="P152">
            <v>0</v>
          </cell>
        </row>
        <row r="153">
          <cell r="A153">
            <v>943</v>
          </cell>
          <cell r="D153">
            <v>179.01733400000001</v>
          </cell>
          <cell r="E153">
            <v>741.48782400000005</v>
          </cell>
          <cell r="F153">
            <v>220.915333</v>
          </cell>
          <cell r="G153">
            <v>26.309334</v>
          </cell>
          <cell r="J153">
            <v>507.142</v>
          </cell>
          <cell r="K153">
            <v>154.18533300000001</v>
          </cell>
          <cell r="L153">
            <v>15</v>
          </cell>
          <cell r="N153">
            <v>71.082491000000005</v>
          </cell>
          <cell r="O153">
            <v>21.8</v>
          </cell>
          <cell r="P153">
            <v>3</v>
          </cell>
        </row>
      </sheetData>
      <sheetData sheetId="8"/>
      <sheetData sheetId="9">
        <row r="1">
          <cell r="A1" t="str">
            <v>Early Years Pupil Premium</v>
          </cell>
          <cell r="D1"/>
          <cell r="E1"/>
          <cell r="F1"/>
        </row>
        <row r="2">
          <cell r="A2" t="str">
            <v>January 2024 AP Census - Independent Schools</v>
          </cell>
          <cell r="D2"/>
          <cell r="E2"/>
          <cell r="F2"/>
        </row>
        <row r="3">
          <cell r="A3" t="str">
            <v>Headcount of pupils without a statement of SEN or EHC plan</v>
          </cell>
        </row>
        <row r="4">
          <cell r="A4"/>
          <cell r="D4"/>
          <cell r="E4"/>
          <cell r="F4"/>
        </row>
        <row r="5">
          <cell r="A5" t="str">
            <v>LA Number</v>
          </cell>
          <cell r="D5" t="str">
            <v>Age 2 at 31 December 2017</v>
          </cell>
          <cell r="E5" t="str">
            <v>Age 3 at 31 December 2017</v>
          </cell>
          <cell r="F5" t="str">
            <v>Age 3 at 31st August but 4 by 31st December 2017 (rising 4s)</v>
          </cell>
          <cell r="I5" t="str">
            <v>Age 3 at 31st December 2017</v>
          </cell>
          <cell r="J5" t="str">
            <v>Age 3 at 31st August but 4 by 31st December 2017 (rising 4s)</v>
          </cell>
        </row>
        <row r="6">
          <cell r="A6">
            <v>202</v>
          </cell>
          <cell r="D6">
            <v>0</v>
          </cell>
          <cell r="E6">
            <v>0</v>
          </cell>
          <cell r="F6">
            <v>0</v>
          </cell>
          <cell r="I6">
            <v>0</v>
          </cell>
          <cell r="J6">
            <v>0</v>
          </cell>
        </row>
        <row r="7">
          <cell r="A7">
            <v>203</v>
          </cell>
          <cell r="D7">
            <v>0</v>
          </cell>
          <cell r="E7">
            <v>0</v>
          </cell>
          <cell r="F7">
            <v>0</v>
          </cell>
          <cell r="I7">
            <v>0</v>
          </cell>
          <cell r="J7">
            <v>0</v>
          </cell>
        </row>
        <row r="8">
          <cell r="A8">
            <v>204</v>
          </cell>
          <cell r="D8">
            <v>0</v>
          </cell>
          <cell r="E8">
            <v>0</v>
          </cell>
          <cell r="F8">
            <v>0</v>
          </cell>
          <cell r="I8">
            <v>0</v>
          </cell>
          <cell r="J8">
            <v>0</v>
          </cell>
        </row>
        <row r="9">
          <cell r="A9">
            <v>205</v>
          </cell>
          <cell r="D9">
            <v>0</v>
          </cell>
          <cell r="E9">
            <v>0</v>
          </cell>
          <cell r="F9">
            <v>0</v>
          </cell>
          <cell r="I9">
            <v>0</v>
          </cell>
          <cell r="J9">
            <v>0</v>
          </cell>
        </row>
        <row r="10">
          <cell r="A10">
            <v>206</v>
          </cell>
          <cell r="D10">
            <v>0</v>
          </cell>
          <cell r="E10">
            <v>0</v>
          </cell>
          <cell r="F10">
            <v>0</v>
          </cell>
          <cell r="I10">
            <v>0</v>
          </cell>
          <cell r="J10">
            <v>0</v>
          </cell>
        </row>
        <row r="11">
          <cell r="A11">
            <v>207</v>
          </cell>
          <cell r="D11">
            <v>0</v>
          </cell>
          <cell r="E11">
            <v>0</v>
          </cell>
          <cell r="F11">
            <v>0</v>
          </cell>
          <cell r="I11">
            <v>0</v>
          </cell>
          <cell r="J11">
            <v>0</v>
          </cell>
        </row>
        <row r="12">
          <cell r="A12">
            <v>208</v>
          </cell>
          <cell r="D12">
            <v>0</v>
          </cell>
          <cell r="E12">
            <v>0</v>
          </cell>
          <cell r="F12">
            <v>0</v>
          </cell>
          <cell r="I12">
            <v>0</v>
          </cell>
          <cell r="J12">
            <v>0</v>
          </cell>
        </row>
        <row r="13">
          <cell r="A13">
            <v>209</v>
          </cell>
          <cell r="D13">
            <v>0</v>
          </cell>
          <cell r="E13">
            <v>0</v>
          </cell>
          <cell r="F13">
            <v>0</v>
          </cell>
          <cell r="I13">
            <v>0</v>
          </cell>
          <cell r="J13">
            <v>0</v>
          </cell>
        </row>
        <row r="14">
          <cell r="A14">
            <v>210</v>
          </cell>
          <cell r="D14">
            <v>0</v>
          </cell>
          <cell r="E14">
            <v>0</v>
          </cell>
          <cell r="F14">
            <v>0</v>
          </cell>
          <cell r="I14">
            <v>0</v>
          </cell>
          <cell r="J14">
            <v>0</v>
          </cell>
        </row>
        <row r="15">
          <cell r="A15">
            <v>211</v>
          </cell>
          <cell r="D15">
            <v>0</v>
          </cell>
          <cell r="E15">
            <v>0</v>
          </cell>
          <cell r="F15">
            <v>0</v>
          </cell>
          <cell r="I15">
            <v>0</v>
          </cell>
          <cell r="J15">
            <v>0</v>
          </cell>
        </row>
        <row r="16">
          <cell r="A16">
            <v>212</v>
          </cell>
          <cell r="D16">
            <v>0</v>
          </cell>
          <cell r="E16">
            <v>0</v>
          </cell>
          <cell r="F16">
            <v>0</v>
          </cell>
          <cell r="I16">
            <v>0</v>
          </cell>
          <cell r="J16">
            <v>0</v>
          </cell>
        </row>
        <row r="17">
          <cell r="A17">
            <v>213</v>
          </cell>
          <cell r="D17">
            <v>0</v>
          </cell>
          <cell r="E17">
            <v>0</v>
          </cell>
          <cell r="F17">
            <v>0</v>
          </cell>
          <cell r="I17">
            <v>0</v>
          </cell>
          <cell r="J17">
            <v>0</v>
          </cell>
        </row>
        <row r="18">
          <cell r="A18">
            <v>301</v>
          </cell>
          <cell r="D18">
            <v>0</v>
          </cell>
          <cell r="E18">
            <v>0</v>
          </cell>
          <cell r="F18">
            <v>0</v>
          </cell>
          <cell r="I18">
            <v>0</v>
          </cell>
          <cell r="J18">
            <v>0</v>
          </cell>
        </row>
        <row r="19">
          <cell r="A19">
            <v>302</v>
          </cell>
          <cell r="D19">
            <v>0</v>
          </cell>
          <cell r="E19">
            <v>0</v>
          </cell>
          <cell r="F19">
            <v>0</v>
          </cell>
          <cell r="I19">
            <v>0</v>
          </cell>
          <cell r="J19">
            <v>0</v>
          </cell>
        </row>
        <row r="20">
          <cell r="A20">
            <v>303</v>
          </cell>
          <cell r="D20">
            <v>0</v>
          </cell>
          <cell r="E20">
            <v>0</v>
          </cell>
          <cell r="F20">
            <v>0</v>
          </cell>
          <cell r="I20">
            <v>0</v>
          </cell>
          <cell r="J20">
            <v>0</v>
          </cell>
        </row>
        <row r="21">
          <cell r="A21">
            <v>304</v>
          </cell>
          <cell r="D21">
            <v>0</v>
          </cell>
          <cell r="E21">
            <v>0</v>
          </cell>
          <cell r="F21">
            <v>0</v>
          </cell>
          <cell r="I21">
            <v>0</v>
          </cell>
          <cell r="J21">
            <v>0</v>
          </cell>
        </row>
        <row r="22">
          <cell r="A22">
            <v>305</v>
          </cell>
          <cell r="D22">
            <v>0</v>
          </cell>
          <cell r="E22">
            <v>0</v>
          </cell>
          <cell r="F22">
            <v>0</v>
          </cell>
          <cell r="I22">
            <v>0</v>
          </cell>
          <cell r="J22">
            <v>0</v>
          </cell>
        </row>
        <row r="23">
          <cell r="A23">
            <v>306</v>
          </cell>
          <cell r="D23">
            <v>0</v>
          </cell>
          <cell r="E23">
            <v>0</v>
          </cell>
          <cell r="F23">
            <v>0</v>
          </cell>
          <cell r="I23">
            <v>0</v>
          </cell>
          <cell r="J23">
            <v>0</v>
          </cell>
        </row>
        <row r="24">
          <cell r="A24">
            <v>307</v>
          </cell>
          <cell r="D24">
            <v>0</v>
          </cell>
          <cell r="E24">
            <v>0</v>
          </cell>
          <cell r="F24">
            <v>0</v>
          </cell>
          <cell r="I24">
            <v>0</v>
          </cell>
          <cell r="J24">
            <v>0</v>
          </cell>
        </row>
        <row r="25">
          <cell r="A25">
            <v>308</v>
          </cell>
          <cell r="D25">
            <v>0</v>
          </cell>
          <cell r="E25">
            <v>0</v>
          </cell>
          <cell r="F25">
            <v>0</v>
          </cell>
          <cell r="I25">
            <v>0</v>
          </cell>
          <cell r="J25">
            <v>0</v>
          </cell>
        </row>
        <row r="26">
          <cell r="A26">
            <v>309</v>
          </cell>
          <cell r="D26">
            <v>0</v>
          </cell>
          <cell r="E26">
            <v>0</v>
          </cell>
          <cell r="F26">
            <v>0</v>
          </cell>
          <cell r="I26">
            <v>0</v>
          </cell>
          <cell r="J26">
            <v>0</v>
          </cell>
        </row>
        <row r="27">
          <cell r="A27">
            <v>310</v>
          </cell>
          <cell r="D27">
            <v>0</v>
          </cell>
          <cell r="E27">
            <v>0</v>
          </cell>
          <cell r="F27">
            <v>0</v>
          </cell>
          <cell r="I27">
            <v>0</v>
          </cell>
          <cell r="J27">
            <v>0</v>
          </cell>
        </row>
        <row r="28">
          <cell r="A28">
            <v>311</v>
          </cell>
          <cell r="D28">
            <v>0</v>
          </cell>
          <cell r="E28">
            <v>0</v>
          </cell>
          <cell r="F28">
            <v>0</v>
          </cell>
          <cell r="I28">
            <v>0</v>
          </cell>
          <cell r="J28">
            <v>0</v>
          </cell>
        </row>
        <row r="29">
          <cell r="A29">
            <v>312</v>
          </cell>
          <cell r="D29">
            <v>0</v>
          </cell>
          <cell r="E29">
            <v>0</v>
          </cell>
          <cell r="F29">
            <v>0</v>
          </cell>
          <cell r="I29">
            <v>0</v>
          </cell>
          <cell r="J29">
            <v>0</v>
          </cell>
        </row>
        <row r="30">
          <cell r="A30">
            <v>313</v>
          </cell>
          <cell r="D30">
            <v>0</v>
          </cell>
          <cell r="E30">
            <v>0</v>
          </cell>
          <cell r="F30">
            <v>0</v>
          </cell>
          <cell r="I30">
            <v>0</v>
          </cell>
          <cell r="J30">
            <v>0</v>
          </cell>
        </row>
        <row r="31">
          <cell r="A31">
            <v>314</v>
          </cell>
          <cell r="D31">
            <v>0</v>
          </cell>
          <cell r="E31">
            <v>0</v>
          </cell>
          <cell r="F31">
            <v>0</v>
          </cell>
          <cell r="I31">
            <v>0</v>
          </cell>
          <cell r="J31">
            <v>0</v>
          </cell>
        </row>
        <row r="32">
          <cell r="A32">
            <v>315</v>
          </cell>
          <cell r="D32">
            <v>0</v>
          </cell>
          <cell r="E32">
            <v>0</v>
          </cell>
          <cell r="F32">
            <v>0</v>
          </cell>
          <cell r="I32">
            <v>0</v>
          </cell>
          <cell r="J32">
            <v>0</v>
          </cell>
        </row>
        <row r="33">
          <cell r="A33">
            <v>316</v>
          </cell>
          <cell r="D33">
            <v>0</v>
          </cell>
          <cell r="E33">
            <v>0</v>
          </cell>
          <cell r="F33">
            <v>0</v>
          </cell>
          <cell r="I33">
            <v>0</v>
          </cell>
          <cell r="J33">
            <v>0</v>
          </cell>
        </row>
        <row r="34">
          <cell r="A34">
            <v>317</v>
          </cell>
          <cell r="D34">
            <v>0</v>
          </cell>
          <cell r="E34">
            <v>0</v>
          </cell>
          <cell r="F34">
            <v>0</v>
          </cell>
          <cell r="I34">
            <v>0</v>
          </cell>
          <cell r="J34">
            <v>0</v>
          </cell>
        </row>
        <row r="35">
          <cell r="A35">
            <v>318</v>
          </cell>
          <cell r="D35">
            <v>0</v>
          </cell>
          <cell r="E35">
            <v>0</v>
          </cell>
          <cell r="F35">
            <v>0</v>
          </cell>
          <cell r="I35">
            <v>0</v>
          </cell>
          <cell r="J35">
            <v>0</v>
          </cell>
        </row>
        <row r="36">
          <cell r="A36">
            <v>319</v>
          </cell>
          <cell r="D36">
            <v>0</v>
          </cell>
          <cell r="E36">
            <v>0</v>
          </cell>
          <cell r="F36">
            <v>0</v>
          </cell>
          <cell r="I36">
            <v>0</v>
          </cell>
          <cell r="J36">
            <v>0</v>
          </cell>
        </row>
        <row r="37">
          <cell r="A37">
            <v>320</v>
          </cell>
          <cell r="D37">
            <v>0</v>
          </cell>
          <cell r="E37">
            <v>0</v>
          </cell>
          <cell r="F37">
            <v>0</v>
          </cell>
          <cell r="I37">
            <v>0</v>
          </cell>
          <cell r="J37">
            <v>0</v>
          </cell>
        </row>
        <row r="38">
          <cell r="A38">
            <v>330</v>
          </cell>
          <cell r="D38">
            <v>0</v>
          </cell>
          <cell r="E38">
            <v>0</v>
          </cell>
          <cell r="F38">
            <v>0</v>
          </cell>
          <cell r="I38">
            <v>0</v>
          </cell>
          <cell r="J38">
            <v>0</v>
          </cell>
        </row>
        <row r="39">
          <cell r="A39">
            <v>331</v>
          </cell>
          <cell r="D39">
            <v>0</v>
          </cell>
          <cell r="E39">
            <v>0</v>
          </cell>
          <cell r="F39">
            <v>0</v>
          </cell>
          <cell r="I39">
            <v>0</v>
          </cell>
          <cell r="J39">
            <v>0</v>
          </cell>
        </row>
        <row r="40">
          <cell r="A40">
            <v>332</v>
          </cell>
          <cell r="D40">
            <v>0</v>
          </cell>
          <cell r="E40">
            <v>0</v>
          </cell>
          <cell r="F40">
            <v>0</v>
          </cell>
          <cell r="I40">
            <v>0</v>
          </cell>
          <cell r="J40">
            <v>0</v>
          </cell>
        </row>
        <row r="41">
          <cell r="A41">
            <v>333</v>
          </cell>
          <cell r="D41">
            <v>0</v>
          </cell>
          <cell r="E41">
            <v>0</v>
          </cell>
          <cell r="F41">
            <v>0</v>
          </cell>
          <cell r="I41">
            <v>0</v>
          </cell>
          <cell r="J41">
            <v>0</v>
          </cell>
        </row>
        <row r="42">
          <cell r="A42">
            <v>334</v>
          </cell>
          <cell r="D42">
            <v>0</v>
          </cell>
          <cell r="E42">
            <v>0</v>
          </cell>
          <cell r="F42">
            <v>0</v>
          </cell>
          <cell r="I42">
            <v>0</v>
          </cell>
          <cell r="J42">
            <v>0</v>
          </cell>
        </row>
        <row r="43">
          <cell r="A43">
            <v>335</v>
          </cell>
          <cell r="D43">
            <v>0</v>
          </cell>
          <cell r="E43">
            <v>0</v>
          </cell>
          <cell r="F43">
            <v>0</v>
          </cell>
          <cell r="I43">
            <v>0</v>
          </cell>
          <cell r="J43">
            <v>0</v>
          </cell>
        </row>
        <row r="44">
          <cell r="A44">
            <v>336</v>
          </cell>
          <cell r="D44">
            <v>0</v>
          </cell>
          <cell r="E44">
            <v>0</v>
          </cell>
          <cell r="F44">
            <v>0</v>
          </cell>
          <cell r="I44">
            <v>0</v>
          </cell>
          <cell r="J44">
            <v>0</v>
          </cell>
        </row>
        <row r="45">
          <cell r="A45">
            <v>340</v>
          </cell>
          <cell r="D45">
            <v>0</v>
          </cell>
          <cell r="E45">
            <v>0</v>
          </cell>
          <cell r="F45">
            <v>0</v>
          </cell>
          <cell r="I45">
            <v>0</v>
          </cell>
          <cell r="J45">
            <v>0</v>
          </cell>
        </row>
        <row r="46">
          <cell r="A46">
            <v>341</v>
          </cell>
          <cell r="D46">
            <v>0</v>
          </cell>
          <cell r="E46">
            <v>0</v>
          </cell>
          <cell r="F46">
            <v>0</v>
          </cell>
          <cell r="I46">
            <v>0</v>
          </cell>
          <cell r="J46">
            <v>0</v>
          </cell>
        </row>
        <row r="47">
          <cell r="A47">
            <v>342</v>
          </cell>
          <cell r="D47">
            <v>0</v>
          </cell>
          <cell r="E47">
            <v>0</v>
          </cell>
          <cell r="F47">
            <v>0</v>
          </cell>
          <cell r="I47">
            <v>0</v>
          </cell>
          <cell r="J47">
            <v>0</v>
          </cell>
        </row>
        <row r="48">
          <cell r="A48">
            <v>343</v>
          </cell>
          <cell r="D48">
            <v>0</v>
          </cell>
          <cell r="E48">
            <v>0</v>
          </cell>
          <cell r="F48">
            <v>0</v>
          </cell>
          <cell r="I48">
            <v>0</v>
          </cell>
          <cell r="J48">
            <v>0</v>
          </cell>
        </row>
        <row r="49">
          <cell r="A49">
            <v>344</v>
          </cell>
          <cell r="D49">
            <v>0</v>
          </cell>
          <cell r="E49">
            <v>0</v>
          </cell>
          <cell r="F49">
            <v>0</v>
          </cell>
          <cell r="I49">
            <v>0</v>
          </cell>
          <cell r="J49">
            <v>0</v>
          </cell>
        </row>
        <row r="50">
          <cell r="A50">
            <v>350</v>
          </cell>
          <cell r="D50">
            <v>0</v>
          </cell>
          <cell r="E50">
            <v>0</v>
          </cell>
          <cell r="F50">
            <v>0</v>
          </cell>
          <cell r="I50">
            <v>0</v>
          </cell>
          <cell r="J50">
            <v>0</v>
          </cell>
        </row>
        <row r="51">
          <cell r="A51">
            <v>351</v>
          </cell>
          <cell r="D51">
            <v>0</v>
          </cell>
          <cell r="E51">
            <v>0</v>
          </cell>
          <cell r="F51">
            <v>0</v>
          </cell>
          <cell r="I51">
            <v>0</v>
          </cell>
          <cell r="J51">
            <v>0</v>
          </cell>
        </row>
        <row r="52">
          <cell r="A52">
            <v>352</v>
          </cell>
          <cell r="D52">
            <v>0</v>
          </cell>
          <cell r="E52">
            <v>0</v>
          </cell>
          <cell r="F52">
            <v>0</v>
          </cell>
          <cell r="I52">
            <v>0</v>
          </cell>
          <cell r="J52">
            <v>0</v>
          </cell>
        </row>
        <row r="53">
          <cell r="A53">
            <v>353</v>
          </cell>
          <cell r="D53">
            <v>0</v>
          </cell>
          <cell r="E53">
            <v>0</v>
          </cell>
          <cell r="F53">
            <v>0</v>
          </cell>
          <cell r="I53">
            <v>0</v>
          </cell>
          <cell r="J53">
            <v>0</v>
          </cell>
        </row>
        <row r="54">
          <cell r="A54">
            <v>354</v>
          </cell>
          <cell r="D54">
            <v>0</v>
          </cell>
          <cell r="E54">
            <v>0</v>
          </cell>
          <cell r="F54">
            <v>0</v>
          </cell>
          <cell r="I54">
            <v>0</v>
          </cell>
          <cell r="J54">
            <v>0</v>
          </cell>
        </row>
        <row r="55">
          <cell r="A55">
            <v>355</v>
          </cell>
          <cell r="D55">
            <v>0</v>
          </cell>
          <cell r="E55">
            <v>0</v>
          </cell>
          <cell r="F55">
            <v>0</v>
          </cell>
          <cell r="I55">
            <v>0</v>
          </cell>
          <cell r="J55">
            <v>0</v>
          </cell>
        </row>
        <row r="56">
          <cell r="A56">
            <v>356</v>
          </cell>
          <cell r="D56">
            <v>0</v>
          </cell>
          <cell r="E56">
            <v>0</v>
          </cell>
          <cell r="F56">
            <v>0</v>
          </cell>
          <cell r="I56">
            <v>0</v>
          </cell>
          <cell r="J56">
            <v>0</v>
          </cell>
        </row>
        <row r="57">
          <cell r="A57">
            <v>357</v>
          </cell>
          <cell r="D57">
            <v>0</v>
          </cell>
          <cell r="E57">
            <v>0</v>
          </cell>
          <cell r="F57">
            <v>0</v>
          </cell>
          <cell r="I57">
            <v>0</v>
          </cell>
          <cell r="J57">
            <v>0</v>
          </cell>
        </row>
        <row r="58">
          <cell r="A58">
            <v>358</v>
          </cell>
          <cell r="D58">
            <v>0</v>
          </cell>
          <cell r="E58">
            <v>0</v>
          </cell>
          <cell r="F58">
            <v>0</v>
          </cell>
          <cell r="I58">
            <v>0</v>
          </cell>
          <cell r="J58">
            <v>0</v>
          </cell>
        </row>
        <row r="59">
          <cell r="A59">
            <v>359</v>
          </cell>
          <cell r="D59">
            <v>0</v>
          </cell>
          <cell r="E59">
            <v>0</v>
          </cell>
          <cell r="F59">
            <v>0</v>
          </cell>
          <cell r="I59">
            <v>0</v>
          </cell>
          <cell r="J59">
            <v>0</v>
          </cell>
        </row>
        <row r="60">
          <cell r="A60">
            <v>370</v>
          </cell>
          <cell r="D60">
            <v>0</v>
          </cell>
          <cell r="E60">
            <v>0</v>
          </cell>
          <cell r="F60">
            <v>0</v>
          </cell>
          <cell r="I60">
            <v>0</v>
          </cell>
          <cell r="J60">
            <v>0</v>
          </cell>
        </row>
        <row r="61">
          <cell r="A61">
            <v>371</v>
          </cell>
          <cell r="D61">
            <v>0</v>
          </cell>
          <cell r="E61">
            <v>0</v>
          </cell>
          <cell r="F61">
            <v>0</v>
          </cell>
          <cell r="I61">
            <v>0</v>
          </cell>
          <cell r="J61">
            <v>0</v>
          </cell>
        </row>
        <row r="62">
          <cell r="A62">
            <v>372</v>
          </cell>
          <cell r="D62">
            <v>0</v>
          </cell>
          <cell r="E62">
            <v>0</v>
          </cell>
          <cell r="F62">
            <v>0</v>
          </cell>
          <cell r="I62">
            <v>0</v>
          </cell>
          <cell r="J62">
            <v>0</v>
          </cell>
        </row>
        <row r="63">
          <cell r="A63">
            <v>373</v>
          </cell>
          <cell r="D63">
            <v>0</v>
          </cell>
          <cell r="E63">
            <v>0</v>
          </cell>
          <cell r="F63">
            <v>0</v>
          </cell>
          <cell r="I63">
            <v>0</v>
          </cell>
          <cell r="J63">
            <v>0</v>
          </cell>
        </row>
        <row r="64">
          <cell r="A64">
            <v>380</v>
          </cell>
          <cell r="D64">
            <v>0</v>
          </cell>
          <cell r="E64">
            <v>0</v>
          </cell>
          <cell r="F64">
            <v>0</v>
          </cell>
          <cell r="I64">
            <v>0</v>
          </cell>
          <cell r="J64">
            <v>0</v>
          </cell>
        </row>
        <row r="65">
          <cell r="A65">
            <v>381</v>
          </cell>
          <cell r="D65">
            <v>0</v>
          </cell>
          <cell r="E65">
            <v>0</v>
          </cell>
          <cell r="F65">
            <v>0</v>
          </cell>
          <cell r="I65">
            <v>0</v>
          </cell>
          <cell r="J65">
            <v>0</v>
          </cell>
        </row>
        <row r="66">
          <cell r="A66">
            <v>382</v>
          </cell>
          <cell r="D66">
            <v>0</v>
          </cell>
          <cell r="E66">
            <v>0</v>
          </cell>
          <cell r="F66">
            <v>0</v>
          </cell>
          <cell r="I66">
            <v>0</v>
          </cell>
          <cell r="J66">
            <v>0</v>
          </cell>
        </row>
        <row r="67">
          <cell r="A67">
            <v>383</v>
          </cell>
          <cell r="D67">
            <v>0</v>
          </cell>
          <cell r="E67">
            <v>0</v>
          </cell>
          <cell r="F67">
            <v>0</v>
          </cell>
          <cell r="I67">
            <v>0</v>
          </cell>
          <cell r="J67">
            <v>0</v>
          </cell>
        </row>
        <row r="68">
          <cell r="A68">
            <v>384</v>
          </cell>
          <cell r="D68">
            <v>0</v>
          </cell>
          <cell r="E68">
            <v>0</v>
          </cell>
          <cell r="F68">
            <v>0</v>
          </cell>
          <cell r="I68">
            <v>0</v>
          </cell>
          <cell r="J68">
            <v>0</v>
          </cell>
        </row>
        <row r="69">
          <cell r="A69">
            <v>390</v>
          </cell>
          <cell r="D69">
            <v>0</v>
          </cell>
          <cell r="E69">
            <v>0</v>
          </cell>
          <cell r="F69">
            <v>0</v>
          </cell>
          <cell r="I69">
            <v>0</v>
          </cell>
          <cell r="J69">
            <v>0</v>
          </cell>
        </row>
        <row r="70">
          <cell r="A70">
            <v>391</v>
          </cell>
          <cell r="D70">
            <v>0</v>
          </cell>
          <cell r="E70">
            <v>0</v>
          </cell>
          <cell r="F70">
            <v>0</v>
          </cell>
          <cell r="I70">
            <v>0</v>
          </cell>
          <cell r="J70">
            <v>0</v>
          </cell>
        </row>
        <row r="71">
          <cell r="A71">
            <v>392</v>
          </cell>
          <cell r="D71">
            <v>0</v>
          </cell>
          <cell r="E71">
            <v>0</v>
          </cell>
          <cell r="F71">
            <v>0</v>
          </cell>
          <cell r="I71">
            <v>0</v>
          </cell>
          <cell r="J71">
            <v>0</v>
          </cell>
        </row>
        <row r="72">
          <cell r="A72">
            <v>393</v>
          </cell>
          <cell r="D72">
            <v>0</v>
          </cell>
          <cell r="E72">
            <v>0</v>
          </cell>
          <cell r="F72">
            <v>0</v>
          </cell>
          <cell r="I72">
            <v>0</v>
          </cell>
          <cell r="J72">
            <v>0</v>
          </cell>
        </row>
        <row r="73">
          <cell r="A73">
            <v>394</v>
          </cell>
          <cell r="D73">
            <v>0</v>
          </cell>
          <cell r="E73">
            <v>0</v>
          </cell>
          <cell r="F73">
            <v>0</v>
          </cell>
          <cell r="I73">
            <v>0</v>
          </cell>
          <cell r="J73">
            <v>0</v>
          </cell>
        </row>
        <row r="74">
          <cell r="A74">
            <v>800</v>
          </cell>
          <cell r="D74">
            <v>0</v>
          </cell>
          <cell r="E74">
            <v>0</v>
          </cell>
          <cell r="F74">
            <v>0</v>
          </cell>
          <cell r="I74">
            <v>0</v>
          </cell>
          <cell r="J74">
            <v>0</v>
          </cell>
        </row>
        <row r="75">
          <cell r="A75">
            <v>801</v>
          </cell>
          <cell r="D75">
            <v>0</v>
          </cell>
          <cell r="E75">
            <v>0</v>
          </cell>
          <cell r="F75">
            <v>0</v>
          </cell>
          <cell r="I75">
            <v>0</v>
          </cell>
          <cell r="J75">
            <v>0</v>
          </cell>
        </row>
        <row r="76">
          <cell r="A76">
            <v>802</v>
          </cell>
          <cell r="D76">
            <v>0</v>
          </cell>
          <cell r="E76">
            <v>0</v>
          </cell>
          <cell r="F76">
            <v>0</v>
          </cell>
          <cell r="I76">
            <v>0</v>
          </cell>
          <cell r="J76">
            <v>0</v>
          </cell>
        </row>
        <row r="77">
          <cell r="A77">
            <v>803</v>
          </cell>
          <cell r="D77">
            <v>0</v>
          </cell>
          <cell r="E77">
            <v>0</v>
          </cell>
          <cell r="F77">
            <v>0</v>
          </cell>
          <cell r="I77">
            <v>0</v>
          </cell>
          <cell r="J77">
            <v>0</v>
          </cell>
        </row>
        <row r="78">
          <cell r="A78">
            <v>805</v>
          </cell>
          <cell r="D78">
            <v>0</v>
          </cell>
          <cell r="E78">
            <v>0</v>
          </cell>
          <cell r="F78">
            <v>0</v>
          </cell>
          <cell r="I78">
            <v>0</v>
          </cell>
          <cell r="J78">
            <v>0</v>
          </cell>
        </row>
        <row r="79">
          <cell r="A79">
            <v>806</v>
          </cell>
          <cell r="D79">
            <v>0</v>
          </cell>
          <cell r="E79">
            <v>0</v>
          </cell>
          <cell r="F79">
            <v>0</v>
          </cell>
          <cell r="I79">
            <v>0</v>
          </cell>
          <cell r="J79">
            <v>0</v>
          </cell>
        </row>
        <row r="80">
          <cell r="A80">
            <v>807</v>
          </cell>
          <cell r="D80">
            <v>0</v>
          </cell>
          <cell r="E80">
            <v>0</v>
          </cell>
          <cell r="F80">
            <v>0</v>
          </cell>
          <cell r="I80">
            <v>0</v>
          </cell>
          <cell r="J80">
            <v>0</v>
          </cell>
        </row>
        <row r="81">
          <cell r="A81">
            <v>808</v>
          </cell>
          <cell r="D81">
            <v>0</v>
          </cell>
          <cell r="E81">
            <v>0</v>
          </cell>
          <cell r="F81">
            <v>0</v>
          </cell>
          <cell r="I81">
            <v>0</v>
          </cell>
          <cell r="J81">
            <v>0</v>
          </cell>
        </row>
        <row r="82">
          <cell r="A82">
            <v>810</v>
          </cell>
          <cell r="D82">
            <v>0</v>
          </cell>
          <cell r="E82">
            <v>0</v>
          </cell>
          <cell r="F82">
            <v>0</v>
          </cell>
          <cell r="I82">
            <v>0</v>
          </cell>
          <cell r="J82">
            <v>0</v>
          </cell>
        </row>
        <row r="83">
          <cell r="A83">
            <v>811</v>
          </cell>
          <cell r="D83">
            <v>0</v>
          </cell>
          <cell r="E83">
            <v>0</v>
          </cell>
          <cell r="F83">
            <v>0</v>
          </cell>
          <cell r="I83">
            <v>0</v>
          </cell>
          <cell r="J83">
            <v>0</v>
          </cell>
        </row>
        <row r="84">
          <cell r="A84">
            <v>812</v>
          </cell>
          <cell r="D84">
            <v>0</v>
          </cell>
          <cell r="E84">
            <v>0</v>
          </cell>
          <cell r="F84">
            <v>0</v>
          </cell>
          <cell r="I84">
            <v>0</v>
          </cell>
          <cell r="J84">
            <v>0</v>
          </cell>
        </row>
        <row r="85">
          <cell r="A85">
            <v>813</v>
          </cell>
          <cell r="D85">
            <v>0</v>
          </cell>
          <cell r="E85">
            <v>0</v>
          </cell>
          <cell r="F85">
            <v>0</v>
          </cell>
          <cell r="I85">
            <v>0</v>
          </cell>
          <cell r="J85">
            <v>0</v>
          </cell>
        </row>
        <row r="86">
          <cell r="A86">
            <v>815</v>
          </cell>
          <cell r="D86">
            <v>0</v>
          </cell>
          <cell r="E86">
            <v>0</v>
          </cell>
          <cell r="F86">
            <v>0</v>
          </cell>
          <cell r="I86">
            <v>0</v>
          </cell>
          <cell r="J86">
            <v>0</v>
          </cell>
        </row>
        <row r="87">
          <cell r="A87">
            <v>816</v>
          </cell>
          <cell r="D87">
            <v>0</v>
          </cell>
          <cell r="E87">
            <v>0</v>
          </cell>
          <cell r="F87">
            <v>0</v>
          </cell>
          <cell r="I87">
            <v>0</v>
          </cell>
          <cell r="J87">
            <v>0</v>
          </cell>
        </row>
        <row r="88">
          <cell r="A88">
            <v>821</v>
          </cell>
          <cell r="D88">
            <v>0</v>
          </cell>
          <cell r="E88">
            <v>0</v>
          </cell>
          <cell r="F88">
            <v>0</v>
          </cell>
          <cell r="I88">
            <v>0</v>
          </cell>
          <cell r="J88">
            <v>0</v>
          </cell>
        </row>
        <row r="89">
          <cell r="A89">
            <v>822</v>
          </cell>
          <cell r="D89">
            <v>0</v>
          </cell>
          <cell r="E89">
            <v>0</v>
          </cell>
          <cell r="F89">
            <v>0</v>
          </cell>
          <cell r="I89">
            <v>0</v>
          </cell>
          <cell r="J89">
            <v>0</v>
          </cell>
        </row>
        <row r="90">
          <cell r="A90">
            <v>823</v>
          </cell>
          <cell r="D90">
            <v>0</v>
          </cell>
          <cell r="E90">
            <v>0</v>
          </cell>
          <cell r="F90">
            <v>0</v>
          </cell>
          <cell r="I90">
            <v>0</v>
          </cell>
          <cell r="J90">
            <v>0</v>
          </cell>
        </row>
        <row r="91">
          <cell r="A91">
            <v>825</v>
          </cell>
          <cell r="D91">
            <v>0</v>
          </cell>
          <cell r="E91">
            <v>0</v>
          </cell>
          <cell r="F91">
            <v>0</v>
          </cell>
          <cell r="I91">
            <v>0</v>
          </cell>
          <cell r="J91">
            <v>0</v>
          </cell>
        </row>
        <row r="92">
          <cell r="A92">
            <v>826</v>
          </cell>
          <cell r="D92">
            <v>0</v>
          </cell>
          <cell r="E92">
            <v>0</v>
          </cell>
          <cell r="F92">
            <v>0</v>
          </cell>
          <cell r="I92">
            <v>0</v>
          </cell>
          <cell r="J92">
            <v>0</v>
          </cell>
        </row>
        <row r="93">
          <cell r="A93">
            <v>830</v>
          </cell>
          <cell r="D93">
            <v>0</v>
          </cell>
          <cell r="E93">
            <v>0</v>
          </cell>
          <cell r="F93">
            <v>0</v>
          </cell>
          <cell r="I93">
            <v>0</v>
          </cell>
          <cell r="J93">
            <v>0</v>
          </cell>
        </row>
        <row r="94">
          <cell r="A94">
            <v>831</v>
          </cell>
          <cell r="D94">
            <v>0</v>
          </cell>
          <cell r="E94">
            <v>0</v>
          </cell>
          <cell r="F94">
            <v>0</v>
          </cell>
          <cell r="I94">
            <v>0</v>
          </cell>
          <cell r="J94">
            <v>0</v>
          </cell>
        </row>
        <row r="95">
          <cell r="A95">
            <v>838</v>
          </cell>
          <cell r="D95">
            <v>0</v>
          </cell>
          <cell r="E95">
            <v>0</v>
          </cell>
          <cell r="F95">
            <v>0</v>
          </cell>
          <cell r="I95">
            <v>0</v>
          </cell>
          <cell r="J95">
            <v>0</v>
          </cell>
        </row>
        <row r="96">
          <cell r="A96">
            <v>839</v>
          </cell>
          <cell r="D96">
            <v>0</v>
          </cell>
          <cell r="E96">
            <v>0</v>
          </cell>
          <cell r="F96">
            <v>0</v>
          </cell>
          <cell r="I96">
            <v>0</v>
          </cell>
          <cell r="J96">
            <v>0</v>
          </cell>
        </row>
        <row r="97">
          <cell r="A97">
            <v>840</v>
          </cell>
          <cell r="D97">
            <v>0</v>
          </cell>
          <cell r="E97">
            <v>0</v>
          </cell>
          <cell r="F97">
            <v>0</v>
          </cell>
          <cell r="I97">
            <v>0</v>
          </cell>
          <cell r="J97">
            <v>0</v>
          </cell>
        </row>
        <row r="98">
          <cell r="A98">
            <v>841</v>
          </cell>
          <cell r="D98">
            <v>0</v>
          </cell>
          <cell r="E98">
            <v>0</v>
          </cell>
          <cell r="F98">
            <v>0</v>
          </cell>
          <cell r="I98">
            <v>0</v>
          </cell>
          <cell r="J98">
            <v>0</v>
          </cell>
        </row>
        <row r="99">
          <cell r="A99">
            <v>845</v>
          </cell>
          <cell r="D99">
            <v>0</v>
          </cell>
          <cell r="E99">
            <v>0</v>
          </cell>
          <cell r="F99">
            <v>0</v>
          </cell>
          <cell r="I99">
            <v>0</v>
          </cell>
          <cell r="J99">
            <v>0</v>
          </cell>
        </row>
        <row r="100">
          <cell r="A100">
            <v>846</v>
          </cell>
          <cell r="D100">
            <v>0</v>
          </cell>
          <cell r="E100">
            <v>0</v>
          </cell>
          <cell r="F100">
            <v>0</v>
          </cell>
          <cell r="I100">
            <v>0</v>
          </cell>
          <cell r="J100">
            <v>0</v>
          </cell>
        </row>
        <row r="101">
          <cell r="A101">
            <v>850</v>
          </cell>
          <cell r="D101">
            <v>0</v>
          </cell>
          <cell r="E101">
            <v>0</v>
          </cell>
          <cell r="F101">
            <v>0</v>
          </cell>
          <cell r="I101">
            <v>0</v>
          </cell>
          <cell r="J101">
            <v>0</v>
          </cell>
        </row>
        <row r="102">
          <cell r="A102">
            <v>851</v>
          </cell>
          <cell r="D102">
            <v>0</v>
          </cell>
          <cell r="E102">
            <v>0</v>
          </cell>
          <cell r="F102">
            <v>0</v>
          </cell>
          <cell r="I102">
            <v>0</v>
          </cell>
          <cell r="J102">
            <v>0</v>
          </cell>
        </row>
        <row r="103">
          <cell r="A103">
            <v>852</v>
          </cell>
          <cell r="D103">
            <v>0</v>
          </cell>
          <cell r="E103">
            <v>0</v>
          </cell>
          <cell r="F103">
            <v>0</v>
          </cell>
          <cell r="I103">
            <v>0</v>
          </cell>
          <cell r="J103">
            <v>0</v>
          </cell>
        </row>
        <row r="104">
          <cell r="A104">
            <v>855</v>
          </cell>
          <cell r="D104">
            <v>0</v>
          </cell>
          <cell r="E104">
            <v>0</v>
          </cell>
          <cell r="F104">
            <v>0</v>
          </cell>
          <cell r="I104">
            <v>0</v>
          </cell>
          <cell r="J104">
            <v>0</v>
          </cell>
        </row>
        <row r="105">
          <cell r="A105">
            <v>856</v>
          </cell>
          <cell r="D105">
            <v>0</v>
          </cell>
          <cell r="E105">
            <v>0</v>
          </cell>
          <cell r="F105">
            <v>0</v>
          </cell>
          <cell r="I105">
            <v>0</v>
          </cell>
          <cell r="J105">
            <v>0</v>
          </cell>
        </row>
        <row r="106">
          <cell r="A106">
            <v>857</v>
          </cell>
          <cell r="D106">
            <v>0</v>
          </cell>
          <cell r="E106">
            <v>0</v>
          </cell>
          <cell r="F106">
            <v>0</v>
          </cell>
          <cell r="I106">
            <v>0</v>
          </cell>
          <cell r="J106">
            <v>0</v>
          </cell>
        </row>
        <row r="107">
          <cell r="A107">
            <v>860</v>
          </cell>
          <cell r="D107">
            <v>0</v>
          </cell>
          <cell r="E107">
            <v>0</v>
          </cell>
          <cell r="F107">
            <v>0</v>
          </cell>
          <cell r="I107">
            <v>0</v>
          </cell>
          <cell r="J107">
            <v>0</v>
          </cell>
        </row>
        <row r="108">
          <cell r="A108">
            <v>861</v>
          </cell>
          <cell r="D108">
            <v>0</v>
          </cell>
          <cell r="E108">
            <v>0</v>
          </cell>
          <cell r="F108">
            <v>0</v>
          </cell>
          <cell r="I108">
            <v>0</v>
          </cell>
          <cell r="J108">
            <v>0</v>
          </cell>
        </row>
        <row r="109">
          <cell r="A109">
            <v>865</v>
          </cell>
          <cell r="D109">
            <v>0</v>
          </cell>
          <cell r="E109">
            <v>0</v>
          </cell>
          <cell r="F109">
            <v>0</v>
          </cell>
          <cell r="I109">
            <v>0</v>
          </cell>
          <cell r="J109">
            <v>0</v>
          </cell>
        </row>
        <row r="110">
          <cell r="A110">
            <v>866</v>
          </cell>
          <cell r="D110">
            <v>0</v>
          </cell>
          <cell r="E110">
            <v>0</v>
          </cell>
          <cell r="F110">
            <v>0</v>
          </cell>
          <cell r="I110">
            <v>0</v>
          </cell>
          <cell r="J110">
            <v>0</v>
          </cell>
        </row>
        <row r="111">
          <cell r="A111">
            <v>867</v>
          </cell>
          <cell r="D111">
            <v>0</v>
          </cell>
          <cell r="E111">
            <v>0</v>
          </cell>
          <cell r="F111">
            <v>0</v>
          </cell>
          <cell r="I111">
            <v>0</v>
          </cell>
          <cell r="J111">
            <v>0</v>
          </cell>
        </row>
        <row r="112">
          <cell r="A112">
            <v>868</v>
          </cell>
          <cell r="D112">
            <v>0</v>
          </cell>
          <cell r="E112">
            <v>0</v>
          </cell>
          <cell r="F112">
            <v>0</v>
          </cell>
          <cell r="I112">
            <v>0</v>
          </cell>
          <cell r="J112">
            <v>0</v>
          </cell>
        </row>
        <row r="113">
          <cell r="A113">
            <v>869</v>
          </cell>
          <cell r="D113">
            <v>0</v>
          </cell>
          <cell r="E113">
            <v>0</v>
          </cell>
          <cell r="F113">
            <v>0</v>
          </cell>
          <cell r="I113">
            <v>0</v>
          </cell>
          <cell r="J113">
            <v>0</v>
          </cell>
        </row>
        <row r="114">
          <cell r="A114">
            <v>870</v>
          </cell>
          <cell r="D114">
            <v>0</v>
          </cell>
          <cell r="E114">
            <v>0</v>
          </cell>
          <cell r="F114">
            <v>0</v>
          </cell>
          <cell r="I114">
            <v>0</v>
          </cell>
          <cell r="J114">
            <v>0</v>
          </cell>
        </row>
        <row r="115">
          <cell r="A115">
            <v>871</v>
          </cell>
          <cell r="D115">
            <v>0</v>
          </cell>
          <cell r="E115">
            <v>0</v>
          </cell>
          <cell r="F115">
            <v>0</v>
          </cell>
          <cell r="I115">
            <v>0</v>
          </cell>
          <cell r="J115">
            <v>0</v>
          </cell>
        </row>
        <row r="116">
          <cell r="A116">
            <v>872</v>
          </cell>
          <cell r="D116">
            <v>0</v>
          </cell>
          <cell r="E116">
            <v>0</v>
          </cell>
          <cell r="F116">
            <v>0</v>
          </cell>
          <cell r="I116">
            <v>0</v>
          </cell>
          <cell r="J116">
            <v>0</v>
          </cell>
        </row>
        <row r="117">
          <cell r="A117">
            <v>873</v>
          </cell>
          <cell r="D117">
            <v>0</v>
          </cell>
          <cell r="E117">
            <v>0</v>
          </cell>
          <cell r="F117">
            <v>0</v>
          </cell>
          <cell r="I117">
            <v>0</v>
          </cell>
          <cell r="J117">
            <v>0</v>
          </cell>
        </row>
        <row r="118">
          <cell r="A118">
            <v>874</v>
          </cell>
          <cell r="D118">
            <v>0</v>
          </cell>
          <cell r="E118">
            <v>0</v>
          </cell>
          <cell r="F118">
            <v>0</v>
          </cell>
          <cell r="I118">
            <v>0</v>
          </cell>
          <cell r="J118">
            <v>0</v>
          </cell>
        </row>
        <row r="119">
          <cell r="A119">
            <v>876</v>
          </cell>
          <cell r="D119">
            <v>0</v>
          </cell>
          <cell r="E119">
            <v>0</v>
          </cell>
          <cell r="F119">
            <v>0</v>
          </cell>
          <cell r="I119">
            <v>0</v>
          </cell>
          <cell r="J119">
            <v>0</v>
          </cell>
        </row>
        <row r="120">
          <cell r="A120">
            <v>877</v>
          </cell>
          <cell r="D120">
            <v>0</v>
          </cell>
          <cell r="E120">
            <v>0</v>
          </cell>
          <cell r="F120">
            <v>0</v>
          </cell>
          <cell r="I120">
            <v>0</v>
          </cell>
          <cell r="J120">
            <v>0</v>
          </cell>
        </row>
        <row r="121">
          <cell r="A121">
            <v>878</v>
          </cell>
          <cell r="D121">
            <v>0</v>
          </cell>
          <cell r="E121">
            <v>0</v>
          </cell>
          <cell r="F121">
            <v>0</v>
          </cell>
          <cell r="I121">
            <v>0</v>
          </cell>
          <cell r="J121">
            <v>0</v>
          </cell>
        </row>
        <row r="122">
          <cell r="A122">
            <v>879</v>
          </cell>
          <cell r="D122">
            <v>0</v>
          </cell>
          <cell r="E122">
            <v>0</v>
          </cell>
          <cell r="F122">
            <v>0</v>
          </cell>
          <cell r="I122">
            <v>0</v>
          </cell>
          <cell r="J122">
            <v>0</v>
          </cell>
        </row>
        <row r="123">
          <cell r="A123">
            <v>880</v>
          </cell>
          <cell r="D123">
            <v>0</v>
          </cell>
          <cell r="E123">
            <v>0</v>
          </cell>
          <cell r="F123">
            <v>0</v>
          </cell>
          <cell r="I123">
            <v>0</v>
          </cell>
          <cell r="J123">
            <v>0</v>
          </cell>
        </row>
        <row r="124">
          <cell r="A124">
            <v>881</v>
          </cell>
          <cell r="D124">
            <v>0</v>
          </cell>
          <cell r="E124">
            <v>0</v>
          </cell>
          <cell r="F124">
            <v>0</v>
          </cell>
          <cell r="I124">
            <v>0</v>
          </cell>
          <cell r="J124">
            <v>0</v>
          </cell>
        </row>
        <row r="125">
          <cell r="A125">
            <v>882</v>
          </cell>
          <cell r="D125">
            <v>0</v>
          </cell>
          <cell r="E125">
            <v>0</v>
          </cell>
          <cell r="F125">
            <v>0</v>
          </cell>
          <cell r="I125">
            <v>0</v>
          </cell>
          <cell r="J125">
            <v>0</v>
          </cell>
        </row>
        <row r="126">
          <cell r="A126">
            <v>883</v>
          </cell>
          <cell r="D126">
            <v>0</v>
          </cell>
          <cell r="E126">
            <v>0</v>
          </cell>
          <cell r="F126">
            <v>0</v>
          </cell>
          <cell r="I126">
            <v>0</v>
          </cell>
          <cell r="J126">
            <v>0</v>
          </cell>
        </row>
        <row r="127">
          <cell r="A127">
            <v>884</v>
          </cell>
          <cell r="D127">
            <v>0</v>
          </cell>
          <cell r="E127">
            <v>0</v>
          </cell>
          <cell r="F127">
            <v>0</v>
          </cell>
          <cell r="I127">
            <v>0</v>
          </cell>
          <cell r="J127">
            <v>0</v>
          </cell>
        </row>
        <row r="128">
          <cell r="A128">
            <v>885</v>
          </cell>
          <cell r="D128">
            <v>0</v>
          </cell>
          <cell r="E128">
            <v>0</v>
          </cell>
          <cell r="F128">
            <v>0</v>
          </cell>
          <cell r="I128">
            <v>0</v>
          </cell>
          <cell r="J128">
            <v>0</v>
          </cell>
        </row>
        <row r="129">
          <cell r="A129">
            <v>886</v>
          </cell>
          <cell r="D129">
            <v>0</v>
          </cell>
          <cell r="E129">
            <v>0</v>
          </cell>
          <cell r="F129">
            <v>0</v>
          </cell>
          <cell r="I129">
            <v>0</v>
          </cell>
          <cell r="J129">
            <v>0</v>
          </cell>
        </row>
        <row r="130">
          <cell r="A130">
            <v>887</v>
          </cell>
          <cell r="D130">
            <v>0</v>
          </cell>
          <cell r="E130">
            <v>0</v>
          </cell>
          <cell r="F130">
            <v>0</v>
          </cell>
          <cell r="I130">
            <v>0</v>
          </cell>
          <cell r="J130">
            <v>0</v>
          </cell>
        </row>
        <row r="131">
          <cell r="A131">
            <v>888</v>
          </cell>
          <cell r="D131">
            <v>0</v>
          </cell>
          <cell r="E131">
            <v>0</v>
          </cell>
          <cell r="F131">
            <v>0</v>
          </cell>
          <cell r="I131">
            <v>0</v>
          </cell>
          <cell r="J131">
            <v>0</v>
          </cell>
        </row>
        <row r="132">
          <cell r="A132">
            <v>889</v>
          </cell>
          <cell r="D132">
            <v>0</v>
          </cell>
          <cell r="E132">
            <v>0</v>
          </cell>
          <cell r="F132">
            <v>0</v>
          </cell>
          <cell r="I132">
            <v>0</v>
          </cell>
          <cell r="J132">
            <v>0</v>
          </cell>
        </row>
        <row r="133">
          <cell r="A133">
            <v>890</v>
          </cell>
          <cell r="D133">
            <v>0</v>
          </cell>
          <cell r="E133">
            <v>0</v>
          </cell>
          <cell r="F133">
            <v>0</v>
          </cell>
          <cell r="I133">
            <v>0</v>
          </cell>
          <cell r="J133">
            <v>0</v>
          </cell>
        </row>
        <row r="134">
          <cell r="A134">
            <v>891</v>
          </cell>
          <cell r="D134">
            <v>0</v>
          </cell>
          <cell r="E134">
            <v>0</v>
          </cell>
          <cell r="F134">
            <v>0</v>
          </cell>
          <cell r="I134">
            <v>0</v>
          </cell>
          <cell r="J134">
            <v>0</v>
          </cell>
        </row>
        <row r="135">
          <cell r="A135">
            <v>892</v>
          </cell>
          <cell r="D135">
            <v>0</v>
          </cell>
          <cell r="E135">
            <v>0</v>
          </cell>
          <cell r="F135">
            <v>0</v>
          </cell>
          <cell r="I135">
            <v>0</v>
          </cell>
          <cell r="J135">
            <v>0</v>
          </cell>
        </row>
        <row r="136">
          <cell r="A136">
            <v>893</v>
          </cell>
          <cell r="D136">
            <v>0</v>
          </cell>
          <cell r="E136">
            <v>0</v>
          </cell>
          <cell r="F136">
            <v>0</v>
          </cell>
          <cell r="I136">
            <v>0</v>
          </cell>
          <cell r="J136">
            <v>0</v>
          </cell>
        </row>
        <row r="137">
          <cell r="A137">
            <v>894</v>
          </cell>
          <cell r="D137">
            <v>0</v>
          </cell>
          <cell r="E137">
            <v>0</v>
          </cell>
          <cell r="F137">
            <v>0</v>
          </cell>
          <cell r="I137">
            <v>0</v>
          </cell>
          <cell r="J137">
            <v>0</v>
          </cell>
        </row>
        <row r="138">
          <cell r="A138">
            <v>895</v>
          </cell>
          <cell r="D138">
            <v>0</v>
          </cell>
          <cell r="E138">
            <v>0</v>
          </cell>
          <cell r="F138">
            <v>0</v>
          </cell>
          <cell r="I138">
            <v>0</v>
          </cell>
          <cell r="J138">
            <v>0</v>
          </cell>
        </row>
        <row r="139">
          <cell r="A139">
            <v>896</v>
          </cell>
          <cell r="D139">
            <v>0</v>
          </cell>
          <cell r="E139">
            <v>0</v>
          </cell>
          <cell r="F139">
            <v>0</v>
          </cell>
          <cell r="I139">
            <v>0</v>
          </cell>
          <cell r="J139">
            <v>0</v>
          </cell>
        </row>
        <row r="140">
          <cell r="A140">
            <v>908</v>
          </cell>
          <cell r="D140">
            <v>0</v>
          </cell>
          <cell r="E140">
            <v>0</v>
          </cell>
          <cell r="F140">
            <v>0</v>
          </cell>
          <cell r="I140">
            <v>0</v>
          </cell>
          <cell r="J140">
            <v>0</v>
          </cell>
        </row>
        <row r="141">
          <cell r="A141">
            <v>916</v>
          </cell>
          <cell r="D141">
            <v>0</v>
          </cell>
          <cell r="E141">
            <v>0</v>
          </cell>
          <cell r="F141">
            <v>0</v>
          </cell>
          <cell r="I141">
            <v>0</v>
          </cell>
          <cell r="J141">
            <v>0</v>
          </cell>
        </row>
        <row r="142">
          <cell r="A142">
            <v>919</v>
          </cell>
          <cell r="D142">
            <v>0</v>
          </cell>
          <cell r="E142">
            <v>0</v>
          </cell>
          <cell r="F142">
            <v>0</v>
          </cell>
          <cell r="I142">
            <v>0</v>
          </cell>
          <cell r="J142">
            <v>0</v>
          </cell>
        </row>
        <row r="143">
          <cell r="A143">
            <v>921</v>
          </cell>
          <cell r="D143">
            <v>0</v>
          </cell>
          <cell r="E143">
            <v>0</v>
          </cell>
          <cell r="F143">
            <v>0</v>
          </cell>
          <cell r="I143">
            <v>0</v>
          </cell>
          <cell r="J143">
            <v>0</v>
          </cell>
        </row>
        <row r="144">
          <cell r="A144">
            <v>925</v>
          </cell>
          <cell r="D144">
            <v>0</v>
          </cell>
          <cell r="E144">
            <v>0</v>
          </cell>
          <cell r="F144">
            <v>0</v>
          </cell>
          <cell r="I144">
            <v>0</v>
          </cell>
          <cell r="J144">
            <v>0</v>
          </cell>
        </row>
        <row r="145">
          <cell r="A145">
            <v>926</v>
          </cell>
          <cell r="D145">
            <v>0</v>
          </cell>
          <cell r="E145">
            <v>0</v>
          </cell>
          <cell r="F145">
            <v>0</v>
          </cell>
          <cell r="I145">
            <v>0</v>
          </cell>
          <cell r="J145">
            <v>0</v>
          </cell>
        </row>
        <row r="146">
          <cell r="A146">
            <v>929</v>
          </cell>
          <cell r="D146">
            <v>0</v>
          </cell>
          <cell r="E146">
            <v>0</v>
          </cell>
          <cell r="F146">
            <v>0</v>
          </cell>
          <cell r="I146">
            <v>0</v>
          </cell>
          <cell r="J146">
            <v>0</v>
          </cell>
        </row>
        <row r="147">
          <cell r="A147">
            <v>931</v>
          </cell>
          <cell r="D147">
            <v>0</v>
          </cell>
          <cell r="E147">
            <v>0</v>
          </cell>
          <cell r="F147">
            <v>0</v>
          </cell>
          <cell r="I147">
            <v>0</v>
          </cell>
          <cell r="J147">
            <v>0</v>
          </cell>
        </row>
        <row r="148">
          <cell r="A148">
            <v>933</v>
          </cell>
          <cell r="D148">
            <v>0</v>
          </cell>
          <cell r="E148">
            <v>0</v>
          </cell>
          <cell r="F148">
            <v>0</v>
          </cell>
          <cell r="I148">
            <v>0</v>
          </cell>
          <cell r="J148">
            <v>0</v>
          </cell>
        </row>
        <row r="149">
          <cell r="A149">
            <v>935</v>
          </cell>
          <cell r="D149">
            <v>0</v>
          </cell>
          <cell r="E149">
            <v>0</v>
          </cell>
          <cell r="F149">
            <v>0</v>
          </cell>
          <cell r="I149">
            <v>0</v>
          </cell>
          <cell r="J149">
            <v>0</v>
          </cell>
        </row>
        <row r="150">
          <cell r="A150">
            <v>936</v>
          </cell>
          <cell r="D150">
            <v>0</v>
          </cell>
          <cell r="E150">
            <v>0</v>
          </cell>
          <cell r="F150">
            <v>0</v>
          </cell>
          <cell r="I150">
            <v>0</v>
          </cell>
          <cell r="J150">
            <v>0</v>
          </cell>
        </row>
        <row r="151">
          <cell r="A151">
            <v>937</v>
          </cell>
          <cell r="D151">
            <v>0</v>
          </cell>
          <cell r="E151">
            <v>0</v>
          </cell>
          <cell r="F151">
            <v>0</v>
          </cell>
          <cell r="I151">
            <v>0</v>
          </cell>
          <cell r="J151">
            <v>0</v>
          </cell>
        </row>
        <row r="152">
          <cell r="A152">
            <v>938</v>
          </cell>
          <cell r="D152">
            <v>0</v>
          </cell>
          <cell r="E152">
            <v>0</v>
          </cell>
          <cell r="F152">
            <v>0</v>
          </cell>
          <cell r="I152">
            <v>0</v>
          </cell>
          <cell r="J152">
            <v>0</v>
          </cell>
        </row>
        <row r="153">
          <cell r="A153">
            <v>940</v>
          </cell>
          <cell r="D153">
            <v>0</v>
          </cell>
          <cell r="E153">
            <v>0</v>
          </cell>
          <cell r="F153">
            <v>0</v>
          </cell>
          <cell r="I153">
            <v>0</v>
          </cell>
          <cell r="J153">
            <v>0</v>
          </cell>
        </row>
        <row r="154">
          <cell r="A154">
            <v>941</v>
          </cell>
          <cell r="D154">
            <v>0</v>
          </cell>
          <cell r="E154">
            <v>0</v>
          </cell>
          <cell r="F154">
            <v>0</v>
          </cell>
          <cell r="I154">
            <v>0</v>
          </cell>
          <cell r="J154">
            <v>0</v>
          </cell>
        </row>
        <row r="155">
          <cell r="A155">
            <v>942</v>
          </cell>
          <cell r="D155">
            <v>0</v>
          </cell>
          <cell r="E155">
            <v>0</v>
          </cell>
          <cell r="F155">
            <v>0</v>
          </cell>
          <cell r="I155">
            <v>0</v>
          </cell>
          <cell r="J155">
            <v>0</v>
          </cell>
        </row>
        <row r="156">
          <cell r="A156">
            <v>943</v>
          </cell>
          <cell r="D156">
            <v>0</v>
          </cell>
          <cell r="E156">
            <v>0</v>
          </cell>
          <cell r="F156">
            <v>0</v>
          </cell>
          <cell r="I156">
            <v>0</v>
          </cell>
          <cell r="J156">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early-years-funding-termly-data-collection-in-2024-to-202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arly-years-funding-termly-data-collection-in-2024-to-20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5"/>
  </sheetPr>
  <dimension ref="C1:R36"/>
  <sheetViews>
    <sheetView tabSelected="1" zoomScale="85" zoomScaleNormal="85" workbookViewId="0">
      <selection activeCell="G31" sqref="G31"/>
    </sheetView>
  </sheetViews>
  <sheetFormatPr defaultRowHeight="14" x14ac:dyDescent="0.3"/>
  <cols>
    <col min="1" max="1" width="4" style="1" customWidth="1"/>
    <col min="2" max="2" width="2.26953125" style="1" customWidth="1"/>
    <col min="3" max="3" width="34.36328125" style="1" customWidth="1"/>
    <col min="4" max="4" width="19.08984375" style="1" bestFit="1" customWidth="1"/>
    <col min="5" max="13" width="9.08984375" style="1"/>
    <col min="14" max="14" width="10" style="1" customWidth="1"/>
    <col min="15" max="256" width="9.08984375" style="1"/>
    <col min="257" max="257" width="4" style="1" customWidth="1"/>
    <col min="258" max="258" width="2.26953125" style="1" customWidth="1"/>
    <col min="259" max="259" width="34.36328125" style="1" customWidth="1"/>
    <col min="260" max="260" width="19.08984375" style="1" bestFit="1" customWidth="1"/>
    <col min="261" max="269" width="9.08984375" style="1"/>
    <col min="270" max="270" width="10" style="1" customWidth="1"/>
    <col min="271" max="512" width="9.08984375" style="1"/>
    <col min="513" max="513" width="4" style="1" customWidth="1"/>
    <col min="514" max="514" width="2.26953125" style="1" customWidth="1"/>
    <col min="515" max="515" width="34.36328125" style="1" customWidth="1"/>
    <col min="516" max="516" width="19.08984375" style="1" bestFit="1" customWidth="1"/>
    <col min="517" max="525" width="9.08984375" style="1"/>
    <col min="526" max="526" width="10" style="1" customWidth="1"/>
    <col min="527" max="768" width="9.08984375" style="1"/>
    <col min="769" max="769" width="4" style="1" customWidth="1"/>
    <col min="770" max="770" width="2.26953125" style="1" customWidth="1"/>
    <col min="771" max="771" width="34.36328125" style="1" customWidth="1"/>
    <col min="772" max="772" width="19.08984375" style="1" bestFit="1" customWidth="1"/>
    <col min="773" max="781" width="9.08984375" style="1"/>
    <col min="782" max="782" width="10" style="1" customWidth="1"/>
    <col min="783" max="1024" width="9.08984375" style="1"/>
    <col min="1025" max="1025" width="4" style="1" customWidth="1"/>
    <col min="1026" max="1026" width="2.26953125" style="1" customWidth="1"/>
    <col min="1027" max="1027" width="34.36328125" style="1" customWidth="1"/>
    <col min="1028" max="1028" width="19.08984375" style="1" bestFit="1" customWidth="1"/>
    <col min="1029" max="1037" width="9.08984375" style="1"/>
    <col min="1038" max="1038" width="10" style="1" customWidth="1"/>
    <col min="1039" max="1280" width="9.08984375" style="1"/>
    <col min="1281" max="1281" width="4" style="1" customWidth="1"/>
    <col min="1282" max="1282" width="2.26953125" style="1" customWidth="1"/>
    <col min="1283" max="1283" width="34.36328125" style="1" customWidth="1"/>
    <col min="1284" max="1284" width="19.08984375" style="1" bestFit="1" customWidth="1"/>
    <col min="1285" max="1293" width="9.08984375" style="1"/>
    <col min="1294" max="1294" width="10" style="1" customWidth="1"/>
    <col min="1295" max="1536" width="9.08984375" style="1"/>
    <col min="1537" max="1537" width="4" style="1" customWidth="1"/>
    <col min="1538" max="1538" width="2.26953125" style="1" customWidth="1"/>
    <col min="1539" max="1539" width="34.36328125" style="1" customWidth="1"/>
    <col min="1540" max="1540" width="19.08984375" style="1" bestFit="1" customWidth="1"/>
    <col min="1541" max="1549" width="9.08984375" style="1"/>
    <col min="1550" max="1550" width="10" style="1" customWidth="1"/>
    <col min="1551" max="1792" width="9.08984375" style="1"/>
    <col min="1793" max="1793" width="4" style="1" customWidth="1"/>
    <col min="1794" max="1794" width="2.26953125" style="1" customWidth="1"/>
    <col min="1795" max="1795" width="34.36328125" style="1" customWidth="1"/>
    <col min="1796" max="1796" width="19.08984375" style="1" bestFit="1" customWidth="1"/>
    <col min="1797" max="1805" width="9.08984375" style="1"/>
    <col min="1806" max="1806" width="10" style="1" customWidth="1"/>
    <col min="1807" max="2048" width="9.08984375" style="1"/>
    <col min="2049" max="2049" width="4" style="1" customWidth="1"/>
    <col min="2050" max="2050" width="2.26953125" style="1" customWidth="1"/>
    <col min="2051" max="2051" width="34.36328125" style="1" customWidth="1"/>
    <col min="2052" max="2052" width="19.08984375" style="1" bestFit="1" customWidth="1"/>
    <col min="2053" max="2061" width="9.08984375" style="1"/>
    <col min="2062" max="2062" width="10" style="1" customWidth="1"/>
    <col min="2063" max="2304" width="9.08984375" style="1"/>
    <col min="2305" max="2305" width="4" style="1" customWidth="1"/>
    <col min="2306" max="2306" width="2.26953125" style="1" customWidth="1"/>
    <col min="2307" max="2307" width="34.36328125" style="1" customWidth="1"/>
    <col min="2308" max="2308" width="19.08984375" style="1" bestFit="1" customWidth="1"/>
    <col min="2309" max="2317" width="9.08984375" style="1"/>
    <col min="2318" max="2318" width="10" style="1" customWidth="1"/>
    <col min="2319" max="2560" width="9.08984375" style="1"/>
    <col min="2561" max="2561" width="4" style="1" customWidth="1"/>
    <col min="2562" max="2562" width="2.26953125" style="1" customWidth="1"/>
    <col min="2563" max="2563" width="34.36328125" style="1" customWidth="1"/>
    <col min="2564" max="2564" width="19.08984375" style="1" bestFit="1" customWidth="1"/>
    <col min="2565" max="2573" width="9.08984375" style="1"/>
    <col min="2574" max="2574" width="10" style="1" customWidth="1"/>
    <col min="2575" max="2816" width="9.08984375" style="1"/>
    <col min="2817" max="2817" width="4" style="1" customWidth="1"/>
    <col min="2818" max="2818" width="2.26953125" style="1" customWidth="1"/>
    <col min="2819" max="2819" width="34.36328125" style="1" customWidth="1"/>
    <col min="2820" max="2820" width="19.08984375" style="1" bestFit="1" customWidth="1"/>
    <col min="2821" max="2829" width="9.08984375" style="1"/>
    <col min="2830" max="2830" width="10" style="1" customWidth="1"/>
    <col min="2831" max="3072" width="9.08984375" style="1"/>
    <col min="3073" max="3073" width="4" style="1" customWidth="1"/>
    <col min="3074" max="3074" width="2.26953125" style="1" customWidth="1"/>
    <col min="3075" max="3075" width="34.36328125" style="1" customWidth="1"/>
    <col min="3076" max="3076" width="19.08984375" style="1" bestFit="1" customWidth="1"/>
    <col min="3077" max="3085" width="9.08984375" style="1"/>
    <col min="3086" max="3086" width="10" style="1" customWidth="1"/>
    <col min="3087" max="3328" width="9.08984375" style="1"/>
    <col min="3329" max="3329" width="4" style="1" customWidth="1"/>
    <col min="3330" max="3330" width="2.26953125" style="1" customWidth="1"/>
    <col min="3331" max="3331" width="34.36328125" style="1" customWidth="1"/>
    <col min="3332" max="3332" width="19.08984375" style="1" bestFit="1" customWidth="1"/>
    <col min="3333" max="3341" width="9.08984375" style="1"/>
    <col min="3342" max="3342" width="10" style="1" customWidth="1"/>
    <col min="3343" max="3584" width="9.08984375" style="1"/>
    <col min="3585" max="3585" width="4" style="1" customWidth="1"/>
    <col min="3586" max="3586" width="2.26953125" style="1" customWidth="1"/>
    <col min="3587" max="3587" width="34.36328125" style="1" customWidth="1"/>
    <col min="3588" max="3588" width="19.08984375" style="1" bestFit="1" customWidth="1"/>
    <col min="3589" max="3597" width="9.08984375" style="1"/>
    <col min="3598" max="3598" width="10" style="1" customWidth="1"/>
    <col min="3599" max="3840" width="9.08984375" style="1"/>
    <col min="3841" max="3841" width="4" style="1" customWidth="1"/>
    <col min="3842" max="3842" width="2.26953125" style="1" customWidth="1"/>
    <col min="3843" max="3843" width="34.36328125" style="1" customWidth="1"/>
    <col min="3844" max="3844" width="19.08984375" style="1" bestFit="1" customWidth="1"/>
    <col min="3845" max="3853" width="9.08984375" style="1"/>
    <col min="3854" max="3854" width="10" style="1" customWidth="1"/>
    <col min="3855" max="4096" width="9.08984375" style="1"/>
    <col min="4097" max="4097" width="4" style="1" customWidth="1"/>
    <col min="4098" max="4098" width="2.26953125" style="1" customWidth="1"/>
    <col min="4099" max="4099" width="34.36328125" style="1" customWidth="1"/>
    <col min="4100" max="4100" width="19.08984375" style="1" bestFit="1" customWidth="1"/>
    <col min="4101" max="4109" width="9.08984375" style="1"/>
    <col min="4110" max="4110" width="10" style="1" customWidth="1"/>
    <col min="4111" max="4352" width="9.08984375" style="1"/>
    <col min="4353" max="4353" width="4" style="1" customWidth="1"/>
    <col min="4354" max="4354" width="2.26953125" style="1" customWidth="1"/>
    <col min="4355" max="4355" width="34.36328125" style="1" customWidth="1"/>
    <col min="4356" max="4356" width="19.08984375" style="1" bestFit="1" customWidth="1"/>
    <col min="4357" max="4365" width="9.08984375" style="1"/>
    <col min="4366" max="4366" width="10" style="1" customWidth="1"/>
    <col min="4367" max="4608" width="9.08984375" style="1"/>
    <col min="4609" max="4609" width="4" style="1" customWidth="1"/>
    <col min="4610" max="4610" width="2.26953125" style="1" customWidth="1"/>
    <col min="4611" max="4611" width="34.36328125" style="1" customWidth="1"/>
    <col min="4612" max="4612" width="19.08984375" style="1" bestFit="1" customWidth="1"/>
    <col min="4613" max="4621" width="9.08984375" style="1"/>
    <col min="4622" max="4622" width="10" style="1" customWidth="1"/>
    <col min="4623" max="4864" width="9.08984375" style="1"/>
    <col min="4865" max="4865" width="4" style="1" customWidth="1"/>
    <col min="4866" max="4866" width="2.26953125" style="1" customWidth="1"/>
    <col min="4867" max="4867" width="34.36328125" style="1" customWidth="1"/>
    <col min="4868" max="4868" width="19.08984375" style="1" bestFit="1" customWidth="1"/>
    <col min="4869" max="4877" width="9.08984375" style="1"/>
    <col min="4878" max="4878" width="10" style="1" customWidth="1"/>
    <col min="4879" max="5120" width="9.08984375" style="1"/>
    <col min="5121" max="5121" width="4" style="1" customWidth="1"/>
    <col min="5122" max="5122" width="2.26953125" style="1" customWidth="1"/>
    <col min="5123" max="5123" width="34.36328125" style="1" customWidth="1"/>
    <col min="5124" max="5124" width="19.08984375" style="1" bestFit="1" customWidth="1"/>
    <col min="5125" max="5133" width="9.08984375" style="1"/>
    <col min="5134" max="5134" width="10" style="1" customWidth="1"/>
    <col min="5135" max="5376" width="9.08984375" style="1"/>
    <col min="5377" max="5377" width="4" style="1" customWidth="1"/>
    <col min="5378" max="5378" width="2.26953125" style="1" customWidth="1"/>
    <col min="5379" max="5379" width="34.36328125" style="1" customWidth="1"/>
    <col min="5380" max="5380" width="19.08984375" style="1" bestFit="1" customWidth="1"/>
    <col min="5381" max="5389" width="9.08984375" style="1"/>
    <col min="5390" max="5390" width="10" style="1" customWidth="1"/>
    <col min="5391" max="5632" width="9.08984375" style="1"/>
    <col min="5633" max="5633" width="4" style="1" customWidth="1"/>
    <col min="5634" max="5634" width="2.26953125" style="1" customWidth="1"/>
    <col min="5635" max="5635" width="34.36328125" style="1" customWidth="1"/>
    <col min="5636" max="5636" width="19.08984375" style="1" bestFit="1" customWidth="1"/>
    <col min="5637" max="5645" width="9.08984375" style="1"/>
    <col min="5646" max="5646" width="10" style="1" customWidth="1"/>
    <col min="5647" max="5888" width="9.08984375" style="1"/>
    <col min="5889" max="5889" width="4" style="1" customWidth="1"/>
    <col min="5890" max="5890" width="2.26953125" style="1" customWidth="1"/>
    <col min="5891" max="5891" width="34.36328125" style="1" customWidth="1"/>
    <col min="5892" max="5892" width="19.08984375" style="1" bestFit="1" customWidth="1"/>
    <col min="5893" max="5901" width="9.08984375" style="1"/>
    <col min="5902" max="5902" width="10" style="1" customWidth="1"/>
    <col min="5903" max="6144" width="9.08984375" style="1"/>
    <col min="6145" max="6145" width="4" style="1" customWidth="1"/>
    <col min="6146" max="6146" width="2.26953125" style="1" customWidth="1"/>
    <col min="6147" max="6147" width="34.36328125" style="1" customWidth="1"/>
    <col min="6148" max="6148" width="19.08984375" style="1" bestFit="1" customWidth="1"/>
    <col min="6149" max="6157" width="9.08984375" style="1"/>
    <col min="6158" max="6158" width="10" style="1" customWidth="1"/>
    <col min="6159" max="6400" width="9.08984375" style="1"/>
    <col min="6401" max="6401" width="4" style="1" customWidth="1"/>
    <col min="6402" max="6402" width="2.26953125" style="1" customWidth="1"/>
    <col min="6403" max="6403" width="34.36328125" style="1" customWidth="1"/>
    <col min="6404" max="6404" width="19.08984375" style="1" bestFit="1" customWidth="1"/>
    <col min="6405" max="6413" width="9.08984375" style="1"/>
    <col min="6414" max="6414" width="10" style="1" customWidth="1"/>
    <col min="6415" max="6656" width="9.08984375" style="1"/>
    <col min="6657" max="6657" width="4" style="1" customWidth="1"/>
    <col min="6658" max="6658" width="2.26953125" style="1" customWidth="1"/>
    <col min="6659" max="6659" width="34.36328125" style="1" customWidth="1"/>
    <col min="6660" max="6660" width="19.08984375" style="1" bestFit="1" customWidth="1"/>
    <col min="6661" max="6669" width="9.08984375" style="1"/>
    <col min="6670" max="6670" width="10" style="1" customWidth="1"/>
    <col min="6671" max="6912" width="9.08984375" style="1"/>
    <col min="6913" max="6913" width="4" style="1" customWidth="1"/>
    <col min="6914" max="6914" width="2.26953125" style="1" customWidth="1"/>
    <col min="6915" max="6915" width="34.36328125" style="1" customWidth="1"/>
    <col min="6916" max="6916" width="19.08984375" style="1" bestFit="1" customWidth="1"/>
    <col min="6917" max="6925" width="9.08984375" style="1"/>
    <col min="6926" max="6926" width="10" style="1" customWidth="1"/>
    <col min="6927" max="7168" width="9.08984375" style="1"/>
    <col min="7169" max="7169" width="4" style="1" customWidth="1"/>
    <col min="7170" max="7170" width="2.26953125" style="1" customWidth="1"/>
    <col min="7171" max="7171" width="34.36328125" style="1" customWidth="1"/>
    <col min="7172" max="7172" width="19.08984375" style="1" bestFit="1" customWidth="1"/>
    <col min="7173" max="7181" width="9.08984375" style="1"/>
    <col min="7182" max="7182" width="10" style="1" customWidth="1"/>
    <col min="7183" max="7424" width="9.08984375" style="1"/>
    <col min="7425" max="7425" width="4" style="1" customWidth="1"/>
    <col min="7426" max="7426" width="2.26953125" style="1" customWidth="1"/>
    <col min="7427" max="7427" width="34.36328125" style="1" customWidth="1"/>
    <col min="7428" max="7428" width="19.08984375" style="1" bestFit="1" customWidth="1"/>
    <col min="7429" max="7437" width="9.08984375" style="1"/>
    <col min="7438" max="7438" width="10" style="1" customWidth="1"/>
    <col min="7439" max="7680" width="9.08984375" style="1"/>
    <col min="7681" max="7681" width="4" style="1" customWidth="1"/>
    <col min="7682" max="7682" width="2.26953125" style="1" customWidth="1"/>
    <col min="7683" max="7683" width="34.36328125" style="1" customWidth="1"/>
    <col min="7684" max="7684" width="19.08984375" style="1" bestFit="1" customWidth="1"/>
    <col min="7685" max="7693" width="9.08984375" style="1"/>
    <col min="7694" max="7694" width="10" style="1" customWidth="1"/>
    <col min="7695" max="7936" width="9.08984375" style="1"/>
    <col min="7937" max="7937" width="4" style="1" customWidth="1"/>
    <col min="7938" max="7938" width="2.26953125" style="1" customWidth="1"/>
    <col min="7939" max="7939" width="34.36328125" style="1" customWidth="1"/>
    <col min="7940" max="7940" width="19.08984375" style="1" bestFit="1" customWidth="1"/>
    <col min="7941" max="7949" width="9.08984375" style="1"/>
    <col min="7950" max="7950" width="10" style="1" customWidth="1"/>
    <col min="7951" max="8192" width="9.08984375" style="1"/>
    <col min="8193" max="8193" width="4" style="1" customWidth="1"/>
    <col min="8194" max="8194" width="2.26953125" style="1" customWidth="1"/>
    <col min="8195" max="8195" width="34.36328125" style="1" customWidth="1"/>
    <col min="8196" max="8196" width="19.08984375" style="1" bestFit="1" customWidth="1"/>
    <col min="8197" max="8205" width="9.08984375" style="1"/>
    <col min="8206" max="8206" width="10" style="1" customWidth="1"/>
    <col min="8207" max="8448" width="9.08984375" style="1"/>
    <col min="8449" max="8449" width="4" style="1" customWidth="1"/>
    <col min="8450" max="8450" width="2.26953125" style="1" customWidth="1"/>
    <col min="8451" max="8451" width="34.36328125" style="1" customWidth="1"/>
    <col min="8452" max="8452" width="19.08984375" style="1" bestFit="1" customWidth="1"/>
    <col min="8453" max="8461" width="9.08984375" style="1"/>
    <col min="8462" max="8462" width="10" style="1" customWidth="1"/>
    <col min="8463" max="8704" width="9.08984375" style="1"/>
    <col min="8705" max="8705" width="4" style="1" customWidth="1"/>
    <col min="8706" max="8706" width="2.26953125" style="1" customWidth="1"/>
    <col min="8707" max="8707" width="34.36328125" style="1" customWidth="1"/>
    <col min="8708" max="8708" width="19.08984375" style="1" bestFit="1" customWidth="1"/>
    <col min="8709" max="8717" width="9.08984375" style="1"/>
    <col min="8718" max="8718" width="10" style="1" customWidth="1"/>
    <col min="8719" max="8960" width="9.08984375" style="1"/>
    <col min="8961" max="8961" width="4" style="1" customWidth="1"/>
    <col min="8962" max="8962" width="2.26953125" style="1" customWidth="1"/>
    <col min="8963" max="8963" width="34.36328125" style="1" customWidth="1"/>
    <col min="8964" max="8964" width="19.08984375" style="1" bestFit="1" customWidth="1"/>
    <col min="8965" max="8973" width="9.08984375" style="1"/>
    <col min="8974" max="8974" width="10" style="1" customWidth="1"/>
    <col min="8975" max="9216" width="9.08984375" style="1"/>
    <col min="9217" max="9217" width="4" style="1" customWidth="1"/>
    <col min="9218" max="9218" width="2.26953125" style="1" customWidth="1"/>
    <col min="9219" max="9219" width="34.36328125" style="1" customWidth="1"/>
    <col min="9220" max="9220" width="19.08984375" style="1" bestFit="1" customWidth="1"/>
    <col min="9221" max="9229" width="9.08984375" style="1"/>
    <col min="9230" max="9230" width="10" style="1" customWidth="1"/>
    <col min="9231" max="9472" width="9.08984375" style="1"/>
    <col min="9473" max="9473" width="4" style="1" customWidth="1"/>
    <col min="9474" max="9474" width="2.26953125" style="1" customWidth="1"/>
    <col min="9475" max="9475" width="34.36328125" style="1" customWidth="1"/>
    <col min="9476" max="9476" width="19.08984375" style="1" bestFit="1" customWidth="1"/>
    <col min="9477" max="9485" width="9.08984375" style="1"/>
    <col min="9486" max="9486" width="10" style="1" customWidth="1"/>
    <col min="9487" max="9728" width="9.08984375" style="1"/>
    <col min="9729" max="9729" width="4" style="1" customWidth="1"/>
    <col min="9730" max="9730" width="2.26953125" style="1" customWidth="1"/>
    <col min="9731" max="9731" width="34.36328125" style="1" customWidth="1"/>
    <col min="9732" max="9732" width="19.08984375" style="1" bestFit="1" customWidth="1"/>
    <col min="9733" max="9741" width="9.08984375" style="1"/>
    <col min="9742" max="9742" width="10" style="1" customWidth="1"/>
    <col min="9743" max="9984" width="9.08984375" style="1"/>
    <col min="9985" max="9985" width="4" style="1" customWidth="1"/>
    <col min="9986" max="9986" width="2.26953125" style="1" customWidth="1"/>
    <col min="9987" max="9987" width="34.36328125" style="1" customWidth="1"/>
    <col min="9988" max="9988" width="19.08984375" style="1" bestFit="1" customWidth="1"/>
    <col min="9989" max="9997" width="9.08984375" style="1"/>
    <col min="9998" max="9998" width="10" style="1" customWidth="1"/>
    <col min="9999" max="10240" width="9.08984375" style="1"/>
    <col min="10241" max="10241" width="4" style="1" customWidth="1"/>
    <col min="10242" max="10242" width="2.26953125" style="1" customWidth="1"/>
    <col min="10243" max="10243" width="34.36328125" style="1" customWidth="1"/>
    <col min="10244" max="10244" width="19.08984375" style="1" bestFit="1" customWidth="1"/>
    <col min="10245" max="10253" width="9.08984375" style="1"/>
    <col min="10254" max="10254" width="10" style="1" customWidth="1"/>
    <col min="10255" max="10496" width="9.08984375" style="1"/>
    <col min="10497" max="10497" width="4" style="1" customWidth="1"/>
    <col min="10498" max="10498" width="2.26953125" style="1" customWidth="1"/>
    <col min="10499" max="10499" width="34.36328125" style="1" customWidth="1"/>
    <col min="10500" max="10500" width="19.08984375" style="1" bestFit="1" customWidth="1"/>
    <col min="10501" max="10509" width="9.08984375" style="1"/>
    <col min="10510" max="10510" width="10" style="1" customWidth="1"/>
    <col min="10511" max="10752" width="9.08984375" style="1"/>
    <col min="10753" max="10753" width="4" style="1" customWidth="1"/>
    <col min="10754" max="10754" width="2.26953125" style="1" customWidth="1"/>
    <col min="10755" max="10755" width="34.36328125" style="1" customWidth="1"/>
    <col min="10756" max="10756" width="19.08984375" style="1" bestFit="1" customWidth="1"/>
    <col min="10757" max="10765" width="9.08984375" style="1"/>
    <col min="10766" max="10766" width="10" style="1" customWidth="1"/>
    <col min="10767" max="11008" width="9.08984375" style="1"/>
    <col min="11009" max="11009" width="4" style="1" customWidth="1"/>
    <col min="11010" max="11010" width="2.26953125" style="1" customWidth="1"/>
    <col min="11011" max="11011" width="34.36328125" style="1" customWidth="1"/>
    <col min="11012" max="11012" width="19.08984375" style="1" bestFit="1" customWidth="1"/>
    <col min="11013" max="11021" width="9.08984375" style="1"/>
    <col min="11022" max="11022" width="10" style="1" customWidth="1"/>
    <col min="11023" max="11264" width="9.08984375" style="1"/>
    <col min="11265" max="11265" width="4" style="1" customWidth="1"/>
    <col min="11266" max="11266" width="2.26953125" style="1" customWidth="1"/>
    <col min="11267" max="11267" width="34.36328125" style="1" customWidth="1"/>
    <col min="11268" max="11268" width="19.08984375" style="1" bestFit="1" customWidth="1"/>
    <col min="11269" max="11277" width="9.08984375" style="1"/>
    <col min="11278" max="11278" width="10" style="1" customWidth="1"/>
    <col min="11279" max="11520" width="9.08984375" style="1"/>
    <col min="11521" max="11521" width="4" style="1" customWidth="1"/>
    <col min="11522" max="11522" width="2.26953125" style="1" customWidth="1"/>
    <col min="11523" max="11523" width="34.36328125" style="1" customWidth="1"/>
    <col min="11524" max="11524" width="19.08984375" style="1" bestFit="1" customWidth="1"/>
    <col min="11525" max="11533" width="9.08984375" style="1"/>
    <col min="11534" max="11534" width="10" style="1" customWidth="1"/>
    <col min="11535" max="11776" width="9.08984375" style="1"/>
    <col min="11777" max="11777" width="4" style="1" customWidth="1"/>
    <col min="11778" max="11778" width="2.26953125" style="1" customWidth="1"/>
    <col min="11779" max="11779" width="34.36328125" style="1" customWidth="1"/>
    <col min="11780" max="11780" width="19.08984375" style="1" bestFit="1" customWidth="1"/>
    <col min="11781" max="11789" width="9.08984375" style="1"/>
    <col min="11790" max="11790" width="10" style="1" customWidth="1"/>
    <col min="11791" max="12032" width="9.08984375" style="1"/>
    <col min="12033" max="12033" width="4" style="1" customWidth="1"/>
    <col min="12034" max="12034" width="2.26953125" style="1" customWidth="1"/>
    <col min="12035" max="12035" width="34.36328125" style="1" customWidth="1"/>
    <col min="12036" max="12036" width="19.08984375" style="1" bestFit="1" customWidth="1"/>
    <col min="12037" max="12045" width="9.08984375" style="1"/>
    <col min="12046" max="12046" width="10" style="1" customWidth="1"/>
    <col min="12047" max="12288" width="9.08984375" style="1"/>
    <col min="12289" max="12289" width="4" style="1" customWidth="1"/>
    <col min="12290" max="12290" width="2.26953125" style="1" customWidth="1"/>
    <col min="12291" max="12291" width="34.36328125" style="1" customWidth="1"/>
    <col min="12292" max="12292" width="19.08984375" style="1" bestFit="1" customWidth="1"/>
    <col min="12293" max="12301" width="9.08984375" style="1"/>
    <col min="12302" max="12302" width="10" style="1" customWidth="1"/>
    <col min="12303" max="12544" width="9.08984375" style="1"/>
    <col min="12545" max="12545" width="4" style="1" customWidth="1"/>
    <col min="12546" max="12546" width="2.26953125" style="1" customWidth="1"/>
    <col min="12547" max="12547" width="34.36328125" style="1" customWidth="1"/>
    <col min="12548" max="12548" width="19.08984375" style="1" bestFit="1" customWidth="1"/>
    <col min="12549" max="12557" width="9.08984375" style="1"/>
    <col min="12558" max="12558" width="10" style="1" customWidth="1"/>
    <col min="12559" max="12800" width="9.08984375" style="1"/>
    <col min="12801" max="12801" width="4" style="1" customWidth="1"/>
    <col min="12802" max="12802" width="2.26953125" style="1" customWidth="1"/>
    <col min="12803" max="12803" width="34.36328125" style="1" customWidth="1"/>
    <col min="12804" max="12804" width="19.08984375" style="1" bestFit="1" customWidth="1"/>
    <col min="12805" max="12813" width="9.08984375" style="1"/>
    <col min="12814" max="12814" width="10" style="1" customWidth="1"/>
    <col min="12815" max="13056" width="9.08984375" style="1"/>
    <col min="13057" max="13057" width="4" style="1" customWidth="1"/>
    <col min="13058" max="13058" width="2.26953125" style="1" customWidth="1"/>
    <col min="13059" max="13059" width="34.36328125" style="1" customWidth="1"/>
    <col min="13060" max="13060" width="19.08984375" style="1" bestFit="1" customWidth="1"/>
    <col min="13061" max="13069" width="9.08984375" style="1"/>
    <col min="13070" max="13070" width="10" style="1" customWidth="1"/>
    <col min="13071" max="13312" width="9.08984375" style="1"/>
    <col min="13313" max="13313" width="4" style="1" customWidth="1"/>
    <col min="13314" max="13314" width="2.26953125" style="1" customWidth="1"/>
    <col min="13315" max="13315" width="34.36328125" style="1" customWidth="1"/>
    <col min="13316" max="13316" width="19.08984375" style="1" bestFit="1" customWidth="1"/>
    <col min="13317" max="13325" width="9.08984375" style="1"/>
    <col min="13326" max="13326" width="10" style="1" customWidth="1"/>
    <col min="13327" max="13568" width="9.08984375" style="1"/>
    <col min="13569" max="13569" width="4" style="1" customWidth="1"/>
    <col min="13570" max="13570" width="2.26953125" style="1" customWidth="1"/>
    <col min="13571" max="13571" width="34.36328125" style="1" customWidth="1"/>
    <col min="13572" max="13572" width="19.08984375" style="1" bestFit="1" customWidth="1"/>
    <col min="13573" max="13581" width="9.08984375" style="1"/>
    <col min="13582" max="13582" width="10" style="1" customWidth="1"/>
    <col min="13583" max="13824" width="9.08984375" style="1"/>
    <col min="13825" max="13825" width="4" style="1" customWidth="1"/>
    <col min="13826" max="13826" width="2.26953125" style="1" customWidth="1"/>
    <col min="13827" max="13827" width="34.36328125" style="1" customWidth="1"/>
    <col min="13828" max="13828" width="19.08984375" style="1" bestFit="1" customWidth="1"/>
    <col min="13829" max="13837" width="9.08984375" style="1"/>
    <col min="13838" max="13838" width="10" style="1" customWidth="1"/>
    <col min="13839" max="14080" width="9.08984375" style="1"/>
    <col min="14081" max="14081" width="4" style="1" customWidth="1"/>
    <col min="14082" max="14082" width="2.26953125" style="1" customWidth="1"/>
    <col min="14083" max="14083" width="34.36328125" style="1" customWidth="1"/>
    <col min="14084" max="14084" width="19.08984375" style="1" bestFit="1" customWidth="1"/>
    <col min="14085" max="14093" width="9.08984375" style="1"/>
    <col min="14094" max="14094" width="10" style="1" customWidth="1"/>
    <col min="14095" max="14336" width="9.08984375" style="1"/>
    <col min="14337" max="14337" width="4" style="1" customWidth="1"/>
    <col min="14338" max="14338" width="2.26953125" style="1" customWidth="1"/>
    <col min="14339" max="14339" width="34.36328125" style="1" customWidth="1"/>
    <col min="14340" max="14340" width="19.08984375" style="1" bestFit="1" customWidth="1"/>
    <col min="14341" max="14349" width="9.08984375" style="1"/>
    <col min="14350" max="14350" width="10" style="1" customWidth="1"/>
    <col min="14351" max="14592" width="9.08984375" style="1"/>
    <col min="14593" max="14593" width="4" style="1" customWidth="1"/>
    <col min="14594" max="14594" width="2.26953125" style="1" customWidth="1"/>
    <col min="14595" max="14595" width="34.36328125" style="1" customWidth="1"/>
    <col min="14596" max="14596" width="19.08984375" style="1" bestFit="1" customWidth="1"/>
    <col min="14597" max="14605" width="9.08984375" style="1"/>
    <col min="14606" max="14606" width="10" style="1" customWidth="1"/>
    <col min="14607" max="14848" width="9.08984375" style="1"/>
    <col min="14849" max="14849" width="4" style="1" customWidth="1"/>
    <col min="14850" max="14850" width="2.26953125" style="1" customWidth="1"/>
    <col min="14851" max="14851" width="34.36328125" style="1" customWidth="1"/>
    <col min="14852" max="14852" width="19.08984375" style="1" bestFit="1" customWidth="1"/>
    <col min="14853" max="14861" width="9.08984375" style="1"/>
    <col min="14862" max="14862" width="10" style="1" customWidth="1"/>
    <col min="14863" max="15104" width="9.08984375" style="1"/>
    <col min="15105" max="15105" width="4" style="1" customWidth="1"/>
    <col min="15106" max="15106" width="2.26953125" style="1" customWidth="1"/>
    <col min="15107" max="15107" width="34.36328125" style="1" customWidth="1"/>
    <col min="15108" max="15108" width="19.08984375" style="1" bestFit="1" customWidth="1"/>
    <col min="15109" max="15117" width="9.08984375" style="1"/>
    <col min="15118" max="15118" width="10" style="1" customWidth="1"/>
    <col min="15119" max="15360" width="9.08984375" style="1"/>
    <col min="15361" max="15361" width="4" style="1" customWidth="1"/>
    <col min="15362" max="15362" width="2.26953125" style="1" customWidth="1"/>
    <col min="15363" max="15363" width="34.36328125" style="1" customWidth="1"/>
    <col min="15364" max="15364" width="19.08984375" style="1" bestFit="1" customWidth="1"/>
    <col min="15365" max="15373" width="9.08984375" style="1"/>
    <col min="15374" max="15374" width="10" style="1" customWidth="1"/>
    <col min="15375" max="15616" width="9.08984375" style="1"/>
    <col min="15617" max="15617" width="4" style="1" customWidth="1"/>
    <col min="15618" max="15618" width="2.26953125" style="1" customWidth="1"/>
    <col min="15619" max="15619" width="34.36328125" style="1" customWidth="1"/>
    <col min="15620" max="15620" width="19.08984375" style="1" bestFit="1" customWidth="1"/>
    <col min="15621" max="15629" width="9.08984375" style="1"/>
    <col min="15630" max="15630" width="10" style="1" customWidth="1"/>
    <col min="15631" max="15872" width="9.08984375" style="1"/>
    <col min="15873" max="15873" width="4" style="1" customWidth="1"/>
    <col min="15874" max="15874" width="2.26953125" style="1" customWidth="1"/>
    <col min="15875" max="15875" width="34.36328125" style="1" customWidth="1"/>
    <col min="15876" max="15876" width="19.08984375" style="1" bestFit="1" customWidth="1"/>
    <col min="15877" max="15885" width="9.08984375" style="1"/>
    <col min="15886" max="15886" width="10" style="1" customWidth="1"/>
    <col min="15887" max="16128" width="9.08984375" style="1"/>
    <col min="16129" max="16129" width="4" style="1" customWidth="1"/>
    <col min="16130" max="16130" width="2.26953125" style="1" customWidth="1"/>
    <col min="16131" max="16131" width="34.36328125" style="1" customWidth="1"/>
    <col min="16132" max="16132" width="19.08984375" style="1" bestFit="1" customWidth="1"/>
    <col min="16133" max="16141" width="9.08984375" style="1"/>
    <col min="16142" max="16142" width="10" style="1" customWidth="1"/>
    <col min="16143" max="16384" width="9.08984375" style="1"/>
  </cols>
  <sheetData>
    <row r="1" spans="3:18" ht="18" customHeight="1" x14ac:dyDescent="0.3"/>
    <row r="2" spans="3:18" ht="15" customHeight="1" x14ac:dyDescent="0.35">
      <c r="C2" s="2" t="s">
        <v>1336</v>
      </c>
      <c r="D2" s="3"/>
      <c r="E2" s="3"/>
      <c r="F2" s="3"/>
      <c r="G2" s="3"/>
      <c r="H2" s="3"/>
      <c r="I2" s="3"/>
    </row>
    <row r="3" spans="3:18" ht="15" customHeight="1" x14ac:dyDescent="0.3">
      <c r="C3" s="3"/>
      <c r="D3" s="3"/>
      <c r="E3" s="3"/>
      <c r="F3" s="3"/>
      <c r="G3" s="3"/>
      <c r="H3" s="3"/>
      <c r="I3" s="3"/>
    </row>
    <row r="4" spans="3:18" ht="15" customHeight="1" x14ac:dyDescent="0.3">
      <c r="C4" s="262" t="s">
        <v>1337</v>
      </c>
      <c r="D4" s="262"/>
      <c r="E4" s="262"/>
      <c r="F4" s="262"/>
      <c r="G4" s="262"/>
      <c r="H4" s="262"/>
      <c r="I4" s="262"/>
      <c r="J4" s="262"/>
      <c r="K4" s="262"/>
      <c r="L4" s="262"/>
      <c r="M4" s="262"/>
      <c r="N4" s="262"/>
    </row>
    <row r="5" spans="3:18" ht="15" customHeight="1" x14ac:dyDescent="0.3">
      <c r="C5" s="262"/>
      <c r="D5" s="262"/>
      <c r="E5" s="262"/>
      <c r="F5" s="262"/>
      <c r="G5" s="262"/>
      <c r="H5" s="262"/>
      <c r="I5" s="262"/>
      <c r="J5" s="262"/>
      <c r="K5" s="262"/>
      <c r="L5" s="262"/>
      <c r="M5" s="262"/>
      <c r="N5" s="262"/>
      <c r="O5" s="4"/>
      <c r="P5" s="4"/>
      <c r="Q5" s="4"/>
      <c r="R5" s="4"/>
    </row>
    <row r="6" spans="3:18" ht="15" customHeight="1" x14ac:dyDescent="0.3">
      <c r="C6" s="5" t="s">
        <v>1338</v>
      </c>
      <c r="D6" s="5"/>
      <c r="E6" s="5"/>
      <c r="F6" s="5"/>
      <c r="G6" s="5"/>
      <c r="H6" s="5"/>
      <c r="I6" s="5"/>
      <c r="J6" s="5"/>
      <c r="K6" s="5"/>
      <c r="L6" s="5"/>
      <c r="M6" s="4"/>
      <c r="N6" s="4"/>
      <c r="O6" s="4"/>
      <c r="P6" s="4"/>
      <c r="Q6" s="4"/>
      <c r="R6" s="4"/>
    </row>
    <row r="7" spans="3:18" ht="15" customHeight="1" x14ac:dyDescent="0.3">
      <c r="C7" s="6"/>
      <c r="D7" s="6"/>
      <c r="E7" s="6"/>
      <c r="F7" s="6"/>
      <c r="G7" s="6"/>
      <c r="H7" s="6"/>
      <c r="I7" s="6"/>
      <c r="J7" s="6"/>
      <c r="K7" s="6"/>
      <c r="L7" s="6"/>
      <c r="M7" s="4"/>
      <c r="N7" s="4"/>
      <c r="O7" s="4"/>
      <c r="P7" s="4"/>
      <c r="Q7" s="4"/>
      <c r="R7" s="4"/>
    </row>
    <row r="8" spans="3:18" ht="15" customHeight="1" x14ac:dyDescent="0.3">
      <c r="C8" s="7" t="s">
        <v>0</v>
      </c>
      <c r="D8" s="8"/>
      <c r="E8" s="8"/>
      <c r="F8" s="8"/>
      <c r="G8" s="8"/>
      <c r="H8" s="6"/>
      <c r="I8" s="6"/>
      <c r="J8" s="6"/>
      <c r="K8" s="6"/>
      <c r="L8" s="6"/>
      <c r="M8" s="4"/>
      <c r="N8" s="4"/>
      <c r="O8" s="4"/>
      <c r="P8" s="4"/>
      <c r="Q8" s="4"/>
      <c r="R8" s="4"/>
    </row>
    <row r="9" spans="3:18" ht="15" customHeight="1" x14ac:dyDescent="0.3">
      <c r="C9" s="262" t="s">
        <v>1191</v>
      </c>
      <c r="D9" s="262"/>
      <c r="E9" s="262"/>
      <c r="F9" s="262"/>
      <c r="G9" s="262"/>
      <c r="H9" s="262"/>
      <c r="I9" s="262"/>
      <c r="J9" s="262"/>
      <c r="K9" s="262"/>
      <c r="L9" s="262"/>
    </row>
    <row r="10" spans="3:18" ht="15" customHeight="1" x14ac:dyDescent="0.3">
      <c r="C10" s="9"/>
      <c r="D10" s="9"/>
      <c r="E10" s="9"/>
      <c r="F10" s="9"/>
      <c r="G10" s="9"/>
      <c r="H10" s="9"/>
      <c r="I10" s="9"/>
      <c r="J10" s="10"/>
      <c r="K10" s="10"/>
      <c r="L10" s="10"/>
    </row>
    <row r="11" spans="3:18" ht="15" customHeight="1" x14ac:dyDescent="0.3">
      <c r="C11" s="10"/>
      <c r="D11" s="11" t="s">
        <v>1</v>
      </c>
      <c r="E11" s="12"/>
      <c r="F11" s="12"/>
      <c r="G11" s="12"/>
      <c r="H11" s="12"/>
      <c r="I11" s="12"/>
      <c r="J11" s="13"/>
      <c r="K11" s="10"/>
      <c r="L11" s="10"/>
    </row>
    <row r="12" spans="3:18" ht="15" customHeight="1" x14ac:dyDescent="0.3">
      <c r="C12" s="10"/>
      <c r="D12" s="14"/>
      <c r="E12" s="12"/>
      <c r="F12" s="12"/>
      <c r="G12" s="12"/>
      <c r="H12" s="12"/>
      <c r="I12" s="12"/>
      <c r="J12" s="10"/>
      <c r="K12" s="10"/>
      <c r="L12" s="10"/>
    </row>
    <row r="13" spans="3:18" ht="15" customHeight="1" x14ac:dyDescent="0.3">
      <c r="C13" s="12"/>
      <c r="D13" s="12"/>
      <c r="E13" s="12"/>
      <c r="F13" s="12"/>
      <c r="G13" s="12"/>
      <c r="H13" s="12"/>
      <c r="I13" s="12"/>
      <c r="J13" s="10"/>
      <c r="K13" s="10"/>
      <c r="L13" s="10"/>
    </row>
    <row r="14" spans="3:18" ht="15" customHeight="1" x14ac:dyDescent="0.3">
      <c r="C14" s="262" t="s">
        <v>1339</v>
      </c>
      <c r="D14" s="262"/>
      <c r="E14" s="262"/>
      <c r="F14" s="262"/>
      <c r="G14" s="262"/>
      <c r="H14" s="262"/>
      <c r="I14" s="262"/>
      <c r="J14" s="262"/>
      <c r="K14" s="262"/>
      <c r="L14" s="262"/>
      <c r="M14" s="262"/>
      <c r="N14" s="262"/>
    </row>
    <row r="15" spans="3:18" ht="15" customHeight="1" x14ac:dyDescent="0.3">
      <c r="C15" s="262"/>
      <c r="D15" s="262"/>
      <c r="E15" s="262"/>
      <c r="F15" s="262"/>
      <c r="G15" s="262"/>
      <c r="H15" s="262"/>
      <c r="I15" s="262"/>
      <c r="J15" s="262"/>
      <c r="K15" s="262"/>
      <c r="L15" s="262"/>
      <c r="M15" s="262"/>
      <c r="N15" s="262"/>
    </row>
    <row r="16" spans="3:18" ht="15" customHeight="1" x14ac:dyDescent="0.3">
      <c r="C16" s="15"/>
      <c r="D16" s="15"/>
      <c r="E16" s="15"/>
      <c r="F16" s="15"/>
      <c r="G16" s="15"/>
      <c r="H16" s="15"/>
      <c r="I16" s="15"/>
    </row>
    <row r="17" spans="3:16" ht="15" customHeight="1" x14ac:dyDescent="0.3">
      <c r="C17" s="263" t="s">
        <v>2</v>
      </c>
      <c r="D17" s="263"/>
      <c r="E17" s="263"/>
      <c r="F17" s="263"/>
      <c r="G17" s="263"/>
      <c r="H17" s="263"/>
      <c r="I17" s="263"/>
      <c r="J17" s="263"/>
      <c r="K17" s="263"/>
      <c r="L17" s="263"/>
      <c r="M17" s="263"/>
      <c r="N17" s="263"/>
      <c r="O17" s="263"/>
      <c r="P17" s="263"/>
    </row>
    <row r="18" spans="3:16" ht="15" customHeight="1" x14ac:dyDescent="0.3">
      <c r="C18" s="16"/>
      <c r="D18" s="16"/>
      <c r="E18" s="16"/>
      <c r="F18" s="16"/>
      <c r="G18" s="16"/>
      <c r="H18" s="16"/>
      <c r="I18" s="16"/>
      <c r="J18" s="16"/>
      <c r="K18" s="16"/>
      <c r="L18" s="16"/>
      <c r="M18" s="16"/>
      <c r="N18" s="16"/>
      <c r="O18" s="16"/>
      <c r="P18" s="16"/>
    </row>
    <row r="19" spans="3:16" ht="15" customHeight="1" x14ac:dyDescent="0.3">
      <c r="C19" s="203" t="s">
        <v>3</v>
      </c>
      <c r="D19" s="260" t="s">
        <v>1341</v>
      </c>
      <c r="E19" s="260"/>
      <c r="F19" s="260"/>
      <c r="G19" s="260"/>
      <c r="H19" s="260"/>
      <c r="I19" s="260"/>
      <c r="J19" s="260"/>
      <c r="K19" s="260"/>
      <c r="L19" s="260"/>
      <c r="M19" s="260"/>
      <c r="N19" s="260"/>
      <c r="O19" s="16"/>
      <c r="P19" s="16"/>
    </row>
    <row r="20" spans="3:16" ht="15" customHeight="1" x14ac:dyDescent="0.3">
      <c r="C20" s="17"/>
      <c r="D20" s="260"/>
      <c r="E20" s="260"/>
      <c r="F20" s="260"/>
      <c r="G20" s="260"/>
      <c r="H20" s="260"/>
      <c r="I20" s="260"/>
      <c r="J20" s="260"/>
      <c r="K20" s="260"/>
      <c r="L20" s="260"/>
      <c r="M20" s="260"/>
      <c r="N20" s="260"/>
    </row>
    <row r="21" spans="3:16" ht="15" customHeight="1" x14ac:dyDescent="0.3">
      <c r="C21" s="214" t="s">
        <v>4</v>
      </c>
      <c r="D21" s="260" t="s">
        <v>1342</v>
      </c>
      <c r="E21" s="260"/>
      <c r="F21" s="260"/>
      <c r="G21" s="260"/>
      <c r="H21" s="260"/>
      <c r="I21" s="260"/>
      <c r="J21" s="260"/>
      <c r="K21" s="260"/>
      <c r="L21" s="260"/>
      <c r="M21" s="260"/>
      <c r="N21" s="260"/>
    </row>
    <row r="22" spans="3:16" ht="11.25" customHeight="1" x14ac:dyDescent="0.3">
      <c r="C22" s="17"/>
      <c r="D22" s="260"/>
      <c r="E22" s="260"/>
      <c r="F22" s="260"/>
      <c r="G22" s="260"/>
      <c r="H22" s="260"/>
      <c r="I22" s="260"/>
      <c r="J22" s="260"/>
      <c r="K22" s="260"/>
      <c r="L22" s="260"/>
      <c r="M22" s="260"/>
      <c r="N22" s="260"/>
    </row>
    <row r="23" spans="3:16" ht="9" customHeight="1" x14ac:dyDescent="0.3">
      <c r="C23" s="17"/>
      <c r="D23" s="18"/>
      <c r="E23" s="18"/>
      <c r="F23" s="18"/>
      <c r="G23" s="18"/>
      <c r="H23" s="18"/>
      <c r="I23" s="18"/>
      <c r="J23" s="18"/>
      <c r="K23" s="18"/>
      <c r="L23" s="18"/>
      <c r="M23" s="18"/>
      <c r="N23" s="18"/>
    </row>
    <row r="24" spans="3:16" ht="15" customHeight="1" x14ac:dyDescent="0.3">
      <c r="C24" s="214" t="s">
        <v>5</v>
      </c>
      <c r="D24" s="260" t="s">
        <v>1343</v>
      </c>
      <c r="E24" s="260"/>
      <c r="F24" s="260"/>
      <c r="G24" s="260"/>
      <c r="H24" s="260"/>
      <c r="I24" s="260"/>
      <c r="J24" s="260"/>
      <c r="K24" s="260"/>
      <c r="L24" s="260"/>
      <c r="M24" s="260"/>
      <c r="N24" s="260"/>
    </row>
    <row r="25" spans="3:16" ht="15" customHeight="1" x14ac:dyDescent="0.3">
      <c r="C25" s="17"/>
      <c r="D25" s="260"/>
      <c r="E25" s="260"/>
      <c r="F25" s="260"/>
      <c r="G25" s="260"/>
      <c r="H25" s="260"/>
      <c r="I25" s="260"/>
      <c r="J25" s="260"/>
      <c r="K25" s="260"/>
      <c r="L25" s="260"/>
      <c r="M25" s="260"/>
      <c r="N25" s="260"/>
    </row>
    <row r="26" spans="3:16" ht="5.25" customHeight="1" x14ac:dyDescent="0.3">
      <c r="C26" s="17"/>
      <c r="D26" s="18"/>
      <c r="E26" s="18"/>
      <c r="F26" s="18"/>
      <c r="G26" s="18"/>
      <c r="H26" s="18"/>
      <c r="I26" s="18"/>
      <c r="J26" s="18"/>
      <c r="K26" s="18"/>
      <c r="L26" s="18"/>
      <c r="M26" s="18"/>
      <c r="N26" s="18"/>
    </row>
    <row r="27" spans="3:16" ht="15" customHeight="1" x14ac:dyDescent="0.3">
      <c r="C27" s="203" t="s">
        <v>6</v>
      </c>
      <c r="D27" s="19" t="s">
        <v>1344</v>
      </c>
      <c r="E27" s="19"/>
      <c r="F27" s="19"/>
      <c r="G27" s="19"/>
      <c r="H27" s="19"/>
      <c r="I27" s="19"/>
      <c r="J27" s="19"/>
      <c r="K27" s="19"/>
      <c r="L27" s="19"/>
      <c r="M27" s="19"/>
      <c r="N27" s="19"/>
    </row>
    <row r="28" spans="3:16" ht="7.5" customHeight="1" x14ac:dyDescent="0.3">
      <c r="C28" s="17"/>
      <c r="D28" s="19"/>
      <c r="E28" s="19"/>
      <c r="F28" s="19"/>
      <c r="G28" s="19"/>
      <c r="H28" s="19"/>
      <c r="I28" s="19"/>
      <c r="J28" s="19"/>
      <c r="K28" s="19"/>
      <c r="L28" s="19"/>
      <c r="M28" s="19"/>
      <c r="N28" s="19"/>
    </row>
    <row r="29" spans="3:16" ht="15" customHeight="1" x14ac:dyDescent="0.3">
      <c r="C29" s="203" t="s">
        <v>7</v>
      </c>
      <c r="D29" s="19" t="s">
        <v>1340</v>
      </c>
      <c r="E29" s="19"/>
      <c r="F29" s="19"/>
      <c r="G29" s="19"/>
      <c r="H29" s="19"/>
      <c r="I29" s="19"/>
      <c r="J29" s="19"/>
      <c r="K29" s="19"/>
      <c r="L29" s="19"/>
      <c r="M29" s="19"/>
      <c r="N29" s="19"/>
    </row>
    <row r="30" spans="3:16" ht="8.25" customHeight="1" x14ac:dyDescent="0.3">
      <c r="C30" s="17"/>
      <c r="D30" s="19"/>
      <c r="E30" s="19"/>
      <c r="F30" s="19"/>
      <c r="G30" s="19"/>
      <c r="H30" s="19"/>
      <c r="I30" s="19"/>
      <c r="J30" s="19"/>
      <c r="K30" s="19"/>
      <c r="L30" s="19"/>
      <c r="M30" s="19"/>
      <c r="N30" s="19"/>
    </row>
    <row r="31" spans="3:16" x14ac:dyDescent="0.3">
      <c r="C31" s="204" t="s">
        <v>8</v>
      </c>
      <c r="D31" s="19" t="s">
        <v>9</v>
      </c>
      <c r="E31" s="19"/>
      <c r="F31" s="19"/>
      <c r="G31" s="19"/>
      <c r="H31" s="19"/>
      <c r="I31" s="19"/>
      <c r="J31" s="19"/>
      <c r="K31" s="19"/>
      <c r="L31" s="19"/>
      <c r="M31" s="19"/>
      <c r="N31" s="19"/>
    </row>
    <row r="32" spans="3:16" x14ac:dyDescent="0.3">
      <c r="C32" s="20"/>
    </row>
    <row r="33" spans="3:12" x14ac:dyDescent="0.3">
      <c r="C33" s="21" t="s">
        <v>10</v>
      </c>
      <c r="D33" s="217">
        <v>45747</v>
      </c>
    </row>
    <row r="34" spans="3:12" x14ac:dyDescent="0.3">
      <c r="C34" s="22" t="s">
        <v>11</v>
      </c>
      <c r="D34" s="21" t="s">
        <v>1335</v>
      </c>
    </row>
    <row r="36" spans="3:12" x14ac:dyDescent="0.3">
      <c r="D36" s="260"/>
      <c r="E36" s="260"/>
      <c r="F36" s="260"/>
      <c r="G36" s="260"/>
      <c r="H36" s="260"/>
      <c r="I36" s="260"/>
      <c r="J36" s="260"/>
      <c r="K36" s="260"/>
      <c r="L36" s="261"/>
    </row>
  </sheetData>
  <mergeCells count="8">
    <mergeCell ref="D24:N25"/>
    <mergeCell ref="D36:L36"/>
    <mergeCell ref="C4:N5"/>
    <mergeCell ref="C9:L9"/>
    <mergeCell ref="C14:N15"/>
    <mergeCell ref="C17:P17"/>
    <mergeCell ref="D19:N20"/>
    <mergeCell ref="D21:N22"/>
  </mergeCells>
  <hyperlinks>
    <hyperlink ref="C19" location="'Schools&amp;Central School Services'!A1" display="Schools&amp;Central School Services:" xr:uid="{00000000-0004-0000-0000-000000000000}"/>
    <hyperlink ref="C27" location="'Early Years Pupil Premium&amp;DAF'!A1" display="Early Years Pupil Premium&amp;DAF:" xr:uid="{00000000-0004-0000-0000-000001000000}"/>
    <hyperlink ref="C29" location="'High Needs Pupil Numbers'!A1" display="High Needs Pupil Numbers:" xr:uid="{00000000-0004-0000-0000-000002000000}"/>
    <hyperlink ref="C31" location="'Source data'!A1" display="Source data:" xr:uid="{00000000-0004-0000-0000-000003000000}"/>
    <hyperlink ref="C21" location="'Early Years 3 &amp; 4 yrs'!A1" display="Early Years 3 &amp; 4 yrs:" xr:uid="{00000000-0004-0000-0000-000004000000}"/>
    <hyperlink ref="C24" location="'Early Years 2 yrs'!A1" display="Early Years 2 yrs:" xr:uid="{00000000-0004-0000-0000-000005000000}"/>
  </hyperlink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3</xdr:col>
                    <xdr:colOff>0</xdr:colOff>
                    <xdr:row>9</xdr:row>
                    <xdr:rowOff>146050</xdr:rowOff>
                  </from>
                  <to>
                    <xdr:col>7</xdr:col>
                    <xdr:colOff>241300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pageSetUpPr fitToPage="1"/>
  </sheetPr>
  <dimension ref="A1:N61"/>
  <sheetViews>
    <sheetView showGridLines="0" zoomScale="85" zoomScaleNormal="85" workbookViewId="0">
      <selection activeCell="A3" sqref="A3"/>
    </sheetView>
  </sheetViews>
  <sheetFormatPr defaultRowHeight="12.5" x14ac:dyDescent="0.25"/>
  <cols>
    <col min="1" max="1" width="2.81640625" style="24" customWidth="1"/>
    <col min="2" max="2" width="5.7265625" style="24" customWidth="1"/>
    <col min="3" max="4" width="25.7265625" style="24" customWidth="1"/>
    <col min="5" max="5" width="36.6328125" style="24" customWidth="1"/>
    <col min="6" max="8" width="20.7265625" style="24" customWidth="1"/>
    <col min="9" max="9" width="2.08984375" style="24" customWidth="1"/>
    <col min="10" max="10" width="4.26953125" style="24" customWidth="1"/>
    <col min="11" max="12" width="20.26953125" style="24" customWidth="1"/>
    <col min="13" max="13" width="8.7265625" style="24" customWidth="1"/>
    <col min="14" max="14" width="2" style="24" customWidth="1"/>
    <col min="15" max="256" width="9.08984375" style="24"/>
    <col min="257" max="257" width="2.81640625" style="24" customWidth="1"/>
    <col min="258" max="258" width="5.7265625" style="24" customWidth="1"/>
    <col min="259" max="260" width="25.7265625" style="24" customWidth="1"/>
    <col min="261" max="261" width="36.6328125" style="24" customWidth="1"/>
    <col min="262" max="264" width="20.7265625" style="24" customWidth="1"/>
    <col min="265" max="265" width="2.08984375" style="24" customWidth="1"/>
    <col min="266" max="266" width="4.26953125" style="24" customWidth="1"/>
    <col min="267" max="268" width="20.26953125" style="24" customWidth="1"/>
    <col min="269" max="269" width="8.7265625" style="24" customWidth="1"/>
    <col min="270" max="270" width="2" style="24" customWidth="1"/>
    <col min="271" max="512" width="9.08984375" style="24"/>
    <col min="513" max="513" width="2.81640625" style="24" customWidth="1"/>
    <col min="514" max="514" width="5.7265625" style="24" customWidth="1"/>
    <col min="515" max="516" width="25.7265625" style="24" customWidth="1"/>
    <col min="517" max="517" width="36.6328125" style="24" customWidth="1"/>
    <col min="518" max="520" width="20.7265625" style="24" customWidth="1"/>
    <col min="521" max="521" width="2.08984375" style="24" customWidth="1"/>
    <col min="522" max="522" width="4.26953125" style="24" customWidth="1"/>
    <col min="523" max="524" width="20.26953125" style="24" customWidth="1"/>
    <col min="525" max="525" width="8.7265625" style="24" customWidth="1"/>
    <col min="526" max="526" width="2" style="24" customWidth="1"/>
    <col min="527" max="768" width="9.08984375" style="24"/>
    <col min="769" max="769" width="2.81640625" style="24" customWidth="1"/>
    <col min="770" max="770" width="5.7265625" style="24" customWidth="1"/>
    <col min="771" max="772" width="25.7265625" style="24" customWidth="1"/>
    <col min="773" max="773" width="36.6328125" style="24" customWidth="1"/>
    <col min="774" max="776" width="20.7265625" style="24" customWidth="1"/>
    <col min="777" max="777" width="2.08984375" style="24" customWidth="1"/>
    <col min="778" max="778" width="4.26953125" style="24" customWidth="1"/>
    <col min="779" max="780" width="20.26953125" style="24" customWidth="1"/>
    <col min="781" max="781" width="8.7265625" style="24" customWidth="1"/>
    <col min="782" max="782" width="2" style="24" customWidth="1"/>
    <col min="783" max="1024" width="9.08984375" style="24"/>
    <col min="1025" max="1025" width="2.81640625" style="24" customWidth="1"/>
    <col min="1026" max="1026" width="5.7265625" style="24" customWidth="1"/>
    <col min="1027" max="1028" width="25.7265625" style="24" customWidth="1"/>
    <col min="1029" max="1029" width="36.6328125" style="24" customWidth="1"/>
    <col min="1030" max="1032" width="20.7265625" style="24" customWidth="1"/>
    <col min="1033" max="1033" width="2.08984375" style="24" customWidth="1"/>
    <col min="1034" max="1034" width="4.26953125" style="24" customWidth="1"/>
    <col min="1035" max="1036" width="20.26953125" style="24" customWidth="1"/>
    <col min="1037" max="1037" width="8.7265625" style="24" customWidth="1"/>
    <col min="1038" max="1038" width="2" style="24" customWidth="1"/>
    <col min="1039" max="1280" width="9.08984375" style="24"/>
    <col min="1281" max="1281" width="2.81640625" style="24" customWidth="1"/>
    <col min="1282" max="1282" width="5.7265625" style="24" customWidth="1"/>
    <col min="1283" max="1284" width="25.7265625" style="24" customWidth="1"/>
    <col min="1285" max="1285" width="36.6328125" style="24" customWidth="1"/>
    <col min="1286" max="1288" width="20.7265625" style="24" customWidth="1"/>
    <col min="1289" max="1289" width="2.08984375" style="24" customWidth="1"/>
    <col min="1290" max="1290" width="4.26953125" style="24" customWidth="1"/>
    <col min="1291" max="1292" width="20.26953125" style="24" customWidth="1"/>
    <col min="1293" max="1293" width="8.7265625" style="24" customWidth="1"/>
    <col min="1294" max="1294" width="2" style="24" customWidth="1"/>
    <col min="1295" max="1536" width="9.08984375" style="24"/>
    <col min="1537" max="1537" width="2.81640625" style="24" customWidth="1"/>
    <col min="1538" max="1538" width="5.7265625" style="24" customWidth="1"/>
    <col min="1539" max="1540" width="25.7265625" style="24" customWidth="1"/>
    <col min="1541" max="1541" width="36.6328125" style="24" customWidth="1"/>
    <col min="1542" max="1544" width="20.7265625" style="24" customWidth="1"/>
    <col min="1545" max="1545" width="2.08984375" style="24" customWidth="1"/>
    <col min="1546" max="1546" width="4.26953125" style="24" customWidth="1"/>
    <col min="1547" max="1548" width="20.26953125" style="24" customWidth="1"/>
    <col min="1549" max="1549" width="8.7265625" style="24" customWidth="1"/>
    <col min="1550" max="1550" width="2" style="24" customWidth="1"/>
    <col min="1551" max="1792" width="9.08984375" style="24"/>
    <col min="1793" max="1793" width="2.81640625" style="24" customWidth="1"/>
    <col min="1794" max="1794" width="5.7265625" style="24" customWidth="1"/>
    <col min="1795" max="1796" width="25.7265625" style="24" customWidth="1"/>
    <col min="1797" max="1797" width="36.6328125" style="24" customWidth="1"/>
    <col min="1798" max="1800" width="20.7265625" style="24" customWidth="1"/>
    <col min="1801" max="1801" width="2.08984375" style="24" customWidth="1"/>
    <col min="1802" max="1802" width="4.26953125" style="24" customWidth="1"/>
    <col min="1803" max="1804" width="20.26953125" style="24" customWidth="1"/>
    <col min="1805" max="1805" width="8.7265625" style="24" customWidth="1"/>
    <col min="1806" max="1806" width="2" style="24" customWidth="1"/>
    <col min="1807" max="2048" width="9.08984375" style="24"/>
    <col min="2049" max="2049" width="2.81640625" style="24" customWidth="1"/>
    <col min="2050" max="2050" width="5.7265625" style="24" customWidth="1"/>
    <col min="2051" max="2052" width="25.7265625" style="24" customWidth="1"/>
    <col min="2053" max="2053" width="36.6328125" style="24" customWidth="1"/>
    <col min="2054" max="2056" width="20.7265625" style="24" customWidth="1"/>
    <col min="2057" max="2057" width="2.08984375" style="24" customWidth="1"/>
    <col min="2058" max="2058" width="4.26953125" style="24" customWidth="1"/>
    <col min="2059" max="2060" width="20.26953125" style="24" customWidth="1"/>
    <col min="2061" max="2061" width="8.7265625" style="24" customWidth="1"/>
    <col min="2062" max="2062" width="2" style="24" customWidth="1"/>
    <col min="2063" max="2304" width="9.08984375" style="24"/>
    <col min="2305" max="2305" width="2.81640625" style="24" customWidth="1"/>
    <col min="2306" max="2306" width="5.7265625" style="24" customWidth="1"/>
    <col min="2307" max="2308" width="25.7265625" style="24" customWidth="1"/>
    <col min="2309" max="2309" width="36.6328125" style="24" customWidth="1"/>
    <col min="2310" max="2312" width="20.7265625" style="24" customWidth="1"/>
    <col min="2313" max="2313" width="2.08984375" style="24" customWidth="1"/>
    <col min="2314" max="2314" width="4.26953125" style="24" customWidth="1"/>
    <col min="2315" max="2316" width="20.26953125" style="24" customWidth="1"/>
    <col min="2317" max="2317" width="8.7265625" style="24" customWidth="1"/>
    <col min="2318" max="2318" width="2" style="24" customWidth="1"/>
    <col min="2319" max="2560" width="9.08984375" style="24"/>
    <col min="2561" max="2561" width="2.81640625" style="24" customWidth="1"/>
    <col min="2562" max="2562" width="5.7265625" style="24" customWidth="1"/>
    <col min="2563" max="2564" width="25.7265625" style="24" customWidth="1"/>
    <col min="2565" max="2565" width="36.6328125" style="24" customWidth="1"/>
    <col min="2566" max="2568" width="20.7265625" style="24" customWidth="1"/>
    <col min="2569" max="2569" width="2.08984375" style="24" customWidth="1"/>
    <col min="2570" max="2570" width="4.26953125" style="24" customWidth="1"/>
    <col min="2571" max="2572" width="20.26953125" style="24" customWidth="1"/>
    <col min="2573" max="2573" width="8.7265625" style="24" customWidth="1"/>
    <col min="2574" max="2574" width="2" style="24" customWidth="1"/>
    <col min="2575" max="2816" width="9.08984375" style="24"/>
    <col min="2817" max="2817" width="2.81640625" style="24" customWidth="1"/>
    <col min="2818" max="2818" width="5.7265625" style="24" customWidth="1"/>
    <col min="2819" max="2820" width="25.7265625" style="24" customWidth="1"/>
    <col min="2821" max="2821" width="36.6328125" style="24" customWidth="1"/>
    <col min="2822" max="2824" width="20.7265625" style="24" customWidth="1"/>
    <col min="2825" max="2825" width="2.08984375" style="24" customWidth="1"/>
    <col min="2826" max="2826" width="4.26953125" style="24" customWidth="1"/>
    <col min="2827" max="2828" width="20.26953125" style="24" customWidth="1"/>
    <col min="2829" max="2829" width="8.7265625" style="24" customWidth="1"/>
    <col min="2830" max="2830" width="2" style="24" customWidth="1"/>
    <col min="2831" max="3072" width="9.08984375" style="24"/>
    <col min="3073" max="3073" width="2.81640625" style="24" customWidth="1"/>
    <col min="3074" max="3074" width="5.7265625" style="24" customWidth="1"/>
    <col min="3075" max="3076" width="25.7265625" style="24" customWidth="1"/>
    <col min="3077" max="3077" width="36.6328125" style="24" customWidth="1"/>
    <col min="3078" max="3080" width="20.7265625" style="24" customWidth="1"/>
    <col min="3081" max="3081" width="2.08984375" style="24" customWidth="1"/>
    <col min="3082" max="3082" width="4.26953125" style="24" customWidth="1"/>
    <col min="3083" max="3084" width="20.26953125" style="24" customWidth="1"/>
    <col min="3085" max="3085" width="8.7265625" style="24" customWidth="1"/>
    <col min="3086" max="3086" width="2" style="24" customWidth="1"/>
    <col min="3087" max="3328" width="9.08984375" style="24"/>
    <col min="3329" max="3329" width="2.81640625" style="24" customWidth="1"/>
    <col min="3330" max="3330" width="5.7265625" style="24" customWidth="1"/>
    <col min="3331" max="3332" width="25.7265625" style="24" customWidth="1"/>
    <col min="3333" max="3333" width="36.6328125" style="24" customWidth="1"/>
    <col min="3334" max="3336" width="20.7265625" style="24" customWidth="1"/>
    <col min="3337" max="3337" width="2.08984375" style="24" customWidth="1"/>
    <col min="3338" max="3338" width="4.26953125" style="24" customWidth="1"/>
    <col min="3339" max="3340" width="20.26953125" style="24" customWidth="1"/>
    <col min="3341" max="3341" width="8.7265625" style="24" customWidth="1"/>
    <col min="3342" max="3342" width="2" style="24" customWidth="1"/>
    <col min="3343" max="3584" width="9.08984375" style="24"/>
    <col min="3585" max="3585" width="2.81640625" style="24" customWidth="1"/>
    <col min="3586" max="3586" width="5.7265625" style="24" customWidth="1"/>
    <col min="3587" max="3588" width="25.7265625" style="24" customWidth="1"/>
    <col min="3589" max="3589" width="36.6328125" style="24" customWidth="1"/>
    <col min="3590" max="3592" width="20.7265625" style="24" customWidth="1"/>
    <col min="3593" max="3593" width="2.08984375" style="24" customWidth="1"/>
    <col min="3594" max="3594" width="4.26953125" style="24" customWidth="1"/>
    <col min="3595" max="3596" width="20.26953125" style="24" customWidth="1"/>
    <col min="3597" max="3597" width="8.7265625" style="24" customWidth="1"/>
    <col min="3598" max="3598" width="2" style="24" customWidth="1"/>
    <col min="3599" max="3840" width="9.08984375" style="24"/>
    <col min="3841" max="3841" width="2.81640625" style="24" customWidth="1"/>
    <col min="3842" max="3842" width="5.7265625" style="24" customWidth="1"/>
    <col min="3843" max="3844" width="25.7265625" style="24" customWidth="1"/>
    <col min="3845" max="3845" width="36.6328125" style="24" customWidth="1"/>
    <col min="3846" max="3848" width="20.7265625" style="24" customWidth="1"/>
    <col min="3849" max="3849" width="2.08984375" style="24" customWidth="1"/>
    <col min="3850" max="3850" width="4.26953125" style="24" customWidth="1"/>
    <col min="3851" max="3852" width="20.26953125" style="24" customWidth="1"/>
    <col min="3853" max="3853" width="8.7265625" style="24" customWidth="1"/>
    <col min="3854" max="3854" width="2" style="24" customWidth="1"/>
    <col min="3855" max="4096" width="9.08984375" style="24"/>
    <col min="4097" max="4097" width="2.81640625" style="24" customWidth="1"/>
    <col min="4098" max="4098" width="5.7265625" style="24" customWidth="1"/>
    <col min="4099" max="4100" width="25.7265625" style="24" customWidth="1"/>
    <col min="4101" max="4101" width="36.6328125" style="24" customWidth="1"/>
    <col min="4102" max="4104" width="20.7265625" style="24" customWidth="1"/>
    <col min="4105" max="4105" width="2.08984375" style="24" customWidth="1"/>
    <col min="4106" max="4106" width="4.26953125" style="24" customWidth="1"/>
    <col min="4107" max="4108" width="20.26953125" style="24" customWidth="1"/>
    <col min="4109" max="4109" width="8.7265625" style="24" customWidth="1"/>
    <col min="4110" max="4110" width="2" style="24" customWidth="1"/>
    <col min="4111" max="4352" width="9.08984375" style="24"/>
    <col min="4353" max="4353" width="2.81640625" style="24" customWidth="1"/>
    <col min="4354" max="4354" width="5.7265625" style="24" customWidth="1"/>
    <col min="4355" max="4356" width="25.7265625" style="24" customWidth="1"/>
    <col min="4357" max="4357" width="36.6328125" style="24" customWidth="1"/>
    <col min="4358" max="4360" width="20.7265625" style="24" customWidth="1"/>
    <col min="4361" max="4361" width="2.08984375" style="24" customWidth="1"/>
    <col min="4362" max="4362" width="4.26953125" style="24" customWidth="1"/>
    <col min="4363" max="4364" width="20.26953125" style="24" customWidth="1"/>
    <col min="4365" max="4365" width="8.7265625" style="24" customWidth="1"/>
    <col min="4366" max="4366" width="2" style="24" customWidth="1"/>
    <col min="4367" max="4608" width="9.08984375" style="24"/>
    <col min="4609" max="4609" width="2.81640625" style="24" customWidth="1"/>
    <col min="4610" max="4610" width="5.7265625" style="24" customWidth="1"/>
    <col min="4611" max="4612" width="25.7265625" style="24" customWidth="1"/>
    <col min="4613" max="4613" width="36.6328125" style="24" customWidth="1"/>
    <col min="4614" max="4616" width="20.7265625" style="24" customWidth="1"/>
    <col min="4617" max="4617" width="2.08984375" style="24" customWidth="1"/>
    <col min="4618" max="4618" width="4.26953125" style="24" customWidth="1"/>
    <col min="4619" max="4620" width="20.26953125" style="24" customWidth="1"/>
    <col min="4621" max="4621" width="8.7265625" style="24" customWidth="1"/>
    <col min="4622" max="4622" width="2" style="24" customWidth="1"/>
    <col min="4623" max="4864" width="9.08984375" style="24"/>
    <col min="4865" max="4865" width="2.81640625" style="24" customWidth="1"/>
    <col min="4866" max="4866" width="5.7265625" style="24" customWidth="1"/>
    <col min="4867" max="4868" width="25.7265625" style="24" customWidth="1"/>
    <col min="4869" max="4869" width="36.6328125" style="24" customWidth="1"/>
    <col min="4870" max="4872" width="20.7265625" style="24" customWidth="1"/>
    <col min="4873" max="4873" width="2.08984375" style="24" customWidth="1"/>
    <col min="4874" max="4874" width="4.26953125" style="24" customWidth="1"/>
    <col min="4875" max="4876" width="20.26953125" style="24" customWidth="1"/>
    <col min="4877" max="4877" width="8.7265625" style="24" customWidth="1"/>
    <col min="4878" max="4878" width="2" style="24" customWidth="1"/>
    <col min="4879" max="5120" width="9.08984375" style="24"/>
    <col min="5121" max="5121" width="2.81640625" style="24" customWidth="1"/>
    <col min="5122" max="5122" width="5.7265625" style="24" customWidth="1"/>
    <col min="5123" max="5124" width="25.7265625" style="24" customWidth="1"/>
    <col min="5125" max="5125" width="36.6328125" style="24" customWidth="1"/>
    <col min="5126" max="5128" width="20.7265625" style="24" customWidth="1"/>
    <col min="5129" max="5129" width="2.08984375" style="24" customWidth="1"/>
    <col min="5130" max="5130" width="4.26953125" style="24" customWidth="1"/>
    <col min="5131" max="5132" width="20.26953125" style="24" customWidth="1"/>
    <col min="5133" max="5133" width="8.7265625" style="24" customWidth="1"/>
    <col min="5134" max="5134" width="2" style="24" customWidth="1"/>
    <col min="5135" max="5376" width="9.08984375" style="24"/>
    <col min="5377" max="5377" width="2.81640625" style="24" customWidth="1"/>
    <col min="5378" max="5378" width="5.7265625" style="24" customWidth="1"/>
    <col min="5379" max="5380" width="25.7265625" style="24" customWidth="1"/>
    <col min="5381" max="5381" width="36.6328125" style="24" customWidth="1"/>
    <col min="5382" max="5384" width="20.7265625" style="24" customWidth="1"/>
    <col min="5385" max="5385" width="2.08984375" style="24" customWidth="1"/>
    <col min="5386" max="5386" width="4.26953125" style="24" customWidth="1"/>
    <col min="5387" max="5388" width="20.26953125" style="24" customWidth="1"/>
    <col min="5389" max="5389" width="8.7265625" style="24" customWidth="1"/>
    <col min="5390" max="5390" width="2" style="24" customWidth="1"/>
    <col min="5391" max="5632" width="9.08984375" style="24"/>
    <col min="5633" max="5633" width="2.81640625" style="24" customWidth="1"/>
    <col min="5634" max="5634" width="5.7265625" style="24" customWidth="1"/>
    <col min="5635" max="5636" width="25.7265625" style="24" customWidth="1"/>
    <col min="5637" max="5637" width="36.6328125" style="24" customWidth="1"/>
    <col min="5638" max="5640" width="20.7265625" style="24" customWidth="1"/>
    <col min="5641" max="5641" width="2.08984375" style="24" customWidth="1"/>
    <col min="5642" max="5642" width="4.26953125" style="24" customWidth="1"/>
    <col min="5643" max="5644" width="20.26953125" style="24" customWidth="1"/>
    <col min="5645" max="5645" width="8.7265625" style="24" customWidth="1"/>
    <col min="5646" max="5646" width="2" style="24" customWidth="1"/>
    <col min="5647" max="5888" width="9.08984375" style="24"/>
    <col min="5889" max="5889" width="2.81640625" style="24" customWidth="1"/>
    <col min="5890" max="5890" width="5.7265625" style="24" customWidth="1"/>
    <col min="5891" max="5892" width="25.7265625" style="24" customWidth="1"/>
    <col min="5893" max="5893" width="36.6328125" style="24" customWidth="1"/>
    <col min="5894" max="5896" width="20.7265625" style="24" customWidth="1"/>
    <col min="5897" max="5897" width="2.08984375" style="24" customWidth="1"/>
    <col min="5898" max="5898" width="4.26953125" style="24" customWidth="1"/>
    <col min="5899" max="5900" width="20.26953125" style="24" customWidth="1"/>
    <col min="5901" max="5901" width="8.7265625" style="24" customWidth="1"/>
    <col min="5902" max="5902" width="2" style="24" customWidth="1"/>
    <col min="5903" max="6144" width="9.08984375" style="24"/>
    <col min="6145" max="6145" width="2.81640625" style="24" customWidth="1"/>
    <col min="6146" max="6146" width="5.7265625" style="24" customWidth="1"/>
    <col min="6147" max="6148" width="25.7265625" style="24" customWidth="1"/>
    <col min="6149" max="6149" width="36.6328125" style="24" customWidth="1"/>
    <col min="6150" max="6152" width="20.7265625" style="24" customWidth="1"/>
    <col min="6153" max="6153" width="2.08984375" style="24" customWidth="1"/>
    <col min="6154" max="6154" width="4.26953125" style="24" customWidth="1"/>
    <col min="6155" max="6156" width="20.26953125" style="24" customWidth="1"/>
    <col min="6157" max="6157" width="8.7265625" style="24" customWidth="1"/>
    <col min="6158" max="6158" width="2" style="24" customWidth="1"/>
    <col min="6159" max="6400" width="9.08984375" style="24"/>
    <col min="6401" max="6401" width="2.81640625" style="24" customWidth="1"/>
    <col min="6402" max="6402" width="5.7265625" style="24" customWidth="1"/>
    <col min="6403" max="6404" width="25.7265625" style="24" customWidth="1"/>
    <col min="6405" max="6405" width="36.6328125" style="24" customWidth="1"/>
    <col min="6406" max="6408" width="20.7265625" style="24" customWidth="1"/>
    <col min="6409" max="6409" width="2.08984375" style="24" customWidth="1"/>
    <col min="6410" max="6410" width="4.26953125" style="24" customWidth="1"/>
    <col min="6411" max="6412" width="20.26953125" style="24" customWidth="1"/>
    <col min="6413" max="6413" width="8.7265625" style="24" customWidth="1"/>
    <col min="6414" max="6414" width="2" style="24" customWidth="1"/>
    <col min="6415" max="6656" width="9.08984375" style="24"/>
    <col min="6657" max="6657" width="2.81640625" style="24" customWidth="1"/>
    <col min="6658" max="6658" width="5.7265625" style="24" customWidth="1"/>
    <col min="6659" max="6660" width="25.7265625" style="24" customWidth="1"/>
    <col min="6661" max="6661" width="36.6328125" style="24" customWidth="1"/>
    <col min="6662" max="6664" width="20.7265625" style="24" customWidth="1"/>
    <col min="6665" max="6665" width="2.08984375" style="24" customWidth="1"/>
    <col min="6666" max="6666" width="4.26953125" style="24" customWidth="1"/>
    <col min="6667" max="6668" width="20.26953125" style="24" customWidth="1"/>
    <col min="6669" max="6669" width="8.7265625" style="24" customWidth="1"/>
    <col min="6670" max="6670" width="2" style="24" customWidth="1"/>
    <col min="6671" max="6912" width="9.08984375" style="24"/>
    <col min="6913" max="6913" width="2.81640625" style="24" customWidth="1"/>
    <col min="6914" max="6914" width="5.7265625" style="24" customWidth="1"/>
    <col min="6915" max="6916" width="25.7265625" style="24" customWidth="1"/>
    <col min="6917" max="6917" width="36.6328125" style="24" customWidth="1"/>
    <col min="6918" max="6920" width="20.7265625" style="24" customWidth="1"/>
    <col min="6921" max="6921" width="2.08984375" style="24" customWidth="1"/>
    <col min="6922" max="6922" width="4.26953125" style="24" customWidth="1"/>
    <col min="6923" max="6924" width="20.26953125" style="24" customWidth="1"/>
    <col min="6925" max="6925" width="8.7265625" style="24" customWidth="1"/>
    <col min="6926" max="6926" width="2" style="24" customWidth="1"/>
    <col min="6927" max="7168" width="9.08984375" style="24"/>
    <col min="7169" max="7169" width="2.81640625" style="24" customWidth="1"/>
    <col min="7170" max="7170" width="5.7265625" style="24" customWidth="1"/>
    <col min="7171" max="7172" width="25.7265625" style="24" customWidth="1"/>
    <col min="7173" max="7173" width="36.6328125" style="24" customWidth="1"/>
    <col min="7174" max="7176" width="20.7265625" style="24" customWidth="1"/>
    <col min="7177" max="7177" width="2.08984375" style="24" customWidth="1"/>
    <col min="7178" max="7178" width="4.26953125" style="24" customWidth="1"/>
    <col min="7179" max="7180" width="20.26953125" style="24" customWidth="1"/>
    <col min="7181" max="7181" width="8.7265625" style="24" customWidth="1"/>
    <col min="7182" max="7182" width="2" style="24" customWidth="1"/>
    <col min="7183" max="7424" width="9.08984375" style="24"/>
    <col min="7425" max="7425" width="2.81640625" style="24" customWidth="1"/>
    <col min="7426" max="7426" width="5.7265625" style="24" customWidth="1"/>
    <col min="7427" max="7428" width="25.7265625" style="24" customWidth="1"/>
    <col min="7429" max="7429" width="36.6328125" style="24" customWidth="1"/>
    <col min="7430" max="7432" width="20.7265625" style="24" customWidth="1"/>
    <col min="7433" max="7433" width="2.08984375" style="24" customWidth="1"/>
    <col min="7434" max="7434" width="4.26953125" style="24" customWidth="1"/>
    <col min="7435" max="7436" width="20.26953125" style="24" customWidth="1"/>
    <col min="7437" max="7437" width="8.7265625" style="24" customWidth="1"/>
    <col min="7438" max="7438" width="2" style="24" customWidth="1"/>
    <col min="7439" max="7680" width="9.08984375" style="24"/>
    <col min="7681" max="7681" width="2.81640625" style="24" customWidth="1"/>
    <col min="7682" max="7682" width="5.7265625" style="24" customWidth="1"/>
    <col min="7683" max="7684" width="25.7265625" style="24" customWidth="1"/>
    <col min="7685" max="7685" width="36.6328125" style="24" customWidth="1"/>
    <col min="7686" max="7688" width="20.7265625" style="24" customWidth="1"/>
    <col min="7689" max="7689" width="2.08984375" style="24" customWidth="1"/>
    <col min="7690" max="7690" width="4.26953125" style="24" customWidth="1"/>
    <col min="7691" max="7692" width="20.26953125" style="24" customWidth="1"/>
    <col min="7693" max="7693" width="8.7265625" style="24" customWidth="1"/>
    <col min="7694" max="7694" width="2" style="24" customWidth="1"/>
    <col min="7695" max="7936" width="9.08984375" style="24"/>
    <col min="7937" max="7937" width="2.81640625" style="24" customWidth="1"/>
    <col min="7938" max="7938" width="5.7265625" style="24" customWidth="1"/>
    <col min="7939" max="7940" width="25.7265625" style="24" customWidth="1"/>
    <col min="7941" max="7941" width="36.6328125" style="24" customWidth="1"/>
    <col min="7942" max="7944" width="20.7265625" style="24" customWidth="1"/>
    <col min="7945" max="7945" width="2.08984375" style="24" customWidth="1"/>
    <col min="7946" max="7946" width="4.26953125" style="24" customWidth="1"/>
    <col min="7947" max="7948" width="20.26953125" style="24" customWidth="1"/>
    <col min="7949" max="7949" width="8.7265625" style="24" customWidth="1"/>
    <col min="7950" max="7950" width="2" style="24" customWidth="1"/>
    <col min="7951" max="8192" width="9.08984375" style="24"/>
    <col min="8193" max="8193" width="2.81640625" style="24" customWidth="1"/>
    <col min="8194" max="8194" width="5.7265625" style="24" customWidth="1"/>
    <col min="8195" max="8196" width="25.7265625" style="24" customWidth="1"/>
    <col min="8197" max="8197" width="36.6328125" style="24" customWidth="1"/>
    <col min="8198" max="8200" width="20.7265625" style="24" customWidth="1"/>
    <col min="8201" max="8201" width="2.08984375" style="24" customWidth="1"/>
    <col min="8202" max="8202" width="4.26953125" style="24" customWidth="1"/>
    <col min="8203" max="8204" width="20.26953125" style="24" customWidth="1"/>
    <col min="8205" max="8205" width="8.7265625" style="24" customWidth="1"/>
    <col min="8206" max="8206" width="2" style="24" customWidth="1"/>
    <col min="8207" max="8448" width="9.08984375" style="24"/>
    <col min="8449" max="8449" width="2.81640625" style="24" customWidth="1"/>
    <col min="8450" max="8450" width="5.7265625" style="24" customWidth="1"/>
    <col min="8451" max="8452" width="25.7265625" style="24" customWidth="1"/>
    <col min="8453" max="8453" width="36.6328125" style="24" customWidth="1"/>
    <col min="8454" max="8456" width="20.7265625" style="24" customWidth="1"/>
    <col min="8457" max="8457" width="2.08984375" style="24" customWidth="1"/>
    <col min="8458" max="8458" width="4.26953125" style="24" customWidth="1"/>
    <col min="8459" max="8460" width="20.26953125" style="24" customWidth="1"/>
    <col min="8461" max="8461" width="8.7265625" style="24" customWidth="1"/>
    <col min="8462" max="8462" width="2" style="24" customWidth="1"/>
    <col min="8463" max="8704" width="9.08984375" style="24"/>
    <col min="8705" max="8705" width="2.81640625" style="24" customWidth="1"/>
    <col min="8706" max="8706" width="5.7265625" style="24" customWidth="1"/>
    <col min="8707" max="8708" width="25.7265625" style="24" customWidth="1"/>
    <col min="8709" max="8709" width="36.6328125" style="24" customWidth="1"/>
    <col min="8710" max="8712" width="20.7265625" style="24" customWidth="1"/>
    <col min="8713" max="8713" width="2.08984375" style="24" customWidth="1"/>
    <col min="8714" max="8714" width="4.26953125" style="24" customWidth="1"/>
    <col min="8715" max="8716" width="20.26953125" style="24" customWidth="1"/>
    <col min="8717" max="8717" width="8.7265625" style="24" customWidth="1"/>
    <col min="8718" max="8718" width="2" style="24" customWidth="1"/>
    <col min="8719" max="8960" width="9.08984375" style="24"/>
    <col min="8961" max="8961" width="2.81640625" style="24" customWidth="1"/>
    <col min="8962" max="8962" width="5.7265625" style="24" customWidth="1"/>
    <col min="8963" max="8964" width="25.7265625" style="24" customWidth="1"/>
    <col min="8965" max="8965" width="36.6328125" style="24" customWidth="1"/>
    <col min="8966" max="8968" width="20.7265625" style="24" customWidth="1"/>
    <col min="8969" max="8969" width="2.08984375" style="24" customWidth="1"/>
    <col min="8970" max="8970" width="4.26953125" style="24" customWidth="1"/>
    <col min="8971" max="8972" width="20.26953125" style="24" customWidth="1"/>
    <col min="8973" max="8973" width="8.7265625" style="24" customWidth="1"/>
    <col min="8974" max="8974" width="2" style="24" customWidth="1"/>
    <col min="8975" max="9216" width="9.08984375" style="24"/>
    <col min="9217" max="9217" width="2.81640625" style="24" customWidth="1"/>
    <col min="9218" max="9218" width="5.7265625" style="24" customWidth="1"/>
    <col min="9219" max="9220" width="25.7265625" style="24" customWidth="1"/>
    <col min="9221" max="9221" width="36.6328125" style="24" customWidth="1"/>
    <col min="9222" max="9224" width="20.7265625" style="24" customWidth="1"/>
    <col min="9225" max="9225" width="2.08984375" style="24" customWidth="1"/>
    <col min="9226" max="9226" width="4.26953125" style="24" customWidth="1"/>
    <col min="9227" max="9228" width="20.26953125" style="24" customWidth="1"/>
    <col min="9229" max="9229" width="8.7265625" style="24" customWidth="1"/>
    <col min="9230" max="9230" width="2" style="24" customWidth="1"/>
    <col min="9231" max="9472" width="9.08984375" style="24"/>
    <col min="9473" max="9473" width="2.81640625" style="24" customWidth="1"/>
    <col min="9474" max="9474" width="5.7265625" style="24" customWidth="1"/>
    <col min="9475" max="9476" width="25.7265625" style="24" customWidth="1"/>
    <col min="9477" max="9477" width="36.6328125" style="24" customWidth="1"/>
    <col min="9478" max="9480" width="20.7265625" style="24" customWidth="1"/>
    <col min="9481" max="9481" width="2.08984375" style="24" customWidth="1"/>
    <col min="9482" max="9482" width="4.26953125" style="24" customWidth="1"/>
    <col min="9483" max="9484" width="20.26953125" style="24" customWidth="1"/>
    <col min="9485" max="9485" width="8.7265625" style="24" customWidth="1"/>
    <col min="9486" max="9486" width="2" style="24" customWidth="1"/>
    <col min="9487" max="9728" width="9.08984375" style="24"/>
    <col min="9729" max="9729" width="2.81640625" style="24" customWidth="1"/>
    <col min="9730" max="9730" width="5.7265625" style="24" customWidth="1"/>
    <col min="9731" max="9732" width="25.7265625" style="24" customWidth="1"/>
    <col min="9733" max="9733" width="36.6328125" style="24" customWidth="1"/>
    <col min="9734" max="9736" width="20.7265625" style="24" customWidth="1"/>
    <col min="9737" max="9737" width="2.08984375" style="24" customWidth="1"/>
    <col min="9738" max="9738" width="4.26953125" style="24" customWidth="1"/>
    <col min="9739" max="9740" width="20.26953125" style="24" customWidth="1"/>
    <col min="9741" max="9741" width="8.7265625" style="24" customWidth="1"/>
    <col min="9742" max="9742" width="2" style="24" customWidth="1"/>
    <col min="9743" max="9984" width="9.08984375" style="24"/>
    <col min="9985" max="9985" width="2.81640625" style="24" customWidth="1"/>
    <col min="9986" max="9986" width="5.7265625" style="24" customWidth="1"/>
    <col min="9987" max="9988" width="25.7265625" style="24" customWidth="1"/>
    <col min="9989" max="9989" width="36.6328125" style="24" customWidth="1"/>
    <col min="9990" max="9992" width="20.7265625" style="24" customWidth="1"/>
    <col min="9993" max="9993" width="2.08984375" style="24" customWidth="1"/>
    <col min="9994" max="9994" width="4.26953125" style="24" customWidth="1"/>
    <col min="9995" max="9996" width="20.26953125" style="24" customWidth="1"/>
    <col min="9997" max="9997" width="8.7265625" style="24" customWidth="1"/>
    <col min="9998" max="9998" width="2" style="24" customWidth="1"/>
    <col min="9999" max="10240" width="9.08984375" style="24"/>
    <col min="10241" max="10241" width="2.81640625" style="24" customWidth="1"/>
    <col min="10242" max="10242" width="5.7265625" style="24" customWidth="1"/>
    <col min="10243" max="10244" width="25.7265625" style="24" customWidth="1"/>
    <col min="10245" max="10245" width="36.6328125" style="24" customWidth="1"/>
    <col min="10246" max="10248" width="20.7265625" style="24" customWidth="1"/>
    <col min="10249" max="10249" width="2.08984375" style="24" customWidth="1"/>
    <col min="10250" max="10250" width="4.26953125" style="24" customWidth="1"/>
    <col min="10251" max="10252" width="20.26953125" style="24" customWidth="1"/>
    <col min="10253" max="10253" width="8.7265625" style="24" customWidth="1"/>
    <col min="10254" max="10254" width="2" style="24" customWidth="1"/>
    <col min="10255" max="10496" width="9.08984375" style="24"/>
    <col min="10497" max="10497" width="2.81640625" style="24" customWidth="1"/>
    <col min="10498" max="10498" width="5.7265625" style="24" customWidth="1"/>
    <col min="10499" max="10500" width="25.7265625" style="24" customWidth="1"/>
    <col min="10501" max="10501" width="36.6328125" style="24" customWidth="1"/>
    <col min="10502" max="10504" width="20.7265625" style="24" customWidth="1"/>
    <col min="10505" max="10505" width="2.08984375" style="24" customWidth="1"/>
    <col min="10506" max="10506" width="4.26953125" style="24" customWidth="1"/>
    <col min="10507" max="10508" width="20.26953125" style="24" customWidth="1"/>
    <col min="10509" max="10509" width="8.7265625" style="24" customWidth="1"/>
    <col min="10510" max="10510" width="2" style="24" customWidth="1"/>
    <col min="10511" max="10752" width="9.08984375" style="24"/>
    <col min="10753" max="10753" width="2.81640625" style="24" customWidth="1"/>
    <col min="10754" max="10754" width="5.7265625" style="24" customWidth="1"/>
    <col min="10755" max="10756" width="25.7265625" style="24" customWidth="1"/>
    <col min="10757" max="10757" width="36.6328125" style="24" customWidth="1"/>
    <col min="10758" max="10760" width="20.7265625" style="24" customWidth="1"/>
    <col min="10761" max="10761" width="2.08984375" style="24" customWidth="1"/>
    <col min="10762" max="10762" width="4.26953125" style="24" customWidth="1"/>
    <col min="10763" max="10764" width="20.26953125" style="24" customWidth="1"/>
    <col min="10765" max="10765" width="8.7265625" style="24" customWidth="1"/>
    <col min="10766" max="10766" width="2" style="24" customWidth="1"/>
    <col min="10767" max="11008" width="9.08984375" style="24"/>
    <col min="11009" max="11009" width="2.81640625" style="24" customWidth="1"/>
    <col min="11010" max="11010" width="5.7265625" style="24" customWidth="1"/>
    <col min="11011" max="11012" width="25.7265625" style="24" customWidth="1"/>
    <col min="11013" max="11013" width="36.6328125" style="24" customWidth="1"/>
    <col min="11014" max="11016" width="20.7265625" style="24" customWidth="1"/>
    <col min="11017" max="11017" width="2.08984375" style="24" customWidth="1"/>
    <col min="11018" max="11018" width="4.26953125" style="24" customWidth="1"/>
    <col min="11019" max="11020" width="20.26953125" style="24" customWidth="1"/>
    <col min="11021" max="11021" width="8.7265625" style="24" customWidth="1"/>
    <col min="11022" max="11022" width="2" style="24" customWidth="1"/>
    <col min="11023" max="11264" width="9.08984375" style="24"/>
    <col min="11265" max="11265" width="2.81640625" style="24" customWidth="1"/>
    <col min="11266" max="11266" width="5.7265625" style="24" customWidth="1"/>
    <col min="11267" max="11268" width="25.7265625" style="24" customWidth="1"/>
    <col min="11269" max="11269" width="36.6328125" style="24" customWidth="1"/>
    <col min="11270" max="11272" width="20.7265625" style="24" customWidth="1"/>
    <col min="11273" max="11273" width="2.08984375" style="24" customWidth="1"/>
    <col min="11274" max="11274" width="4.26953125" style="24" customWidth="1"/>
    <col min="11275" max="11276" width="20.26953125" style="24" customWidth="1"/>
    <col min="11277" max="11277" width="8.7265625" style="24" customWidth="1"/>
    <col min="11278" max="11278" width="2" style="24" customWidth="1"/>
    <col min="11279" max="11520" width="9.08984375" style="24"/>
    <col min="11521" max="11521" width="2.81640625" style="24" customWidth="1"/>
    <col min="11522" max="11522" width="5.7265625" style="24" customWidth="1"/>
    <col min="11523" max="11524" width="25.7265625" style="24" customWidth="1"/>
    <col min="11525" max="11525" width="36.6328125" style="24" customWidth="1"/>
    <col min="11526" max="11528" width="20.7265625" style="24" customWidth="1"/>
    <col min="11529" max="11529" width="2.08984375" style="24" customWidth="1"/>
    <col min="11530" max="11530" width="4.26953125" style="24" customWidth="1"/>
    <col min="11531" max="11532" width="20.26953125" style="24" customWidth="1"/>
    <col min="11533" max="11533" width="8.7265625" style="24" customWidth="1"/>
    <col min="11534" max="11534" width="2" style="24" customWidth="1"/>
    <col min="11535" max="11776" width="9.08984375" style="24"/>
    <col min="11777" max="11777" width="2.81640625" style="24" customWidth="1"/>
    <col min="11778" max="11778" width="5.7265625" style="24" customWidth="1"/>
    <col min="11779" max="11780" width="25.7265625" style="24" customWidth="1"/>
    <col min="11781" max="11781" width="36.6328125" style="24" customWidth="1"/>
    <col min="11782" max="11784" width="20.7265625" style="24" customWidth="1"/>
    <col min="11785" max="11785" width="2.08984375" style="24" customWidth="1"/>
    <col min="11786" max="11786" width="4.26953125" style="24" customWidth="1"/>
    <col min="11787" max="11788" width="20.26953125" style="24" customWidth="1"/>
    <col min="11789" max="11789" width="8.7265625" style="24" customWidth="1"/>
    <col min="11790" max="11790" width="2" style="24" customWidth="1"/>
    <col min="11791" max="12032" width="9.08984375" style="24"/>
    <col min="12033" max="12033" width="2.81640625" style="24" customWidth="1"/>
    <col min="12034" max="12034" width="5.7265625" style="24" customWidth="1"/>
    <col min="12035" max="12036" width="25.7265625" style="24" customWidth="1"/>
    <col min="12037" max="12037" width="36.6328125" style="24" customWidth="1"/>
    <col min="12038" max="12040" width="20.7265625" style="24" customWidth="1"/>
    <col min="12041" max="12041" width="2.08984375" style="24" customWidth="1"/>
    <col min="12042" max="12042" width="4.26953125" style="24" customWidth="1"/>
    <col min="12043" max="12044" width="20.26953125" style="24" customWidth="1"/>
    <col min="12045" max="12045" width="8.7265625" style="24" customWidth="1"/>
    <col min="12046" max="12046" width="2" style="24" customWidth="1"/>
    <col min="12047" max="12288" width="9.08984375" style="24"/>
    <col min="12289" max="12289" width="2.81640625" style="24" customWidth="1"/>
    <col min="12290" max="12290" width="5.7265625" style="24" customWidth="1"/>
    <col min="12291" max="12292" width="25.7265625" style="24" customWidth="1"/>
    <col min="12293" max="12293" width="36.6328125" style="24" customWidth="1"/>
    <col min="12294" max="12296" width="20.7265625" style="24" customWidth="1"/>
    <col min="12297" max="12297" width="2.08984375" style="24" customWidth="1"/>
    <col min="12298" max="12298" width="4.26953125" style="24" customWidth="1"/>
    <col min="12299" max="12300" width="20.26953125" style="24" customWidth="1"/>
    <col min="12301" max="12301" width="8.7265625" style="24" customWidth="1"/>
    <col min="12302" max="12302" width="2" style="24" customWidth="1"/>
    <col min="12303" max="12544" width="9.08984375" style="24"/>
    <col min="12545" max="12545" width="2.81640625" style="24" customWidth="1"/>
    <col min="12546" max="12546" width="5.7265625" style="24" customWidth="1"/>
    <col min="12547" max="12548" width="25.7265625" style="24" customWidth="1"/>
    <col min="12549" max="12549" width="36.6328125" style="24" customWidth="1"/>
    <col min="12550" max="12552" width="20.7265625" style="24" customWidth="1"/>
    <col min="12553" max="12553" width="2.08984375" style="24" customWidth="1"/>
    <col min="12554" max="12554" width="4.26953125" style="24" customWidth="1"/>
    <col min="12555" max="12556" width="20.26953125" style="24" customWidth="1"/>
    <col min="12557" max="12557" width="8.7265625" style="24" customWidth="1"/>
    <col min="12558" max="12558" width="2" style="24" customWidth="1"/>
    <col min="12559" max="12800" width="9.08984375" style="24"/>
    <col min="12801" max="12801" width="2.81640625" style="24" customWidth="1"/>
    <col min="12802" max="12802" width="5.7265625" style="24" customWidth="1"/>
    <col min="12803" max="12804" width="25.7265625" style="24" customWidth="1"/>
    <col min="12805" max="12805" width="36.6328125" style="24" customWidth="1"/>
    <col min="12806" max="12808" width="20.7265625" style="24" customWidth="1"/>
    <col min="12809" max="12809" width="2.08984375" style="24" customWidth="1"/>
    <col min="12810" max="12810" width="4.26953125" style="24" customWidth="1"/>
    <col min="12811" max="12812" width="20.26953125" style="24" customWidth="1"/>
    <col min="12813" max="12813" width="8.7265625" style="24" customWidth="1"/>
    <col min="12814" max="12814" width="2" style="24" customWidth="1"/>
    <col min="12815" max="13056" width="9.08984375" style="24"/>
    <col min="13057" max="13057" width="2.81640625" style="24" customWidth="1"/>
    <col min="13058" max="13058" width="5.7265625" style="24" customWidth="1"/>
    <col min="13059" max="13060" width="25.7265625" style="24" customWidth="1"/>
    <col min="13061" max="13061" width="36.6328125" style="24" customWidth="1"/>
    <col min="13062" max="13064" width="20.7265625" style="24" customWidth="1"/>
    <col min="13065" max="13065" width="2.08984375" style="24" customWidth="1"/>
    <col min="13066" max="13066" width="4.26953125" style="24" customWidth="1"/>
    <col min="13067" max="13068" width="20.26953125" style="24" customWidth="1"/>
    <col min="13069" max="13069" width="8.7265625" style="24" customWidth="1"/>
    <col min="13070" max="13070" width="2" style="24" customWidth="1"/>
    <col min="13071" max="13312" width="9.08984375" style="24"/>
    <col min="13313" max="13313" width="2.81640625" style="24" customWidth="1"/>
    <col min="13314" max="13314" width="5.7265625" style="24" customWidth="1"/>
    <col min="13315" max="13316" width="25.7265625" style="24" customWidth="1"/>
    <col min="13317" max="13317" width="36.6328125" style="24" customWidth="1"/>
    <col min="13318" max="13320" width="20.7265625" style="24" customWidth="1"/>
    <col min="13321" max="13321" width="2.08984375" style="24" customWidth="1"/>
    <col min="13322" max="13322" width="4.26953125" style="24" customWidth="1"/>
    <col min="13323" max="13324" width="20.26953125" style="24" customWidth="1"/>
    <col min="13325" max="13325" width="8.7265625" style="24" customWidth="1"/>
    <col min="13326" max="13326" width="2" style="24" customWidth="1"/>
    <col min="13327" max="13568" width="9.08984375" style="24"/>
    <col min="13569" max="13569" width="2.81640625" style="24" customWidth="1"/>
    <col min="13570" max="13570" width="5.7265625" style="24" customWidth="1"/>
    <col min="13571" max="13572" width="25.7265625" style="24" customWidth="1"/>
    <col min="13573" max="13573" width="36.6328125" style="24" customWidth="1"/>
    <col min="13574" max="13576" width="20.7265625" style="24" customWidth="1"/>
    <col min="13577" max="13577" width="2.08984375" style="24" customWidth="1"/>
    <col min="13578" max="13578" width="4.26953125" style="24" customWidth="1"/>
    <col min="13579" max="13580" width="20.26953125" style="24" customWidth="1"/>
    <col min="13581" max="13581" width="8.7265625" style="24" customWidth="1"/>
    <col min="13582" max="13582" width="2" style="24" customWidth="1"/>
    <col min="13583" max="13824" width="9.08984375" style="24"/>
    <col min="13825" max="13825" width="2.81640625" style="24" customWidth="1"/>
    <col min="13826" max="13826" width="5.7265625" style="24" customWidth="1"/>
    <col min="13827" max="13828" width="25.7265625" style="24" customWidth="1"/>
    <col min="13829" max="13829" width="36.6328125" style="24" customWidth="1"/>
    <col min="13830" max="13832" width="20.7265625" style="24" customWidth="1"/>
    <col min="13833" max="13833" width="2.08984375" style="24" customWidth="1"/>
    <col min="13834" max="13834" width="4.26953125" style="24" customWidth="1"/>
    <col min="13835" max="13836" width="20.26953125" style="24" customWidth="1"/>
    <col min="13837" max="13837" width="8.7265625" style="24" customWidth="1"/>
    <col min="13838" max="13838" width="2" style="24" customWidth="1"/>
    <col min="13839" max="14080" width="9.08984375" style="24"/>
    <col min="14081" max="14081" width="2.81640625" style="24" customWidth="1"/>
    <col min="14082" max="14082" width="5.7265625" style="24" customWidth="1"/>
    <col min="14083" max="14084" width="25.7265625" style="24" customWidth="1"/>
    <col min="14085" max="14085" width="36.6328125" style="24" customWidth="1"/>
    <col min="14086" max="14088" width="20.7265625" style="24" customWidth="1"/>
    <col min="14089" max="14089" width="2.08984375" style="24" customWidth="1"/>
    <col min="14090" max="14090" width="4.26953125" style="24" customWidth="1"/>
    <col min="14091" max="14092" width="20.26953125" style="24" customWidth="1"/>
    <col min="14093" max="14093" width="8.7265625" style="24" customWidth="1"/>
    <col min="14094" max="14094" width="2" style="24" customWidth="1"/>
    <col min="14095" max="14336" width="9.08984375" style="24"/>
    <col min="14337" max="14337" width="2.81640625" style="24" customWidth="1"/>
    <col min="14338" max="14338" width="5.7265625" style="24" customWidth="1"/>
    <col min="14339" max="14340" width="25.7265625" style="24" customWidth="1"/>
    <col min="14341" max="14341" width="36.6328125" style="24" customWidth="1"/>
    <col min="14342" max="14344" width="20.7265625" style="24" customWidth="1"/>
    <col min="14345" max="14345" width="2.08984375" style="24" customWidth="1"/>
    <col min="14346" max="14346" width="4.26953125" style="24" customWidth="1"/>
    <col min="14347" max="14348" width="20.26953125" style="24" customWidth="1"/>
    <col min="14349" max="14349" width="8.7265625" style="24" customWidth="1"/>
    <col min="14350" max="14350" width="2" style="24" customWidth="1"/>
    <col min="14351" max="14592" width="9.08984375" style="24"/>
    <col min="14593" max="14593" width="2.81640625" style="24" customWidth="1"/>
    <col min="14594" max="14594" width="5.7265625" style="24" customWidth="1"/>
    <col min="14595" max="14596" width="25.7265625" style="24" customWidth="1"/>
    <col min="14597" max="14597" width="36.6328125" style="24" customWidth="1"/>
    <col min="14598" max="14600" width="20.7265625" style="24" customWidth="1"/>
    <col min="14601" max="14601" width="2.08984375" style="24" customWidth="1"/>
    <col min="14602" max="14602" width="4.26953125" style="24" customWidth="1"/>
    <col min="14603" max="14604" width="20.26953125" style="24" customWidth="1"/>
    <col min="14605" max="14605" width="8.7265625" style="24" customWidth="1"/>
    <col min="14606" max="14606" width="2" style="24" customWidth="1"/>
    <col min="14607" max="14848" width="9.08984375" style="24"/>
    <col min="14849" max="14849" width="2.81640625" style="24" customWidth="1"/>
    <col min="14850" max="14850" width="5.7265625" style="24" customWidth="1"/>
    <col min="14851" max="14852" width="25.7265625" style="24" customWidth="1"/>
    <col min="14853" max="14853" width="36.6328125" style="24" customWidth="1"/>
    <col min="14854" max="14856" width="20.7265625" style="24" customWidth="1"/>
    <col min="14857" max="14857" width="2.08984375" style="24" customWidth="1"/>
    <col min="14858" max="14858" width="4.26953125" style="24" customWidth="1"/>
    <col min="14859" max="14860" width="20.26953125" style="24" customWidth="1"/>
    <col min="14861" max="14861" width="8.7265625" style="24" customWidth="1"/>
    <col min="14862" max="14862" width="2" style="24" customWidth="1"/>
    <col min="14863" max="15104" width="9.08984375" style="24"/>
    <col min="15105" max="15105" width="2.81640625" style="24" customWidth="1"/>
    <col min="15106" max="15106" width="5.7265625" style="24" customWidth="1"/>
    <col min="15107" max="15108" width="25.7265625" style="24" customWidth="1"/>
    <col min="15109" max="15109" width="36.6328125" style="24" customWidth="1"/>
    <col min="15110" max="15112" width="20.7265625" style="24" customWidth="1"/>
    <col min="15113" max="15113" width="2.08984375" style="24" customWidth="1"/>
    <col min="15114" max="15114" width="4.26953125" style="24" customWidth="1"/>
    <col min="15115" max="15116" width="20.26953125" style="24" customWidth="1"/>
    <col min="15117" max="15117" width="8.7265625" style="24" customWidth="1"/>
    <col min="15118" max="15118" width="2" style="24" customWidth="1"/>
    <col min="15119" max="15360" width="9.08984375" style="24"/>
    <col min="15361" max="15361" width="2.81640625" style="24" customWidth="1"/>
    <col min="15362" max="15362" width="5.7265625" style="24" customWidth="1"/>
    <col min="15363" max="15364" width="25.7265625" style="24" customWidth="1"/>
    <col min="15365" max="15365" width="36.6328125" style="24" customWidth="1"/>
    <col min="15366" max="15368" width="20.7265625" style="24" customWidth="1"/>
    <col min="15369" max="15369" width="2.08984375" style="24" customWidth="1"/>
    <col min="15370" max="15370" width="4.26953125" style="24" customWidth="1"/>
    <col min="15371" max="15372" width="20.26953125" style="24" customWidth="1"/>
    <col min="15373" max="15373" width="8.7265625" style="24" customWidth="1"/>
    <col min="15374" max="15374" width="2" style="24" customWidth="1"/>
    <col min="15375" max="15616" width="9.08984375" style="24"/>
    <col min="15617" max="15617" width="2.81640625" style="24" customWidth="1"/>
    <col min="15618" max="15618" width="5.7265625" style="24" customWidth="1"/>
    <col min="15619" max="15620" width="25.7265625" style="24" customWidth="1"/>
    <col min="15621" max="15621" width="36.6328125" style="24" customWidth="1"/>
    <col min="15622" max="15624" width="20.7265625" style="24" customWidth="1"/>
    <col min="15625" max="15625" width="2.08984375" style="24" customWidth="1"/>
    <col min="15626" max="15626" width="4.26953125" style="24" customWidth="1"/>
    <col min="15627" max="15628" width="20.26953125" style="24" customWidth="1"/>
    <col min="15629" max="15629" width="8.7265625" style="24" customWidth="1"/>
    <col min="15630" max="15630" width="2" style="24" customWidth="1"/>
    <col min="15631" max="15872" width="9.08984375" style="24"/>
    <col min="15873" max="15873" width="2.81640625" style="24" customWidth="1"/>
    <col min="15874" max="15874" width="5.7265625" style="24" customWidth="1"/>
    <col min="15875" max="15876" width="25.7265625" style="24" customWidth="1"/>
    <col min="15877" max="15877" width="36.6328125" style="24" customWidth="1"/>
    <col min="15878" max="15880" width="20.7265625" style="24" customWidth="1"/>
    <col min="15881" max="15881" width="2.08984375" style="24" customWidth="1"/>
    <col min="15882" max="15882" width="4.26953125" style="24" customWidth="1"/>
    <col min="15883" max="15884" width="20.26953125" style="24" customWidth="1"/>
    <col min="15885" max="15885" width="8.7265625" style="24" customWidth="1"/>
    <col min="15886" max="15886" width="2" style="24" customWidth="1"/>
    <col min="15887" max="16128" width="9.08984375" style="24"/>
    <col min="16129" max="16129" width="2.81640625" style="24" customWidth="1"/>
    <col min="16130" max="16130" width="5.7265625" style="24" customWidth="1"/>
    <col min="16131" max="16132" width="25.7265625" style="24" customWidth="1"/>
    <col min="16133" max="16133" width="36.6328125" style="24" customWidth="1"/>
    <col min="16134" max="16136" width="20.7265625" style="24" customWidth="1"/>
    <col min="16137" max="16137" width="2.08984375" style="24" customWidth="1"/>
    <col min="16138" max="16138" width="4.26953125" style="24" customWidth="1"/>
    <col min="16139" max="16140" width="20.26953125" style="24" customWidth="1"/>
    <col min="16141" max="16141" width="8.7265625" style="24" customWidth="1"/>
    <col min="16142" max="16142" width="2" style="24" customWidth="1"/>
    <col min="16143" max="16384" width="9.08984375" style="24"/>
  </cols>
  <sheetData>
    <row r="1" spans="1:14" ht="15.5" x14ac:dyDescent="0.35">
      <c r="A1" s="23" t="s">
        <v>1259</v>
      </c>
      <c r="D1" s="25"/>
      <c r="F1" s="26"/>
    </row>
    <row r="2" spans="1:14" ht="16" thickBot="1" x14ac:dyDescent="0.4">
      <c r="A2" s="23"/>
      <c r="D2" s="25"/>
      <c r="F2" s="26"/>
    </row>
    <row r="3" spans="1:14" ht="33" customHeight="1" thickBot="1" x14ac:dyDescent="0.4">
      <c r="A3" s="212">
        <f>INDEX('Source data'!$A$5:$A$157,$A$4)</f>
        <v>0</v>
      </c>
      <c r="B3" s="27" t="str">
        <f>INDEX('Source data'!$B$5:$B$157,'Schools&amp;Central School Services'!$A$4)</f>
        <v>Select LA..</v>
      </c>
      <c r="C3" s="28"/>
      <c r="D3" s="29"/>
      <c r="E3" s="29"/>
      <c r="F3" s="264" t="s">
        <v>1258</v>
      </c>
      <c r="G3" s="265"/>
      <c r="H3" s="266"/>
    </row>
    <row r="4" spans="1:14" ht="51" customHeight="1" thickBot="1" x14ac:dyDescent="0.35">
      <c r="A4" s="30">
        <v>1</v>
      </c>
      <c r="B4" s="31"/>
      <c r="D4" s="32"/>
      <c r="E4" s="33"/>
      <c r="F4" s="34" t="s">
        <v>12</v>
      </c>
      <c r="G4" s="34" t="s">
        <v>13</v>
      </c>
      <c r="H4" s="35" t="s">
        <v>14</v>
      </c>
    </row>
    <row r="5" spans="1:14" ht="35.15" customHeight="1" thickBot="1" x14ac:dyDescent="0.3">
      <c r="A5" s="36"/>
      <c r="B5" s="37" t="s">
        <v>15</v>
      </c>
      <c r="C5" s="267" t="s">
        <v>1263</v>
      </c>
      <c r="D5" s="267"/>
      <c r="E5" s="267"/>
      <c r="F5" s="38" t="str">
        <f>IF($A$3=0,"Select LA",INDEX('Source data'!C$1:C$65538,MATCH($A$3,'Source data'!$A$1:$A$65538,0)))</f>
        <v>Select LA</v>
      </c>
      <c r="G5" s="38" t="str">
        <f>IF($A$3=0,"Select LA",0)</f>
        <v>Select LA</v>
      </c>
      <c r="H5" s="39" t="str">
        <f>IF($A$3=0,"Select LA",SUM(F5:G5))</f>
        <v>Select LA</v>
      </c>
      <c r="I5" s="40"/>
      <c r="N5" s="40"/>
    </row>
    <row r="6" spans="1:14" ht="35.15" customHeight="1" thickBot="1" x14ac:dyDescent="0.3">
      <c r="A6" s="36"/>
      <c r="B6" s="37" t="s">
        <v>16</v>
      </c>
      <c r="C6" s="267" t="s">
        <v>1264</v>
      </c>
      <c r="D6" s="267"/>
      <c r="E6" s="267"/>
      <c r="F6" s="38" t="str">
        <f>IF($A$3=0,"Select LA",0)</f>
        <v>Select LA</v>
      </c>
      <c r="G6" s="41" t="str">
        <f>IF($A$3=0,"Select LA",INDEX('Source data'!D$1:D$65538,MATCH($A$3,'Source data'!$A$1:$A$65538,0)))</f>
        <v>Select LA</v>
      </c>
      <c r="H6" s="42" t="str">
        <f>IF($A$3=0,"Select LA",SUM(F6:G6))</f>
        <v>Select LA</v>
      </c>
      <c r="I6" s="40"/>
      <c r="N6" s="40"/>
    </row>
    <row r="7" spans="1:14" ht="35.15" customHeight="1" thickBot="1" x14ac:dyDescent="0.3">
      <c r="A7" s="36"/>
      <c r="B7" s="43" t="s">
        <v>1261</v>
      </c>
      <c r="C7" s="44" t="s">
        <v>1260</v>
      </c>
      <c r="D7" s="45"/>
      <c r="E7" s="45"/>
      <c r="F7" s="46" t="str">
        <f>IF($A$3=0,"Select LA",SUM(F5:F6))</f>
        <v>Select LA</v>
      </c>
      <c r="G7" s="46" t="str">
        <f>IF($A$3=0,"Select LA",SUM(G5:G6))</f>
        <v>Select LA</v>
      </c>
      <c r="H7" s="47" t="str">
        <f>IF($A$3=0,"Select LA",SUM(H5:H6))</f>
        <v>Select LA</v>
      </c>
      <c r="I7" s="40"/>
      <c r="J7" s="40"/>
      <c r="K7" s="40"/>
      <c r="L7" s="40"/>
      <c r="M7" s="40"/>
      <c r="N7" s="40"/>
    </row>
    <row r="8" spans="1:14" ht="14" x14ac:dyDescent="0.25">
      <c r="A8" s="36"/>
      <c r="B8" s="48"/>
      <c r="C8" s="48"/>
      <c r="D8" s="48"/>
      <c r="E8" s="48"/>
      <c r="F8" s="49"/>
      <c r="G8" s="49"/>
      <c r="H8" s="49"/>
      <c r="I8" s="40"/>
      <c r="J8" s="40"/>
      <c r="K8" s="40"/>
      <c r="L8" s="40"/>
      <c r="M8" s="40"/>
      <c r="N8" s="40"/>
    </row>
    <row r="9" spans="1:14" ht="14" x14ac:dyDescent="0.25">
      <c r="A9" s="36"/>
      <c r="B9" s="48"/>
      <c r="C9" s="48"/>
      <c r="D9" s="48"/>
      <c r="E9" s="48"/>
      <c r="F9" s="49"/>
      <c r="G9" s="49"/>
      <c r="H9" s="49"/>
      <c r="I9" s="40"/>
      <c r="J9" s="40"/>
      <c r="K9" s="40"/>
      <c r="L9" s="40"/>
      <c r="M9" s="40"/>
      <c r="N9" s="40"/>
    </row>
    <row r="10" spans="1:14" ht="32.15" customHeight="1" x14ac:dyDescent="0.25">
      <c r="A10" s="36"/>
      <c r="B10" s="48"/>
      <c r="C10" s="48"/>
      <c r="D10" s="48"/>
      <c r="E10" s="48"/>
      <c r="F10" s="49"/>
      <c r="G10" s="49"/>
      <c r="H10" s="49"/>
      <c r="I10" s="40"/>
      <c r="J10" s="40"/>
      <c r="K10" s="40"/>
      <c r="L10" s="40"/>
      <c r="M10" s="40"/>
      <c r="N10" s="40"/>
    </row>
    <row r="11" spans="1:14" ht="14" x14ac:dyDescent="0.25">
      <c r="A11" s="36"/>
      <c r="B11" s="48"/>
      <c r="C11" s="48"/>
      <c r="D11" s="48"/>
      <c r="E11" s="48"/>
      <c r="F11" s="49"/>
      <c r="G11" s="49"/>
      <c r="H11" s="49"/>
      <c r="I11" s="40"/>
      <c r="J11" s="40"/>
      <c r="K11" s="40"/>
      <c r="L11" s="40"/>
      <c r="M11" s="40"/>
      <c r="N11" s="40"/>
    </row>
    <row r="12" spans="1:14" ht="14" x14ac:dyDescent="0.25">
      <c r="A12" s="36"/>
      <c r="B12" s="268" t="s">
        <v>17</v>
      </c>
      <c r="C12" s="268"/>
      <c r="D12" s="50"/>
      <c r="E12" s="50"/>
      <c r="F12" s="51"/>
      <c r="G12" s="51"/>
      <c r="H12" s="40"/>
      <c r="I12" s="40"/>
      <c r="J12" s="40"/>
      <c r="K12" s="40"/>
      <c r="L12" s="40"/>
      <c r="M12" s="40"/>
      <c r="N12" s="40"/>
    </row>
    <row r="13" spans="1:14" ht="14.25" customHeight="1" x14ac:dyDescent="0.25">
      <c r="A13" s="36"/>
      <c r="B13" s="52" t="s">
        <v>18</v>
      </c>
      <c r="C13" s="262" t="s">
        <v>1262</v>
      </c>
      <c r="D13" s="262"/>
      <c r="E13" s="262"/>
      <c r="F13" s="53"/>
      <c r="G13" s="53"/>
      <c r="H13" s="40"/>
      <c r="I13" s="40"/>
      <c r="J13" s="40"/>
      <c r="K13" s="40"/>
      <c r="L13" s="40"/>
      <c r="M13" s="40"/>
      <c r="N13" s="40"/>
    </row>
    <row r="14" spans="1:14" ht="14.25" customHeight="1" x14ac:dyDescent="0.25">
      <c r="A14" s="36"/>
      <c r="B14" s="54" t="s">
        <v>19</v>
      </c>
      <c r="C14" s="262" t="s">
        <v>1262</v>
      </c>
      <c r="D14" s="262"/>
      <c r="E14" s="262"/>
      <c r="F14" s="262"/>
      <c r="G14" s="262"/>
      <c r="H14" s="55"/>
      <c r="I14" s="40"/>
      <c r="J14" s="40"/>
      <c r="K14" s="40"/>
      <c r="L14" s="40"/>
      <c r="M14" s="40"/>
      <c r="N14" s="40"/>
    </row>
    <row r="15" spans="1:14" x14ac:dyDescent="0.25">
      <c r="A15" s="36"/>
      <c r="B15" s="56"/>
      <c r="C15" s="57"/>
      <c r="D15" s="57"/>
      <c r="E15" s="57"/>
      <c r="F15" s="57"/>
      <c r="G15" s="57"/>
      <c r="H15" s="58"/>
      <c r="I15" s="40"/>
      <c r="J15" s="40"/>
      <c r="K15" s="40"/>
      <c r="L15" s="40"/>
      <c r="M15" s="40"/>
      <c r="N15" s="40"/>
    </row>
    <row r="16" spans="1:14" ht="14" x14ac:dyDescent="0.25">
      <c r="A16" s="36"/>
      <c r="B16" s="59"/>
      <c r="C16" s="59"/>
      <c r="D16" s="59"/>
      <c r="E16" s="59"/>
      <c r="F16" s="59"/>
      <c r="G16" s="59"/>
      <c r="H16" s="60"/>
      <c r="I16" s="40"/>
      <c r="J16" s="40"/>
      <c r="K16" s="40"/>
      <c r="L16" s="40"/>
      <c r="M16" s="40"/>
      <c r="N16" s="40"/>
    </row>
    <row r="17" spans="1:14" ht="13" x14ac:dyDescent="0.3">
      <c r="A17" s="36"/>
      <c r="B17" s="56"/>
      <c r="C17" s="61"/>
      <c r="D17" s="51"/>
      <c r="E17" s="51"/>
      <c r="F17" s="51"/>
      <c r="G17" s="51"/>
      <c r="H17" s="40"/>
      <c r="I17" s="40"/>
      <c r="J17" s="40"/>
      <c r="K17" s="40"/>
      <c r="L17" s="40"/>
      <c r="M17" s="40"/>
      <c r="N17" s="40"/>
    </row>
    <row r="18" spans="1:14" ht="13" x14ac:dyDescent="0.3">
      <c r="A18" s="36"/>
      <c r="B18" s="62"/>
      <c r="C18" s="63"/>
      <c r="D18" s="40"/>
      <c r="E18" s="40"/>
      <c r="F18" s="40"/>
      <c r="G18" s="40"/>
      <c r="H18" s="40"/>
      <c r="I18" s="40"/>
      <c r="J18" s="40"/>
      <c r="K18" s="40"/>
      <c r="L18" s="40"/>
      <c r="M18" s="40"/>
      <c r="N18" s="40"/>
    </row>
    <row r="19" spans="1:14" ht="13" x14ac:dyDescent="0.3">
      <c r="A19" s="36"/>
      <c r="B19" s="62"/>
      <c r="C19" s="63"/>
      <c r="D19" s="40"/>
      <c r="E19" s="40"/>
      <c r="F19" s="40"/>
      <c r="G19" s="40"/>
      <c r="H19" s="40"/>
      <c r="I19" s="40"/>
      <c r="J19" s="40"/>
      <c r="K19" s="40"/>
      <c r="L19" s="40"/>
      <c r="M19" s="40"/>
      <c r="N19" s="40"/>
    </row>
    <row r="20" spans="1:14" ht="13" x14ac:dyDescent="0.3">
      <c r="A20" s="36"/>
      <c r="B20" s="62"/>
      <c r="C20" s="63"/>
      <c r="D20" s="40"/>
      <c r="E20" s="40"/>
      <c r="F20" s="40"/>
      <c r="G20" s="40"/>
      <c r="H20" s="40"/>
      <c r="I20" s="40"/>
      <c r="J20" s="40"/>
      <c r="K20" s="40"/>
      <c r="L20" s="40"/>
      <c r="M20" s="40"/>
      <c r="N20" s="40"/>
    </row>
    <row r="21" spans="1:14" ht="13" x14ac:dyDescent="0.3">
      <c r="A21" s="36"/>
      <c r="B21" s="62"/>
      <c r="C21" s="63"/>
      <c r="D21" s="40"/>
      <c r="E21" s="40"/>
      <c r="F21" s="40"/>
      <c r="G21" s="40"/>
      <c r="H21" s="40"/>
      <c r="I21" s="40"/>
      <c r="J21" s="40"/>
      <c r="K21" s="40"/>
      <c r="L21" s="40"/>
      <c r="M21" s="40"/>
      <c r="N21" s="40"/>
    </row>
    <row r="22" spans="1:14" ht="13" x14ac:dyDescent="0.3">
      <c r="A22" s="36"/>
      <c r="B22" s="62"/>
      <c r="C22" s="63"/>
      <c r="D22" s="40"/>
      <c r="E22" s="40"/>
      <c r="F22" s="40"/>
      <c r="G22" s="40"/>
      <c r="H22" s="40"/>
      <c r="I22" s="40"/>
      <c r="J22" s="40"/>
      <c r="K22" s="40"/>
      <c r="L22" s="40"/>
      <c r="M22" s="40"/>
      <c r="N22" s="40"/>
    </row>
    <row r="23" spans="1:14" ht="13" x14ac:dyDescent="0.3">
      <c r="A23" s="36"/>
      <c r="B23" s="62"/>
      <c r="C23" s="63"/>
      <c r="D23" s="40"/>
      <c r="E23" s="40"/>
      <c r="F23" s="40"/>
      <c r="G23" s="40"/>
      <c r="H23" s="40"/>
      <c r="I23" s="40"/>
      <c r="J23" s="40"/>
      <c r="K23" s="40"/>
      <c r="L23" s="40"/>
      <c r="M23" s="40"/>
      <c r="N23" s="40"/>
    </row>
    <row r="24" spans="1:14" ht="13" x14ac:dyDescent="0.3">
      <c r="A24" s="36"/>
      <c r="B24" s="62"/>
      <c r="C24" s="63"/>
      <c r="D24" s="40"/>
      <c r="E24" s="40"/>
      <c r="F24" s="40"/>
      <c r="G24" s="40"/>
      <c r="H24" s="40"/>
      <c r="I24" s="40"/>
      <c r="J24" s="40"/>
      <c r="K24" s="40"/>
      <c r="L24" s="40"/>
      <c r="M24" s="40"/>
      <c r="N24" s="40"/>
    </row>
    <row r="25" spans="1:14" ht="13" x14ac:dyDescent="0.3">
      <c r="A25" s="36"/>
      <c r="B25" s="62"/>
      <c r="C25" s="63"/>
      <c r="D25" s="40"/>
      <c r="E25" s="40"/>
      <c r="F25" s="40"/>
      <c r="G25" s="40"/>
      <c r="H25" s="40"/>
      <c r="I25" s="40"/>
      <c r="J25" s="40"/>
      <c r="K25" s="40"/>
      <c r="L25" s="40"/>
      <c r="M25" s="40"/>
      <c r="N25" s="40"/>
    </row>
    <row r="26" spans="1:14" ht="13" x14ac:dyDescent="0.3">
      <c r="A26" s="36"/>
      <c r="B26" s="62"/>
      <c r="C26" s="63"/>
      <c r="D26" s="40"/>
      <c r="E26" s="40"/>
      <c r="F26" s="40"/>
      <c r="G26" s="40"/>
      <c r="H26" s="40"/>
      <c r="I26" s="40"/>
      <c r="J26" s="40"/>
      <c r="K26" s="40"/>
      <c r="L26" s="40"/>
      <c r="M26" s="40"/>
      <c r="N26" s="40"/>
    </row>
    <row r="27" spans="1:14" ht="13" x14ac:dyDescent="0.3">
      <c r="A27" s="36"/>
      <c r="B27" s="62"/>
      <c r="C27" s="63"/>
      <c r="D27" s="40"/>
      <c r="E27" s="40"/>
      <c r="F27" s="40"/>
      <c r="G27" s="40"/>
      <c r="H27" s="40"/>
      <c r="I27" s="40"/>
      <c r="J27" s="40"/>
      <c r="K27" s="40"/>
      <c r="L27" s="40"/>
      <c r="M27" s="40"/>
      <c r="N27" s="40"/>
    </row>
    <row r="28" spans="1:14" ht="13" x14ac:dyDescent="0.3">
      <c r="A28" s="36"/>
      <c r="B28" s="62"/>
      <c r="C28" s="63"/>
      <c r="D28" s="40"/>
      <c r="E28" s="40"/>
      <c r="F28" s="40"/>
      <c r="G28" s="40"/>
      <c r="H28" s="40"/>
      <c r="I28" s="40"/>
      <c r="J28" s="40"/>
      <c r="K28" s="40"/>
      <c r="L28" s="40"/>
      <c r="M28" s="40"/>
      <c r="N28" s="40"/>
    </row>
    <row r="29" spans="1:14" ht="13" x14ac:dyDescent="0.3">
      <c r="A29" s="36"/>
      <c r="B29" s="62"/>
      <c r="C29" s="63"/>
      <c r="D29" s="40"/>
      <c r="E29" s="40"/>
      <c r="F29" s="40"/>
      <c r="G29" s="40"/>
      <c r="H29" s="40"/>
      <c r="I29" s="40"/>
      <c r="J29" s="40"/>
      <c r="K29" s="40"/>
      <c r="L29" s="40"/>
      <c r="M29" s="40"/>
      <c r="N29" s="40"/>
    </row>
    <row r="30" spans="1:14" ht="13" x14ac:dyDescent="0.3">
      <c r="A30" s="36"/>
      <c r="B30" s="62"/>
      <c r="C30" s="63"/>
      <c r="D30" s="40"/>
      <c r="E30" s="40"/>
      <c r="F30" s="40"/>
      <c r="G30" s="40"/>
      <c r="H30" s="40"/>
      <c r="I30" s="40"/>
      <c r="J30" s="40"/>
      <c r="K30" s="40"/>
      <c r="L30" s="40"/>
      <c r="M30" s="40"/>
      <c r="N30" s="40"/>
    </row>
    <row r="31" spans="1:14" ht="13" x14ac:dyDescent="0.3">
      <c r="A31" s="36"/>
      <c r="B31" s="62"/>
      <c r="C31" s="63"/>
      <c r="D31" s="40"/>
      <c r="E31" s="40"/>
      <c r="F31" s="40"/>
      <c r="G31" s="40"/>
      <c r="H31" s="40"/>
      <c r="I31" s="40"/>
      <c r="J31" s="40"/>
      <c r="K31" s="40"/>
      <c r="L31" s="40"/>
      <c r="M31" s="40"/>
      <c r="N31" s="40"/>
    </row>
    <row r="32" spans="1:14" ht="13" x14ac:dyDescent="0.3">
      <c r="A32" s="36"/>
      <c r="B32" s="62"/>
      <c r="C32" s="63"/>
      <c r="D32" s="40"/>
      <c r="E32" s="40"/>
      <c r="F32" s="40"/>
      <c r="G32" s="40"/>
      <c r="H32" s="40"/>
      <c r="I32" s="40"/>
      <c r="J32" s="40"/>
      <c r="K32" s="40"/>
      <c r="L32" s="40"/>
      <c r="M32" s="40"/>
      <c r="N32" s="40"/>
    </row>
    <row r="33" spans="1:14" ht="13" x14ac:dyDescent="0.3">
      <c r="A33" s="36"/>
      <c r="B33" s="62"/>
      <c r="C33" s="63"/>
      <c r="D33" s="40"/>
      <c r="E33" s="64"/>
      <c r="F33" s="40"/>
      <c r="G33" s="40"/>
      <c r="H33" s="40"/>
      <c r="I33" s="40"/>
      <c r="J33" s="40"/>
      <c r="K33" s="40"/>
      <c r="L33" s="40"/>
      <c r="M33" s="40"/>
      <c r="N33" s="40"/>
    </row>
    <row r="34" spans="1:14" ht="13" x14ac:dyDescent="0.3">
      <c r="A34" s="36"/>
      <c r="B34" s="62"/>
      <c r="C34" s="63"/>
      <c r="D34" s="40"/>
      <c r="E34" s="40"/>
      <c r="F34" s="40"/>
      <c r="G34" s="40"/>
      <c r="H34" s="40"/>
      <c r="I34" s="40"/>
      <c r="J34" s="40"/>
      <c r="K34" s="40"/>
      <c r="L34" s="40"/>
      <c r="M34" s="40"/>
      <c r="N34" s="40"/>
    </row>
    <row r="35" spans="1:14" ht="13" x14ac:dyDescent="0.3">
      <c r="A35" s="36"/>
      <c r="B35" s="62"/>
      <c r="C35" s="63"/>
      <c r="D35" s="40"/>
      <c r="E35" s="40"/>
      <c r="F35" s="40"/>
      <c r="G35" s="40"/>
      <c r="H35" s="40"/>
      <c r="I35" s="40"/>
      <c r="J35" s="40"/>
      <c r="K35" s="40"/>
      <c r="L35" s="40"/>
      <c r="M35" s="40"/>
      <c r="N35" s="40"/>
    </row>
    <row r="36" spans="1:14" ht="13" x14ac:dyDescent="0.3">
      <c r="A36" s="36"/>
      <c r="B36" s="62"/>
      <c r="C36" s="63"/>
      <c r="D36" s="40"/>
      <c r="E36" s="40"/>
      <c r="F36" s="40"/>
      <c r="G36" s="40"/>
      <c r="H36" s="40"/>
      <c r="I36" s="40"/>
      <c r="J36" s="40"/>
      <c r="K36" s="40"/>
      <c r="L36" s="40"/>
      <c r="M36" s="40"/>
      <c r="N36" s="40"/>
    </row>
    <row r="37" spans="1:14" ht="13" x14ac:dyDescent="0.3">
      <c r="A37" s="36"/>
      <c r="B37" s="62"/>
      <c r="C37" s="63"/>
      <c r="D37" s="40"/>
      <c r="E37" s="40"/>
      <c r="F37" s="40"/>
      <c r="G37" s="40"/>
      <c r="H37" s="40"/>
      <c r="I37" s="40"/>
      <c r="J37" s="40"/>
      <c r="K37" s="40"/>
      <c r="L37" s="40"/>
      <c r="M37" s="40"/>
      <c r="N37" s="40"/>
    </row>
    <row r="38" spans="1:14" ht="13" x14ac:dyDescent="0.3">
      <c r="A38" s="36"/>
      <c r="B38" s="62"/>
      <c r="C38" s="63"/>
      <c r="D38" s="40"/>
      <c r="E38" s="40"/>
      <c r="F38" s="40"/>
      <c r="G38" s="40"/>
      <c r="H38" s="40"/>
      <c r="I38" s="40"/>
      <c r="J38" s="40"/>
      <c r="K38" s="40"/>
      <c r="L38" s="40"/>
      <c r="M38" s="40"/>
      <c r="N38" s="40"/>
    </row>
    <row r="39" spans="1:14" ht="13" x14ac:dyDescent="0.3">
      <c r="A39" s="36"/>
      <c r="B39" s="62"/>
      <c r="C39" s="63"/>
      <c r="D39" s="40"/>
      <c r="E39" s="40"/>
      <c r="F39" s="40"/>
      <c r="G39" s="40"/>
      <c r="H39" s="40"/>
      <c r="I39" s="40"/>
      <c r="J39" s="40"/>
      <c r="K39" s="40"/>
      <c r="L39" s="40"/>
      <c r="M39" s="40"/>
      <c r="N39" s="40"/>
    </row>
    <row r="40" spans="1:14" ht="13" x14ac:dyDescent="0.3">
      <c r="A40" s="36"/>
      <c r="B40" s="62"/>
      <c r="C40" s="63"/>
      <c r="D40" s="40"/>
      <c r="E40" s="40"/>
      <c r="F40" s="40"/>
      <c r="G40" s="40"/>
      <c r="H40" s="40"/>
      <c r="I40" s="40"/>
      <c r="J40" s="40"/>
      <c r="K40" s="40"/>
      <c r="L40" s="40"/>
      <c r="M40" s="40"/>
      <c r="N40" s="40"/>
    </row>
    <row r="41" spans="1:14" ht="13" x14ac:dyDescent="0.3">
      <c r="A41" s="36"/>
      <c r="B41" s="62"/>
      <c r="C41" s="63"/>
      <c r="D41" s="40"/>
      <c r="E41" s="40"/>
      <c r="F41" s="40"/>
      <c r="G41" s="40"/>
      <c r="H41" s="40"/>
      <c r="I41" s="40"/>
      <c r="J41" s="40"/>
      <c r="K41" s="40"/>
      <c r="L41" s="40"/>
      <c r="M41" s="40"/>
      <c r="N41" s="40"/>
    </row>
    <row r="42" spans="1:14" ht="13" x14ac:dyDescent="0.3">
      <c r="A42" s="36"/>
      <c r="B42" s="62"/>
      <c r="C42" s="63"/>
      <c r="D42" s="40"/>
      <c r="E42" s="40"/>
      <c r="F42" s="40"/>
      <c r="G42" s="40"/>
      <c r="H42" s="40"/>
      <c r="I42" s="40"/>
      <c r="J42" s="40"/>
      <c r="K42" s="40"/>
      <c r="L42" s="40"/>
      <c r="M42" s="40"/>
      <c r="N42" s="40"/>
    </row>
    <row r="43" spans="1:14" ht="13" x14ac:dyDescent="0.3">
      <c r="A43" s="36"/>
      <c r="B43" s="62"/>
      <c r="C43" s="63"/>
      <c r="D43" s="40"/>
      <c r="E43" s="40"/>
      <c r="F43" s="40"/>
      <c r="G43" s="40"/>
      <c r="H43" s="40"/>
      <c r="I43" s="40"/>
      <c r="J43" s="40"/>
      <c r="K43" s="40"/>
      <c r="L43" s="40"/>
      <c r="M43" s="40"/>
      <c r="N43" s="40"/>
    </row>
    <row r="44" spans="1:14" ht="13" x14ac:dyDescent="0.3">
      <c r="A44" s="36"/>
      <c r="B44" s="62"/>
      <c r="C44" s="63"/>
      <c r="D44" s="40"/>
      <c r="E44" s="40"/>
      <c r="F44" s="40"/>
      <c r="G44" s="40"/>
      <c r="H44" s="40"/>
      <c r="I44" s="40"/>
      <c r="J44" s="40"/>
      <c r="K44" s="40"/>
      <c r="L44" s="40"/>
      <c r="M44" s="40"/>
      <c r="N44" s="40"/>
    </row>
    <row r="45" spans="1:14" ht="13" x14ac:dyDescent="0.3">
      <c r="A45" s="36"/>
      <c r="B45" s="62"/>
      <c r="C45" s="63"/>
      <c r="D45" s="40"/>
      <c r="E45" s="40"/>
      <c r="F45" s="40"/>
      <c r="G45" s="40"/>
      <c r="H45" s="40"/>
      <c r="I45" s="40"/>
      <c r="J45" s="40"/>
      <c r="K45" s="40"/>
      <c r="L45" s="40"/>
      <c r="M45" s="40"/>
      <c r="N45" s="40"/>
    </row>
    <row r="46" spans="1:14" ht="13" x14ac:dyDescent="0.3">
      <c r="A46" s="36"/>
      <c r="B46" s="62"/>
      <c r="C46" s="63"/>
      <c r="D46" s="40"/>
      <c r="E46" s="40"/>
      <c r="F46" s="40"/>
      <c r="G46" s="40"/>
      <c r="H46" s="40"/>
      <c r="I46" s="40"/>
      <c r="J46" s="40"/>
      <c r="K46" s="40"/>
      <c r="L46" s="40"/>
      <c r="M46" s="40"/>
      <c r="N46" s="40"/>
    </row>
    <row r="47" spans="1:14" ht="13" x14ac:dyDescent="0.3">
      <c r="A47" s="36"/>
      <c r="B47" s="62"/>
      <c r="C47" s="63"/>
      <c r="D47" s="40"/>
      <c r="E47" s="40"/>
      <c r="F47" s="40"/>
      <c r="G47" s="40"/>
      <c r="H47" s="40"/>
      <c r="I47" s="40"/>
      <c r="J47" s="40"/>
      <c r="K47" s="40"/>
      <c r="L47" s="40"/>
      <c r="M47" s="40"/>
      <c r="N47" s="40"/>
    </row>
    <row r="48" spans="1:14" ht="13" x14ac:dyDescent="0.3">
      <c r="A48" s="36"/>
      <c r="B48" s="62"/>
      <c r="C48" s="63"/>
      <c r="D48" s="40"/>
      <c r="E48" s="40"/>
      <c r="F48" s="40"/>
      <c r="G48" s="40"/>
      <c r="H48" s="40"/>
      <c r="I48" s="40"/>
      <c r="J48" s="40"/>
      <c r="K48" s="40"/>
      <c r="L48" s="40"/>
      <c r="M48" s="40"/>
      <c r="N48" s="40"/>
    </row>
    <row r="49" spans="1:14" ht="13" x14ac:dyDescent="0.3">
      <c r="A49" s="36"/>
      <c r="B49" s="62"/>
      <c r="C49" s="63"/>
      <c r="D49" s="40"/>
      <c r="E49" s="40"/>
      <c r="F49" s="40"/>
      <c r="G49" s="40"/>
      <c r="H49" s="40"/>
      <c r="I49" s="40"/>
      <c r="J49" s="40"/>
      <c r="K49" s="40"/>
      <c r="L49" s="40"/>
      <c r="M49" s="40"/>
      <c r="N49" s="40"/>
    </row>
    <row r="50" spans="1:14" ht="13" x14ac:dyDescent="0.3">
      <c r="A50" s="36"/>
      <c r="B50" s="62"/>
      <c r="C50" s="63"/>
      <c r="D50" s="40"/>
      <c r="E50" s="40"/>
      <c r="F50" s="40"/>
      <c r="G50" s="40"/>
      <c r="H50" s="40"/>
      <c r="I50" s="40"/>
      <c r="J50" s="40"/>
      <c r="K50" s="40"/>
      <c r="L50" s="40"/>
      <c r="M50" s="40"/>
      <c r="N50" s="40"/>
    </row>
    <row r="51" spans="1:14" ht="13" x14ac:dyDescent="0.3">
      <c r="A51" s="36"/>
      <c r="B51" s="62"/>
      <c r="C51" s="63"/>
      <c r="D51" s="40"/>
      <c r="E51" s="40"/>
      <c r="F51" s="40"/>
      <c r="G51" s="40"/>
      <c r="H51" s="40"/>
      <c r="I51" s="40"/>
      <c r="J51" s="40"/>
      <c r="K51" s="40"/>
      <c r="L51" s="40"/>
      <c r="M51" s="40"/>
      <c r="N51" s="40"/>
    </row>
    <row r="52" spans="1:14" ht="13" x14ac:dyDescent="0.3">
      <c r="A52" s="36"/>
      <c r="B52" s="62"/>
      <c r="C52" s="63"/>
      <c r="D52" s="40"/>
      <c r="E52" s="40"/>
      <c r="F52" s="40"/>
      <c r="G52" s="40"/>
      <c r="H52" s="40"/>
      <c r="I52" s="40"/>
      <c r="J52" s="40"/>
      <c r="K52" s="40"/>
      <c r="L52" s="40"/>
      <c r="M52" s="40"/>
      <c r="N52" s="40"/>
    </row>
    <row r="53" spans="1:14" ht="13" x14ac:dyDescent="0.3">
      <c r="A53" s="36"/>
      <c r="B53" s="62"/>
      <c r="C53" s="63"/>
      <c r="D53" s="40"/>
      <c r="E53" s="40"/>
      <c r="F53" s="40"/>
      <c r="G53" s="40"/>
      <c r="H53" s="40"/>
      <c r="I53" s="40"/>
      <c r="J53" s="40"/>
      <c r="K53" s="40"/>
      <c r="L53" s="40"/>
      <c r="M53" s="40"/>
      <c r="N53" s="40"/>
    </row>
    <row r="54" spans="1:14" ht="13" x14ac:dyDescent="0.3">
      <c r="A54" s="36"/>
      <c r="B54" s="62"/>
      <c r="C54" s="63"/>
      <c r="D54" s="40"/>
      <c r="E54" s="40"/>
      <c r="F54" s="40"/>
      <c r="G54" s="40"/>
      <c r="H54" s="40"/>
      <c r="I54" s="40"/>
      <c r="J54" s="40"/>
      <c r="K54" s="40"/>
      <c r="L54" s="40"/>
      <c r="M54" s="40"/>
      <c r="N54" s="40"/>
    </row>
    <row r="55" spans="1:14" ht="13" x14ac:dyDescent="0.3">
      <c r="A55" s="36"/>
      <c r="B55" s="62"/>
      <c r="C55" s="63"/>
      <c r="D55" s="40"/>
      <c r="E55" s="40"/>
      <c r="F55" s="40"/>
      <c r="G55" s="40"/>
      <c r="H55" s="40"/>
      <c r="I55" s="40"/>
      <c r="J55" s="40"/>
      <c r="K55" s="40"/>
      <c r="L55" s="40"/>
      <c r="M55" s="40"/>
      <c r="N55" s="40"/>
    </row>
    <row r="56" spans="1:14" ht="13" x14ac:dyDescent="0.3">
      <c r="A56" s="36"/>
      <c r="B56" s="62"/>
      <c r="C56" s="63"/>
      <c r="D56" s="40"/>
      <c r="E56" s="40"/>
      <c r="F56" s="40"/>
      <c r="G56" s="40"/>
      <c r="H56" s="40"/>
      <c r="I56" s="40"/>
      <c r="J56" s="40"/>
      <c r="K56" s="40"/>
      <c r="L56" s="40"/>
      <c r="M56" s="40"/>
      <c r="N56" s="40"/>
    </row>
    <row r="57" spans="1:14" ht="13" x14ac:dyDescent="0.3">
      <c r="A57" s="36"/>
      <c r="B57" s="62"/>
      <c r="C57" s="63"/>
      <c r="D57" s="40"/>
      <c r="E57" s="40"/>
      <c r="F57" s="40"/>
      <c r="G57" s="40"/>
      <c r="H57" s="40"/>
      <c r="I57" s="40"/>
      <c r="J57" s="40"/>
      <c r="K57" s="40"/>
      <c r="L57" s="40"/>
      <c r="M57" s="40"/>
      <c r="N57" s="40"/>
    </row>
    <row r="58" spans="1:14" ht="13" x14ac:dyDescent="0.3">
      <c r="A58" s="36"/>
      <c r="B58" s="62"/>
      <c r="C58" s="63"/>
      <c r="D58" s="40"/>
      <c r="E58" s="40"/>
      <c r="F58" s="40"/>
      <c r="G58" s="40"/>
      <c r="H58" s="40"/>
      <c r="I58" s="40"/>
      <c r="J58" s="40"/>
      <c r="K58" s="40"/>
      <c r="L58" s="40"/>
      <c r="M58" s="40"/>
      <c r="N58" s="40"/>
    </row>
    <row r="59" spans="1:14" ht="13" x14ac:dyDescent="0.3">
      <c r="A59" s="36"/>
      <c r="B59" s="62"/>
      <c r="C59" s="63"/>
      <c r="D59" s="40"/>
      <c r="E59" s="40"/>
      <c r="F59" s="40"/>
      <c r="G59" s="40"/>
      <c r="H59" s="40"/>
      <c r="I59" s="40"/>
      <c r="N59" s="40"/>
    </row>
    <row r="60" spans="1:14" ht="13" x14ac:dyDescent="0.3">
      <c r="A60" s="36"/>
      <c r="B60" s="62"/>
      <c r="C60" s="63"/>
      <c r="D60" s="40"/>
      <c r="E60" s="40"/>
      <c r="F60" s="40"/>
      <c r="G60" s="40"/>
      <c r="H60" s="40"/>
      <c r="I60" s="40"/>
      <c r="N60" s="40"/>
    </row>
    <row r="61" spans="1:14" x14ac:dyDescent="0.25">
      <c r="A61" s="36"/>
    </row>
  </sheetData>
  <mergeCells count="6">
    <mergeCell ref="C14:G14"/>
    <mergeCell ref="F3:H3"/>
    <mergeCell ref="C5:E5"/>
    <mergeCell ref="C6:E6"/>
    <mergeCell ref="B12:C12"/>
    <mergeCell ref="C13:E13"/>
  </mergeCells>
  <pageMargins left="0" right="0" top="0.98425196850393704" bottom="0.98425196850393704" header="0.51181102362204722" footer="0.51181102362204722"/>
  <pageSetup paperSize="8"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pageSetUpPr fitToPage="1"/>
  </sheetPr>
  <dimension ref="A1:Q102"/>
  <sheetViews>
    <sheetView showGridLines="0" zoomScale="85" zoomScaleNormal="85" workbookViewId="0">
      <selection activeCell="I14" sqref="I14"/>
    </sheetView>
  </sheetViews>
  <sheetFormatPr defaultRowHeight="12.5" x14ac:dyDescent="0.25"/>
  <cols>
    <col min="1" max="1" width="2.81640625" style="24" customWidth="1"/>
    <col min="2" max="2" width="3.7265625" style="24" customWidth="1"/>
    <col min="3" max="5" width="25.7265625" style="24" customWidth="1"/>
    <col min="6" max="10" width="20.7265625" style="24" customWidth="1"/>
    <col min="11" max="11" width="2.08984375" style="24" customWidth="1"/>
    <col min="12" max="12" width="3.26953125" style="24" customWidth="1"/>
    <col min="13" max="14" width="20.26953125" style="24" customWidth="1"/>
    <col min="15" max="15" width="2" style="24" customWidth="1"/>
    <col min="16" max="16" width="2" style="24" hidden="1" customWidth="1"/>
    <col min="17" max="17" width="26.7265625" style="24" customWidth="1"/>
    <col min="18" max="256" width="9.08984375" style="24"/>
    <col min="257" max="257" width="2.81640625" style="24" customWidth="1"/>
    <col min="258" max="258" width="3.7265625" style="24" customWidth="1"/>
    <col min="259" max="261" width="25.7265625" style="24" customWidth="1"/>
    <col min="262" max="266" width="20.7265625" style="24" customWidth="1"/>
    <col min="267" max="267" width="2.08984375" style="24" customWidth="1"/>
    <col min="268" max="268" width="3.26953125" style="24" customWidth="1"/>
    <col min="269" max="270" width="20.26953125" style="24" customWidth="1"/>
    <col min="271" max="271" width="2" style="24" customWidth="1"/>
    <col min="272" max="272" width="0" style="24" hidden="1" customWidth="1"/>
    <col min="273" max="273" width="26.7265625" style="24" customWidth="1"/>
    <col min="274" max="512" width="9.08984375" style="24"/>
    <col min="513" max="513" width="2.81640625" style="24" customWidth="1"/>
    <col min="514" max="514" width="3.7265625" style="24" customWidth="1"/>
    <col min="515" max="517" width="25.7265625" style="24" customWidth="1"/>
    <col min="518" max="522" width="20.7265625" style="24" customWidth="1"/>
    <col min="523" max="523" width="2.08984375" style="24" customWidth="1"/>
    <col min="524" max="524" width="3.26953125" style="24" customWidth="1"/>
    <col min="525" max="526" width="20.26953125" style="24" customWidth="1"/>
    <col min="527" max="527" width="2" style="24" customWidth="1"/>
    <col min="528" max="528" width="0" style="24" hidden="1" customWidth="1"/>
    <col min="529" max="529" width="26.7265625" style="24" customWidth="1"/>
    <col min="530" max="768" width="9.08984375" style="24"/>
    <col min="769" max="769" width="2.81640625" style="24" customWidth="1"/>
    <col min="770" max="770" width="3.7265625" style="24" customWidth="1"/>
    <col min="771" max="773" width="25.7265625" style="24" customWidth="1"/>
    <col min="774" max="778" width="20.7265625" style="24" customWidth="1"/>
    <col min="779" max="779" width="2.08984375" style="24" customWidth="1"/>
    <col min="780" max="780" width="3.26953125" style="24" customWidth="1"/>
    <col min="781" max="782" width="20.26953125" style="24" customWidth="1"/>
    <col min="783" max="783" width="2" style="24" customWidth="1"/>
    <col min="784" max="784" width="0" style="24" hidden="1" customWidth="1"/>
    <col min="785" max="785" width="26.7265625" style="24" customWidth="1"/>
    <col min="786" max="1024" width="9.08984375" style="24"/>
    <col min="1025" max="1025" width="2.81640625" style="24" customWidth="1"/>
    <col min="1026" max="1026" width="3.7265625" style="24" customWidth="1"/>
    <col min="1027" max="1029" width="25.7265625" style="24" customWidth="1"/>
    <col min="1030" max="1034" width="20.7265625" style="24" customWidth="1"/>
    <col min="1035" max="1035" width="2.08984375" style="24" customWidth="1"/>
    <col min="1036" max="1036" width="3.26953125" style="24" customWidth="1"/>
    <col min="1037" max="1038" width="20.26953125" style="24" customWidth="1"/>
    <col min="1039" max="1039" width="2" style="24" customWidth="1"/>
    <col min="1040" max="1040" width="0" style="24" hidden="1" customWidth="1"/>
    <col min="1041" max="1041" width="26.7265625" style="24" customWidth="1"/>
    <col min="1042" max="1280" width="9.08984375" style="24"/>
    <col min="1281" max="1281" width="2.81640625" style="24" customWidth="1"/>
    <col min="1282" max="1282" width="3.7265625" style="24" customWidth="1"/>
    <col min="1283" max="1285" width="25.7265625" style="24" customWidth="1"/>
    <col min="1286" max="1290" width="20.7265625" style="24" customWidth="1"/>
    <col min="1291" max="1291" width="2.08984375" style="24" customWidth="1"/>
    <col min="1292" max="1292" width="3.26953125" style="24" customWidth="1"/>
    <col min="1293" max="1294" width="20.26953125" style="24" customWidth="1"/>
    <col min="1295" max="1295" width="2" style="24" customWidth="1"/>
    <col min="1296" max="1296" width="0" style="24" hidden="1" customWidth="1"/>
    <col min="1297" max="1297" width="26.7265625" style="24" customWidth="1"/>
    <col min="1298" max="1536" width="9.08984375" style="24"/>
    <col min="1537" max="1537" width="2.81640625" style="24" customWidth="1"/>
    <col min="1538" max="1538" width="3.7265625" style="24" customWidth="1"/>
    <col min="1539" max="1541" width="25.7265625" style="24" customWidth="1"/>
    <col min="1542" max="1546" width="20.7265625" style="24" customWidth="1"/>
    <col min="1547" max="1547" width="2.08984375" style="24" customWidth="1"/>
    <col min="1548" max="1548" width="3.26953125" style="24" customWidth="1"/>
    <col min="1549" max="1550" width="20.26953125" style="24" customWidth="1"/>
    <col min="1551" max="1551" width="2" style="24" customWidth="1"/>
    <col min="1552" max="1552" width="0" style="24" hidden="1" customWidth="1"/>
    <col min="1553" max="1553" width="26.7265625" style="24" customWidth="1"/>
    <col min="1554" max="1792" width="9.08984375" style="24"/>
    <col min="1793" max="1793" width="2.81640625" style="24" customWidth="1"/>
    <col min="1794" max="1794" width="3.7265625" style="24" customWidth="1"/>
    <col min="1795" max="1797" width="25.7265625" style="24" customWidth="1"/>
    <col min="1798" max="1802" width="20.7265625" style="24" customWidth="1"/>
    <col min="1803" max="1803" width="2.08984375" style="24" customWidth="1"/>
    <col min="1804" max="1804" width="3.26953125" style="24" customWidth="1"/>
    <col min="1805" max="1806" width="20.26953125" style="24" customWidth="1"/>
    <col min="1807" max="1807" width="2" style="24" customWidth="1"/>
    <col min="1808" max="1808" width="0" style="24" hidden="1" customWidth="1"/>
    <col min="1809" max="1809" width="26.7265625" style="24" customWidth="1"/>
    <col min="1810" max="2048" width="9.08984375" style="24"/>
    <col min="2049" max="2049" width="2.81640625" style="24" customWidth="1"/>
    <col min="2050" max="2050" width="3.7265625" style="24" customWidth="1"/>
    <col min="2051" max="2053" width="25.7265625" style="24" customWidth="1"/>
    <col min="2054" max="2058" width="20.7265625" style="24" customWidth="1"/>
    <col min="2059" max="2059" width="2.08984375" style="24" customWidth="1"/>
    <col min="2060" max="2060" width="3.26953125" style="24" customWidth="1"/>
    <col min="2061" max="2062" width="20.26953125" style="24" customWidth="1"/>
    <col min="2063" max="2063" width="2" style="24" customWidth="1"/>
    <col min="2064" max="2064" width="0" style="24" hidden="1" customWidth="1"/>
    <col min="2065" max="2065" width="26.7265625" style="24" customWidth="1"/>
    <col min="2066" max="2304" width="9.08984375" style="24"/>
    <col min="2305" max="2305" width="2.81640625" style="24" customWidth="1"/>
    <col min="2306" max="2306" width="3.7265625" style="24" customWidth="1"/>
    <col min="2307" max="2309" width="25.7265625" style="24" customWidth="1"/>
    <col min="2310" max="2314" width="20.7265625" style="24" customWidth="1"/>
    <col min="2315" max="2315" width="2.08984375" style="24" customWidth="1"/>
    <col min="2316" max="2316" width="3.26953125" style="24" customWidth="1"/>
    <col min="2317" max="2318" width="20.26953125" style="24" customWidth="1"/>
    <col min="2319" max="2319" width="2" style="24" customWidth="1"/>
    <col min="2320" max="2320" width="0" style="24" hidden="1" customWidth="1"/>
    <col min="2321" max="2321" width="26.7265625" style="24" customWidth="1"/>
    <col min="2322" max="2560" width="9.08984375" style="24"/>
    <col min="2561" max="2561" width="2.81640625" style="24" customWidth="1"/>
    <col min="2562" max="2562" width="3.7265625" style="24" customWidth="1"/>
    <col min="2563" max="2565" width="25.7265625" style="24" customWidth="1"/>
    <col min="2566" max="2570" width="20.7265625" style="24" customWidth="1"/>
    <col min="2571" max="2571" width="2.08984375" style="24" customWidth="1"/>
    <col min="2572" max="2572" width="3.26953125" style="24" customWidth="1"/>
    <col min="2573" max="2574" width="20.26953125" style="24" customWidth="1"/>
    <col min="2575" max="2575" width="2" style="24" customWidth="1"/>
    <col min="2576" max="2576" width="0" style="24" hidden="1" customWidth="1"/>
    <col min="2577" max="2577" width="26.7265625" style="24" customWidth="1"/>
    <col min="2578" max="2816" width="9.08984375" style="24"/>
    <col min="2817" max="2817" width="2.81640625" style="24" customWidth="1"/>
    <col min="2818" max="2818" width="3.7265625" style="24" customWidth="1"/>
    <col min="2819" max="2821" width="25.7265625" style="24" customWidth="1"/>
    <col min="2822" max="2826" width="20.7265625" style="24" customWidth="1"/>
    <col min="2827" max="2827" width="2.08984375" style="24" customWidth="1"/>
    <col min="2828" max="2828" width="3.26953125" style="24" customWidth="1"/>
    <col min="2829" max="2830" width="20.26953125" style="24" customWidth="1"/>
    <col min="2831" max="2831" width="2" style="24" customWidth="1"/>
    <col min="2832" max="2832" width="0" style="24" hidden="1" customWidth="1"/>
    <col min="2833" max="2833" width="26.7265625" style="24" customWidth="1"/>
    <col min="2834" max="3072" width="9.08984375" style="24"/>
    <col min="3073" max="3073" width="2.81640625" style="24" customWidth="1"/>
    <col min="3074" max="3074" width="3.7265625" style="24" customWidth="1"/>
    <col min="3075" max="3077" width="25.7265625" style="24" customWidth="1"/>
    <col min="3078" max="3082" width="20.7265625" style="24" customWidth="1"/>
    <col min="3083" max="3083" width="2.08984375" style="24" customWidth="1"/>
    <col min="3084" max="3084" width="3.26953125" style="24" customWidth="1"/>
    <col min="3085" max="3086" width="20.26953125" style="24" customWidth="1"/>
    <col min="3087" max="3087" width="2" style="24" customWidth="1"/>
    <col min="3088" max="3088" width="0" style="24" hidden="1" customWidth="1"/>
    <col min="3089" max="3089" width="26.7265625" style="24" customWidth="1"/>
    <col min="3090" max="3328" width="9.08984375" style="24"/>
    <col min="3329" max="3329" width="2.81640625" style="24" customWidth="1"/>
    <col min="3330" max="3330" width="3.7265625" style="24" customWidth="1"/>
    <col min="3331" max="3333" width="25.7265625" style="24" customWidth="1"/>
    <col min="3334" max="3338" width="20.7265625" style="24" customWidth="1"/>
    <col min="3339" max="3339" width="2.08984375" style="24" customWidth="1"/>
    <col min="3340" max="3340" width="3.26953125" style="24" customWidth="1"/>
    <col min="3341" max="3342" width="20.26953125" style="24" customWidth="1"/>
    <col min="3343" max="3343" width="2" style="24" customWidth="1"/>
    <col min="3344" max="3344" width="0" style="24" hidden="1" customWidth="1"/>
    <col min="3345" max="3345" width="26.7265625" style="24" customWidth="1"/>
    <col min="3346" max="3584" width="9.08984375" style="24"/>
    <col min="3585" max="3585" width="2.81640625" style="24" customWidth="1"/>
    <col min="3586" max="3586" width="3.7265625" style="24" customWidth="1"/>
    <col min="3587" max="3589" width="25.7265625" style="24" customWidth="1"/>
    <col min="3590" max="3594" width="20.7265625" style="24" customWidth="1"/>
    <col min="3595" max="3595" width="2.08984375" style="24" customWidth="1"/>
    <col min="3596" max="3596" width="3.26953125" style="24" customWidth="1"/>
    <col min="3597" max="3598" width="20.26953125" style="24" customWidth="1"/>
    <col min="3599" max="3599" width="2" style="24" customWidth="1"/>
    <col min="3600" max="3600" width="0" style="24" hidden="1" customWidth="1"/>
    <col min="3601" max="3601" width="26.7265625" style="24" customWidth="1"/>
    <col min="3602" max="3840" width="9.08984375" style="24"/>
    <col min="3841" max="3841" width="2.81640625" style="24" customWidth="1"/>
    <col min="3842" max="3842" width="3.7265625" style="24" customWidth="1"/>
    <col min="3843" max="3845" width="25.7265625" style="24" customWidth="1"/>
    <col min="3846" max="3850" width="20.7265625" style="24" customWidth="1"/>
    <col min="3851" max="3851" width="2.08984375" style="24" customWidth="1"/>
    <col min="3852" max="3852" width="3.26953125" style="24" customWidth="1"/>
    <col min="3853" max="3854" width="20.26953125" style="24" customWidth="1"/>
    <col min="3855" max="3855" width="2" style="24" customWidth="1"/>
    <col min="3856" max="3856" width="0" style="24" hidden="1" customWidth="1"/>
    <col min="3857" max="3857" width="26.7265625" style="24" customWidth="1"/>
    <col min="3858" max="4096" width="9.08984375" style="24"/>
    <col min="4097" max="4097" width="2.81640625" style="24" customWidth="1"/>
    <col min="4098" max="4098" width="3.7265625" style="24" customWidth="1"/>
    <col min="4099" max="4101" width="25.7265625" style="24" customWidth="1"/>
    <col min="4102" max="4106" width="20.7265625" style="24" customWidth="1"/>
    <col min="4107" max="4107" width="2.08984375" style="24" customWidth="1"/>
    <col min="4108" max="4108" width="3.26953125" style="24" customWidth="1"/>
    <col min="4109" max="4110" width="20.26953125" style="24" customWidth="1"/>
    <col min="4111" max="4111" width="2" style="24" customWidth="1"/>
    <col min="4112" max="4112" width="0" style="24" hidden="1" customWidth="1"/>
    <col min="4113" max="4113" width="26.7265625" style="24" customWidth="1"/>
    <col min="4114" max="4352" width="9.08984375" style="24"/>
    <col min="4353" max="4353" width="2.81640625" style="24" customWidth="1"/>
    <col min="4354" max="4354" width="3.7265625" style="24" customWidth="1"/>
    <col min="4355" max="4357" width="25.7265625" style="24" customWidth="1"/>
    <col min="4358" max="4362" width="20.7265625" style="24" customWidth="1"/>
    <col min="4363" max="4363" width="2.08984375" style="24" customWidth="1"/>
    <col min="4364" max="4364" width="3.26953125" style="24" customWidth="1"/>
    <col min="4365" max="4366" width="20.26953125" style="24" customWidth="1"/>
    <col min="4367" max="4367" width="2" style="24" customWidth="1"/>
    <col min="4368" max="4368" width="0" style="24" hidden="1" customWidth="1"/>
    <col min="4369" max="4369" width="26.7265625" style="24" customWidth="1"/>
    <col min="4370" max="4608" width="9.08984375" style="24"/>
    <col min="4609" max="4609" width="2.81640625" style="24" customWidth="1"/>
    <col min="4610" max="4610" width="3.7265625" style="24" customWidth="1"/>
    <col min="4611" max="4613" width="25.7265625" style="24" customWidth="1"/>
    <col min="4614" max="4618" width="20.7265625" style="24" customWidth="1"/>
    <col min="4619" max="4619" width="2.08984375" style="24" customWidth="1"/>
    <col min="4620" max="4620" width="3.26953125" style="24" customWidth="1"/>
    <col min="4621" max="4622" width="20.26953125" style="24" customWidth="1"/>
    <col min="4623" max="4623" width="2" style="24" customWidth="1"/>
    <col min="4624" max="4624" width="0" style="24" hidden="1" customWidth="1"/>
    <col min="4625" max="4625" width="26.7265625" style="24" customWidth="1"/>
    <col min="4626" max="4864" width="9.08984375" style="24"/>
    <col min="4865" max="4865" width="2.81640625" style="24" customWidth="1"/>
    <col min="4866" max="4866" width="3.7265625" style="24" customWidth="1"/>
    <col min="4867" max="4869" width="25.7265625" style="24" customWidth="1"/>
    <col min="4870" max="4874" width="20.7265625" style="24" customWidth="1"/>
    <col min="4875" max="4875" width="2.08984375" style="24" customWidth="1"/>
    <col min="4876" max="4876" width="3.26953125" style="24" customWidth="1"/>
    <col min="4877" max="4878" width="20.26953125" style="24" customWidth="1"/>
    <col min="4879" max="4879" width="2" style="24" customWidth="1"/>
    <col min="4880" max="4880" width="0" style="24" hidden="1" customWidth="1"/>
    <col min="4881" max="4881" width="26.7265625" style="24" customWidth="1"/>
    <col min="4882" max="5120" width="9.08984375" style="24"/>
    <col min="5121" max="5121" width="2.81640625" style="24" customWidth="1"/>
    <col min="5122" max="5122" width="3.7265625" style="24" customWidth="1"/>
    <col min="5123" max="5125" width="25.7265625" style="24" customWidth="1"/>
    <col min="5126" max="5130" width="20.7265625" style="24" customWidth="1"/>
    <col min="5131" max="5131" width="2.08984375" style="24" customWidth="1"/>
    <col min="5132" max="5132" width="3.26953125" style="24" customWidth="1"/>
    <col min="5133" max="5134" width="20.26953125" style="24" customWidth="1"/>
    <col min="5135" max="5135" width="2" style="24" customWidth="1"/>
    <col min="5136" max="5136" width="0" style="24" hidden="1" customWidth="1"/>
    <col min="5137" max="5137" width="26.7265625" style="24" customWidth="1"/>
    <col min="5138" max="5376" width="9.08984375" style="24"/>
    <col min="5377" max="5377" width="2.81640625" style="24" customWidth="1"/>
    <col min="5378" max="5378" width="3.7265625" style="24" customWidth="1"/>
    <col min="5379" max="5381" width="25.7265625" style="24" customWidth="1"/>
    <col min="5382" max="5386" width="20.7265625" style="24" customWidth="1"/>
    <col min="5387" max="5387" width="2.08984375" style="24" customWidth="1"/>
    <col min="5388" max="5388" width="3.26953125" style="24" customWidth="1"/>
    <col min="5389" max="5390" width="20.26953125" style="24" customWidth="1"/>
    <col min="5391" max="5391" width="2" style="24" customWidth="1"/>
    <col min="5392" max="5392" width="0" style="24" hidden="1" customWidth="1"/>
    <col min="5393" max="5393" width="26.7265625" style="24" customWidth="1"/>
    <col min="5394" max="5632" width="9.08984375" style="24"/>
    <col min="5633" max="5633" width="2.81640625" style="24" customWidth="1"/>
    <col min="5634" max="5634" width="3.7265625" style="24" customWidth="1"/>
    <col min="5635" max="5637" width="25.7265625" style="24" customWidth="1"/>
    <col min="5638" max="5642" width="20.7265625" style="24" customWidth="1"/>
    <col min="5643" max="5643" width="2.08984375" style="24" customWidth="1"/>
    <col min="5644" max="5644" width="3.26953125" style="24" customWidth="1"/>
    <col min="5645" max="5646" width="20.26953125" style="24" customWidth="1"/>
    <col min="5647" max="5647" width="2" style="24" customWidth="1"/>
    <col min="5648" max="5648" width="0" style="24" hidden="1" customWidth="1"/>
    <col min="5649" max="5649" width="26.7265625" style="24" customWidth="1"/>
    <col min="5650" max="5888" width="9.08984375" style="24"/>
    <col min="5889" max="5889" width="2.81640625" style="24" customWidth="1"/>
    <col min="5890" max="5890" width="3.7265625" style="24" customWidth="1"/>
    <col min="5891" max="5893" width="25.7265625" style="24" customWidth="1"/>
    <col min="5894" max="5898" width="20.7265625" style="24" customWidth="1"/>
    <col min="5899" max="5899" width="2.08984375" style="24" customWidth="1"/>
    <col min="5900" max="5900" width="3.26953125" style="24" customWidth="1"/>
    <col min="5901" max="5902" width="20.26953125" style="24" customWidth="1"/>
    <col min="5903" max="5903" width="2" style="24" customWidth="1"/>
    <col min="5904" max="5904" width="0" style="24" hidden="1" customWidth="1"/>
    <col min="5905" max="5905" width="26.7265625" style="24" customWidth="1"/>
    <col min="5906" max="6144" width="9.08984375" style="24"/>
    <col min="6145" max="6145" width="2.81640625" style="24" customWidth="1"/>
    <col min="6146" max="6146" width="3.7265625" style="24" customWidth="1"/>
    <col min="6147" max="6149" width="25.7265625" style="24" customWidth="1"/>
    <col min="6150" max="6154" width="20.7265625" style="24" customWidth="1"/>
    <col min="6155" max="6155" width="2.08984375" style="24" customWidth="1"/>
    <col min="6156" max="6156" width="3.26953125" style="24" customWidth="1"/>
    <col min="6157" max="6158" width="20.26953125" style="24" customWidth="1"/>
    <col min="6159" max="6159" width="2" style="24" customWidth="1"/>
    <col min="6160" max="6160" width="0" style="24" hidden="1" customWidth="1"/>
    <col min="6161" max="6161" width="26.7265625" style="24" customWidth="1"/>
    <col min="6162" max="6400" width="9.08984375" style="24"/>
    <col min="6401" max="6401" width="2.81640625" style="24" customWidth="1"/>
    <col min="6402" max="6402" width="3.7265625" style="24" customWidth="1"/>
    <col min="6403" max="6405" width="25.7265625" style="24" customWidth="1"/>
    <col min="6406" max="6410" width="20.7265625" style="24" customWidth="1"/>
    <col min="6411" max="6411" width="2.08984375" style="24" customWidth="1"/>
    <col min="6412" max="6412" width="3.26953125" style="24" customWidth="1"/>
    <col min="6413" max="6414" width="20.26953125" style="24" customWidth="1"/>
    <col min="6415" max="6415" width="2" style="24" customWidth="1"/>
    <col min="6416" max="6416" width="0" style="24" hidden="1" customWidth="1"/>
    <col min="6417" max="6417" width="26.7265625" style="24" customWidth="1"/>
    <col min="6418" max="6656" width="9.08984375" style="24"/>
    <col min="6657" max="6657" width="2.81640625" style="24" customWidth="1"/>
    <col min="6658" max="6658" width="3.7265625" style="24" customWidth="1"/>
    <col min="6659" max="6661" width="25.7265625" style="24" customWidth="1"/>
    <col min="6662" max="6666" width="20.7265625" style="24" customWidth="1"/>
    <col min="6667" max="6667" width="2.08984375" style="24" customWidth="1"/>
    <col min="6668" max="6668" width="3.26953125" style="24" customWidth="1"/>
    <col min="6669" max="6670" width="20.26953125" style="24" customWidth="1"/>
    <col min="6671" max="6671" width="2" style="24" customWidth="1"/>
    <col min="6672" max="6672" width="0" style="24" hidden="1" customWidth="1"/>
    <col min="6673" max="6673" width="26.7265625" style="24" customWidth="1"/>
    <col min="6674" max="6912" width="9.08984375" style="24"/>
    <col min="6913" max="6913" width="2.81640625" style="24" customWidth="1"/>
    <col min="6914" max="6914" width="3.7265625" style="24" customWidth="1"/>
    <col min="6915" max="6917" width="25.7265625" style="24" customWidth="1"/>
    <col min="6918" max="6922" width="20.7265625" style="24" customWidth="1"/>
    <col min="6923" max="6923" width="2.08984375" style="24" customWidth="1"/>
    <col min="6924" max="6924" width="3.26953125" style="24" customWidth="1"/>
    <col min="6925" max="6926" width="20.26953125" style="24" customWidth="1"/>
    <col min="6927" max="6927" width="2" style="24" customWidth="1"/>
    <col min="6928" max="6928" width="0" style="24" hidden="1" customWidth="1"/>
    <col min="6929" max="6929" width="26.7265625" style="24" customWidth="1"/>
    <col min="6930" max="7168" width="9.08984375" style="24"/>
    <col min="7169" max="7169" width="2.81640625" style="24" customWidth="1"/>
    <col min="7170" max="7170" width="3.7265625" style="24" customWidth="1"/>
    <col min="7171" max="7173" width="25.7265625" style="24" customWidth="1"/>
    <col min="7174" max="7178" width="20.7265625" style="24" customWidth="1"/>
    <col min="7179" max="7179" width="2.08984375" style="24" customWidth="1"/>
    <col min="7180" max="7180" width="3.26953125" style="24" customWidth="1"/>
    <col min="7181" max="7182" width="20.26953125" style="24" customWidth="1"/>
    <col min="7183" max="7183" width="2" style="24" customWidth="1"/>
    <col min="7184" max="7184" width="0" style="24" hidden="1" customWidth="1"/>
    <col min="7185" max="7185" width="26.7265625" style="24" customWidth="1"/>
    <col min="7186" max="7424" width="9.08984375" style="24"/>
    <col min="7425" max="7425" width="2.81640625" style="24" customWidth="1"/>
    <col min="7426" max="7426" width="3.7265625" style="24" customWidth="1"/>
    <col min="7427" max="7429" width="25.7265625" style="24" customWidth="1"/>
    <col min="7430" max="7434" width="20.7265625" style="24" customWidth="1"/>
    <col min="7435" max="7435" width="2.08984375" style="24" customWidth="1"/>
    <col min="7436" max="7436" width="3.26953125" style="24" customWidth="1"/>
    <col min="7437" max="7438" width="20.26953125" style="24" customWidth="1"/>
    <col min="7439" max="7439" width="2" style="24" customWidth="1"/>
    <col min="7440" max="7440" width="0" style="24" hidden="1" customWidth="1"/>
    <col min="7441" max="7441" width="26.7265625" style="24" customWidth="1"/>
    <col min="7442" max="7680" width="9.08984375" style="24"/>
    <col min="7681" max="7681" width="2.81640625" style="24" customWidth="1"/>
    <col min="7682" max="7682" width="3.7265625" style="24" customWidth="1"/>
    <col min="7683" max="7685" width="25.7265625" style="24" customWidth="1"/>
    <col min="7686" max="7690" width="20.7265625" style="24" customWidth="1"/>
    <col min="7691" max="7691" width="2.08984375" style="24" customWidth="1"/>
    <col min="7692" max="7692" width="3.26953125" style="24" customWidth="1"/>
    <col min="7693" max="7694" width="20.26953125" style="24" customWidth="1"/>
    <col min="7695" max="7695" width="2" style="24" customWidth="1"/>
    <col min="7696" max="7696" width="0" style="24" hidden="1" customWidth="1"/>
    <col min="7697" max="7697" width="26.7265625" style="24" customWidth="1"/>
    <col min="7698" max="7936" width="9.08984375" style="24"/>
    <col min="7937" max="7937" width="2.81640625" style="24" customWidth="1"/>
    <col min="7938" max="7938" width="3.7265625" style="24" customWidth="1"/>
    <col min="7939" max="7941" width="25.7265625" style="24" customWidth="1"/>
    <col min="7942" max="7946" width="20.7265625" style="24" customWidth="1"/>
    <col min="7947" max="7947" width="2.08984375" style="24" customWidth="1"/>
    <col min="7948" max="7948" width="3.26953125" style="24" customWidth="1"/>
    <col min="7949" max="7950" width="20.26953125" style="24" customWidth="1"/>
    <col min="7951" max="7951" width="2" style="24" customWidth="1"/>
    <col min="7952" max="7952" width="0" style="24" hidden="1" customWidth="1"/>
    <col min="7953" max="7953" width="26.7265625" style="24" customWidth="1"/>
    <col min="7954" max="8192" width="9.08984375" style="24"/>
    <col min="8193" max="8193" width="2.81640625" style="24" customWidth="1"/>
    <col min="8194" max="8194" width="3.7265625" style="24" customWidth="1"/>
    <col min="8195" max="8197" width="25.7265625" style="24" customWidth="1"/>
    <col min="8198" max="8202" width="20.7265625" style="24" customWidth="1"/>
    <col min="8203" max="8203" width="2.08984375" style="24" customWidth="1"/>
    <col min="8204" max="8204" width="3.26953125" style="24" customWidth="1"/>
    <col min="8205" max="8206" width="20.26953125" style="24" customWidth="1"/>
    <col min="8207" max="8207" width="2" style="24" customWidth="1"/>
    <col min="8208" max="8208" width="0" style="24" hidden="1" customWidth="1"/>
    <col min="8209" max="8209" width="26.7265625" style="24" customWidth="1"/>
    <col min="8210" max="8448" width="9.08984375" style="24"/>
    <col min="8449" max="8449" width="2.81640625" style="24" customWidth="1"/>
    <col min="8450" max="8450" width="3.7265625" style="24" customWidth="1"/>
    <col min="8451" max="8453" width="25.7265625" style="24" customWidth="1"/>
    <col min="8454" max="8458" width="20.7265625" style="24" customWidth="1"/>
    <col min="8459" max="8459" width="2.08984375" style="24" customWidth="1"/>
    <col min="8460" max="8460" width="3.26953125" style="24" customWidth="1"/>
    <col min="8461" max="8462" width="20.26953125" style="24" customWidth="1"/>
    <col min="8463" max="8463" width="2" style="24" customWidth="1"/>
    <col min="8464" max="8464" width="0" style="24" hidden="1" customWidth="1"/>
    <col min="8465" max="8465" width="26.7265625" style="24" customWidth="1"/>
    <col min="8466" max="8704" width="9.08984375" style="24"/>
    <col min="8705" max="8705" width="2.81640625" style="24" customWidth="1"/>
    <col min="8706" max="8706" width="3.7265625" style="24" customWidth="1"/>
    <col min="8707" max="8709" width="25.7265625" style="24" customWidth="1"/>
    <col min="8710" max="8714" width="20.7265625" style="24" customWidth="1"/>
    <col min="8715" max="8715" width="2.08984375" style="24" customWidth="1"/>
    <col min="8716" max="8716" width="3.26953125" style="24" customWidth="1"/>
    <col min="8717" max="8718" width="20.26953125" style="24" customWidth="1"/>
    <col min="8719" max="8719" width="2" style="24" customWidth="1"/>
    <col min="8720" max="8720" width="0" style="24" hidden="1" customWidth="1"/>
    <col min="8721" max="8721" width="26.7265625" style="24" customWidth="1"/>
    <col min="8722" max="8960" width="9.08984375" style="24"/>
    <col min="8961" max="8961" width="2.81640625" style="24" customWidth="1"/>
    <col min="8962" max="8962" width="3.7265625" style="24" customWidth="1"/>
    <col min="8963" max="8965" width="25.7265625" style="24" customWidth="1"/>
    <col min="8966" max="8970" width="20.7265625" style="24" customWidth="1"/>
    <col min="8971" max="8971" width="2.08984375" style="24" customWidth="1"/>
    <col min="8972" max="8972" width="3.26953125" style="24" customWidth="1"/>
    <col min="8973" max="8974" width="20.26953125" style="24" customWidth="1"/>
    <col min="8975" max="8975" width="2" style="24" customWidth="1"/>
    <col min="8976" max="8976" width="0" style="24" hidden="1" customWidth="1"/>
    <col min="8977" max="8977" width="26.7265625" style="24" customWidth="1"/>
    <col min="8978" max="9216" width="9.08984375" style="24"/>
    <col min="9217" max="9217" width="2.81640625" style="24" customWidth="1"/>
    <col min="9218" max="9218" width="3.7265625" style="24" customWidth="1"/>
    <col min="9219" max="9221" width="25.7265625" style="24" customWidth="1"/>
    <col min="9222" max="9226" width="20.7265625" style="24" customWidth="1"/>
    <col min="9227" max="9227" width="2.08984375" style="24" customWidth="1"/>
    <col min="9228" max="9228" width="3.26953125" style="24" customWidth="1"/>
    <col min="9229" max="9230" width="20.26953125" style="24" customWidth="1"/>
    <col min="9231" max="9231" width="2" style="24" customWidth="1"/>
    <col min="9232" max="9232" width="0" style="24" hidden="1" customWidth="1"/>
    <col min="9233" max="9233" width="26.7265625" style="24" customWidth="1"/>
    <col min="9234" max="9472" width="9.08984375" style="24"/>
    <col min="9473" max="9473" width="2.81640625" style="24" customWidth="1"/>
    <col min="9474" max="9474" width="3.7265625" style="24" customWidth="1"/>
    <col min="9475" max="9477" width="25.7265625" style="24" customWidth="1"/>
    <col min="9478" max="9482" width="20.7265625" style="24" customWidth="1"/>
    <col min="9483" max="9483" width="2.08984375" style="24" customWidth="1"/>
    <col min="9484" max="9484" width="3.26953125" style="24" customWidth="1"/>
    <col min="9485" max="9486" width="20.26953125" style="24" customWidth="1"/>
    <col min="9487" max="9487" width="2" style="24" customWidth="1"/>
    <col min="9488" max="9488" width="0" style="24" hidden="1" customWidth="1"/>
    <col min="9489" max="9489" width="26.7265625" style="24" customWidth="1"/>
    <col min="9490" max="9728" width="9.08984375" style="24"/>
    <col min="9729" max="9729" width="2.81640625" style="24" customWidth="1"/>
    <col min="9730" max="9730" width="3.7265625" style="24" customWidth="1"/>
    <col min="9731" max="9733" width="25.7265625" style="24" customWidth="1"/>
    <col min="9734" max="9738" width="20.7265625" style="24" customWidth="1"/>
    <col min="9739" max="9739" width="2.08984375" style="24" customWidth="1"/>
    <col min="9740" max="9740" width="3.26953125" style="24" customWidth="1"/>
    <col min="9741" max="9742" width="20.26953125" style="24" customWidth="1"/>
    <col min="9743" max="9743" width="2" style="24" customWidth="1"/>
    <col min="9744" max="9744" width="0" style="24" hidden="1" customWidth="1"/>
    <col min="9745" max="9745" width="26.7265625" style="24" customWidth="1"/>
    <col min="9746" max="9984" width="9.08984375" style="24"/>
    <col min="9985" max="9985" width="2.81640625" style="24" customWidth="1"/>
    <col min="9986" max="9986" width="3.7265625" style="24" customWidth="1"/>
    <col min="9987" max="9989" width="25.7265625" style="24" customWidth="1"/>
    <col min="9990" max="9994" width="20.7265625" style="24" customWidth="1"/>
    <col min="9995" max="9995" width="2.08984375" style="24" customWidth="1"/>
    <col min="9996" max="9996" width="3.26953125" style="24" customWidth="1"/>
    <col min="9997" max="9998" width="20.26953125" style="24" customWidth="1"/>
    <col min="9999" max="9999" width="2" style="24" customWidth="1"/>
    <col min="10000" max="10000" width="0" style="24" hidden="1" customWidth="1"/>
    <col min="10001" max="10001" width="26.7265625" style="24" customWidth="1"/>
    <col min="10002" max="10240" width="9.08984375" style="24"/>
    <col min="10241" max="10241" width="2.81640625" style="24" customWidth="1"/>
    <col min="10242" max="10242" width="3.7265625" style="24" customWidth="1"/>
    <col min="10243" max="10245" width="25.7265625" style="24" customWidth="1"/>
    <col min="10246" max="10250" width="20.7265625" style="24" customWidth="1"/>
    <col min="10251" max="10251" width="2.08984375" style="24" customWidth="1"/>
    <col min="10252" max="10252" width="3.26953125" style="24" customWidth="1"/>
    <col min="10253" max="10254" width="20.26953125" style="24" customWidth="1"/>
    <col min="10255" max="10255" width="2" style="24" customWidth="1"/>
    <col min="10256" max="10256" width="0" style="24" hidden="1" customWidth="1"/>
    <col min="10257" max="10257" width="26.7265625" style="24" customWidth="1"/>
    <col min="10258" max="10496" width="9.08984375" style="24"/>
    <col min="10497" max="10497" width="2.81640625" style="24" customWidth="1"/>
    <col min="10498" max="10498" width="3.7265625" style="24" customWidth="1"/>
    <col min="10499" max="10501" width="25.7265625" style="24" customWidth="1"/>
    <col min="10502" max="10506" width="20.7265625" style="24" customWidth="1"/>
    <col min="10507" max="10507" width="2.08984375" style="24" customWidth="1"/>
    <col min="10508" max="10508" width="3.26953125" style="24" customWidth="1"/>
    <col min="10509" max="10510" width="20.26953125" style="24" customWidth="1"/>
    <col min="10511" max="10511" width="2" style="24" customWidth="1"/>
    <col min="10512" max="10512" width="0" style="24" hidden="1" customWidth="1"/>
    <col min="10513" max="10513" width="26.7265625" style="24" customWidth="1"/>
    <col min="10514" max="10752" width="9.08984375" style="24"/>
    <col min="10753" max="10753" width="2.81640625" style="24" customWidth="1"/>
    <col min="10754" max="10754" width="3.7265625" style="24" customWidth="1"/>
    <col min="10755" max="10757" width="25.7265625" style="24" customWidth="1"/>
    <col min="10758" max="10762" width="20.7265625" style="24" customWidth="1"/>
    <col min="10763" max="10763" width="2.08984375" style="24" customWidth="1"/>
    <col min="10764" max="10764" width="3.26953125" style="24" customWidth="1"/>
    <col min="10765" max="10766" width="20.26953125" style="24" customWidth="1"/>
    <col min="10767" max="10767" width="2" style="24" customWidth="1"/>
    <col min="10768" max="10768" width="0" style="24" hidden="1" customWidth="1"/>
    <col min="10769" max="10769" width="26.7265625" style="24" customWidth="1"/>
    <col min="10770" max="11008" width="9.08984375" style="24"/>
    <col min="11009" max="11009" width="2.81640625" style="24" customWidth="1"/>
    <col min="11010" max="11010" width="3.7265625" style="24" customWidth="1"/>
    <col min="11011" max="11013" width="25.7265625" style="24" customWidth="1"/>
    <col min="11014" max="11018" width="20.7265625" style="24" customWidth="1"/>
    <col min="11019" max="11019" width="2.08984375" style="24" customWidth="1"/>
    <col min="11020" max="11020" width="3.26953125" style="24" customWidth="1"/>
    <col min="11021" max="11022" width="20.26953125" style="24" customWidth="1"/>
    <col min="11023" max="11023" width="2" style="24" customWidth="1"/>
    <col min="11024" max="11024" width="0" style="24" hidden="1" customWidth="1"/>
    <col min="11025" max="11025" width="26.7265625" style="24" customWidth="1"/>
    <col min="11026" max="11264" width="9.08984375" style="24"/>
    <col min="11265" max="11265" width="2.81640625" style="24" customWidth="1"/>
    <col min="11266" max="11266" width="3.7265625" style="24" customWidth="1"/>
    <col min="11267" max="11269" width="25.7265625" style="24" customWidth="1"/>
    <col min="11270" max="11274" width="20.7265625" style="24" customWidth="1"/>
    <col min="11275" max="11275" width="2.08984375" style="24" customWidth="1"/>
    <col min="11276" max="11276" width="3.26953125" style="24" customWidth="1"/>
    <col min="11277" max="11278" width="20.26953125" style="24" customWidth="1"/>
    <col min="11279" max="11279" width="2" style="24" customWidth="1"/>
    <col min="11280" max="11280" width="0" style="24" hidden="1" customWidth="1"/>
    <col min="11281" max="11281" width="26.7265625" style="24" customWidth="1"/>
    <col min="11282" max="11520" width="9.08984375" style="24"/>
    <col min="11521" max="11521" width="2.81640625" style="24" customWidth="1"/>
    <col min="11522" max="11522" width="3.7265625" style="24" customWidth="1"/>
    <col min="11523" max="11525" width="25.7265625" style="24" customWidth="1"/>
    <col min="11526" max="11530" width="20.7265625" style="24" customWidth="1"/>
    <col min="11531" max="11531" width="2.08984375" style="24" customWidth="1"/>
    <col min="11532" max="11532" width="3.26953125" style="24" customWidth="1"/>
    <col min="11533" max="11534" width="20.26953125" style="24" customWidth="1"/>
    <col min="11535" max="11535" width="2" style="24" customWidth="1"/>
    <col min="11536" max="11536" width="0" style="24" hidden="1" customWidth="1"/>
    <col min="11537" max="11537" width="26.7265625" style="24" customWidth="1"/>
    <col min="11538" max="11776" width="9.08984375" style="24"/>
    <col min="11777" max="11777" width="2.81640625" style="24" customWidth="1"/>
    <col min="11778" max="11778" width="3.7265625" style="24" customWidth="1"/>
    <col min="11779" max="11781" width="25.7265625" style="24" customWidth="1"/>
    <col min="11782" max="11786" width="20.7265625" style="24" customWidth="1"/>
    <col min="11787" max="11787" width="2.08984375" style="24" customWidth="1"/>
    <col min="11788" max="11788" width="3.26953125" style="24" customWidth="1"/>
    <col min="11789" max="11790" width="20.26953125" style="24" customWidth="1"/>
    <col min="11791" max="11791" width="2" style="24" customWidth="1"/>
    <col min="11792" max="11792" width="0" style="24" hidden="1" customWidth="1"/>
    <col min="11793" max="11793" width="26.7265625" style="24" customWidth="1"/>
    <col min="11794" max="12032" width="9.08984375" style="24"/>
    <col min="12033" max="12033" width="2.81640625" style="24" customWidth="1"/>
    <col min="12034" max="12034" width="3.7265625" style="24" customWidth="1"/>
    <col min="12035" max="12037" width="25.7265625" style="24" customWidth="1"/>
    <col min="12038" max="12042" width="20.7265625" style="24" customWidth="1"/>
    <col min="12043" max="12043" width="2.08984375" style="24" customWidth="1"/>
    <col min="12044" max="12044" width="3.26953125" style="24" customWidth="1"/>
    <col min="12045" max="12046" width="20.26953125" style="24" customWidth="1"/>
    <col min="12047" max="12047" width="2" style="24" customWidth="1"/>
    <col min="12048" max="12048" width="0" style="24" hidden="1" customWidth="1"/>
    <col min="12049" max="12049" width="26.7265625" style="24" customWidth="1"/>
    <col min="12050" max="12288" width="9.08984375" style="24"/>
    <col min="12289" max="12289" width="2.81640625" style="24" customWidth="1"/>
    <col min="12290" max="12290" width="3.7265625" style="24" customWidth="1"/>
    <col min="12291" max="12293" width="25.7265625" style="24" customWidth="1"/>
    <col min="12294" max="12298" width="20.7265625" style="24" customWidth="1"/>
    <col min="12299" max="12299" width="2.08984375" style="24" customWidth="1"/>
    <col min="12300" max="12300" width="3.26953125" style="24" customWidth="1"/>
    <col min="12301" max="12302" width="20.26953125" style="24" customWidth="1"/>
    <col min="12303" max="12303" width="2" style="24" customWidth="1"/>
    <col min="12304" max="12304" width="0" style="24" hidden="1" customWidth="1"/>
    <col min="12305" max="12305" width="26.7265625" style="24" customWidth="1"/>
    <col min="12306" max="12544" width="9.08984375" style="24"/>
    <col min="12545" max="12545" width="2.81640625" style="24" customWidth="1"/>
    <col min="12546" max="12546" width="3.7265625" style="24" customWidth="1"/>
    <col min="12547" max="12549" width="25.7265625" style="24" customWidth="1"/>
    <col min="12550" max="12554" width="20.7265625" style="24" customWidth="1"/>
    <col min="12555" max="12555" width="2.08984375" style="24" customWidth="1"/>
    <col min="12556" max="12556" width="3.26953125" style="24" customWidth="1"/>
    <col min="12557" max="12558" width="20.26953125" style="24" customWidth="1"/>
    <col min="12559" max="12559" width="2" style="24" customWidth="1"/>
    <col min="12560" max="12560" width="0" style="24" hidden="1" customWidth="1"/>
    <col min="12561" max="12561" width="26.7265625" style="24" customWidth="1"/>
    <col min="12562" max="12800" width="9.08984375" style="24"/>
    <col min="12801" max="12801" width="2.81640625" style="24" customWidth="1"/>
    <col min="12802" max="12802" width="3.7265625" style="24" customWidth="1"/>
    <col min="12803" max="12805" width="25.7265625" style="24" customWidth="1"/>
    <col min="12806" max="12810" width="20.7265625" style="24" customWidth="1"/>
    <col min="12811" max="12811" width="2.08984375" style="24" customWidth="1"/>
    <col min="12812" max="12812" width="3.26953125" style="24" customWidth="1"/>
    <col min="12813" max="12814" width="20.26953125" style="24" customWidth="1"/>
    <col min="12815" max="12815" width="2" style="24" customWidth="1"/>
    <col min="12816" max="12816" width="0" style="24" hidden="1" customWidth="1"/>
    <col min="12817" max="12817" width="26.7265625" style="24" customWidth="1"/>
    <col min="12818" max="13056" width="9.08984375" style="24"/>
    <col min="13057" max="13057" width="2.81640625" style="24" customWidth="1"/>
    <col min="13058" max="13058" width="3.7265625" style="24" customWidth="1"/>
    <col min="13059" max="13061" width="25.7265625" style="24" customWidth="1"/>
    <col min="13062" max="13066" width="20.7265625" style="24" customWidth="1"/>
    <col min="13067" max="13067" width="2.08984375" style="24" customWidth="1"/>
    <col min="13068" max="13068" width="3.26953125" style="24" customWidth="1"/>
    <col min="13069" max="13070" width="20.26953125" style="24" customWidth="1"/>
    <col min="13071" max="13071" width="2" style="24" customWidth="1"/>
    <col min="13072" max="13072" width="0" style="24" hidden="1" customWidth="1"/>
    <col min="13073" max="13073" width="26.7265625" style="24" customWidth="1"/>
    <col min="13074" max="13312" width="9.08984375" style="24"/>
    <col min="13313" max="13313" width="2.81640625" style="24" customWidth="1"/>
    <col min="13314" max="13314" width="3.7265625" style="24" customWidth="1"/>
    <col min="13315" max="13317" width="25.7265625" style="24" customWidth="1"/>
    <col min="13318" max="13322" width="20.7265625" style="24" customWidth="1"/>
    <col min="13323" max="13323" width="2.08984375" style="24" customWidth="1"/>
    <col min="13324" max="13324" width="3.26953125" style="24" customWidth="1"/>
    <col min="13325" max="13326" width="20.26953125" style="24" customWidth="1"/>
    <col min="13327" max="13327" width="2" style="24" customWidth="1"/>
    <col min="13328" max="13328" width="0" style="24" hidden="1" customWidth="1"/>
    <col min="13329" max="13329" width="26.7265625" style="24" customWidth="1"/>
    <col min="13330" max="13568" width="9.08984375" style="24"/>
    <col min="13569" max="13569" width="2.81640625" style="24" customWidth="1"/>
    <col min="13570" max="13570" width="3.7265625" style="24" customWidth="1"/>
    <col min="13571" max="13573" width="25.7265625" style="24" customWidth="1"/>
    <col min="13574" max="13578" width="20.7265625" style="24" customWidth="1"/>
    <col min="13579" max="13579" width="2.08984375" style="24" customWidth="1"/>
    <col min="13580" max="13580" width="3.26953125" style="24" customWidth="1"/>
    <col min="13581" max="13582" width="20.26953125" style="24" customWidth="1"/>
    <col min="13583" max="13583" width="2" style="24" customWidth="1"/>
    <col min="13584" max="13584" width="0" style="24" hidden="1" customWidth="1"/>
    <col min="13585" max="13585" width="26.7265625" style="24" customWidth="1"/>
    <col min="13586" max="13824" width="9.08984375" style="24"/>
    <col min="13825" max="13825" width="2.81640625" style="24" customWidth="1"/>
    <col min="13826" max="13826" width="3.7265625" style="24" customWidth="1"/>
    <col min="13827" max="13829" width="25.7265625" style="24" customWidth="1"/>
    <col min="13830" max="13834" width="20.7265625" style="24" customWidth="1"/>
    <col min="13835" max="13835" width="2.08984375" style="24" customWidth="1"/>
    <col min="13836" max="13836" width="3.26953125" style="24" customWidth="1"/>
    <col min="13837" max="13838" width="20.26953125" style="24" customWidth="1"/>
    <col min="13839" max="13839" width="2" style="24" customWidth="1"/>
    <col min="13840" max="13840" width="0" style="24" hidden="1" customWidth="1"/>
    <col min="13841" max="13841" width="26.7265625" style="24" customWidth="1"/>
    <col min="13842" max="14080" width="9.08984375" style="24"/>
    <col min="14081" max="14081" width="2.81640625" style="24" customWidth="1"/>
    <col min="14082" max="14082" width="3.7265625" style="24" customWidth="1"/>
    <col min="14083" max="14085" width="25.7265625" style="24" customWidth="1"/>
    <col min="14086" max="14090" width="20.7265625" style="24" customWidth="1"/>
    <col min="14091" max="14091" width="2.08984375" style="24" customWidth="1"/>
    <col min="14092" max="14092" width="3.26953125" style="24" customWidth="1"/>
    <col min="14093" max="14094" width="20.26953125" style="24" customWidth="1"/>
    <col min="14095" max="14095" width="2" style="24" customWidth="1"/>
    <col min="14096" max="14096" width="0" style="24" hidden="1" customWidth="1"/>
    <col min="14097" max="14097" width="26.7265625" style="24" customWidth="1"/>
    <col min="14098" max="14336" width="9.08984375" style="24"/>
    <col min="14337" max="14337" width="2.81640625" style="24" customWidth="1"/>
    <col min="14338" max="14338" width="3.7265625" style="24" customWidth="1"/>
    <col min="14339" max="14341" width="25.7265625" style="24" customWidth="1"/>
    <col min="14342" max="14346" width="20.7265625" style="24" customWidth="1"/>
    <col min="14347" max="14347" width="2.08984375" style="24" customWidth="1"/>
    <col min="14348" max="14348" width="3.26953125" style="24" customWidth="1"/>
    <col min="14349" max="14350" width="20.26953125" style="24" customWidth="1"/>
    <col min="14351" max="14351" width="2" style="24" customWidth="1"/>
    <col min="14352" max="14352" width="0" style="24" hidden="1" customWidth="1"/>
    <col min="14353" max="14353" width="26.7265625" style="24" customWidth="1"/>
    <col min="14354" max="14592" width="9.08984375" style="24"/>
    <col min="14593" max="14593" width="2.81640625" style="24" customWidth="1"/>
    <col min="14594" max="14594" width="3.7265625" style="24" customWidth="1"/>
    <col min="14595" max="14597" width="25.7265625" style="24" customWidth="1"/>
    <col min="14598" max="14602" width="20.7265625" style="24" customWidth="1"/>
    <col min="14603" max="14603" width="2.08984375" style="24" customWidth="1"/>
    <col min="14604" max="14604" width="3.26953125" style="24" customWidth="1"/>
    <col min="14605" max="14606" width="20.26953125" style="24" customWidth="1"/>
    <col min="14607" max="14607" width="2" style="24" customWidth="1"/>
    <col min="14608" max="14608" width="0" style="24" hidden="1" customWidth="1"/>
    <col min="14609" max="14609" width="26.7265625" style="24" customWidth="1"/>
    <col min="14610" max="14848" width="9.08984375" style="24"/>
    <col min="14849" max="14849" width="2.81640625" style="24" customWidth="1"/>
    <col min="14850" max="14850" width="3.7265625" style="24" customWidth="1"/>
    <col min="14851" max="14853" width="25.7265625" style="24" customWidth="1"/>
    <col min="14854" max="14858" width="20.7265625" style="24" customWidth="1"/>
    <col min="14859" max="14859" width="2.08984375" style="24" customWidth="1"/>
    <col min="14860" max="14860" width="3.26953125" style="24" customWidth="1"/>
    <col min="14861" max="14862" width="20.26953125" style="24" customWidth="1"/>
    <col min="14863" max="14863" width="2" style="24" customWidth="1"/>
    <col min="14864" max="14864" width="0" style="24" hidden="1" customWidth="1"/>
    <col min="14865" max="14865" width="26.7265625" style="24" customWidth="1"/>
    <col min="14866" max="15104" width="9.08984375" style="24"/>
    <col min="15105" max="15105" width="2.81640625" style="24" customWidth="1"/>
    <col min="15106" max="15106" width="3.7265625" style="24" customWidth="1"/>
    <col min="15107" max="15109" width="25.7265625" style="24" customWidth="1"/>
    <col min="15110" max="15114" width="20.7265625" style="24" customWidth="1"/>
    <col min="15115" max="15115" width="2.08984375" style="24" customWidth="1"/>
    <col min="15116" max="15116" width="3.26953125" style="24" customWidth="1"/>
    <col min="15117" max="15118" width="20.26953125" style="24" customWidth="1"/>
    <col min="15119" max="15119" width="2" style="24" customWidth="1"/>
    <col min="15120" max="15120" width="0" style="24" hidden="1" customWidth="1"/>
    <col min="15121" max="15121" width="26.7265625" style="24" customWidth="1"/>
    <col min="15122" max="15360" width="9.08984375" style="24"/>
    <col min="15361" max="15361" width="2.81640625" style="24" customWidth="1"/>
    <col min="15362" max="15362" width="3.7265625" style="24" customWidth="1"/>
    <col min="15363" max="15365" width="25.7265625" style="24" customWidth="1"/>
    <col min="15366" max="15370" width="20.7265625" style="24" customWidth="1"/>
    <col min="15371" max="15371" width="2.08984375" style="24" customWidth="1"/>
    <col min="15372" max="15372" width="3.26953125" style="24" customWidth="1"/>
    <col min="15373" max="15374" width="20.26953125" style="24" customWidth="1"/>
    <col min="15375" max="15375" width="2" style="24" customWidth="1"/>
    <col min="15376" max="15376" width="0" style="24" hidden="1" customWidth="1"/>
    <col min="15377" max="15377" width="26.7265625" style="24" customWidth="1"/>
    <col min="15378" max="15616" width="9.08984375" style="24"/>
    <col min="15617" max="15617" width="2.81640625" style="24" customWidth="1"/>
    <col min="15618" max="15618" width="3.7265625" style="24" customWidth="1"/>
    <col min="15619" max="15621" width="25.7265625" style="24" customWidth="1"/>
    <col min="15622" max="15626" width="20.7265625" style="24" customWidth="1"/>
    <col min="15627" max="15627" width="2.08984375" style="24" customWidth="1"/>
    <col min="15628" max="15628" width="3.26953125" style="24" customWidth="1"/>
    <col min="15629" max="15630" width="20.26953125" style="24" customWidth="1"/>
    <col min="15631" max="15631" width="2" style="24" customWidth="1"/>
    <col min="15632" max="15632" width="0" style="24" hidden="1" customWidth="1"/>
    <col min="15633" max="15633" width="26.7265625" style="24" customWidth="1"/>
    <col min="15634" max="15872" width="9.08984375" style="24"/>
    <col min="15873" max="15873" width="2.81640625" style="24" customWidth="1"/>
    <col min="15874" max="15874" width="3.7265625" style="24" customWidth="1"/>
    <col min="15875" max="15877" width="25.7265625" style="24" customWidth="1"/>
    <col min="15878" max="15882" width="20.7265625" style="24" customWidth="1"/>
    <col min="15883" max="15883" width="2.08984375" style="24" customWidth="1"/>
    <col min="15884" max="15884" width="3.26953125" style="24" customWidth="1"/>
    <col min="15885" max="15886" width="20.26953125" style="24" customWidth="1"/>
    <col min="15887" max="15887" width="2" style="24" customWidth="1"/>
    <col min="15888" max="15888" width="0" style="24" hidden="1" customWidth="1"/>
    <col min="15889" max="15889" width="26.7265625" style="24" customWidth="1"/>
    <col min="15890" max="16128" width="9.08984375" style="24"/>
    <col min="16129" max="16129" width="2.81640625" style="24" customWidth="1"/>
    <col min="16130" max="16130" width="3.7265625" style="24" customWidth="1"/>
    <col min="16131" max="16133" width="25.7265625" style="24" customWidth="1"/>
    <col min="16134" max="16138" width="20.7265625" style="24" customWidth="1"/>
    <col min="16139" max="16139" width="2.08984375" style="24" customWidth="1"/>
    <col min="16140" max="16140" width="3.26953125" style="24" customWidth="1"/>
    <col min="16141" max="16142" width="20.26953125" style="24" customWidth="1"/>
    <col min="16143" max="16143" width="2" style="24" customWidth="1"/>
    <col min="16144" max="16144" width="0" style="24" hidden="1" customWidth="1"/>
    <col min="16145" max="16145" width="26.7265625" style="24" customWidth="1"/>
    <col min="16146" max="16384" width="9.08984375" style="24"/>
  </cols>
  <sheetData>
    <row r="1" spans="1:17" ht="20.149999999999999" customHeight="1" x14ac:dyDescent="0.35">
      <c r="A1" s="23" t="s">
        <v>1265</v>
      </c>
      <c r="G1" s="26"/>
    </row>
    <row r="2" spans="1:17" ht="20.149999999999999" customHeight="1" x14ac:dyDescent="0.35">
      <c r="A2" s="65"/>
      <c r="B2" s="66" t="s">
        <v>20</v>
      </c>
      <c r="G2" s="26"/>
    </row>
    <row r="3" spans="1:17" ht="20.149999999999999" customHeight="1" thickBot="1" x14ac:dyDescent="0.4">
      <c r="A3" s="23"/>
      <c r="G3" s="26"/>
    </row>
    <row r="4" spans="1:17" ht="20.149999999999999" customHeight="1" thickBot="1" x14ac:dyDescent="0.4">
      <c r="A4" s="67">
        <f>'Schools&amp;Central School Services'!$A$3</f>
        <v>0</v>
      </c>
      <c r="B4" s="68" t="str">
        <f>INDEX('Source data'!$B$5:$B$157,'Schools&amp;Central School Services'!$A$4)</f>
        <v>Select LA..</v>
      </c>
      <c r="C4" s="28"/>
      <c r="D4" s="29"/>
      <c r="E4" s="29"/>
      <c r="F4" s="264" t="s">
        <v>1286</v>
      </c>
      <c r="G4" s="265"/>
      <c r="H4" s="265"/>
      <c r="I4" s="265"/>
      <c r="J4" s="269"/>
      <c r="Q4" s="270"/>
    </row>
    <row r="5" spans="1:17" ht="35.15" customHeight="1" x14ac:dyDescent="0.3">
      <c r="A5" s="69"/>
      <c r="B5" s="31"/>
      <c r="D5" s="32"/>
      <c r="E5" s="33"/>
      <c r="F5" s="34" t="s">
        <v>21</v>
      </c>
      <c r="G5" s="34" t="s">
        <v>22</v>
      </c>
      <c r="H5" s="34" t="s">
        <v>23</v>
      </c>
      <c r="I5" s="34" t="s">
        <v>24</v>
      </c>
      <c r="J5" s="34" t="s">
        <v>14</v>
      </c>
      <c r="Q5" s="270"/>
    </row>
    <row r="6" spans="1:17" ht="35.15" customHeight="1" x14ac:dyDescent="0.3">
      <c r="A6" s="69"/>
      <c r="B6" s="70" t="s">
        <v>15</v>
      </c>
      <c r="C6" s="267" t="s">
        <v>1278</v>
      </c>
      <c r="D6" s="267"/>
      <c r="E6" s="267"/>
      <c r="F6" s="71" t="str">
        <f>IF(A4=0,"Select LA",INDEX('Source data'!F$1:F$65538,MATCH($A$4,'Source data'!$A$1:$A$65538,0)))</f>
        <v>Select LA</v>
      </c>
      <c r="G6" s="71" t="str">
        <f>IF(A4=0,"Select LA",INDEX('Source data'!J$1:J$65538,MATCH($A$4,'Source data'!$A$1:$A$65538,0)))</f>
        <v>Select LA</v>
      </c>
      <c r="H6" s="71" t="str">
        <f>IF(A4=0,"Select LA",INDEX('Source data'!N$1:N$65538,MATCH($A$4,'Source data'!$A$1:$A$65538,0)))</f>
        <v>Select LA</v>
      </c>
      <c r="I6" s="71" t="str">
        <f>IF(A4=0,"Select LA",INDEX('Source data'!R$1:R$65538,MATCH($A$4,'Source data'!$A$1:$A$65538,0)))</f>
        <v>Select LA</v>
      </c>
      <c r="J6" s="72" t="str">
        <f>IF($A$4=0,"Select LA",SUM(F6:I6))</f>
        <v>Select LA</v>
      </c>
    </row>
    <row r="7" spans="1:17" ht="35.15" customHeight="1" x14ac:dyDescent="0.3">
      <c r="A7" s="73"/>
      <c r="B7" s="70" t="s">
        <v>16</v>
      </c>
      <c r="C7" s="267" t="s">
        <v>1279</v>
      </c>
      <c r="D7" s="267"/>
      <c r="E7" s="267"/>
      <c r="F7" s="71" t="str">
        <f>IF(A4=0,"Select LA",INDEX('Source data'!G$1:G$65538,MATCH($A$4,'Source data'!$A$1:$A$65538,0)))</f>
        <v>Select LA</v>
      </c>
      <c r="G7" s="71" t="str">
        <f>IF(A4=0,"Select LA",INDEX('Source data'!K$1:K$65538,MATCH($A$4,'Source data'!$A$1:$A$65538,0)))</f>
        <v>Select LA</v>
      </c>
      <c r="H7" s="71" t="str">
        <f>IF(A4=0,"Select LA",INDEX('Source data'!O$1:O$65538,MATCH($A$4,'Source data'!$A$1:$A$65538,0)))</f>
        <v>Select LA</v>
      </c>
      <c r="I7" s="71" t="str">
        <f>IF(A4=0,"Select LA",INDEX('Source data'!S$1:S$65538,MATCH($A$4,'Source data'!$A$1:$A$65538,0)))</f>
        <v>Select LA</v>
      </c>
      <c r="J7" s="72" t="str">
        <f>IF($A$4=0,"Select LA",SUM(F7:I7))</f>
        <v>Select LA</v>
      </c>
      <c r="K7" s="40"/>
      <c r="O7" s="73"/>
      <c r="P7" s="73"/>
    </row>
    <row r="8" spans="1:17" ht="35.15" customHeight="1" x14ac:dyDescent="0.25">
      <c r="A8" s="36"/>
      <c r="B8" s="37" t="s">
        <v>25</v>
      </c>
      <c r="C8" s="267" t="s">
        <v>1280</v>
      </c>
      <c r="D8" s="267"/>
      <c r="E8" s="267"/>
      <c r="F8" s="71" t="str">
        <f>IF(A4=0,"Select LA",INDEX('Source data'!H$1:H$65538,MATCH($A$4,'Source data'!$A$1:$A$65538,0)))</f>
        <v>Select LA</v>
      </c>
      <c r="G8" s="71" t="str">
        <f>IF(A4=0,"Select LA",INDEX('Source data'!L$1:L$65538,MATCH($A$4,'Source data'!$A$1:$A$65538,0)))</f>
        <v>Select LA</v>
      </c>
      <c r="H8" s="71" t="str">
        <f>IF(A4=0,"Select LA",INDEX('Source data'!P$1:P$65538,MATCH($A$4,'Source data'!$A$1:$A$65538,0)))</f>
        <v>Select LA</v>
      </c>
      <c r="I8" s="71" t="str">
        <f>IF(A4=0,"Select LA",INDEX('Source data'!T$1:T$65538,MATCH($A$4,'Source data'!$A$1:$A$65538,0)))</f>
        <v>Select LA</v>
      </c>
      <c r="J8" s="72" t="str">
        <f>IF($A$4=0,"Select LA",SUM(F8:I8))</f>
        <v>Select LA</v>
      </c>
      <c r="K8" s="40"/>
      <c r="O8" s="40"/>
      <c r="P8" s="40"/>
    </row>
    <row r="9" spans="1:17" ht="35.15" customHeight="1" thickBot="1" x14ac:dyDescent="0.3">
      <c r="A9" s="36"/>
      <c r="B9" s="45" t="s">
        <v>26</v>
      </c>
      <c r="C9" s="44" t="s">
        <v>27</v>
      </c>
      <c r="D9" s="45"/>
      <c r="E9" s="45"/>
      <c r="F9" s="74" t="str">
        <f>IF($A$4=0,"Select LA",SUM(F6:F8))</f>
        <v>Select LA</v>
      </c>
      <c r="G9" s="74" t="str">
        <f>IF($A$4=0,"Select LA",SUM(G6:G8))</f>
        <v>Select LA</v>
      </c>
      <c r="H9" s="74" t="str">
        <f>IF($A$4=0,"Select LA",SUM(H6:H8))</f>
        <v>Select LA</v>
      </c>
      <c r="I9" s="74" t="str">
        <f>IF($A$4=0,"Select LA",SUM(I6:I8))</f>
        <v>Select LA</v>
      </c>
      <c r="J9" s="74" t="str">
        <f>IF($A$4=0,"Select LA",SUM(J6:J8))</f>
        <v>Select LA</v>
      </c>
      <c r="K9" s="40"/>
      <c r="L9" s="40"/>
      <c r="M9" s="40"/>
      <c r="N9" s="40"/>
      <c r="O9" s="40"/>
      <c r="P9" s="40"/>
    </row>
    <row r="10" spans="1:17" ht="35.15" customHeight="1" thickBot="1" x14ac:dyDescent="0.3">
      <c r="A10" s="36"/>
      <c r="B10" s="45" t="s">
        <v>28</v>
      </c>
      <c r="C10" s="44" t="s">
        <v>29</v>
      </c>
      <c r="D10" s="45"/>
      <c r="E10" s="45"/>
      <c r="F10" s="46" t="str">
        <f>IF(A4=0,"Select LA",INDEX('Source data'!AS$1:AS$65538,MATCH($A$4,'Source data'!$A$1:$A$65538,0))+INDEX('Source data'!AT$1:AT$65538,MATCH($A$4,'Source data'!$A$1:$A$65538,0))+INDEX('Source data'!AU$1:AU$65538,MATCH($A$4,'Source data'!$A$1:$A$65538,0)))</f>
        <v>Select LA</v>
      </c>
      <c r="G10" s="46" t="str">
        <f>IF(A4=0,"Select LA",INDEX('Source data'!AV$1:AV$65538,MATCH($A$4,'Source data'!$A$1:$A$65538,0))+INDEX('Source data'!AW$1:AW$65538,MATCH($A$4,'Source data'!$A$1:$A$65538,0))+INDEX('Source data'!AX$1:AX$65538,MATCH($A$4,'Source data'!$A$1:$A$65538,0)))</f>
        <v>Select LA</v>
      </c>
      <c r="H10" s="46" t="str">
        <f>IF(A4=0,"Select LA",INDEX('Source data'!AY$1:AY$65538,MATCH($A$4,'Source data'!$A$1:$A$65538,0))+INDEX('Source data'!AZ$1:AZ$65538,MATCH($A$4,'Source data'!$A$1:$A$65538,0))+INDEX('Source data'!BA$1:BA$65538,MATCH($A$4,'Source data'!$A$1:$A$65538,0)))</f>
        <v>Select LA</v>
      </c>
      <c r="I10" s="46" t="str">
        <f>IF(A4=0,"Select LA",INDEX('Source data'!BB$1:BB$65538,MATCH($A$4,'Source data'!$A$1:$A$65538,0))+INDEX('Source data'!BC$1:BC$65538,MATCH($A$4,'Source data'!$A$1:$A$65538,0))+INDEX('Source data'!BD$1:BD$65538,MATCH($A$4,'Source data'!$A$1:$A$65538,0)))</f>
        <v>Select LA</v>
      </c>
      <c r="J10" s="46" t="str">
        <f>IF($A$4=0,"Select LA",SUM(F10:I10))</f>
        <v>Select LA</v>
      </c>
      <c r="K10" s="40"/>
      <c r="L10" s="40"/>
      <c r="M10" s="40"/>
      <c r="N10" s="40"/>
      <c r="O10" s="40"/>
      <c r="P10" s="40"/>
    </row>
    <row r="11" spans="1:17" ht="35.15" customHeight="1" thickBot="1" x14ac:dyDescent="0.3">
      <c r="A11" s="36"/>
      <c r="B11" s="48"/>
      <c r="C11" s="48"/>
      <c r="D11" s="48"/>
      <c r="E11" s="48"/>
      <c r="F11" s="75"/>
      <c r="G11" s="75"/>
      <c r="H11" s="75"/>
      <c r="I11" s="75"/>
      <c r="J11" s="75"/>
      <c r="K11" s="40"/>
      <c r="L11" s="40"/>
      <c r="M11" s="40"/>
      <c r="N11" s="40"/>
      <c r="O11" s="40"/>
      <c r="P11" s="40"/>
    </row>
    <row r="12" spans="1:17" ht="35.15" customHeight="1" x14ac:dyDescent="0.25">
      <c r="A12" s="36"/>
      <c r="B12" s="76"/>
      <c r="C12" s="271"/>
      <c r="D12" s="271"/>
      <c r="E12" s="272"/>
      <c r="F12" s="275" t="s">
        <v>1317</v>
      </c>
      <c r="G12" s="276"/>
      <c r="H12" s="75"/>
      <c r="I12" s="75"/>
      <c r="J12" s="75"/>
      <c r="K12" s="40"/>
      <c r="L12" s="40"/>
      <c r="M12" s="40"/>
      <c r="N12" s="40"/>
      <c r="O12" s="40"/>
      <c r="P12" s="40"/>
    </row>
    <row r="13" spans="1:17" ht="35.15" customHeight="1" x14ac:dyDescent="0.25">
      <c r="A13" s="36"/>
      <c r="B13" s="78" t="s">
        <v>30</v>
      </c>
      <c r="C13" s="271" t="s">
        <v>1281</v>
      </c>
      <c r="D13" s="271"/>
      <c r="E13" s="272"/>
      <c r="F13" s="273" t="str">
        <f>IF(A4=0,"Select LA",INDEX('Source data'!Y$1:Y$65538,MATCH($A$4,'Source data'!$A$1:$A$65538,0)))</f>
        <v>Select LA</v>
      </c>
      <c r="G13" s="274"/>
      <c r="H13" s="75"/>
      <c r="I13" s="75"/>
      <c r="J13" s="75"/>
      <c r="K13" s="40"/>
      <c r="L13" s="40"/>
      <c r="M13" s="40"/>
      <c r="N13" s="40"/>
      <c r="O13" s="40"/>
      <c r="P13" s="40"/>
    </row>
    <row r="14" spans="1:17" ht="35.15" customHeight="1" x14ac:dyDescent="0.25">
      <c r="A14" s="36"/>
      <c r="B14" s="78" t="s">
        <v>31</v>
      </c>
      <c r="C14" s="271" t="s">
        <v>1282</v>
      </c>
      <c r="D14" s="271"/>
      <c r="E14" s="272"/>
      <c r="F14" s="273" t="str">
        <f>IF(A4=0,"Select LA",INDEX('Source data'!Z$1:Z$65538,MATCH($A$4,'Source data'!$A$1:$A$65538,0)))</f>
        <v>Select LA</v>
      </c>
      <c r="G14" s="274"/>
      <c r="H14" s="75"/>
      <c r="I14" s="75"/>
      <c r="J14" s="75"/>
      <c r="K14" s="40"/>
      <c r="L14" s="40"/>
      <c r="M14" s="40"/>
      <c r="N14" s="40"/>
      <c r="O14" s="40"/>
      <c r="P14" s="40"/>
    </row>
    <row r="15" spans="1:17" ht="35.15" customHeight="1" x14ac:dyDescent="0.25">
      <c r="A15" s="36"/>
      <c r="B15" s="78" t="s">
        <v>25</v>
      </c>
      <c r="C15" s="271" t="s">
        <v>1283</v>
      </c>
      <c r="D15" s="271"/>
      <c r="E15" s="272"/>
      <c r="F15" s="273" t="str">
        <f>IF(A4=0,"Select LA",INDEX('Source data'!AA$1:AA$65538,MATCH($A$4,'Source data'!$A$1:$A$65538,0)))</f>
        <v>Select LA</v>
      </c>
      <c r="G15" s="274"/>
      <c r="H15" s="216"/>
      <c r="I15" s="215"/>
      <c r="J15" s="75"/>
      <c r="K15" s="40"/>
      <c r="L15" s="40"/>
      <c r="M15" s="40"/>
      <c r="N15" s="40"/>
      <c r="O15" s="40"/>
      <c r="P15" s="40"/>
    </row>
    <row r="16" spans="1:17" ht="35.15" customHeight="1" thickBot="1" x14ac:dyDescent="0.35">
      <c r="A16" s="36"/>
      <c r="B16" s="79" t="s">
        <v>26</v>
      </c>
      <c r="C16" s="79" t="s">
        <v>32</v>
      </c>
      <c r="D16" s="80"/>
      <c r="E16" s="81"/>
      <c r="F16" s="278" t="str">
        <f>IF($A$4=0,"Select LA",SUM(F13:G15))</f>
        <v>Select LA</v>
      </c>
      <c r="G16" s="279"/>
      <c r="H16" s="75"/>
      <c r="I16" s="75"/>
      <c r="J16" s="75"/>
      <c r="K16" s="40"/>
      <c r="L16" s="40"/>
      <c r="M16" s="40"/>
      <c r="N16" s="40"/>
      <c r="O16" s="40"/>
      <c r="P16" s="40"/>
    </row>
    <row r="17" spans="1:16" ht="35.15" customHeight="1" thickBot="1" x14ac:dyDescent="0.35">
      <c r="A17" s="36"/>
      <c r="B17" s="79" t="s">
        <v>33</v>
      </c>
      <c r="C17" s="44" t="s">
        <v>29</v>
      </c>
      <c r="D17" s="80"/>
      <c r="E17" s="81"/>
      <c r="F17" s="280" t="str">
        <f>IF(A4=0,"Select LA",INDEX('Source data'!BE$1:BE$65538,MATCH($A$4,'Source data'!$A$1:$A$65538,0))+INDEX('Source data'!BF$1:BF$65538,MATCH($A$4,'Source data'!$A$1:$A$65538,0))+INDEX('Source data'!BG$1:BG$65538,MATCH($A$4,'Source data'!$A$1:$A$65538,0)))</f>
        <v>Select LA</v>
      </c>
      <c r="G17" s="281"/>
      <c r="H17" s="75"/>
      <c r="I17" s="75"/>
      <c r="J17" s="75"/>
      <c r="K17" s="40"/>
      <c r="L17" s="40"/>
      <c r="M17" s="40"/>
      <c r="N17" s="40"/>
      <c r="O17" s="40"/>
      <c r="P17" s="40"/>
    </row>
    <row r="18" spans="1:16" ht="35.15" customHeight="1" thickBot="1" x14ac:dyDescent="0.3">
      <c r="A18" s="36"/>
      <c r="B18" s="76"/>
      <c r="C18" s="82"/>
      <c r="D18" s="82"/>
      <c r="F18" s="83"/>
      <c r="G18" s="84"/>
      <c r="H18" s="75"/>
      <c r="I18" s="75"/>
      <c r="J18" s="75"/>
      <c r="K18" s="40"/>
      <c r="L18" s="40"/>
      <c r="M18" s="40"/>
      <c r="N18" s="40"/>
      <c r="O18" s="40"/>
      <c r="P18" s="40"/>
    </row>
    <row r="19" spans="1:16" ht="35.15" customHeight="1" x14ac:dyDescent="0.25">
      <c r="A19" s="36"/>
      <c r="F19" s="282" t="s">
        <v>1288</v>
      </c>
      <c r="G19" s="283"/>
      <c r="H19" s="58"/>
      <c r="I19" s="58"/>
      <c r="J19" s="58"/>
      <c r="N19" s="40"/>
      <c r="O19" s="40"/>
      <c r="P19" s="40"/>
    </row>
    <row r="20" spans="1:16" ht="35.15" customHeight="1" x14ac:dyDescent="0.25">
      <c r="A20" s="36"/>
      <c r="F20" s="284" t="s">
        <v>34</v>
      </c>
      <c r="G20" s="285"/>
      <c r="H20" s="58"/>
      <c r="I20" s="58"/>
      <c r="J20" s="58"/>
      <c r="N20" s="40"/>
      <c r="O20" s="40"/>
      <c r="P20" s="40"/>
    </row>
    <row r="21" spans="1:16" ht="35.15" customHeight="1" x14ac:dyDescent="0.25">
      <c r="A21" s="36"/>
      <c r="B21" s="37" t="s">
        <v>15</v>
      </c>
      <c r="C21" s="267" t="s">
        <v>1284</v>
      </c>
      <c r="D21" s="267"/>
      <c r="E21" s="267"/>
      <c r="F21" s="273" t="str">
        <f>IF(A4=0,"Select LA",INDEX('Source data'!V$1:V$65538,MATCH($A$4,'Source data'!$A$1:$A$65538,0)))</f>
        <v>Select LA</v>
      </c>
      <c r="G21" s="274"/>
      <c r="H21" s="58"/>
      <c r="I21" s="58"/>
      <c r="J21" s="58"/>
      <c r="N21" s="40"/>
      <c r="O21" s="40"/>
      <c r="P21" s="40"/>
    </row>
    <row r="22" spans="1:16" ht="35.15" customHeight="1" x14ac:dyDescent="0.25">
      <c r="A22" s="36"/>
      <c r="B22" s="37" t="s">
        <v>16</v>
      </c>
      <c r="C22" s="267" t="s">
        <v>1285</v>
      </c>
      <c r="D22" s="267"/>
      <c r="E22" s="267"/>
      <c r="F22" s="273" t="str">
        <f>IF(A4=0,"Select LA",INDEX('Source data'!W$1:W$65538,MATCH($A$4,'Source data'!$A$1:$A$65538,0)))</f>
        <v>Select LA</v>
      </c>
      <c r="G22" s="274"/>
      <c r="H22" s="58"/>
      <c r="I22" s="58"/>
      <c r="J22" s="58"/>
      <c r="N22" s="40"/>
      <c r="O22" s="40"/>
      <c r="P22" s="40"/>
    </row>
    <row r="23" spans="1:16" ht="35.15" customHeight="1" thickBot="1" x14ac:dyDescent="0.3">
      <c r="A23" s="36"/>
      <c r="B23" s="45" t="s">
        <v>25</v>
      </c>
      <c r="C23" s="44" t="s">
        <v>35</v>
      </c>
      <c r="D23" s="45"/>
      <c r="E23" s="85"/>
      <c r="F23" s="286" t="str">
        <f>IF($A$4=0,"Select LA",SUM(F21:G22))</f>
        <v>Select LA</v>
      </c>
      <c r="G23" s="287"/>
      <c r="H23" s="58"/>
      <c r="I23" s="58"/>
      <c r="J23" s="58"/>
      <c r="N23" s="40"/>
      <c r="O23" s="40"/>
      <c r="P23" s="40"/>
    </row>
    <row r="24" spans="1:16" ht="35.15" customHeight="1" x14ac:dyDescent="0.25">
      <c r="A24" s="36"/>
      <c r="B24" s="45"/>
      <c r="C24" s="44"/>
      <c r="D24" s="45"/>
      <c r="E24" s="45"/>
      <c r="F24" s="288"/>
      <c r="G24" s="288"/>
      <c r="N24" s="40"/>
      <c r="O24" s="40"/>
      <c r="P24" s="40"/>
    </row>
    <row r="25" spans="1:16" ht="15" customHeight="1" x14ac:dyDescent="0.25">
      <c r="A25" s="36"/>
      <c r="B25" s="289" t="s">
        <v>17</v>
      </c>
      <c r="C25" s="289"/>
      <c r="D25" s="86"/>
      <c r="E25" s="86"/>
      <c r="G25" s="40"/>
      <c r="H25" s="40"/>
      <c r="I25" s="40"/>
      <c r="J25" s="40"/>
      <c r="K25" s="40"/>
      <c r="L25" s="40"/>
      <c r="M25" s="40"/>
      <c r="N25" s="40"/>
      <c r="O25" s="40"/>
      <c r="P25" s="40"/>
    </row>
    <row r="26" spans="1:16" ht="10" customHeight="1" x14ac:dyDescent="0.25">
      <c r="A26" s="36"/>
      <c r="B26" s="87"/>
      <c r="C26" s="87"/>
      <c r="D26" s="86"/>
      <c r="E26" s="86"/>
      <c r="F26" s="88"/>
      <c r="G26" s="40"/>
      <c r="H26" s="40"/>
      <c r="I26" s="40"/>
      <c r="J26" s="40"/>
      <c r="K26" s="40"/>
      <c r="L26" s="40"/>
      <c r="M26" s="40"/>
      <c r="N26" s="40"/>
      <c r="O26" s="40"/>
      <c r="P26" s="40"/>
    </row>
    <row r="27" spans="1:16" ht="15" customHeight="1" x14ac:dyDescent="0.25">
      <c r="A27" s="36"/>
      <c r="B27" s="277" t="s">
        <v>1286</v>
      </c>
      <c r="C27" s="277"/>
      <c r="D27" s="277"/>
      <c r="E27" s="277"/>
      <c r="F27" s="277"/>
      <c r="G27" s="277"/>
      <c r="H27" s="277"/>
      <c r="I27" s="89"/>
      <c r="J27" s="89"/>
      <c r="K27" s="40"/>
      <c r="L27" s="40"/>
      <c r="M27" s="40"/>
      <c r="N27" s="40"/>
      <c r="O27" s="40"/>
      <c r="P27" s="40"/>
    </row>
    <row r="28" spans="1:16" ht="9.75" customHeight="1" x14ac:dyDescent="0.25">
      <c r="A28" s="36"/>
      <c r="B28" s="90"/>
      <c r="C28" s="90"/>
      <c r="D28" s="90"/>
      <c r="E28" s="90"/>
      <c r="F28" s="90"/>
      <c r="G28" s="90"/>
      <c r="H28" s="90"/>
      <c r="I28" s="89"/>
      <c r="J28" s="89"/>
      <c r="K28" s="40"/>
      <c r="L28" s="40"/>
      <c r="M28" s="40"/>
      <c r="N28" s="40"/>
      <c r="O28" s="40"/>
      <c r="P28" s="40"/>
    </row>
    <row r="29" spans="1:16" ht="15" customHeight="1" x14ac:dyDescent="0.35">
      <c r="A29" s="23"/>
      <c r="B29" s="91" t="s">
        <v>18</v>
      </c>
      <c r="C29" s="290" t="s">
        <v>36</v>
      </c>
      <c r="D29" s="291"/>
      <c r="E29" s="291"/>
      <c r="F29" s="291"/>
      <c r="G29" s="291"/>
      <c r="H29" s="291"/>
      <c r="I29" s="291"/>
      <c r="J29" s="58"/>
      <c r="K29" s="40"/>
      <c r="L29" s="40"/>
      <c r="M29" s="40"/>
      <c r="N29" s="40"/>
      <c r="O29" s="40"/>
      <c r="P29" s="40"/>
    </row>
    <row r="30" spans="1:16" ht="15" customHeight="1" x14ac:dyDescent="0.25">
      <c r="A30" s="36"/>
      <c r="B30" s="91" t="s">
        <v>19</v>
      </c>
      <c r="C30" s="292" t="s">
        <v>37</v>
      </c>
      <c r="D30" s="292"/>
      <c r="E30" s="292"/>
      <c r="F30" s="292"/>
      <c r="G30" s="292"/>
      <c r="H30" s="292"/>
      <c r="I30" s="292"/>
      <c r="J30" s="92"/>
      <c r="K30" s="40"/>
      <c r="L30" s="40"/>
      <c r="M30" s="40"/>
      <c r="N30" s="40"/>
      <c r="O30" s="40"/>
      <c r="P30" s="40"/>
    </row>
    <row r="31" spans="1:16" ht="15" customHeight="1" x14ac:dyDescent="0.25">
      <c r="A31" s="36"/>
      <c r="B31" s="91" t="s">
        <v>38</v>
      </c>
      <c r="C31" s="290" t="s">
        <v>1289</v>
      </c>
      <c r="D31" s="290"/>
      <c r="E31" s="290"/>
      <c r="F31" s="290"/>
      <c r="G31" s="290"/>
      <c r="H31" s="290"/>
      <c r="I31" s="290"/>
      <c r="J31" s="55"/>
      <c r="K31" s="40"/>
      <c r="L31" s="40"/>
      <c r="M31" s="40"/>
      <c r="N31" s="40"/>
      <c r="O31" s="40"/>
      <c r="P31" s="40"/>
    </row>
    <row r="32" spans="1:16" ht="10" customHeight="1" x14ac:dyDescent="0.25">
      <c r="A32" s="36"/>
      <c r="B32" s="87"/>
      <c r="C32" s="87"/>
      <c r="D32" s="40"/>
      <c r="E32" s="40"/>
      <c r="F32" s="40"/>
      <c r="G32" s="40"/>
      <c r="H32" s="40"/>
      <c r="I32" s="40"/>
      <c r="J32" s="40"/>
      <c r="K32" s="40"/>
      <c r="L32" s="40"/>
      <c r="M32" s="40"/>
      <c r="N32" s="40"/>
      <c r="O32" s="40"/>
      <c r="P32" s="40"/>
    </row>
    <row r="33" spans="1:16" ht="15" customHeight="1" x14ac:dyDescent="0.3">
      <c r="A33" s="36"/>
      <c r="B33" s="277" t="s">
        <v>1287</v>
      </c>
      <c r="C33" s="277"/>
      <c r="D33" s="277"/>
      <c r="E33" s="277"/>
      <c r="F33" s="77"/>
      <c r="G33" s="77"/>
      <c r="H33" s="81"/>
      <c r="I33" s="81"/>
      <c r="J33" s="81"/>
      <c r="K33" s="40"/>
      <c r="L33" s="40"/>
      <c r="M33" s="40"/>
      <c r="N33" s="40"/>
      <c r="O33" s="40"/>
      <c r="P33" s="40"/>
    </row>
    <row r="34" spans="1:16" ht="10" customHeight="1" x14ac:dyDescent="0.3">
      <c r="A34" s="36"/>
      <c r="B34" s="90"/>
      <c r="C34" s="90"/>
      <c r="D34" s="90"/>
      <c r="E34" s="90"/>
      <c r="F34" s="77"/>
      <c r="G34" s="77"/>
      <c r="H34" s="81"/>
      <c r="I34" s="81"/>
      <c r="J34" s="81"/>
      <c r="K34" s="40"/>
      <c r="L34" s="40"/>
      <c r="M34" s="40"/>
      <c r="N34" s="40"/>
      <c r="O34" s="40"/>
      <c r="P34" s="40"/>
    </row>
    <row r="35" spans="1:16" ht="15" customHeight="1" x14ac:dyDescent="0.25">
      <c r="A35" s="36"/>
      <c r="B35" s="93" t="s">
        <v>39</v>
      </c>
      <c r="C35" s="96" t="s">
        <v>1290</v>
      </c>
      <c r="D35" s="94"/>
      <c r="E35" s="94"/>
      <c r="F35" s="94"/>
      <c r="G35" s="94"/>
      <c r="H35" s="95"/>
      <c r="I35" s="95"/>
      <c r="J35" s="95"/>
      <c r="K35" s="40"/>
      <c r="L35" s="40"/>
      <c r="M35" s="40"/>
      <c r="N35" s="40"/>
      <c r="O35" s="40"/>
      <c r="P35" s="40"/>
    </row>
    <row r="36" spans="1:16" ht="15" customHeight="1" x14ac:dyDescent="0.25">
      <c r="A36" s="36"/>
      <c r="C36" s="96" t="s">
        <v>1268</v>
      </c>
      <c r="D36" s="97"/>
      <c r="E36" s="97"/>
      <c r="F36" s="97"/>
      <c r="G36" s="97"/>
      <c r="H36" s="97"/>
      <c r="I36" s="60"/>
      <c r="J36" s="60"/>
      <c r="K36" s="40"/>
      <c r="L36" s="40"/>
      <c r="M36" s="40"/>
      <c r="N36" s="40"/>
      <c r="O36" s="40"/>
      <c r="P36" s="40"/>
    </row>
    <row r="37" spans="1:16" ht="15" customHeight="1" x14ac:dyDescent="0.25">
      <c r="A37" s="36"/>
      <c r="C37" s="96" t="s">
        <v>40</v>
      </c>
      <c r="D37" s="97"/>
      <c r="E37" s="97"/>
      <c r="F37" s="97"/>
      <c r="G37" s="97"/>
      <c r="H37" s="60"/>
      <c r="I37" s="60"/>
      <c r="J37" s="60"/>
      <c r="K37" s="40"/>
      <c r="L37" s="40"/>
      <c r="M37" s="40"/>
      <c r="N37" s="40"/>
      <c r="O37" s="40"/>
      <c r="P37" s="40"/>
    </row>
    <row r="38" spans="1:16" ht="15" customHeight="1" x14ac:dyDescent="0.25">
      <c r="A38" s="36"/>
      <c r="C38" s="96" t="s">
        <v>41</v>
      </c>
      <c r="D38" s="97"/>
      <c r="E38" s="97"/>
      <c r="F38" s="97"/>
      <c r="G38" s="97"/>
      <c r="H38" s="97"/>
      <c r="I38" s="60"/>
      <c r="J38" s="60"/>
      <c r="K38" s="40"/>
      <c r="L38" s="40"/>
      <c r="M38" s="40"/>
      <c r="N38" s="40"/>
      <c r="O38" s="40"/>
      <c r="P38" s="40"/>
    </row>
    <row r="39" spans="1:16" ht="15" customHeight="1" x14ac:dyDescent="0.3">
      <c r="A39" s="36"/>
      <c r="B39" s="93" t="s">
        <v>42</v>
      </c>
      <c r="C39" s="92" t="s">
        <v>1291</v>
      </c>
      <c r="D39" s="81"/>
      <c r="E39" s="81"/>
      <c r="F39" s="81"/>
      <c r="G39" s="81"/>
      <c r="H39" s="98"/>
      <c r="I39" s="98"/>
      <c r="J39" s="98"/>
      <c r="K39" s="40"/>
      <c r="L39" s="40"/>
      <c r="M39" s="40"/>
      <c r="N39" s="40"/>
      <c r="O39" s="40"/>
      <c r="P39" s="40"/>
    </row>
    <row r="40" spans="1:16" ht="15" customHeight="1" x14ac:dyDescent="0.25">
      <c r="A40" s="36"/>
      <c r="C40" s="96" t="s">
        <v>1268</v>
      </c>
      <c r="D40" s="97"/>
      <c r="E40" s="97"/>
      <c r="F40" s="97"/>
      <c r="G40" s="97"/>
      <c r="H40" s="97"/>
      <c r="I40" s="60"/>
      <c r="J40" s="60"/>
      <c r="K40" s="40"/>
      <c r="L40" s="40"/>
      <c r="M40" s="40"/>
      <c r="N40" s="40"/>
      <c r="O40" s="40"/>
      <c r="P40" s="40"/>
    </row>
    <row r="41" spans="1:16" ht="15" customHeight="1" x14ac:dyDescent="0.25">
      <c r="A41" s="36"/>
      <c r="C41" s="96" t="s">
        <v>1269</v>
      </c>
      <c r="D41" s="97"/>
      <c r="E41" s="97"/>
      <c r="F41" s="97"/>
      <c r="G41" s="97"/>
      <c r="H41" s="60"/>
      <c r="I41" s="60"/>
      <c r="J41" s="60"/>
      <c r="K41" s="40"/>
      <c r="L41" s="40"/>
      <c r="M41" s="40"/>
      <c r="N41" s="40"/>
      <c r="O41" s="40"/>
      <c r="P41" s="40"/>
    </row>
    <row r="42" spans="1:16" ht="15" customHeight="1" x14ac:dyDescent="0.25">
      <c r="A42" s="36"/>
      <c r="C42" s="96" t="s">
        <v>41</v>
      </c>
      <c r="D42" s="97"/>
      <c r="E42" s="97"/>
      <c r="F42" s="97"/>
      <c r="G42" s="97"/>
      <c r="H42" s="97"/>
      <c r="I42" s="60"/>
      <c r="J42" s="60"/>
      <c r="K42" s="40"/>
      <c r="L42" s="40"/>
      <c r="M42" s="40"/>
      <c r="N42" s="40"/>
      <c r="O42" s="40"/>
      <c r="P42" s="40"/>
    </row>
    <row r="43" spans="1:16" ht="10" customHeight="1" x14ac:dyDescent="0.25">
      <c r="A43" s="36"/>
      <c r="B43" s="293"/>
      <c r="C43" s="293"/>
      <c r="D43" s="293"/>
      <c r="E43" s="293"/>
      <c r="F43" s="293"/>
      <c r="G43" s="293"/>
      <c r="H43" s="293"/>
      <c r="I43" s="60"/>
      <c r="J43" s="60"/>
      <c r="K43" s="40"/>
      <c r="L43" s="40"/>
      <c r="M43" s="40"/>
      <c r="N43" s="40"/>
      <c r="O43" s="40"/>
      <c r="P43" s="40"/>
    </row>
    <row r="44" spans="1:16" ht="15" customHeight="1" x14ac:dyDescent="0.3">
      <c r="A44" s="36"/>
      <c r="B44" s="294" t="s">
        <v>1288</v>
      </c>
      <c r="C44" s="294"/>
      <c r="D44" s="294"/>
      <c r="E44" s="294"/>
      <c r="F44" s="294"/>
      <c r="G44" s="294"/>
      <c r="H44" s="40"/>
      <c r="I44" s="40"/>
      <c r="J44" s="40"/>
      <c r="K44" s="40"/>
      <c r="L44" s="40"/>
      <c r="M44" s="40"/>
      <c r="N44" s="40"/>
      <c r="O44" s="40"/>
      <c r="P44" s="40"/>
    </row>
    <row r="45" spans="1:16" ht="10" customHeight="1" x14ac:dyDescent="0.3">
      <c r="A45" s="36"/>
      <c r="B45" s="99"/>
      <c r="C45" s="99"/>
      <c r="D45" s="99"/>
      <c r="E45" s="99"/>
      <c r="F45" s="99"/>
      <c r="G45" s="99"/>
      <c r="H45" s="40"/>
      <c r="I45" s="40"/>
      <c r="J45" s="40"/>
      <c r="K45" s="40"/>
      <c r="L45" s="40"/>
      <c r="M45" s="40"/>
      <c r="N45" s="40"/>
      <c r="O45" s="40"/>
      <c r="P45" s="40"/>
    </row>
    <row r="46" spans="1:16" ht="15" customHeight="1" x14ac:dyDescent="0.3">
      <c r="A46" s="36"/>
      <c r="B46" s="91" t="s">
        <v>43</v>
      </c>
      <c r="C46" s="290" t="s">
        <v>44</v>
      </c>
      <c r="D46" s="290"/>
      <c r="E46" s="290"/>
      <c r="F46" s="290"/>
      <c r="G46" s="290"/>
      <c r="H46" s="290"/>
      <c r="I46" s="290"/>
      <c r="J46" s="100"/>
      <c r="K46" s="40"/>
      <c r="L46" s="40"/>
      <c r="M46" s="40"/>
      <c r="N46" s="40"/>
      <c r="O46" s="40"/>
      <c r="P46" s="40"/>
    </row>
    <row r="47" spans="1:16" ht="15" customHeight="1" x14ac:dyDescent="0.3">
      <c r="A47" s="36"/>
      <c r="B47" s="62"/>
      <c r="C47" s="63"/>
      <c r="D47" s="40"/>
      <c r="E47" s="40"/>
      <c r="F47" s="40"/>
      <c r="G47" s="40"/>
      <c r="H47" s="40"/>
      <c r="I47" s="40"/>
      <c r="J47" s="40"/>
      <c r="K47" s="40"/>
      <c r="L47" s="40"/>
      <c r="M47" s="40"/>
      <c r="N47" s="40"/>
      <c r="O47" s="40"/>
      <c r="P47" s="40"/>
    </row>
    <row r="48" spans="1:16" ht="6.75" customHeight="1" x14ac:dyDescent="0.3">
      <c r="A48" s="36"/>
      <c r="B48" s="62"/>
      <c r="C48" s="63"/>
      <c r="D48" s="40"/>
      <c r="E48" s="40"/>
      <c r="F48" s="40"/>
      <c r="G48" s="40"/>
      <c r="H48" s="40"/>
      <c r="I48" s="40"/>
      <c r="J48" s="40"/>
      <c r="K48" s="40"/>
      <c r="L48" s="40"/>
      <c r="M48" s="40"/>
      <c r="N48" s="40"/>
      <c r="O48" s="40"/>
      <c r="P48" s="40"/>
    </row>
    <row r="49" spans="1:16" ht="13" x14ac:dyDescent="0.3">
      <c r="A49" s="36"/>
      <c r="B49" s="62"/>
      <c r="C49" s="63"/>
      <c r="D49" s="40"/>
      <c r="E49" s="40"/>
      <c r="F49" s="40"/>
      <c r="G49" s="40"/>
      <c r="H49" s="40"/>
      <c r="I49" s="40"/>
      <c r="J49" s="40"/>
      <c r="K49" s="40"/>
      <c r="L49" s="40"/>
      <c r="M49" s="40"/>
      <c r="N49" s="40"/>
      <c r="O49" s="40"/>
      <c r="P49" s="40"/>
    </row>
    <row r="50" spans="1:16" ht="13" x14ac:dyDescent="0.3">
      <c r="A50" s="36"/>
      <c r="B50" s="62"/>
      <c r="C50" s="63"/>
      <c r="D50" s="40"/>
      <c r="E50" s="40"/>
      <c r="F50" s="40"/>
      <c r="G50" s="40"/>
      <c r="H50" s="40"/>
      <c r="I50" s="40"/>
      <c r="J50" s="40"/>
      <c r="K50" s="40"/>
      <c r="L50" s="40"/>
      <c r="M50" s="40"/>
      <c r="N50" s="40"/>
      <c r="O50" s="40"/>
      <c r="P50" s="40"/>
    </row>
    <row r="51" spans="1:16" ht="13" x14ac:dyDescent="0.3">
      <c r="A51" s="36"/>
      <c r="B51" s="62"/>
      <c r="C51" s="63"/>
      <c r="D51" s="40"/>
      <c r="E51" s="40"/>
      <c r="F51" s="40"/>
      <c r="G51" s="40"/>
      <c r="H51" s="40"/>
      <c r="I51" s="40"/>
      <c r="J51" s="40"/>
      <c r="K51" s="40"/>
      <c r="L51" s="40"/>
      <c r="M51" s="40"/>
      <c r="N51" s="40"/>
      <c r="O51" s="40"/>
      <c r="P51" s="40"/>
    </row>
    <row r="52" spans="1:16" ht="13" x14ac:dyDescent="0.3">
      <c r="A52" s="36"/>
      <c r="B52" s="62"/>
      <c r="C52" s="63"/>
      <c r="D52" s="40"/>
      <c r="E52" s="40"/>
      <c r="F52" s="40"/>
      <c r="G52" s="40"/>
      <c r="H52" s="40"/>
      <c r="I52" s="40"/>
      <c r="J52" s="40"/>
      <c r="K52" s="40"/>
      <c r="L52" s="40"/>
      <c r="M52" s="40"/>
      <c r="N52" s="40"/>
      <c r="O52" s="40"/>
      <c r="P52" s="40"/>
    </row>
    <row r="53" spans="1:16" ht="13" x14ac:dyDescent="0.3">
      <c r="A53" s="36"/>
      <c r="B53" s="62"/>
      <c r="C53" s="63"/>
      <c r="D53" s="40"/>
      <c r="E53" s="40"/>
      <c r="F53" s="40"/>
      <c r="G53" s="40"/>
      <c r="H53" s="40"/>
      <c r="I53" s="40"/>
      <c r="J53" s="40"/>
      <c r="K53" s="40"/>
      <c r="L53" s="40"/>
      <c r="M53" s="40"/>
      <c r="N53" s="40"/>
      <c r="O53" s="40"/>
      <c r="P53" s="40"/>
    </row>
    <row r="54" spans="1:16" ht="13" x14ac:dyDescent="0.3">
      <c r="A54" s="36"/>
      <c r="B54" s="62"/>
      <c r="C54" s="63"/>
      <c r="D54" s="40"/>
      <c r="E54" s="40"/>
      <c r="F54" s="40"/>
      <c r="G54" s="40"/>
      <c r="H54" s="40"/>
      <c r="I54" s="40"/>
      <c r="J54" s="40"/>
      <c r="K54" s="40"/>
      <c r="L54" s="40"/>
      <c r="M54" s="40"/>
      <c r="N54" s="40"/>
      <c r="O54" s="40"/>
      <c r="P54" s="40"/>
    </row>
    <row r="55" spans="1:16" ht="13" x14ac:dyDescent="0.3">
      <c r="A55" s="36"/>
      <c r="B55" s="62"/>
      <c r="C55" s="63"/>
      <c r="D55" s="40"/>
      <c r="E55" s="40"/>
      <c r="F55" s="40"/>
      <c r="G55" s="40"/>
      <c r="H55" s="40"/>
      <c r="I55" s="40"/>
      <c r="J55" s="40"/>
      <c r="K55" s="40"/>
      <c r="L55" s="40"/>
      <c r="M55" s="40"/>
      <c r="N55" s="40"/>
      <c r="O55" s="40"/>
      <c r="P55" s="40"/>
    </row>
    <row r="56" spans="1:16" ht="13" x14ac:dyDescent="0.3">
      <c r="A56" s="36"/>
      <c r="B56" s="62"/>
      <c r="C56" s="63"/>
      <c r="D56" s="40"/>
      <c r="E56" s="40"/>
      <c r="F56" s="40"/>
      <c r="G56" s="40"/>
      <c r="H56" s="40"/>
      <c r="I56" s="40"/>
      <c r="J56" s="40"/>
      <c r="K56" s="40"/>
      <c r="L56" s="40"/>
      <c r="M56" s="40"/>
      <c r="N56" s="40"/>
      <c r="O56" s="40"/>
      <c r="P56" s="40"/>
    </row>
    <row r="57" spans="1:16" ht="13" x14ac:dyDescent="0.3">
      <c r="A57" s="36"/>
      <c r="B57" s="62"/>
      <c r="C57" s="63"/>
      <c r="D57" s="40"/>
      <c r="E57" s="40"/>
      <c r="F57" s="40"/>
      <c r="G57" s="40"/>
      <c r="H57" s="40"/>
      <c r="I57" s="40"/>
      <c r="J57" s="40"/>
      <c r="K57" s="40"/>
      <c r="L57" s="40"/>
      <c r="M57" s="40"/>
      <c r="N57" s="40"/>
      <c r="O57" s="40"/>
      <c r="P57" s="40"/>
    </row>
    <row r="58" spans="1:16" ht="13" x14ac:dyDescent="0.3">
      <c r="A58" s="36"/>
      <c r="B58" s="62"/>
      <c r="C58" s="63"/>
      <c r="D58" s="40"/>
      <c r="E58" s="40"/>
      <c r="F58" s="40"/>
      <c r="G58" s="40"/>
      <c r="H58" s="40"/>
      <c r="I58" s="40"/>
      <c r="J58" s="40"/>
      <c r="K58" s="40"/>
      <c r="L58" s="40"/>
      <c r="M58" s="40"/>
      <c r="N58" s="40"/>
      <c r="O58" s="40"/>
      <c r="P58" s="40"/>
    </row>
    <row r="59" spans="1:16" ht="13" x14ac:dyDescent="0.3">
      <c r="A59" s="36"/>
      <c r="B59" s="62"/>
      <c r="C59" s="63"/>
      <c r="D59" s="40"/>
      <c r="E59" s="40"/>
      <c r="F59" s="40"/>
      <c r="G59" s="40"/>
      <c r="H59" s="40"/>
      <c r="I59" s="40"/>
      <c r="J59" s="40"/>
      <c r="K59" s="40"/>
      <c r="L59" s="40"/>
      <c r="M59" s="40"/>
      <c r="N59" s="40"/>
      <c r="O59" s="40"/>
      <c r="P59" s="40"/>
    </row>
    <row r="60" spans="1:16" ht="13" x14ac:dyDescent="0.3">
      <c r="A60" s="36"/>
      <c r="B60" s="62"/>
      <c r="C60" s="63"/>
      <c r="D60" s="40"/>
      <c r="E60" s="40"/>
      <c r="F60" s="40"/>
      <c r="G60" s="40"/>
      <c r="H60" s="40"/>
      <c r="I60" s="40"/>
      <c r="J60" s="40"/>
      <c r="K60" s="40"/>
      <c r="L60" s="40"/>
      <c r="M60" s="40"/>
      <c r="N60" s="40"/>
      <c r="O60" s="40"/>
      <c r="P60" s="40"/>
    </row>
    <row r="61" spans="1:16" ht="13" x14ac:dyDescent="0.3">
      <c r="A61" s="36"/>
      <c r="B61" s="62"/>
      <c r="C61" s="63"/>
      <c r="D61" s="40"/>
      <c r="E61" s="40"/>
      <c r="F61" s="40"/>
      <c r="G61" s="40"/>
      <c r="H61" s="40"/>
      <c r="I61" s="40"/>
      <c r="J61" s="40"/>
      <c r="K61" s="40"/>
      <c r="L61" s="40"/>
      <c r="M61" s="40"/>
      <c r="N61" s="40"/>
      <c r="O61" s="40"/>
      <c r="P61" s="40"/>
    </row>
    <row r="62" spans="1:16" ht="13" x14ac:dyDescent="0.3">
      <c r="A62" s="36"/>
      <c r="B62" s="62"/>
      <c r="C62" s="63"/>
      <c r="D62" s="40"/>
      <c r="E62" s="64"/>
      <c r="F62" s="40"/>
      <c r="G62" s="40"/>
      <c r="H62" s="40"/>
      <c r="I62" s="40"/>
      <c r="J62" s="40"/>
      <c r="K62" s="40"/>
      <c r="L62" s="40"/>
      <c r="M62" s="40"/>
      <c r="N62" s="40"/>
      <c r="O62" s="40"/>
      <c r="P62" s="40"/>
    </row>
    <row r="63" spans="1:16" ht="13" x14ac:dyDescent="0.3">
      <c r="A63" s="36"/>
      <c r="B63" s="62"/>
      <c r="C63" s="63"/>
      <c r="D63" s="40"/>
      <c r="E63" s="40"/>
      <c r="F63" s="40"/>
      <c r="G63" s="40"/>
      <c r="H63" s="40"/>
      <c r="I63" s="40"/>
      <c r="J63" s="40"/>
      <c r="K63" s="40"/>
      <c r="L63" s="40"/>
      <c r="M63" s="40"/>
      <c r="N63" s="40"/>
      <c r="O63" s="40"/>
      <c r="P63" s="40"/>
    </row>
    <row r="64" spans="1:16" ht="13" x14ac:dyDescent="0.3">
      <c r="A64" s="36"/>
      <c r="B64" s="62"/>
      <c r="C64" s="63"/>
      <c r="D64" s="40"/>
      <c r="E64" s="40"/>
      <c r="F64" s="40"/>
      <c r="G64" s="40"/>
      <c r="H64" s="40"/>
      <c r="I64" s="40"/>
      <c r="J64" s="40"/>
      <c r="K64" s="40"/>
      <c r="L64" s="40"/>
      <c r="M64" s="40"/>
      <c r="N64" s="40"/>
      <c r="O64" s="40"/>
      <c r="P64" s="40"/>
    </row>
    <row r="65" spans="1:16" ht="13" x14ac:dyDescent="0.3">
      <c r="A65" s="36"/>
      <c r="B65" s="62"/>
      <c r="C65" s="63"/>
      <c r="D65" s="40"/>
      <c r="E65" s="40"/>
      <c r="F65" s="40"/>
      <c r="G65" s="40"/>
      <c r="H65" s="40"/>
      <c r="I65" s="40"/>
      <c r="J65" s="40"/>
      <c r="K65" s="40"/>
      <c r="L65" s="40"/>
      <c r="M65" s="40"/>
      <c r="N65" s="40"/>
      <c r="O65" s="40"/>
      <c r="P65" s="40"/>
    </row>
    <row r="66" spans="1:16" ht="13" x14ac:dyDescent="0.3">
      <c r="A66" s="36"/>
      <c r="B66" s="62"/>
      <c r="C66" s="63"/>
      <c r="D66" s="40"/>
      <c r="E66" s="40"/>
      <c r="F66" s="40"/>
      <c r="G66" s="40"/>
      <c r="H66" s="40"/>
      <c r="I66" s="40"/>
      <c r="J66" s="40"/>
      <c r="K66" s="40"/>
      <c r="L66" s="40"/>
      <c r="M66" s="40"/>
      <c r="N66" s="40"/>
      <c r="O66" s="40"/>
      <c r="P66" s="40"/>
    </row>
    <row r="67" spans="1:16" ht="13" x14ac:dyDescent="0.3">
      <c r="A67" s="36"/>
      <c r="B67" s="62"/>
      <c r="C67" s="63"/>
      <c r="D67" s="40"/>
      <c r="E67" s="40"/>
      <c r="F67" s="40"/>
      <c r="G67" s="40"/>
      <c r="H67" s="40"/>
      <c r="I67" s="40"/>
      <c r="J67" s="40"/>
      <c r="K67" s="40"/>
      <c r="L67" s="40"/>
      <c r="M67" s="40"/>
      <c r="N67" s="40"/>
      <c r="O67" s="40"/>
      <c r="P67" s="40"/>
    </row>
    <row r="68" spans="1:16" ht="13" x14ac:dyDescent="0.3">
      <c r="A68" s="36"/>
      <c r="B68" s="62"/>
      <c r="C68" s="63"/>
      <c r="D68" s="40"/>
      <c r="E68" s="40"/>
      <c r="F68" s="40"/>
      <c r="G68" s="40"/>
      <c r="H68" s="40"/>
      <c r="I68" s="40"/>
      <c r="J68" s="40"/>
      <c r="K68" s="40"/>
      <c r="L68" s="40"/>
      <c r="M68" s="40"/>
      <c r="N68" s="40"/>
      <c r="O68" s="40"/>
      <c r="P68" s="40"/>
    </row>
    <row r="69" spans="1:16" ht="13" x14ac:dyDescent="0.3">
      <c r="A69" s="36"/>
      <c r="B69" s="62"/>
      <c r="C69" s="63"/>
      <c r="D69" s="40"/>
      <c r="E69" s="40"/>
      <c r="F69" s="40"/>
      <c r="G69" s="40"/>
      <c r="H69" s="40"/>
      <c r="I69" s="40"/>
      <c r="J69" s="40"/>
      <c r="K69" s="40"/>
      <c r="L69" s="40"/>
      <c r="M69" s="40"/>
      <c r="N69" s="40"/>
      <c r="O69" s="40"/>
      <c r="P69" s="40"/>
    </row>
    <row r="70" spans="1:16" ht="13" x14ac:dyDescent="0.3">
      <c r="A70" s="36"/>
      <c r="B70" s="62"/>
      <c r="C70" s="63"/>
      <c r="D70" s="40"/>
      <c r="E70" s="40"/>
      <c r="F70" s="40"/>
      <c r="G70" s="40"/>
      <c r="H70" s="40"/>
      <c r="I70" s="40"/>
      <c r="J70" s="40"/>
      <c r="K70" s="40"/>
      <c r="L70" s="40"/>
      <c r="M70" s="40"/>
      <c r="N70" s="40"/>
      <c r="O70" s="40"/>
      <c r="P70" s="40"/>
    </row>
    <row r="71" spans="1:16" ht="13" x14ac:dyDescent="0.3">
      <c r="A71" s="36"/>
      <c r="B71" s="62"/>
      <c r="C71" s="63"/>
      <c r="D71" s="40"/>
      <c r="E71" s="40"/>
      <c r="F71" s="40"/>
      <c r="G71" s="40"/>
      <c r="H71" s="40"/>
      <c r="I71" s="40"/>
      <c r="J71" s="40"/>
      <c r="K71" s="40"/>
      <c r="L71" s="40"/>
      <c r="M71" s="40"/>
      <c r="N71" s="40"/>
      <c r="O71" s="40"/>
      <c r="P71" s="40"/>
    </row>
    <row r="72" spans="1:16" ht="13" x14ac:dyDescent="0.3">
      <c r="A72" s="36"/>
      <c r="B72" s="62"/>
      <c r="C72" s="63"/>
      <c r="D72" s="40"/>
      <c r="E72" s="40"/>
      <c r="F72" s="40"/>
      <c r="G72" s="40"/>
      <c r="H72" s="40"/>
      <c r="I72" s="40"/>
      <c r="J72" s="40"/>
      <c r="K72" s="40"/>
      <c r="L72" s="40"/>
      <c r="M72" s="40"/>
      <c r="N72" s="40"/>
      <c r="O72" s="40"/>
      <c r="P72" s="40"/>
    </row>
    <row r="73" spans="1:16" ht="13" x14ac:dyDescent="0.3">
      <c r="A73" s="36"/>
      <c r="B73" s="62"/>
      <c r="C73" s="63"/>
      <c r="D73" s="40"/>
      <c r="E73" s="40"/>
      <c r="F73" s="40"/>
      <c r="G73" s="40"/>
      <c r="H73" s="40"/>
      <c r="I73" s="40"/>
      <c r="J73" s="40"/>
      <c r="K73" s="40"/>
      <c r="L73" s="40"/>
      <c r="M73" s="40"/>
      <c r="N73" s="40"/>
      <c r="O73" s="40"/>
      <c r="P73" s="40"/>
    </row>
    <row r="74" spans="1:16" ht="13" x14ac:dyDescent="0.3">
      <c r="A74" s="36"/>
      <c r="B74" s="62"/>
      <c r="C74" s="63"/>
      <c r="D74" s="40"/>
      <c r="E74" s="40"/>
      <c r="F74" s="40"/>
      <c r="G74" s="40"/>
      <c r="H74" s="40"/>
      <c r="I74" s="40"/>
      <c r="J74" s="40"/>
      <c r="K74" s="40"/>
      <c r="L74" s="40"/>
      <c r="M74" s="40"/>
      <c r="N74" s="40"/>
      <c r="O74" s="40"/>
      <c r="P74" s="40"/>
    </row>
    <row r="75" spans="1:16" ht="13" x14ac:dyDescent="0.3">
      <c r="A75" s="36"/>
      <c r="B75" s="62"/>
      <c r="C75" s="63"/>
      <c r="D75" s="40"/>
      <c r="E75" s="40"/>
      <c r="F75" s="40"/>
      <c r="G75" s="40"/>
      <c r="H75" s="40"/>
      <c r="I75" s="40"/>
      <c r="J75" s="40"/>
      <c r="K75" s="40"/>
      <c r="L75" s="40"/>
      <c r="M75" s="40"/>
      <c r="N75" s="40"/>
      <c r="O75" s="40"/>
      <c r="P75" s="40"/>
    </row>
    <row r="76" spans="1:16" ht="13" x14ac:dyDescent="0.3">
      <c r="A76" s="36"/>
      <c r="B76" s="62"/>
      <c r="C76" s="63"/>
      <c r="D76" s="40"/>
      <c r="E76" s="40"/>
      <c r="F76" s="40"/>
      <c r="G76" s="40"/>
      <c r="H76" s="40"/>
      <c r="I76" s="40"/>
      <c r="J76" s="40"/>
      <c r="K76" s="40"/>
      <c r="L76" s="40"/>
      <c r="M76" s="40"/>
      <c r="N76" s="40"/>
      <c r="O76" s="40"/>
      <c r="P76" s="40"/>
    </row>
    <row r="77" spans="1:16" ht="13" x14ac:dyDescent="0.3">
      <c r="A77" s="36"/>
      <c r="B77" s="62"/>
      <c r="C77" s="63"/>
      <c r="D77" s="40"/>
      <c r="E77" s="40"/>
      <c r="F77" s="40"/>
      <c r="G77" s="40"/>
      <c r="H77" s="40"/>
      <c r="I77" s="40"/>
      <c r="J77" s="40"/>
      <c r="K77" s="40"/>
      <c r="L77" s="40"/>
      <c r="M77" s="40"/>
      <c r="N77" s="40"/>
      <c r="O77" s="40"/>
      <c r="P77" s="40"/>
    </row>
    <row r="78" spans="1:16" ht="13" x14ac:dyDescent="0.3">
      <c r="A78" s="36"/>
      <c r="B78" s="62"/>
      <c r="C78" s="63"/>
      <c r="D78" s="40"/>
      <c r="E78" s="40"/>
      <c r="F78" s="40"/>
      <c r="G78" s="40"/>
      <c r="H78" s="40"/>
      <c r="I78" s="40"/>
      <c r="J78" s="40"/>
      <c r="K78" s="40"/>
      <c r="L78" s="40"/>
      <c r="M78" s="40"/>
      <c r="N78" s="40"/>
      <c r="O78" s="40"/>
      <c r="P78" s="40"/>
    </row>
    <row r="79" spans="1:16" ht="13" x14ac:dyDescent="0.3">
      <c r="A79" s="36"/>
      <c r="B79" s="62"/>
      <c r="C79" s="63"/>
      <c r="D79" s="40"/>
      <c r="E79" s="40"/>
      <c r="F79" s="40"/>
      <c r="G79" s="40"/>
      <c r="H79" s="40"/>
      <c r="I79" s="40"/>
      <c r="J79" s="40"/>
      <c r="K79" s="40"/>
      <c r="L79" s="40"/>
      <c r="M79" s="40"/>
      <c r="N79" s="40"/>
      <c r="O79" s="40"/>
      <c r="P79" s="40"/>
    </row>
    <row r="80" spans="1:16" ht="13" x14ac:dyDescent="0.3">
      <c r="A80" s="36"/>
      <c r="B80" s="62"/>
      <c r="C80" s="63"/>
      <c r="D80" s="40"/>
      <c r="E80" s="40"/>
      <c r="F80" s="40"/>
      <c r="G80" s="40"/>
      <c r="H80" s="40"/>
      <c r="I80" s="40"/>
      <c r="J80" s="40"/>
      <c r="K80" s="40"/>
      <c r="L80" s="40"/>
      <c r="M80" s="40"/>
      <c r="N80" s="40"/>
      <c r="O80" s="40"/>
      <c r="P80" s="40"/>
    </row>
    <row r="81" spans="1:16" ht="13" x14ac:dyDescent="0.3">
      <c r="A81" s="36"/>
      <c r="B81" s="62"/>
      <c r="C81" s="63"/>
      <c r="D81" s="40"/>
      <c r="E81" s="40"/>
      <c r="F81" s="40"/>
      <c r="G81" s="40"/>
      <c r="H81" s="40"/>
      <c r="I81" s="40"/>
      <c r="J81" s="40"/>
      <c r="K81" s="40"/>
      <c r="L81" s="40"/>
      <c r="M81" s="40"/>
      <c r="N81" s="40"/>
      <c r="O81" s="40"/>
      <c r="P81" s="40"/>
    </row>
    <row r="82" spans="1:16" ht="13" x14ac:dyDescent="0.3">
      <c r="A82" s="36"/>
      <c r="B82" s="62"/>
      <c r="C82" s="63"/>
      <c r="D82" s="40"/>
      <c r="E82" s="40"/>
      <c r="F82" s="40"/>
      <c r="G82" s="40"/>
      <c r="H82" s="40"/>
      <c r="I82" s="40"/>
      <c r="J82" s="40"/>
      <c r="K82" s="40"/>
      <c r="L82" s="40"/>
      <c r="M82" s="40"/>
      <c r="N82" s="40"/>
      <c r="O82" s="40"/>
      <c r="P82" s="40"/>
    </row>
    <row r="83" spans="1:16" ht="13" x14ac:dyDescent="0.3">
      <c r="A83" s="36"/>
      <c r="B83" s="62"/>
      <c r="C83" s="63"/>
      <c r="D83" s="40"/>
      <c r="E83" s="40"/>
      <c r="F83" s="40"/>
      <c r="G83" s="40"/>
      <c r="H83" s="40"/>
      <c r="I83" s="40"/>
      <c r="J83" s="40"/>
      <c r="K83" s="40"/>
      <c r="L83" s="40"/>
      <c r="M83" s="40"/>
      <c r="N83" s="40"/>
      <c r="O83" s="40"/>
      <c r="P83" s="40"/>
    </row>
    <row r="84" spans="1:16" ht="13" x14ac:dyDescent="0.3">
      <c r="A84" s="36"/>
      <c r="B84" s="62"/>
      <c r="C84" s="63"/>
      <c r="D84" s="40"/>
      <c r="E84" s="40"/>
      <c r="F84" s="40"/>
      <c r="G84" s="40"/>
      <c r="H84" s="40"/>
      <c r="I84" s="40"/>
      <c r="J84" s="40"/>
      <c r="K84" s="40"/>
      <c r="L84" s="40"/>
      <c r="M84" s="40"/>
      <c r="N84" s="40"/>
      <c r="O84" s="40"/>
      <c r="P84" s="40"/>
    </row>
    <row r="85" spans="1:16" ht="13" x14ac:dyDescent="0.3">
      <c r="A85" s="36"/>
      <c r="B85" s="62"/>
      <c r="C85" s="63"/>
      <c r="D85" s="40"/>
      <c r="E85" s="40"/>
      <c r="F85" s="40"/>
      <c r="G85" s="40"/>
      <c r="H85" s="40"/>
      <c r="I85" s="40"/>
      <c r="J85" s="40"/>
      <c r="K85" s="40"/>
      <c r="L85" s="40"/>
      <c r="M85" s="40"/>
      <c r="N85" s="40"/>
      <c r="O85" s="40"/>
      <c r="P85" s="40"/>
    </row>
    <row r="86" spans="1:16" ht="13" x14ac:dyDescent="0.3">
      <c r="A86" s="36"/>
      <c r="B86" s="62"/>
      <c r="C86" s="63"/>
      <c r="D86" s="40"/>
      <c r="E86" s="40"/>
      <c r="F86" s="40"/>
      <c r="G86" s="40"/>
      <c r="H86" s="40"/>
      <c r="I86" s="40"/>
      <c r="J86" s="40"/>
      <c r="K86" s="40"/>
      <c r="L86" s="40"/>
      <c r="M86" s="40"/>
      <c r="N86" s="40"/>
      <c r="O86" s="40"/>
      <c r="P86" s="40"/>
    </row>
    <row r="87" spans="1:16" ht="13" x14ac:dyDescent="0.3">
      <c r="A87" s="36"/>
      <c r="B87" s="62"/>
      <c r="C87" s="63"/>
      <c r="D87" s="40"/>
      <c r="E87" s="40"/>
      <c r="F87" s="40"/>
      <c r="G87" s="40"/>
      <c r="H87" s="40"/>
      <c r="I87" s="40"/>
      <c r="J87" s="40"/>
      <c r="K87" s="40"/>
      <c r="L87" s="40"/>
      <c r="M87" s="40"/>
      <c r="N87" s="40"/>
      <c r="O87" s="40"/>
      <c r="P87" s="40"/>
    </row>
    <row r="88" spans="1:16" ht="13" x14ac:dyDescent="0.3">
      <c r="A88" s="36"/>
      <c r="B88" s="62"/>
      <c r="C88" s="63"/>
      <c r="D88" s="40"/>
      <c r="E88" s="40"/>
      <c r="F88" s="40"/>
      <c r="G88" s="40"/>
      <c r="H88" s="40"/>
      <c r="I88" s="40"/>
      <c r="J88" s="40"/>
      <c r="K88" s="40"/>
      <c r="L88" s="40"/>
      <c r="M88" s="40"/>
      <c r="N88" s="40"/>
      <c r="O88" s="40"/>
      <c r="P88" s="40"/>
    </row>
    <row r="89" spans="1:16" ht="13" x14ac:dyDescent="0.3">
      <c r="A89" s="36"/>
      <c r="B89" s="62"/>
      <c r="C89" s="63"/>
      <c r="D89" s="40"/>
      <c r="E89" s="40"/>
      <c r="F89" s="40"/>
      <c r="G89" s="40"/>
      <c r="H89" s="40"/>
      <c r="I89" s="40"/>
      <c r="J89" s="40"/>
      <c r="K89" s="40"/>
      <c r="L89" s="40"/>
      <c r="M89" s="40"/>
      <c r="N89" s="40"/>
      <c r="O89" s="40"/>
      <c r="P89" s="40"/>
    </row>
    <row r="90" spans="1:16" x14ac:dyDescent="0.25">
      <c r="A90" s="36"/>
      <c r="K90" s="40"/>
      <c r="O90" s="40"/>
      <c r="P90" s="40"/>
    </row>
    <row r="91" spans="1:16" x14ac:dyDescent="0.25">
      <c r="A91" s="36"/>
      <c r="K91" s="40"/>
      <c r="O91" s="40"/>
      <c r="P91" s="40"/>
    </row>
    <row r="92" spans="1:16" x14ac:dyDescent="0.25">
      <c r="A92" s="36"/>
      <c r="O92" s="40"/>
      <c r="P92" s="40"/>
    </row>
    <row r="93" spans="1:16" x14ac:dyDescent="0.25">
      <c r="A93" s="36"/>
      <c r="O93" s="40"/>
      <c r="P93" s="40"/>
    </row>
    <row r="94" spans="1:16" x14ac:dyDescent="0.25">
      <c r="A94" s="36"/>
      <c r="O94" s="40"/>
      <c r="P94" s="40"/>
    </row>
    <row r="95" spans="1:16" x14ac:dyDescent="0.25">
      <c r="O95" s="40"/>
      <c r="P95" s="40"/>
    </row>
    <row r="96" spans="1:16" x14ac:dyDescent="0.25">
      <c r="O96" s="40"/>
      <c r="P96" s="40"/>
    </row>
    <row r="97" spans="15:16" x14ac:dyDescent="0.25">
      <c r="O97" s="40"/>
      <c r="P97" s="40"/>
    </row>
    <row r="98" spans="15:16" x14ac:dyDescent="0.25">
      <c r="O98" s="40"/>
      <c r="P98" s="40"/>
    </row>
    <row r="99" spans="15:16" x14ac:dyDescent="0.25">
      <c r="O99" s="40"/>
      <c r="P99" s="40"/>
    </row>
    <row r="100" spans="15:16" x14ac:dyDescent="0.25">
      <c r="O100" s="40"/>
      <c r="P100" s="40"/>
    </row>
    <row r="101" spans="15:16" x14ac:dyDescent="0.25">
      <c r="O101" s="40"/>
      <c r="P101" s="40"/>
    </row>
    <row r="102" spans="15:16" x14ac:dyDescent="0.25">
      <c r="O102" s="40"/>
      <c r="P102" s="40"/>
    </row>
  </sheetData>
  <mergeCells count="32">
    <mergeCell ref="C46:I46"/>
    <mergeCell ref="C29:I29"/>
    <mergeCell ref="C30:I30"/>
    <mergeCell ref="C31:I31"/>
    <mergeCell ref="B33:E33"/>
    <mergeCell ref="B43:H43"/>
    <mergeCell ref="B44:G44"/>
    <mergeCell ref="B27:H27"/>
    <mergeCell ref="F16:G16"/>
    <mergeCell ref="F17:G17"/>
    <mergeCell ref="F19:G19"/>
    <mergeCell ref="F20:G20"/>
    <mergeCell ref="C21:E21"/>
    <mergeCell ref="F21:G21"/>
    <mergeCell ref="C22:E22"/>
    <mergeCell ref="F22:G22"/>
    <mergeCell ref="F23:G23"/>
    <mergeCell ref="F24:G24"/>
    <mergeCell ref="B25:C25"/>
    <mergeCell ref="C12:E12"/>
    <mergeCell ref="F13:G13"/>
    <mergeCell ref="C14:E14"/>
    <mergeCell ref="F14:G14"/>
    <mergeCell ref="C15:E15"/>
    <mergeCell ref="F15:G15"/>
    <mergeCell ref="C13:E13"/>
    <mergeCell ref="F12:G12"/>
    <mergeCell ref="F4:J4"/>
    <mergeCell ref="Q4:Q5"/>
    <mergeCell ref="C6:E6"/>
    <mergeCell ref="C7:E7"/>
    <mergeCell ref="C8:E8"/>
  </mergeCells>
  <pageMargins left="0" right="0" top="0.98425196850393704" bottom="0.98425196850393704" header="0.51181102362204722" footer="0.51181102362204722"/>
  <pageSetup paperSize="8" scale="48" orientation="landscape" r:id="rId1"/>
  <headerFooter alignWithMargins="0"/>
  <ignoredErrors>
    <ignoredError sqref="B29:B31 B35:B39 B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pageSetUpPr fitToPage="1"/>
  </sheetPr>
  <dimension ref="A1:U102"/>
  <sheetViews>
    <sheetView showGridLines="0" topLeftCell="A14" zoomScale="85" zoomScaleNormal="85" workbookViewId="0">
      <selection activeCell="I21" sqref="I21"/>
    </sheetView>
  </sheetViews>
  <sheetFormatPr defaultRowHeight="12.5" x14ac:dyDescent="0.25"/>
  <cols>
    <col min="1" max="1" width="2.81640625" style="24" customWidth="1"/>
    <col min="2" max="2" width="4.26953125" style="24" customWidth="1"/>
    <col min="3" max="4" width="22.7265625" style="24" customWidth="1"/>
    <col min="5" max="5" width="30.08984375" style="24" customWidth="1"/>
    <col min="6" max="6" width="23.26953125" style="24" customWidth="1"/>
    <col min="7" max="10" width="20.7265625" style="24" customWidth="1"/>
    <col min="11" max="11" width="2.08984375" style="24" customWidth="1"/>
    <col min="12" max="12" width="3.26953125" style="24" customWidth="1"/>
    <col min="13" max="14" width="20.26953125" style="24" customWidth="1"/>
    <col min="15" max="15" width="20.6328125" style="24" customWidth="1"/>
    <col min="16" max="16" width="48.81640625" style="24" customWidth="1"/>
    <col min="17" max="17" width="1.7265625" style="24" customWidth="1"/>
    <col min="18" max="18" width="2" style="24" hidden="1" customWidth="1"/>
    <col min="19" max="19" width="3" style="24" customWidth="1"/>
    <col min="20" max="20" width="67.08984375" style="24" customWidth="1"/>
    <col min="21" max="21" width="24.08984375" style="24" customWidth="1"/>
    <col min="22" max="22" width="2.81640625" style="24" customWidth="1"/>
    <col min="23" max="23" width="26.7265625" style="24" customWidth="1"/>
    <col min="24" max="256" width="9.08984375" style="24"/>
    <col min="257" max="257" width="2.81640625" style="24" customWidth="1"/>
    <col min="258" max="258" width="4.26953125" style="24" customWidth="1"/>
    <col min="259" max="260" width="22.7265625" style="24" customWidth="1"/>
    <col min="261" max="261" width="30.08984375" style="24" customWidth="1"/>
    <col min="262" max="266" width="20.7265625" style="24" customWidth="1"/>
    <col min="267" max="267" width="2.08984375" style="24" customWidth="1"/>
    <col min="268" max="268" width="3.26953125" style="24" customWidth="1"/>
    <col min="269" max="270" width="20.26953125" style="24" customWidth="1"/>
    <col min="271" max="271" width="20.6328125" style="24" customWidth="1"/>
    <col min="272" max="272" width="48.81640625" style="24" customWidth="1"/>
    <col min="273" max="273" width="1.7265625" style="24" customWidth="1"/>
    <col min="274" max="274" width="0" style="24" hidden="1" customWidth="1"/>
    <col min="275" max="275" width="3" style="24" customWidth="1"/>
    <col min="276" max="276" width="67.08984375" style="24" customWidth="1"/>
    <col min="277" max="277" width="24.08984375" style="24" customWidth="1"/>
    <col min="278" max="278" width="2.81640625" style="24" customWidth="1"/>
    <col min="279" max="279" width="26.7265625" style="24" customWidth="1"/>
    <col min="280" max="512" width="9.08984375" style="24"/>
    <col min="513" max="513" width="2.81640625" style="24" customWidth="1"/>
    <col min="514" max="514" width="4.26953125" style="24" customWidth="1"/>
    <col min="515" max="516" width="22.7265625" style="24" customWidth="1"/>
    <col min="517" max="517" width="30.08984375" style="24" customWidth="1"/>
    <col min="518" max="522" width="20.7265625" style="24" customWidth="1"/>
    <col min="523" max="523" width="2.08984375" style="24" customWidth="1"/>
    <col min="524" max="524" width="3.26953125" style="24" customWidth="1"/>
    <col min="525" max="526" width="20.26953125" style="24" customWidth="1"/>
    <col min="527" max="527" width="20.6328125" style="24" customWidth="1"/>
    <col min="528" max="528" width="48.81640625" style="24" customWidth="1"/>
    <col min="529" max="529" width="1.7265625" style="24" customWidth="1"/>
    <col min="530" max="530" width="0" style="24" hidden="1" customWidth="1"/>
    <col min="531" max="531" width="3" style="24" customWidth="1"/>
    <col min="532" max="532" width="67.08984375" style="24" customWidth="1"/>
    <col min="533" max="533" width="24.08984375" style="24" customWidth="1"/>
    <col min="534" max="534" width="2.81640625" style="24" customWidth="1"/>
    <col min="535" max="535" width="26.7265625" style="24" customWidth="1"/>
    <col min="536" max="768" width="9.08984375" style="24"/>
    <col min="769" max="769" width="2.81640625" style="24" customWidth="1"/>
    <col min="770" max="770" width="4.26953125" style="24" customWidth="1"/>
    <col min="771" max="772" width="22.7265625" style="24" customWidth="1"/>
    <col min="773" max="773" width="30.08984375" style="24" customWidth="1"/>
    <col min="774" max="778" width="20.7265625" style="24" customWidth="1"/>
    <col min="779" max="779" width="2.08984375" style="24" customWidth="1"/>
    <col min="780" max="780" width="3.26953125" style="24" customWidth="1"/>
    <col min="781" max="782" width="20.26953125" style="24" customWidth="1"/>
    <col min="783" max="783" width="20.6328125" style="24" customWidth="1"/>
    <col min="784" max="784" width="48.81640625" style="24" customWidth="1"/>
    <col min="785" max="785" width="1.7265625" style="24" customWidth="1"/>
    <col min="786" max="786" width="0" style="24" hidden="1" customWidth="1"/>
    <col min="787" max="787" width="3" style="24" customWidth="1"/>
    <col min="788" max="788" width="67.08984375" style="24" customWidth="1"/>
    <col min="789" max="789" width="24.08984375" style="24" customWidth="1"/>
    <col min="790" max="790" width="2.81640625" style="24" customWidth="1"/>
    <col min="791" max="791" width="26.7265625" style="24" customWidth="1"/>
    <col min="792" max="1024" width="9.08984375" style="24"/>
    <col min="1025" max="1025" width="2.81640625" style="24" customWidth="1"/>
    <col min="1026" max="1026" width="4.26953125" style="24" customWidth="1"/>
    <col min="1027" max="1028" width="22.7265625" style="24" customWidth="1"/>
    <col min="1029" max="1029" width="30.08984375" style="24" customWidth="1"/>
    <col min="1030" max="1034" width="20.7265625" style="24" customWidth="1"/>
    <col min="1035" max="1035" width="2.08984375" style="24" customWidth="1"/>
    <col min="1036" max="1036" width="3.26953125" style="24" customWidth="1"/>
    <col min="1037" max="1038" width="20.26953125" style="24" customWidth="1"/>
    <col min="1039" max="1039" width="20.6328125" style="24" customWidth="1"/>
    <col min="1040" max="1040" width="48.81640625" style="24" customWidth="1"/>
    <col min="1041" max="1041" width="1.7265625" style="24" customWidth="1"/>
    <col min="1042" max="1042" width="0" style="24" hidden="1" customWidth="1"/>
    <col min="1043" max="1043" width="3" style="24" customWidth="1"/>
    <col min="1044" max="1044" width="67.08984375" style="24" customWidth="1"/>
    <col min="1045" max="1045" width="24.08984375" style="24" customWidth="1"/>
    <col min="1046" max="1046" width="2.81640625" style="24" customWidth="1"/>
    <col min="1047" max="1047" width="26.7265625" style="24" customWidth="1"/>
    <col min="1048" max="1280" width="9.08984375" style="24"/>
    <col min="1281" max="1281" width="2.81640625" style="24" customWidth="1"/>
    <col min="1282" max="1282" width="4.26953125" style="24" customWidth="1"/>
    <col min="1283" max="1284" width="22.7265625" style="24" customWidth="1"/>
    <col min="1285" max="1285" width="30.08984375" style="24" customWidth="1"/>
    <col min="1286" max="1290" width="20.7265625" style="24" customWidth="1"/>
    <col min="1291" max="1291" width="2.08984375" style="24" customWidth="1"/>
    <col min="1292" max="1292" width="3.26953125" style="24" customWidth="1"/>
    <col min="1293" max="1294" width="20.26953125" style="24" customWidth="1"/>
    <col min="1295" max="1295" width="20.6328125" style="24" customWidth="1"/>
    <col min="1296" max="1296" width="48.81640625" style="24" customWidth="1"/>
    <col min="1297" max="1297" width="1.7265625" style="24" customWidth="1"/>
    <col min="1298" max="1298" width="0" style="24" hidden="1" customWidth="1"/>
    <col min="1299" max="1299" width="3" style="24" customWidth="1"/>
    <col min="1300" max="1300" width="67.08984375" style="24" customWidth="1"/>
    <col min="1301" max="1301" width="24.08984375" style="24" customWidth="1"/>
    <col min="1302" max="1302" width="2.81640625" style="24" customWidth="1"/>
    <col min="1303" max="1303" width="26.7265625" style="24" customWidth="1"/>
    <col min="1304" max="1536" width="9.08984375" style="24"/>
    <col min="1537" max="1537" width="2.81640625" style="24" customWidth="1"/>
    <col min="1538" max="1538" width="4.26953125" style="24" customWidth="1"/>
    <col min="1539" max="1540" width="22.7265625" style="24" customWidth="1"/>
    <col min="1541" max="1541" width="30.08984375" style="24" customWidth="1"/>
    <col min="1542" max="1546" width="20.7265625" style="24" customWidth="1"/>
    <col min="1547" max="1547" width="2.08984375" style="24" customWidth="1"/>
    <col min="1548" max="1548" width="3.26953125" style="24" customWidth="1"/>
    <col min="1549" max="1550" width="20.26953125" style="24" customWidth="1"/>
    <col min="1551" max="1551" width="20.6328125" style="24" customWidth="1"/>
    <col min="1552" max="1552" width="48.81640625" style="24" customWidth="1"/>
    <col min="1553" max="1553" width="1.7265625" style="24" customWidth="1"/>
    <col min="1554" max="1554" width="0" style="24" hidden="1" customWidth="1"/>
    <col min="1555" max="1555" width="3" style="24" customWidth="1"/>
    <col min="1556" max="1556" width="67.08984375" style="24" customWidth="1"/>
    <col min="1557" max="1557" width="24.08984375" style="24" customWidth="1"/>
    <col min="1558" max="1558" width="2.81640625" style="24" customWidth="1"/>
    <col min="1559" max="1559" width="26.7265625" style="24" customWidth="1"/>
    <col min="1560" max="1792" width="9.08984375" style="24"/>
    <col min="1793" max="1793" width="2.81640625" style="24" customWidth="1"/>
    <col min="1794" max="1794" width="4.26953125" style="24" customWidth="1"/>
    <col min="1795" max="1796" width="22.7265625" style="24" customWidth="1"/>
    <col min="1797" max="1797" width="30.08984375" style="24" customWidth="1"/>
    <col min="1798" max="1802" width="20.7265625" style="24" customWidth="1"/>
    <col min="1803" max="1803" width="2.08984375" style="24" customWidth="1"/>
    <col min="1804" max="1804" width="3.26953125" style="24" customWidth="1"/>
    <col min="1805" max="1806" width="20.26953125" style="24" customWidth="1"/>
    <col min="1807" max="1807" width="20.6328125" style="24" customWidth="1"/>
    <col min="1808" max="1808" width="48.81640625" style="24" customWidth="1"/>
    <col min="1809" max="1809" width="1.7265625" style="24" customWidth="1"/>
    <col min="1810" max="1810" width="0" style="24" hidden="1" customWidth="1"/>
    <col min="1811" max="1811" width="3" style="24" customWidth="1"/>
    <col min="1812" max="1812" width="67.08984375" style="24" customWidth="1"/>
    <col min="1813" max="1813" width="24.08984375" style="24" customWidth="1"/>
    <col min="1814" max="1814" width="2.81640625" style="24" customWidth="1"/>
    <col min="1815" max="1815" width="26.7265625" style="24" customWidth="1"/>
    <col min="1816" max="2048" width="9.08984375" style="24"/>
    <col min="2049" max="2049" width="2.81640625" style="24" customWidth="1"/>
    <col min="2050" max="2050" width="4.26953125" style="24" customWidth="1"/>
    <col min="2051" max="2052" width="22.7265625" style="24" customWidth="1"/>
    <col min="2053" max="2053" width="30.08984375" style="24" customWidth="1"/>
    <col min="2054" max="2058" width="20.7265625" style="24" customWidth="1"/>
    <col min="2059" max="2059" width="2.08984375" style="24" customWidth="1"/>
    <col min="2060" max="2060" width="3.26953125" style="24" customWidth="1"/>
    <col min="2061" max="2062" width="20.26953125" style="24" customWidth="1"/>
    <col min="2063" max="2063" width="20.6328125" style="24" customWidth="1"/>
    <col min="2064" max="2064" width="48.81640625" style="24" customWidth="1"/>
    <col min="2065" max="2065" width="1.7265625" style="24" customWidth="1"/>
    <col min="2066" max="2066" width="0" style="24" hidden="1" customWidth="1"/>
    <col min="2067" max="2067" width="3" style="24" customWidth="1"/>
    <col min="2068" max="2068" width="67.08984375" style="24" customWidth="1"/>
    <col min="2069" max="2069" width="24.08984375" style="24" customWidth="1"/>
    <col min="2070" max="2070" width="2.81640625" style="24" customWidth="1"/>
    <col min="2071" max="2071" width="26.7265625" style="24" customWidth="1"/>
    <col min="2072" max="2304" width="9.08984375" style="24"/>
    <col min="2305" max="2305" width="2.81640625" style="24" customWidth="1"/>
    <col min="2306" max="2306" width="4.26953125" style="24" customWidth="1"/>
    <col min="2307" max="2308" width="22.7265625" style="24" customWidth="1"/>
    <col min="2309" max="2309" width="30.08984375" style="24" customWidth="1"/>
    <col min="2310" max="2314" width="20.7265625" style="24" customWidth="1"/>
    <col min="2315" max="2315" width="2.08984375" style="24" customWidth="1"/>
    <col min="2316" max="2316" width="3.26953125" style="24" customWidth="1"/>
    <col min="2317" max="2318" width="20.26953125" style="24" customWidth="1"/>
    <col min="2319" max="2319" width="20.6328125" style="24" customWidth="1"/>
    <col min="2320" max="2320" width="48.81640625" style="24" customWidth="1"/>
    <col min="2321" max="2321" width="1.7265625" style="24" customWidth="1"/>
    <col min="2322" max="2322" width="0" style="24" hidden="1" customWidth="1"/>
    <col min="2323" max="2323" width="3" style="24" customWidth="1"/>
    <col min="2324" max="2324" width="67.08984375" style="24" customWidth="1"/>
    <col min="2325" max="2325" width="24.08984375" style="24" customWidth="1"/>
    <col min="2326" max="2326" width="2.81640625" style="24" customWidth="1"/>
    <col min="2327" max="2327" width="26.7265625" style="24" customWidth="1"/>
    <col min="2328" max="2560" width="9.08984375" style="24"/>
    <col min="2561" max="2561" width="2.81640625" style="24" customWidth="1"/>
    <col min="2562" max="2562" width="4.26953125" style="24" customWidth="1"/>
    <col min="2563" max="2564" width="22.7265625" style="24" customWidth="1"/>
    <col min="2565" max="2565" width="30.08984375" style="24" customWidth="1"/>
    <col min="2566" max="2570" width="20.7265625" style="24" customWidth="1"/>
    <col min="2571" max="2571" width="2.08984375" style="24" customWidth="1"/>
    <col min="2572" max="2572" width="3.26953125" style="24" customWidth="1"/>
    <col min="2573" max="2574" width="20.26953125" style="24" customWidth="1"/>
    <col min="2575" max="2575" width="20.6328125" style="24" customWidth="1"/>
    <col min="2576" max="2576" width="48.81640625" style="24" customWidth="1"/>
    <col min="2577" max="2577" width="1.7265625" style="24" customWidth="1"/>
    <col min="2578" max="2578" width="0" style="24" hidden="1" customWidth="1"/>
    <col min="2579" max="2579" width="3" style="24" customWidth="1"/>
    <col min="2580" max="2580" width="67.08984375" style="24" customWidth="1"/>
    <col min="2581" max="2581" width="24.08984375" style="24" customWidth="1"/>
    <col min="2582" max="2582" width="2.81640625" style="24" customWidth="1"/>
    <col min="2583" max="2583" width="26.7265625" style="24" customWidth="1"/>
    <col min="2584" max="2816" width="9.08984375" style="24"/>
    <col min="2817" max="2817" width="2.81640625" style="24" customWidth="1"/>
    <col min="2818" max="2818" width="4.26953125" style="24" customWidth="1"/>
    <col min="2819" max="2820" width="22.7265625" style="24" customWidth="1"/>
    <col min="2821" max="2821" width="30.08984375" style="24" customWidth="1"/>
    <col min="2822" max="2826" width="20.7265625" style="24" customWidth="1"/>
    <col min="2827" max="2827" width="2.08984375" style="24" customWidth="1"/>
    <col min="2828" max="2828" width="3.26953125" style="24" customWidth="1"/>
    <col min="2829" max="2830" width="20.26953125" style="24" customWidth="1"/>
    <col min="2831" max="2831" width="20.6328125" style="24" customWidth="1"/>
    <col min="2832" max="2832" width="48.81640625" style="24" customWidth="1"/>
    <col min="2833" max="2833" width="1.7265625" style="24" customWidth="1"/>
    <col min="2834" max="2834" width="0" style="24" hidden="1" customWidth="1"/>
    <col min="2835" max="2835" width="3" style="24" customWidth="1"/>
    <col min="2836" max="2836" width="67.08984375" style="24" customWidth="1"/>
    <col min="2837" max="2837" width="24.08984375" style="24" customWidth="1"/>
    <col min="2838" max="2838" width="2.81640625" style="24" customWidth="1"/>
    <col min="2839" max="2839" width="26.7265625" style="24" customWidth="1"/>
    <col min="2840" max="3072" width="9.08984375" style="24"/>
    <col min="3073" max="3073" width="2.81640625" style="24" customWidth="1"/>
    <col min="3074" max="3074" width="4.26953125" style="24" customWidth="1"/>
    <col min="3075" max="3076" width="22.7265625" style="24" customWidth="1"/>
    <col min="3077" max="3077" width="30.08984375" style="24" customWidth="1"/>
    <col min="3078" max="3082" width="20.7265625" style="24" customWidth="1"/>
    <col min="3083" max="3083" width="2.08984375" style="24" customWidth="1"/>
    <col min="3084" max="3084" width="3.26953125" style="24" customWidth="1"/>
    <col min="3085" max="3086" width="20.26953125" style="24" customWidth="1"/>
    <col min="3087" max="3087" width="20.6328125" style="24" customWidth="1"/>
    <col min="3088" max="3088" width="48.81640625" style="24" customWidth="1"/>
    <col min="3089" max="3089" width="1.7265625" style="24" customWidth="1"/>
    <col min="3090" max="3090" width="0" style="24" hidden="1" customWidth="1"/>
    <col min="3091" max="3091" width="3" style="24" customWidth="1"/>
    <col min="3092" max="3092" width="67.08984375" style="24" customWidth="1"/>
    <col min="3093" max="3093" width="24.08984375" style="24" customWidth="1"/>
    <col min="3094" max="3094" width="2.81640625" style="24" customWidth="1"/>
    <col min="3095" max="3095" width="26.7265625" style="24" customWidth="1"/>
    <col min="3096" max="3328" width="9.08984375" style="24"/>
    <col min="3329" max="3329" width="2.81640625" style="24" customWidth="1"/>
    <col min="3330" max="3330" width="4.26953125" style="24" customWidth="1"/>
    <col min="3331" max="3332" width="22.7265625" style="24" customWidth="1"/>
    <col min="3333" max="3333" width="30.08984375" style="24" customWidth="1"/>
    <col min="3334" max="3338" width="20.7265625" style="24" customWidth="1"/>
    <col min="3339" max="3339" width="2.08984375" style="24" customWidth="1"/>
    <col min="3340" max="3340" width="3.26953125" style="24" customWidth="1"/>
    <col min="3341" max="3342" width="20.26953125" style="24" customWidth="1"/>
    <col min="3343" max="3343" width="20.6328125" style="24" customWidth="1"/>
    <col min="3344" max="3344" width="48.81640625" style="24" customWidth="1"/>
    <col min="3345" max="3345" width="1.7265625" style="24" customWidth="1"/>
    <col min="3346" max="3346" width="0" style="24" hidden="1" customWidth="1"/>
    <col min="3347" max="3347" width="3" style="24" customWidth="1"/>
    <col min="3348" max="3348" width="67.08984375" style="24" customWidth="1"/>
    <col min="3349" max="3349" width="24.08984375" style="24" customWidth="1"/>
    <col min="3350" max="3350" width="2.81640625" style="24" customWidth="1"/>
    <col min="3351" max="3351" width="26.7265625" style="24" customWidth="1"/>
    <col min="3352" max="3584" width="9.08984375" style="24"/>
    <col min="3585" max="3585" width="2.81640625" style="24" customWidth="1"/>
    <col min="3586" max="3586" width="4.26953125" style="24" customWidth="1"/>
    <col min="3587" max="3588" width="22.7265625" style="24" customWidth="1"/>
    <col min="3589" max="3589" width="30.08984375" style="24" customWidth="1"/>
    <col min="3590" max="3594" width="20.7265625" style="24" customWidth="1"/>
    <col min="3595" max="3595" width="2.08984375" style="24" customWidth="1"/>
    <col min="3596" max="3596" width="3.26953125" style="24" customWidth="1"/>
    <col min="3597" max="3598" width="20.26953125" style="24" customWidth="1"/>
    <col min="3599" max="3599" width="20.6328125" style="24" customWidth="1"/>
    <col min="3600" max="3600" width="48.81640625" style="24" customWidth="1"/>
    <col min="3601" max="3601" width="1.7265625" style="24" customWidth="1"/>
    <col min="3602" max="3602" width="0" style="24" hidden="1" customWidth="1"/>
    <col min="3603" max="3603" width="3" style="24" customWidth="1"/>
    <col min="3604" max="3604" width="67.08984375" style="24" customWidth="1"/>
    <col min="3605" max="3605" width="24.08984375" style="24" customWidth="1"/>
    <col min="3606" max="3606" width="2.81640625" style="24" customWidth="1"/>
    <col min="3607" max="3607" width="26.7265625" style="24" customWidth="1"/>
    <col min="3608" max="3840" width="9.08984375" style="24"/>
    <col min="3841" max="3841" width="2.81640625" style="24" customWidth="1"/>
    <col min="3842" max="3842" width="4.26953125" style="24" customWidth="1"/>
    <col min="3843" max="3844" width="22.7265625" style="24" customWidth="1"/>
    <col min="3845" max="3845" width="30.08984375" style="24" customWidth="1"/>
    <col min="3846" max="3850" width="20.7265625" style="24" customWidth="1"/>
    <col min="3851" max="3851" width="2.08984375" style="24" customWidth="1"/>
    <col min="3852" max="3852" width="3.26953125" style="24" customWidth="1"/>
    <col min="3853" max="3854" width="20.26953125" style="24" customWidth="1"/>
    <col min="3855" max="3855" width="20.6328125" style="24" customWidth="1"/>
    <col min="3856" max="3856" width="48.81640625" style="24" customWidth="1"/>
    <col min="3857" max="3857" width="1.7265625" style="24" customWidth="1"/>
    <col min="3858" max="3858" width="0" style="24" hidden="1" customWidth="1"/>
    <col min="3859" max="3859" width="3" style="24" customWidth="1"/>
    <col min="3860" max="3860" width="67.08984375" style="24" customWidth="1"/>
    <col min="3861" max="3861" width="24.08984375" style="24" customWidth="1"/>
    <col min="3862" max="3862" width="2.81640625" style="24" customWidth="1"/>
    <col min="3863" max="3863" width="26.7265625" style="24" customWidth="1"/>
    <col min="3864" max="4096" width="9.08984375" style="24"/>
    <col min="4097" max="4097" width="2.81640625" style="24" customWidth="1"/>
    <col min="4098" max="4098" width="4.26953125" style="24" customWidth="1"/>
    <col min="4099" max="4100" width="22.7265625" style="24" customWidth="1"/>
    <col min="4101" max="4101" width="30.08984375" style="24" customWidth="1"/>
    <col min="4102" max="4106" width="20.7265625" style="24" customWidth="1"/>
    <col min="4107" max="4107" width="2.08984375" style="24" customWidth="1"/>
    <col min="4108" max="4108" width="3.26953125" style="24" customWidth="1"/>
    <col min="4109" max="4110" width="20.26953125" style="24" customWidth="1"/>
    <col min="4111" max="4111" width="20.6328125" style="24" customWidth="1"/>
    <col min="4112" max="4112" width="48.81640625" style="24" customWidth="1"/>
    <col min="4113" max="4113" width="1.7265625" style="24" customWidth="1"/>
    <col min="4114" max="4114" width="0" style="24" hidden="1" customWidth="1"/>
    <col min="4115" max="4115" width="3" style="24" customWidth="1"/>
    <col min="4116" max="4116" width="67.08984375" style="24" customWidth="1"/>
    <col min="4117" max="4117" width="24.08984375" style="24" customWidth="1"/>
    <col min="4118" max="4118" width="2.81640625" style="24" customWidth="1"/>
    <col min="4119" max="4119" width="26.7265625" style="24" customWidth="1"/>
    <col min="4120" max="4352" width="9.08984375" style="24"/>
    <col min="4353" max="4353" width="2.81640625" style="24" customWidth="1"/>
    <col min="4354" max="4354" width="4.26953125" style="24" customWidth="1"/>
    <col min="4355" max="4356" width="22.7265625" style="24" customWidth="1"/>
    <col min="4357" max="4357" width="30.08984375" style="24" customWidth="1"/>
    <col min="4358" max="4362" width="20.7265625" style="24" customWidth="1"/>
    <col min="4363" max="4363" width="2.08984375" style="24" customWidth="1"/>
    <col min="4364" max="4364" width="3.26953125" style="24" customWidth="1"/>
    <col min="4365" max="4366" width="20.26953125" style="24" customWidth="1"/>
    <col min="4367" max="4367" width="20.6328125" style="24" customWidth="1"/>
    <col min="4368" max="4368" width="48.81640625" style="24" customWidth="1"/>
    <col min="4369" max="4369" width="1.7265625" style="24" customWidth="1"/>
    <col min="4370" max="4370" width="0" style="24" hidden="1" customWidth="1"/>
    <col min="4371" max="4371" width="3" style="24" customWidth="1"/>
    <col min="4372" max="4372" width="67.08984375" style="24" customWidth="1"/>
    <col min="4373" max="4373" width="24.08984375" style="24" customWidth="1"/>
    <col min="4374" max="4374" width="2.81640625" style="24" customWidth="1"/>
    <col min="4375" max="4375" width="26.7265625" style="24" customWidth="1"/>
    <col min="4376" max="4608" width="9.08984375" style="24"/>
    <col min="4609" max="4609" width="2.81640625" style="24" customWidth="1"/>
    <col min="4610" max="4610" width="4.26953125" style="24" customWidth="1"/>
    <col min="4611" max="4612" width="22.7265625" style="24" customWidth="1"/>
    <col min="4613" max="4613" width="30.08984375" style="24" customWidth="1"/>
    <col min="4614" max="4618" width="20.7265625" style="24" customWidth="1"/>
    <col min="4619" max="4619" width="2.08984375" style="24" customWidth="1"/>
    <col min="4620" max="4620" width="3.26953125" style="24" customWidth="1"/>
    <col min="4621" max="4622" width="20.26953125" style="24" customWidth="1"/>
    <col min="4623" max="4623" width="20.6328125" style="24" customWidth="1"/>
    <col min="4624" max="4624" width="48.81640625" style="24" customWidth="1"/>
    <col min="4625" max="4625" width="1.7265625" style="24" customWidth="1"/>
    <col min="4626" max="4626" width="0" style="24" hidden="1" customWidth="1"/>
    <col min="4627" max="4627" width="3" style="24" customWidth="1"/>
    <col min="4628" max="4628" width="67.08984375" style="24" customWidth="1"/>
    <col min="4629" max="4629" width="24.08984375" style="24" customWidth="1"/>
    <col min="4630" max="4630" width="2.81640625" style="24" customWidth="1"/>
    <col min="4631" max="4631" width="26.7265625" style="24" customWidth="1"/>
    <col min="4632" max="4864" width="9.08984375" style="24"/>
    <col min="4865" max="4865" width="2.81640625" style="24" customWidth="1"/>
    <col min="4866" max="4866" width="4.26953125" style="24" customWidth="1"/>
    <col min="4867" max="4868" width="22.7265625" style="24" customWidth="1"/>
    <col min="4869" max="4869" width="30.08984375" style="24" customWidth="1"/>
    <col min="4870" max="4874" width="20.7265625" style="24" customWidth="1"/>
    <col min="4875" max="4875" width="2.08984375" style="24" customWidth="1"/>
    <col min="4876" max="4876" width="3.26953125" style="24" customWidth="1"/>
    <col min="4877" max="4878" width="20.26953125" style="24" customWidth="1"/>
    <col min="4879" max="4879" width="20.6328125" style="24" customWidth="1"/>
    <col min="4880" max="4880" width="48.81640625" style="24" customWidth="1"/>
    <col min="4881" max="4881" width="1.7265625" style="24" customWidth="1"/>
    <col min="4882" max="4882" width="0" style="24" hidden="1" customWidth="1"/>
    <col min="4883" max="4883" width="3" style="24" customWidth="1"/>
    <col min="4884" max="4884" width="67.08984375" style="24" customWidth="1"/>
    <col min="4885" max="4885" width="24.08984375" style="24" customWidth="1"/>
    <col min="4886" max="4886" width="2.81640625" style="24" customWidth="1"/>
    <col min="4887" max="4887" width="26.7265625" style="24" customWidth="1"/>
    <col min="4888" max="5120" width="9.08984375" style="24"/>
    <col min="5121" max="5121" width="2.81640625" style="24" customWidth="1"/>
    <col min="5122" max="5122" width="4.26953125" style="24" customWidth="1"/>
    <col min="5123" max="5124" width="22.7265625" style="24" customWidth="1"/>
    <col min="5125" max="5125" width="30.08984375" style="24" customWidth="1"/>
    <col min="5126" max="5130" width="20.7265625" style="24" customWidth="1"/>
    <col min="5131" max="5131" width="2.08984375" style="24" customWidth="1"/>
    <col min="5132" max="5132" width="3.26953125" style="24" customWidth="1"/>
    <col min="5133" max="5134" width="20.26953125" style="24" customWidth="1"/>
    <col min="5135" max="5135" width="20.6328125" style="24" customWidth="1"/>
    <col min="5136" max="5136" width="48.81640625" style="24" customWidth="1"/>
    <col min="5137" max="5137" width="1.7265625" style="24" customWidth="1"/>
    <col min="5138" max="5138" width="0" style="24" hidden="1" customWidth="1"/>
    <col min="5139" max="5139" width="3" style="24" customWidth="1"/>
    <col min="5140" max="5140" width="67.08984375" style="24" customWidth="1"/>
    <col min="5141" max="5141" width="24.08984375" style="24" customWidth="1"/>
    <col min="5142" max="5142" width="2.81640625" style="24" customWidth="1"/>
    <col min="5143" max="5143" width="26.7265625" style="24" customWidth="1"/>
    <col min="5144" max="5376" width="9.08984375" style="24"/>
    <col min="5377" max="5377" width="2.81640625" style="24" customWidth="1"/>
    <col min="5378" max="5378" width="4.26953125" style="24" customWidth="1"/>
    <col min="5379" max="5380" width="22.7265625" style="24" customWidth="1"/>
    <col min="5381" max="5381" width="30.08984375" style="24" customWidth="1"/>
    <col min="5382" max="5386" width="20.7265625" style="24" customWidth="1"/>
    <col min="5387" max="5387" width="2.08984375" style="24" customWidth="1"/>
    <col min="5388" max="5388" width="3.26953125" style="24" customWidth="1"/>
    <col min="5389" max="5390" width="20.26953125" style="24" customWidth="1"/>
    <col min="5391" max="5391" width="20.6328125" style="24" customWidth="1"/>
    <col min="5392" max="5392" width="48.81640625" style="24" customWidth="1"/>
    <col min="5393" max="5393" width="1.7265625" style="24" customWidth="1"/>
    <col min="5394" max="5394" width="0" style="24" hidden="1" customWidth="1"/>
    <col min="5395" max="5395" width="3" style="24" customWidth="1"/>
    <col min="5396" max="5396" width="67.08984375" style="24" customWidth="1"/>
    <col min="5397" max="5397" width="24.08984375" style="24" customWidth="1"/>
    <col min="5398" max="5398" width="2.81640625" style="24" customWidth="1"/>
    <col min="5399" max="5399" width="26.7265625" style="24" customWidth="1"/>
    <col min="5400" max="5632" width="9.08984375" style="24"/>
    <col min="5633" max="5633" width="2.81640625" style="24" customWidth="1"/>
    <col min="5634" max="5634" width="4.26953125" style="24" customWidth="1"/>
    <col min="5635" max="5636" width="22.7265625" style="24" customWidth="1"/>
    <col min="5637" max="5637" width="30.08984375" style="24" customWidth="1"/>
    <col min="5638" max="5642" width="20.7265625" style="24" customWidth="1"/>
    <col min="5643" max="5643" width="2.08984375" style="24" customWidth="1"/>
    <col min="5644" max="5644" width="3.26953125" style="24" customWidth="1"/>
    <col min="5645" max="5646" width="20.26953125" style="24" customWidth="1"/>
    <col min="5647" max="5647" width="20.6328125" style="24" customWidth="1"/>
    <col min="5648" max="5648" width="48.81640625" style="24" customWidth="1"/>
    <col min="5649" max="5649" width="1.7265625" style="24" customWidth="1"/>
    <col min="5650" max="5650" width="0" style="24" hidden="1" customWidth="1"/>
    <col min="5651" max="5651" width="3" style="24" customWidth="1"/>
    <col min="5652" max="5652" width="67.08984375" style="24" customWidth="1"/>
    <col min="5653" max="5653" width="24.08984375" style="24" customWidth="1"/>
    <col min="5654" max="5654" width="2.81640625" style="24" customWidth="1"/>
    <col min="5655" max="5655" width="26.7265625" style="24" customWidth="1"/>
    <col min="5656" max="5888" width="9.08984375" style="24"/>
    <col min="5889" max="5889" width="2.81640625" style="24" customWidth="1"/>
    <col min="5890" max="5890" width="4.26953125" style="24" customWidth="1"/>
    <col min="5891" max="5892" width="22.7265625" style="24" customWidth="1"/>
    <col min="5893" max="5893" width="30.08984375" style="24" customWidth="1"/>
    <col min="5894" max="5898" width="20.7265625" style="24" customWidth="1"/>
    <col min="5899" max="5899" width="2.08984375" style="24" customWidth="1"/>
    <col min="5900" max="5900" width="3.26953125" style="24" customWidth="1"/>
    <col min="5901" max="5902" width="20.26953125" style="24" customWidth="1"/>
    <col min="5903" max="5903" width="20.6328125" style="24" customWidth="1"/>
    <col min="5904" max="5904" width="48.81640625" style="24" customWidth="1"/>
    <col min="5905" max="5905" width="1.7265625" style="24" customWidth="1"/>
    <col min="5906" max="5906" width="0" style="24" hidden="1" customWidth="1"/>
    <col min="5907" max="5907" width="3" style="24" customWidth="1"/>
    <col min="5908" max="5908" width="67.08984375" style="24" customWidth="1"/>
    <col min="5909" max="5909" width="24.08984375" style="24" customWidth="1"/>
    <col min="5910" max="5910" width="2.81640625" style="24" customWidth="1"/>
    <col min="5911" max="5911" width="26.7265625" style="24" customWidth="1"/>
    <col min="5912" max="6144" width="9.08984375" style="24"/>
    <col min="6145" max="6145" width="2.81640625" style="24" customWidth="1"/>
    <col min="6146" max="6146" width="4.26953125" style="24" customWidth="1"/>
    <col min="6147" max="6148" width="22.7265625" style="24" customWidth="1"/>
    <col min="6149" max="6149" width="30.08984375" style="24" customWidth="1"/>
    <col min="6150" max="6154" width="20.7265625" style="24" customWidth="1"/>
    <col min="6155" max="6155" width="2.08984375" style="24" customWidth="1"/>
    <col min="6156" max="6156" width="3.26953125" style="24" customWidth="1"/>
    <col min="6157" max="6158" width="20.26953125" style="24" customWidth="1"/>
    <col min="6159" max="6159" width="20.6328125" style="24" customWidth="1"/>
    <col min="6160" max="6160" width="48.81640625" style="24" customWidth="1"/>
    <col min="6161" max="6161" width="1.7265625" style="24" customWidth="1"/>
    <col min="6162" max="6162" width="0" style="24" hidden="1" customWidth="1"/>
    <col min="6163" max="6163" width="3" style="24" customWidth="1"/>
    <col min="6164" max="6164" width="67.08984375" style="24" customWidth="1"/>
    <col min="6165" max="6165" width="24.08984375" style="24" customWidth="1"/>
    <col min="6166" max="6166" width="2.81640625" style="24" customWidth="1"/>
    <col min="6167" max="6167" width="26.7265625" style="24" customWidth="1"/>
    <col min="6168" max="6400" width="9.08984375" style="24"/>
    <col min="6401" max="6401" width="2.81640625" style="24" customWidth="1"/>
    <col min="6402" max="6402" width="4.26953125" style="24" customWidth="1"/>
    <col min="6403" max="6404" width="22.7265625" style="24" customWidth="1"/>
    <col min="6405" max="6405" width="30.08984375" style="24" customWidth="1"/>
    <col min="6406" max="6410" width="20.7265625" style="24" customWidth="1"/>
    <col min="6411" max="6411" width="2.08984375" style="24" customWidth="1"/>
    <col min="6412" max="6412" width="3.26953125" style="24" customWidth="1"/>
    <col min="6413" max="6414" width="20.26953125" style="24" customWidth="1"/>
    <col min="6415" max="6415" width="20.6328125" style="24" customWidth="1"/>
    <col min="6416" max="6416" width="48.81640625" style="24" customWidth="1"/>
    <col min="6417" max="6417" width="1.7265625" style="24" customWidth="1"/>
    <col min="6418" max="6418" width="0" style="24" hidden="1" customWidth="1"/>
    <col min="6419" max="6419" width="3" style="24" customWidth="1"/>
    <col min="6420" max="6420" width="67.08984375" style="24" customWidth="1"/>
    <col min="6421" max="6421" width="24.08984375" style="24" customWidth="1"/>
    <col min="6422" max="6422" width="2.81640625" style="24" customWidth="1"/>
    <col min="6423" max="6423" width="26.7265625" style="24" customWidth="1"/>
    <col min="6424" max="6656" width="9.08984375" style="24"/>
    <col min="6657" max="6657" width="2.81640625" style="24" customWidth="1"/>
    <col min="6658" max="6658" width="4.26953125" style="24" customWidth="1"/>
    <col min="6659" max="6660" width="22.7265625" style="24" customWidth="1"/>
    <col min="6661" max="6661" width="30.08984375" style="24" customWidth="1"/>
    <col min="6662" max="6666" width="20.7265625" style="24" customWidth="1"/>
    <col min="6667" max="6667" width="2.08984375" style="24" customWidth="1"/>
    <col min="6668" max="6668" width="3.26953125" style="24" customWidth="1"/>
    <col min="6669" max="6670" width="20.26953125" style="24" customWidth="1"/>
    <col min="6671" max="6671" width="20.6328125" style="24" customWidth="1"/>
    <col min="6672" max="6672" width="48.81640625" style="24" customWidth="1"/>
    <col min="6673" max="6673" width="1.7265625" style="24" customWidth="1"/>
    <col min="6674" max="6674" width="0" style="24" hidden="1" customWidth="1"/>
    <col min="6675" max="6675" width="3" style="24" customWidth="1"/>
    <col min="6676" max="6676" width="67.08984375" style="24" customWidth="1"/>
    <col min="6677" max="6677" width="24.08984375" style="24" customWidth="1"/>
    <col min="6678" max="6678" width="2.81640625" style="24" customWidth="1"/>
    <col min="6679" max="6679" width="26.7265625" style="24" customWidth="1"/>
    <col min="6680" max="6912" width="9.08984375" style="24"/>
    <col min="6913" max="6913" width="2.81640625" style="24" customWidth="1"/>
    <col min="6914" max="6914" width="4.26953125" style="24" customWidth="1"/>
    <col min="6915" max="6916" width="22.7265625" style="24" customWidth="1"/>
    <col min="6917" max="6917" width="30.08984375" style="24" customWidth="1"/>
    <col min="6918" max="6922" width="20.7265625" style="24" customWidth="1"/>
    <col min="6923" max="6923" width="2.08984375" style="24" customWidth="1"/>
    <col min="6924" max="6924" width="3.26953125" style="24" customWidth="1"/>
    <col min="6925" max="6926" width="20.26953125" style="24" customWidth="1"/>
    <col min="6927" max="6927" width="20.6328125" style="24" customWidth="1"/>
    <col min="6928" max="6928" width="48.81640625" style="24" customWidth="1"/>
    <col min="6929" max="6929" width="1.7265625" style="24" customWidth="1"/>
    <col min="6930" max="6930" width="0" style="24" hidden="1" customWidth="1"/>
    <col min="6931" max="6931" width="3" style="24" customWidth="1"/>
    <col min="6932" max="6932" width="67.08984375" style="24" customWidth="1"/>
    <col min="6933" max="6933" width="24.08984375" style="24" customWidth="1"/>
    <col min="6934" max="6934" width="2.81640625" style="24" customWidth="1"/>
    <col min="6935" max="6935" width="26.7265625" style="24" customWidth="1"/>
    <col min="6936" max="7168" width="9.08984375" style="24"/>
    <col min="7169" max="7169" width="2.81640625" style="24" customWidth="1"/>
    <col min="7170" max="7170" width="4.26953125" style="24" customWidth="1"/>
    <col min="7171" max="7172" width="22.7265625" style="24" customWidth="1"/>
    <col min="7173" max="7173" width="30.08984375" style="24" customWidth="1"/>
    <col min="7174" max="7178" width="20.7265625" style="24" customWidth="1"/>
    <col min="7179" max="7179" width="2.08984375" style="24" customWidth="1"/>
    <col min="7180" max="7180" width="3.26953125" style="24" customWidth="1"/>
    <col min="7181" max="7182" width="20.26953125" style="24" customWidth="1"/>
    <col min="7183" max="7183" width="20.6328125" style="24" customWidth="1"/>
    <col min="7184" max="7184" width="48.81640625" style="24" customWidth="1"/>
    <col min="7185" max="7185" width="1.7265625" style="24" customWidth="1"/>
    <col min="7186" max="7186" width="0" style="24" hidden="1" customWidth="1"/>
    <col min="7187" max="7187" width="3" style="24" customWidth="1"/>
    <col min="7188" max="7188" width="67.08984375" style="24" customWidth="1"/>
    <col min="7189" max="7189" width="24.08984375" style="24" customWidth="1"/>
    <col min="7190" max="7190" width="2.81640625" style="24" customWidth="1"/>
    <col min="7191" max="7191" width="26.7265625" style="24" customWidth="1"/>
    <col min="7192" max="7424" width="9.08984375" style="24"/>
    <col min="7425" max="7425" width="2.81640625" style="24" customWidth="1"/>
    <col min="7426" max="7426" width="4.26953125" style="24" customWidth="1"/>
    <col min="7427" max="7428" width="22.7265625" style="24" customWidth="1"/>
    <col min="7429" max="7429" width="30.08984375" style="24" customWidth="1"/>
    <col min="7430" max="7434" width="20.7265625" style="24" customWidth="1"/>
    <col min="7435" max="7435" width="2.08984375" style="24" customWidth="1"/>
    <col min="7436" max="7436" width="3.26953125" style="24" customWidth="1"/>
    <col min="7437" max="7438" width="20.26953125" style="24" customWidth="1"/>
    <col min="7439" max="7439" width="20.6328125" style="24" customWidth="1"/>
    <col min="7440" max="7440" width="48.81640625" style="24" customWidth="1"/>
    <col min="7441" max="7441" width="1.7265625" style="24" customWidth="1"/>
    <col min="7442" max="7442" width="0" style="24" hidden="1" customWidth="1"/>
    <col min="7443" max="7443" width="3" style="24" customWidth="1"/>
    <col min="7444" max="7444" width="67.08984375" style="24" customWidth="1"/>
    <col min="7445" max="7445" width="24.08984375" style="24" customWidth="1"/>
    <col min="7446" max="7446" width="2.81640625" style="24" customWidth="1"/>
    <col min="7447" max="7447" width="26.7265625" style="24" customWidth="1"/>
    <col min="7448" max="7680" width="9.08984375" style="24"/>
    <col min="7681" max="7681" width="2.81640625" style="24" customWidth="1"/>
    <col min="7682" max="7682" width="4.26953125" style="24" customWidth="1"/>
    <col min="7683" max="7684" width="22.7265625" style="24" customWidth="1"/>
    <col min="7685" max="7685" width="30.08984375" style="24" customWidth="1"/>
    <col min="7686" max="7690" width="20.7265625" style="24" customWidth="1"/>
    <col min="7691" max="7691" width="2.08984375" style="24" customWidth="1"/>
    <col min="7692" max="7692" width="3.26953125" style="24" customWidth="1"/>
    <col min="7693" max="7694" width="20.26953125" style="24" customWidth="1"/>
    <col min="7695" max="7695" width="20.6328125" style="24" customWidth="1"/>
    <col min="7696" max="7696" width="48.81640625" style="24" customWidth="1"/>
    <col min="7697" max="7697" width="1.7265625" style="24" customWidth="1"/>
    <col min="7698" max="7698" width="0" style="24" hidden="1" customWidth="1"/>
    <col min="7699" max="7699" width="3" style="24" customWidth="1"/>
    <col min="7700" max="7700" width="67.08984375" style="24" customWidth="1"/>
    <col min="7701" max="7701" width="24.08984375" style="24" customWidth="1"/>
    <col min="7702" max="7702" width="2.81640625" style="24" customWidth="1"/>
    <col min="7703" max="7703" width="26.7265625" style="24" customWidth="1"/>
    <col min="7704" max="7936" width="9.08984375" style="24"/>
    <col min="7937" max="7937" width="2.81640625" style="24" customWidth="1"/>
    <col min="7938" max="7938" width="4.26953125" style="24" customWidth="1"/>
    <col min="7939" max="7940" width="22.7265625" style="24" customWidth="1"/>
    <col min="7941" max="7941" width="30.08984375" style="24" customWidth="1"/>
    <col min="7942" max="7946" width="20.7265625" style="24" customWidth="1"/>
    <col min="7947" max="7947" width="2.08984375" style="24" customWidth="1"/>
    <col min="7948" max="7948" width="3.26953125" style="24" customWidth="1"/>
    <col min="7949" max="7950" width="20.26953125" style="24" customWidth="1"/>
    <col min="7951" max="7951" width="20.6328125" style="24" customWidth="1"/>
    <col min="7952" max="7952" width="48.81640625" style="24" customWidth="1"/>
    <col min="7953" max="7953" width="1.7265625" style="24" customWidth="1"/>
    <col min="7954" max="7954" width="0" style="24" hidden="1" customWidth="1"/>
    <col min="7955" max="7955" width="3" style="24" customWidth="1"/>
    <col min="7956" max="7956" width="67.08984375" style="24" customWidth="1"/>
    <col min="7957" max="7957" width="24.08984375" style="24" customWidth="1"/>
    <col min="7958" max="7958" width="2.81640625" style="24" customWidth="1"/>
    <col min="7959" max="7959" width="26.7265625" style="24" customWidth="1"/>
    <col min="7960" max="8192" width="9.08984375" style="24"/>
    <col min="8193" max="8193" width="2.81640625" style="24" customWidth="1"/>
    <col min="8194" max="8194" width="4.26953125" style="24" customWidth="1"/>
    <col min="8195" max="8196" width="22.7265625" style="24" customWidth="1"/>
    <col min="8197" max="8197" width="30.08984375" style="24" customWidth="1"/>
    <col min="8198" max="8202" width="20.7265625" style="24" customWidth="1"/>
    <col min="8203" max="8203" width="2.08984375" style="24" customWidth="1"/>
    <col min="8204" max="8204" width="3.26953125" style="24" customWidth="1"/>
    <col min="8205" max="8206" width="20.26953125" style="24" customWidth="1"/>
    <col min="8207" max="8207" width="20.6328125" style="24" customWidth="1"/>
    <col min="8208" max="8208" width="48.81640625" style="24" customWidth="1"/>
    <col min="8209" max="8209" width="1.7265625" style="24" customWidth="1"/>
    <col min="8210" max="8210" width="0" style="24" hidden="1" customWidth="1"/>
    <col min="8211" max="8211" width="3" style="24" customWidth="1"/>
    <col min="8212" max="8212" width="67.08984375" style="24" customWidth="1"/>
    <col min="8213" max="8213" width="24.08984375" style="24" customWidth="1"/>
    <col min="8214" max="8214" width="2.81640625" style="24" customWidth="1"/>
    <col min="8215" max="8215" width="26.7265625" style="24" customWidth="1"/>
    <col min="8216" max="8448" width="9.08984375" style="24"/>
    <col min="8449" max="8449" width="2.81640625" style="24" customWidth="1"/>
    <col min="8450" max="8450" width="4.26953125" style="24" customWidth="1"/>
    <col min="8451" max="8452" width="22.7265625" style="24" customWidth="1"/>
    <col min="8453" max="8453" width="30.08984375" style="24" customWidth="1"/>
    <col min="8454" max="8458" width="20.7265625" style="24" customWidth="1"/>
    <col min="8459" max="8459" width="2.08984375" style="24" customWidth="1"/>
    <col min="8460" max="8460" width="3.26953125" style="24" customWidth="1"/>
    <col min="8461" max="8462" width="20.26953125" style="24" customWidth="1"/>
    <col min="8463" max="8463" width="20.6328125" style="24" customWidth="1"/>
    <col min="8464" max="8464" width="48.81640625" style="24" customWidth="1"/>
    <col min="8465" max="8465" width="1.7265625" style="24" customWidth="1"/>
    <col min="8466" max="8466" width="0" style="24" hidden="1" customWidth="1"/>
    <col min="8467" max="8467" width="3" style="24" customWidth="1"/>
    <col min="8468" max="8468" width="67.08984375" style="24" customWidth="1"/>
    <col min="8469" max="8469" width="24.08984375" style="24" customWidth="1"/>
    <col min="8470" max="8470" width="2.81640625" style="24" customWidth="1"/>
    <col min="8471" max="8471" width="26.7265625" style="24" customWidth="1"/>
    <col min="8472" max="8704" width="9.08984375" style="24"/>
    <col min="8705" max="8705" width="2.81640625" style="24" customWidth="1"/>
    <col min="8706" max="8706" width="4.26953125" style="24" customWidth="1"/>
    <col min="8707" max="8708" width="22.7265625" style="24" customWidth="1"/>
    <col min="8709" max="8709" width="30.08984375" style="24" customWidth="1"/>
    <col min="8710" max="8714" width="20.7265625" style="24" customWidth="1"/>
    <col min="8715" max="8715" width="2.08984375" style="24" customWidth="1"/>
    <col min="8716" max="8716" width="3.26953125" style="24" customWidth="1"/>
    <col min="8717" max="8718" width="20.26953125" style="24" customWidth="1"/>
    <col min="8719" max="8719" width="20.6328125" style="24" customWidth="1"/>
    <col min="8720" max="8720" width="48.81640625" style="24" customWidth="1"/>
    <col min="8721" max="8721" width="1.7265625" style="24" customWidth="1"/>
    <col min="8722" max="8722" width="0" style="24" hidden="1" customWidth="1"/>
    <col min="8723" max="8723" width="3" style="24" customWidth="1"/>
    <col min="8724" max="8724" width="67.08984375" style="24" customWidth="1"/>
    <col min="8725" max="8725" width="24.08984375" style="24" customWidth="1"/>
    <col min="8726" max="8726" width="2.81640625" style="24" customWidth="1"/>
    <col min="8727" max="8727" width="26.7265625" style="24" customWidth="1"/>
    <col min="8728" max="8960" width="9.08984375" style="24"/>
    <col min="8961" max="8961" width="2.81640625" style="24" customWidth="1"/>
    <col min="8962" max="8962" width="4.26953125" style="24" customWidth="1"/>
    <col min="8963" max="8964" width="22.7265625" style="24" customWidth="1"/>
    <col min="8965" max="8965" width="30.08984375" style="24" customWidth="1"/>
    <col min="8966" max="8970" width="20.7265625" style="24" customWidth="1"/>
    <col min="8971" max="8971" width="2.08984375" style="24" customWidth="1"/>
    <col min="8972" max="8972" width="3.26953125" style="24" customWidth="1"/>
    <col min="8973" max="8974" width="20.26953125" style="24" customWidth="1"/>
    <col min="8975" max="8975" width="20.6328125" style="24" customWidth="1"/>
    <col min="8976" max="8976" width="48.81640625" style="24" customWidth="1"/>
    <col min="8977" max="8977" width="1.7265625" style="24" customWidth="1"/>
    <col min="8978" max="8978" width="0" style="24" hidden="1" customWidth="1"/>
    <col min="8979" max="8979" width="3" style="24" customWidth="1"/>
    <col min="8980" max="8980" width="67.08984375" style="24" customWidth="1"/>
    <col min="8981" max="8981" width="24.08984375" style="24" customWidth="1"/>
    <col min="8982" max="8982" width="2.81640625" style="24" customWidth="1"/>
    <col min="8983" max="8983" width="26.7265625" style="24" customWidth="1"/>
    <col min="8984" max="9216" width="9.08984375" style="24"/>
    <col min="9217" max="9217" width="2.81640625" style="24" customWidth="1"/>
    <col min="9218" max="9218" width="4.26953125" style="24" customWidth="1"/>
    <col min="9219" max="9220" width="22.7265625" style="24" customWidth="1"/>
    <col min="9221" max="9221" width="30.08984375" style="24" customWidth="1"/>
    <col min="9222" max="9226" width="20.7265625" style="24" customWidth="1"/>
    <col min="9227" max="9227" width="2.08984375" style="24" customWidth="1"/>
    <col min="9228" max="9228" width="3.26953125" style="24" customWidth="1"/>
    <col min="9229" max="9230" width="20.26953125" style="24" customWidth="1"/>
    <col min="9231" max="9231" width="20.6328125" style="24" customWidth="1"/>
    <col min="9232" max="9232" width="48.81640625" style="24" customWidth="1"/>
    <col min="9233" max="9233" width="1.7265625" style="24" customWidth="1"/>
    <col min="9234" max="9234" width="0" style="24" hidden="1" customWidth="1"/>
    <col min="9235" max="9235" width="3" style="24" customWidth="1"/>
    <col min="9236" max="9236" width="67.08984375" style="24" customWidth="1"/>
    <col min="9237" max="9237" width="24.08984375" style="24" customWidth="1"/>
    <col min="9238" max="9238" width="2.81640625" style="24" customWidth="1"/>
    <col min="9239" max="9239" width="26.7265625" style="24" customWidth="1"/>
    <col min="9240" max="9472" width="9.08984375" style="24"/>
    <col min="9473" max="9473" width="2.81640625" style="24" customWidth="1"/>
    <col min="9474" max="9474" width="4.26953125" style="24" customWidth="1"/>
    <col min="9475" max="9476" width="22.7265625" style="24" customWidth="1"/>
    <col min="9477" max="9477" width="30.08984375" style="24" customWidth="1"/>
    <col min="9478" max="9482" width="20.7265625" style="24" customWidth="1"/>
    <col min="9483" max="9483" width="2.08984375" style="24" customWidth="1"/>
    <col min="9484" max="9484" width="3.26953125" style="24" customWidth="1"/>
    <col min="9485" max="9486" width="20.26953125" style="24" customWidth="1"/>
    <col min="9487" max="9487" width="20.6328125" style="24" customWidth="1"/>
    <col min="9488" max="9488" width="48.81640625" style="24" customWidth="1"/>
    <col min="9489" max="9489" width="1.7265625" style="24" customWidth="1"/>
    <col min="9490" max="9490" width="0" style="24" hidden="1" customWidth="1"/>
    <col min="9491" max="9491" width="3" style="24" customWidth="1"/>
    <col min="9492" max="9492" width="67.08984375" style="24" customWidth="1"/>
    <col min="9493" max="9493" width="24.08984375" style="24" customWidth="1"/>
    <col min="9494" max="9494" width="2.81640625" style="24" customWidth="1"/>
    <col min="9495" max="9495" width="26.7265625" style="24" customWidth="1"/>
    <col min="9496" max="9728" width="9.08984375" style="24"/>
    <col min="9729" max="9729" width="2.81640625" style="24" customWidth="1"/>
    <col min="9730" max="9730" width="4.26953125" style="24" customWidth="1"/>
    <col min="9731" max="9732" width="22.7265625" style="24" customWidth="1"/>
    <col min="9733" max="9733" width="30.08984375" style="24" customWidth="1"/>
    <col min="9734" max="9738" width="20.7265625" style="24" customWidth="1"/>
    <col min="9739" max="9739" width="2.08984375" style="24" customWidth="1"/>
    <col min="9740" max="9740" width="3.26953125" style="24" customWidth="1"/>
    <col min="9741" max="9742" width="20.26953125" style="24" customWidth="1"/>
    <col min="9743" max="9743" width="20.6328125" style="24" customWidth="1"/>
    <col min="9744" max="9744" width="48.81640625" style="24" customWidth="1"/>
    <col min="9745" max="9745" width="1.7265625" style="24" customWidth="1"/>
    <col min="9746" max="9746" width="0" style="24" hidden="1" customWidth="1"/>
    <col min="9747" max="9747" width="3" style="24" customWidth="1"/>
    <col min="9748" max="9748" width="67.08984375" style="24" customWidth="1"/>
    <col min="9749" max="9749" width="24.08984375" style="24" customWidth="1"/>
    <col min="9750" max="9750" width="2.81640625" style="24" customWidth="1"/>
    <col min="9751" max="9751" width="26.7265625" style="24" customWidth="1"/>
    <col min="9752" max="9984" width="9.08984375" style="24"/>
    <col min="9985" max="9985" width="2.81640625" style="24" customWidth="1"/>
    <col min="9986" max="9986" width="4.26953125" style="24" customWidth="1"/>
    <col min="9987" max="9988" width="22.7265625" style="24" customWidth="1"/>
    <col min="9989" max="9989" width="30.08984375" style="24" customWidth="1"/>
    <col min="9990" max="9994" width="20.7265625" style="24" customWidth="1"/>
    <col min="9995" max="9995" width="2.08984375" style="24" customWidth="1"/>
    <col min="9996" max="9996" width="3.26953125" style="24" customWidth="1"/>
    <col min="9997" max="9998" width="20.26953125" style="24" customWidth="1"/>
    <col min="9999" max="9999" width="20.6328125" style="24" customWidth="1"/>
    <col min="10000" max="10000" width="48.81640625" style="24" customWidth="1"/>
    <col min="10001" max="10001" width="1.7265625" style="24" customWidth="1"/>
    <col min="10002" max="10002" width="0" style="24" hidden="1" customWidth="1"/>
    <col min="10003" max="10003" width="3" style="24" customWidth="1"/>
    <col min="10004" max="10004" width="67.08984375" style="24" customWidth="1"/>
    <col min="10005" max="10005" width="24.08984375" style="24" customWidth="1"/>
    <col min="10006" max="10006" width="2.81640625" style="24" customWidth="1"/>
    <col min="10007" max="10007" width="26.7265625" style="24" customWidth="1"/>
    <col min="10008" max="10240" width="9.08984375" style="24"/>
    <col min="10241" max="10241" width="2.81640625" style="24" customWidth="1"/>
    <col min="10242" max="10242" width="4.26953125" style="24" customWidth="1"/>
    <col min="10243" max="10244" width="22.7265625" style="24" customWidth="1"/>
    <col min="10245" max="10245" width="30.08984375" style="24" customWidth="1"/>
    <col min="10246" max="10250" width="20.7265625" style="24" customWidth="1"/>
    <col min="10251" max="10251" width="2.08984375" style="24" customWidth="1"/>
    <col min="10252" max="10252" width="3.26953125" style="24" customWidth="1"/>
    <col min="10253" max="10254" width="20.26953125" style="24" customWidth="1"/>
    <col min="10255" max="10255" width="20.6328125" style="24" customWidth="1"/>
    <col min="10256" max="10256" width="48.81640625" style="24" customWidth="1"/>
    <col min="10257" max="10257" width="1.7265625" style="24" customWidth="1"/>
    <col min="10258" max="10258" width="0" style="24" hidden="1" customWidth="1"/>
    <col min="10259" max="10259" width="3" style="24" customWidth="1"/>
    <col min="10260" max="10260" width="67.08984375" style="24" customWidth="1"/>
    <col min="10261" max="10261" width="24.08984375" style="24" customWidth="1"/>
    <col min="10262" max="10262" width="2.81640625" style="24" customWidth="1"/>
    <col min="10263" max="10263" width="26.7265625" style="24" customWidth="1"/>
    <col min="10264" max="10496" width="9.08984375" style="24"/>
    <col min="10497" max="10497" width="2.81640625" style="24" customWidth="1"/>
    <col min="10498" max="10498" width="4.26953125" style="24" customWidth="1"/>
    <col min="10499" max="10500" width="22.7265625" style="24" customWidth="1"/>
    <col min="10501" max="10501" width="30.08984375" style="24" customWidth="1"/>
    <col min="10502" max="10506" width="20.7265625" style="24" customWidth="1"/>
    <col min="10507" max="10507" width="2.08984375" style="24" customWidth="1"/>
    <col min="10508" max="10508" width="3.26953125" style="24" customWidth="1"/>
    <col min="10509" max="10510" width="20.26953125" style="24" customWidth="1"/>
    <col min="10511" max="10511" width="20.6328125" style="24" customWidth="1"/>
    <col min="10512" max="10512" width="48.81640625" style="24" customWidth="1"/>
    <col min="10513" max="10513" width="1.7265625" style="24" customWidth="1"/>
    <col min="10514" max="10514" width="0" style="24" hidden="1" customWidth="1"/>
    <col min="10515" max="10515" width="3" style="24" customWidth="1"/>
    <col min="10516" max="10516" width="67.08984375" style="24" customWidth="1"/>
    <col min="10517" max="10517" width="24.08984375" style="24" customWidth="1"/>
    <col min="10518" max="10518" width="2.81640625" style="24" customWidth="1"/>
    <col min="10519" max="10519" width="26.7265625" style="24" customWidth="1"/>
    <col min="10520" max="10752" width="9.08984375" style="24"/>
    <col min="10753" max="10753" width="2.81640625" style="24" customWidth="1"/>
    <col min="10754" max="10754" width="4.26953125" style="24" customWidth="1"/>
    <col min="10755" max="10756" width="22.7265625" style="24" customWidth="1"/>
    <col min="10757" max="10757" width="30.08984375" style="24" customWidth="1"/>
    <col min="10758" max="10762" width="20.7265625" style="24" customWidth="1"/>
    <col min="10763" max="10763" width="2.08984375" style="24" customWidth="1"/>
    <col min="10764" max="10764" width="3.26953125" style="24" customWidth="1"/>
    <col min="10765" max="10766" width="20.26953125" style="24" customWidth="1"/>
    <col min="10767" max="10767" width="20.6328125" style="24" customWidth="1"/>
    <col min="10768" max="10768" width="48.81640625" style="24" customWidth="1"/>
    <col min="10769" max="10769" width="1.7265625" style="24" customWidth="1"/>
    <col min="10770" max="10770" width="0" style="24" hidden="1" customWidth="1"/>
    <col min="10771" max="10771" width="3" style="24" customWidth="1"/>
    <col min="10772" max="10772" width="67.08984375" style="24" customWidth="1"/>
    <col min="10773" max="10773" width="24.08984375" style="24" customWidth="1"/>
    <col min="10774" max="10774" width="2.81640625" style="24" customWidth="1"/>
    <col min="10775" max="10775" width="26.7265625" style="24" customWidth="1"/>
    <col min="10776" max="11008" width="9.08984375" style="24"/>
    <col min="11009" max="11009" width="2.81640625" style="24" customWidth="1"/>
    <col min="11010" max="11010" width="4.26953125" style="24" customWidth="1"/>
    <col min="11011" max="11012" width="22.7265625" style="24" customWidth="1"/>
    <col min="11013" max="11013" width="30.08984375" style="24" customWidth="1"/>
    <col min="11014" max="11018" width="20.7265625" style="24" customWidth="1"/>
    <col min="11019" max="11019" width="2.08984375" style="24" customWidth="1"/>
    <col min="11020" max="11020" width="3.26953125" style="24" customWidth="1"/>
    <col min="11021" max="11022" width="20.26953125" style="24" customWidth="1"/>
    <col min="11023" max="11023" width="20.6328125" style="24" customWidth="1"/>
    <col min="11024" max="11024" width="48.81640625" style="24" customWidth="1"/>
    <col min="11025" max="11025" width="1.7265625" style="24" customWidth="1"/>
    <col min="11026" max="11026" width="0" style="24" hidden="1" customWidth="1"/>
    <col min="11027" max="11027" width="3" style="24" customWidth="1"/>
    <col min="11028" max="11028" width="67.08984375" style="24" customWidth="1"/>
    <col min="11029" max="11029" width="24.08984375" style="24" customWidth="1"/>
    <col min="11030" max="11030" width="2.81640625" style="24" customWidth="1"/>
    <col min="11031" max="11031" width="26.7265625" style="24" customWidth="1"/>
    <col min="11032" max="11264" width="9.08984375" style="24"/>
    <col min="11265" max="11265" width="2.81640625" style="24" customWidth="1"/>
    <col min="11266" max="11266" width="4.26953125" style="24" customWidth="1"/>
    <col min="11267" max="11268" width="22.7265625" style="24" customWidth="1"/>
    <col min="11269" max="11269" width="30.08984375" style="24" customWidth="1"/>
    <col min="11270" max="11274" width="20.7265625" style="24" customWidth="1"/>
    <col min="11275" max="11275" width="2.08984375" style="24" customWidth="1"/>
    <col min="11276" max="11276" width="3.26953125" style="24" customWidth="1"/>
    <col min="11277" max="11278" width="20.26953125" style="24" customWidth="1"/>
    <col min="11279" max="11279" width="20.6328125" style="24" customWidth="1"/>
    <col min="11280" max="11280" width="48.81640625" style="24" customWidth="1"/>
    <col min="11281" max="11281" width="1.7265625" style="24" customWidth="1"/>
    <col min="11282" max="11282" width="0" style="24" hidden="1" customWidth="1"/>
    <col min="11283" max="11283" width="3" style="24" customWidth="1"/>
    <col min="11284" max="11284" width="67.08984375" style="24" customWidth="1"/>
    <col min="11285" max="11285" width="24.08984375" style="24" customWidth="1"/>
    <col min="11286" max="11286" width="2.81640625" style="24" customWidth="1"/>
    <col min="11287" max="11287" width="26.7265625" style="24" customWidth="1"/>
    <col min="11288" max="11520" width="9.08984375" style="24"/>
    <col min="11521" max="11521" width="2.81640625" style="24" customWidth="1"/>
    <col min="11522" max="11522" width="4.26953125" style="24" customWidth="1"/>
    <col min="11523" max="11524" width="22.7265625" style="24" customWidth="1"/>
    <col min="11525" max="11525" width="30.08984375" style="24" customWidth="1"/>
    <col min="11526" max="11530" width="20.7265625" style="24" customWidth="1"/>
    <col min="11531" max="11531" width="2.08984375" style="24" customWidth="1"/>
    <col min="11532" max="11532" width="3.26953125" style="24" customWidth="1"/>
    <col min="11533" max="11534" width="20.26953125" style="24" customWidth="1"/>
    <col min="11535" max="11535" width="20.6328125" style="24" customWidth="1"/>
    <col min="11536" max="11536" width="48.81640625" style="24" customWidth="1"/>
    <col min="11537" max="11537" width="1.7265625" style="24" customWidth="1"/>
    <col min="11538" max="11538" width="0" style="24" hidden="1" customWidth="1"/>
    <col min="11539" max="11539" width="3" style="24" customWidth="1"/>
    <col min="11540" max="11540" width="67.08984375" style="24" customWidth="1"/>
    <col min="11541" max="11541" width="24.08984375" style="24" customWidth="1"/>
    <col min="11542" max="11542" width="2.81640625" style="24" customWidth="1"/>
    <col min="11543" max="11543" width="26.7265625" style="24" customWidth="1"/>
    <col min="11544" max="11776" width="9.08984375" style="24"/>
    <col min="11777" max="11777" width="2.81640625" style="24" customWidth="1"/>
    <col min="11778" max="11778" width="4.26953125" style="24" customWidth="1"/>
    <col min="11779" max="11780" width="22.7265625" style="24" customWidth="1"/>
    <col min="11781" max="11781" width="30.08984375" style="24" customWidth="1"/>
    <col min="11782" max="11786" width="20.7265625" style="24" customWidth="1"/>
    <col min="11787" max="11787" width="2.08984375" style="24" customWidth="1"/>
    <col min="11788" max="11788" width="3.26953125" style="24" customWidth="1"/>
    <col min="11789" max="11790" width="20.26953125" style="24" customWidth="1"/>
    <col min="11791" max="11791" width="20.6328125" style="24" customWidth="1"/>
    <col min="11792" max="11792" width="48.81640625" style="24" customWidth="1"/>
    <col min="11793" max="11793" width="1.7265625" style="24" customWidth="1"/>
    <col min="11794" max="11794" width="0" style="24" hidden="1" customWidth="1"/>
    <col min="11795" max="11795" width="3" style="24" customWidth="1"/>
    <col min="11796" max="11796" width="67.08984375" style="24" customWidth="1"/>
    <col min="11797" max="11797" width="24.08984375" style="24" customWidth="1"/>
    <col min="11798" max="11798" width="2.81640625" style="24" customWidth="1"/>
    <col min="11799" max="11799" width="26.7265625" style="24" customWidth="1"/>
    <col min="11800" max="12032" width="9.08984375" style="24"/>
    <col min="12033" max="12033" width="2.81640625" style="24" customWidth="1"/>
    <col min="12034" max="12034" width="4.26953125" style="24" customWidth="1"/>
    <col min="12035" max="12036" width="22.7265625" style="24" customWidth="1"/>
    <col min="12037" max="12037" width="30.08984375" style="24" customWidth="1"/>
    <col min="12038" max="12042" width="20.7265625" style="24" customWidth="1"/>
    <col min="12043" max="12043" width="2.08984375" style="24" customWidth="1"/>
    <col min="12044" max="12044" width="3.26953125" style="24" customWidth="1"/>
    <col min="12045" max="12046" width="20.26953125" style="24" customWidth="1"/>
    <col min="12047" max="12047" width="20.6328125" style="24" customWidth="1"/>
    <col min="12048" max="12048" width="48.81640625" style="24" customWidth="1"/>
    <col min="12049" max="12049" width="1.7265625" style="24" customWidth="1"/>
    <col min="12050" max="12050" width="0" style="24" hidden="1" customWidth="1"/>
    <col min="12051" max="12051" width="3" style="24" customWidth="1"/>
    <col min="12052" max="12052" width="67.08984375" style="24" customWidth="1"/>
    <col min="12053" max="12053" width="24.08984375" style="24" customWidth="1"/>
    <col min="12054" max="12054" width="2.81640625" style="24" customWidth="1"/>
    <col min="12055" max="12055" width="26.7265625" style="24" customWidth="1"/>
    <col min="12056" max="12288" width="9.08984375" style="24"/>
    <col min="12289" max="12289" width="2.81640625" style="24" customWidth="1"/>
    <col min="12290" max="12290" width="4.26953125" style="24" customWidth="1"/>
    <col min="12291" max="12292" width="22.7265625" style="24" customWidth="1"/>
    <col min="12293" max="12293" width="30.08984375" style="24" customWidth="1"/>
    <col min="12294" max="12298" width="20.7265625" style="24" customWidth="1"/>
    <col min="12299" max="12299" width="2.08984375" style="24" customWidth="1"/>
    <col min="12300" max="12300" width="3.26953125" style="24" customWidth="1"/>
    <col min="12301" max="12302" width="20.26953125" style="24" customWidth="1"/>
    <col min="12303" max="12303" width="20.6328125" style="24" customWidth="1"/>
    <col min="12304" max="12304" width="48.81640625" style="24" customWidth="1"/>
    <col min="12305" max="12305" width="1.7265625" style="24" customWidth="1"/>
    <col min="12306" max="12306" width="0" style="24" hidden="1" customWidth="1"/>
    <col min="12307" max="12307" width="3" style="24" customWidth="1"/>
    <col min="12308" max="12308" width="67.08984375" style="24" customWidth="1"/>
    <col min="12309" max="12309" width="24.08984375" style="24" customWidth="1"/>
    <col min="12310" max="12310" width="2.81640625" style="24" customWidth="1"/>
    <col min="12311" max="12311" width="26.7265625" style="24" customWidth="1"/>
    <col min="12312" max="12544" width="9.08984375" style="24"/>
    <col min="12545" max="12545" width="2.81640625" style="24" customWidth="1"/>
    <col min="12546" max="12546" width="4.26953125" style="24" customWidth="1"/>
    <col min="12547" max="12548" width="22.7265625" style="24" customWidth="1"/>
    <col min="12549" max="12549" width="30.08984375" style="24" customWidth="1"/>
    <col min="12550" max="12554" width="20.7265625" style="24" customWidth="1"/>
    <col min="12555" max="12555" width="2.08984375" style="24" customWidth="1"/>
    <col min="12556" max="12556" width="3.26953125" style="24" customWidth="1"/>
    <col min="12557" max="12558" width="20.26953125" style="24" customWidth="1"/>
    <col min="12559" max="12559" width="20.6328125" style="24" customWidth="1"/>
    <col min="12560" max="12560" width="48.81640625" style="24" customWidth="1"/>
    <col min="12561" max="12561" width="1.7265625" style="24" customWidth="1"/>
    <col min="12562" max="12562" width="0" style="24" hidden="1" customWidth="1"/>
    <col min="12563" max="12563" width="3" style="24" customWidth="1"/>
    <col min="12564" max="12564" width="67.08984375" style="24" customWidth="1"/>
    <col min="12565" max="12565" width="24.08984375" style="24" customWidth="1"/>
    <col min="12566" max="12566" width="2.81640625" style="24" customWidth="1"/>
    <col min="12567" max="12567" width="26.7265625" style="24" customWidth="1"/>
    <col min="12568" max="12800" width="9.08984375" style="24"/>
    <col min="12801" max="12801" width="2.81640625" style="24" customWidth="1"/>
    <col min="12802" max="12802" width="4.26953125" style="24" customWidth="1"/>
    <col min="12803" max="12804" width="22.7265625" style="24" customWidth="1"/>
    <col min="12805" max="12805" width="30.08984375" style="24" customWidth="1"/>
    <col min="12806" max="12810" width="20.7265625" style="24" customWidth="1"/>
    <col min="12811" max="12811" width="2.08984375" style="24" customWidth="1"/>
    <col min="12812" max="12812" width="3.26953125" style="24" customWidth="1"/>
    <col min="12813" max="12814" width="20.26953125" style="24" customWidth="1"/>
    <col min="12815" max="12815" width="20.6328125" style="24" customWidth="1"/>
    <col min="12816" max="12816" width="48.81640625" style="24" customWidth="1"/>
    <col min="12817" max="12817" width="1.7265625" style="24" customWidth="1"/>
    <col min="12818" max="12818" width="0" style="24" hidden="1" customWidth="1"/>
    <col min="12819" max="12819" width="3" style="24" customWidth="1"/>
    <col min="12820" max="12820" width="67.08984375" style="24" customWidth="1"/>
    <col min="12821" max="12821" width="24.08984375" style="24" customWidth="1"/>
    <col min="12822" max="12822" width="2.81640625" style="24" customWidth="1"/>
    <col min="12823" max="12823" width="26.7265625" style="24" customWidth="1"/>
    <col min="12824" max="13056" width="9.08984375" style="24"/>
    <col min="13057" max="13057" width="2.81640625" style="24" customWidth="1"/>
    <col min="13058" max="13058" width="4.26953125" style="24" customWidth="1"/>
    <col min="13059" max="13060" width="22.7265625" style="24" customWidth="1"/>
    <col min="13061" max="13061" width="30.08984375" style="24" customWidth="1"/>
    <col min="13062" max="13066" width="20.7265625" style="24" customWidth="1"/>
    <col min="13067" max="13067" width="2.08984375" style="24" customWidth="1"/>
    <col min="13068" max="13068" width="3.26953125" style="24" customWidth="1"/>
    <col min="13069" max="13070" width="20.26953125" style="24" customWidth="1"/>
    <col min="13071" max="13071" width="20.6328125" style="24" customWidth="1"/>
    <col min="13072" max="13072" width="48.81640625" style="24" customWidth="1"/>
    <col min="13073" max="13073" width="1.7265625" style="24" customWidth="1"/>
    <col min="13074" max="13074" width="0" style="24" hidden="1" customWidth="1"/>
    <col min="13075" max="13075" width="3" style="24" customWidth="1"/>
    <col min="13076" max="13076" width="67.08984375" style="24" customWidth="1"/>
    <col min="13077" max="13077" width="24.08984375" style="24" customWidth="1"/>
    <col min="13078" max="13078" width="2.81640625" style="24" customWidth="1"/>
    <col min="13079" max="13079" width="26.7265625" style="24" customWidth="1"/>
    <col min="13080" max="13312" width="9.08984375" style="24"/>
    <col min="13313" max="13313" width="2.81640625" style="24" customWidth="1"/>
    <col min="13314" max="13314" width="4.26953125" style="24" customWidth="1"/>
    <col min="13315" max="13316" width="22.7265625" style="24" customWidth="1"/>
    <col min="13317" max="13317" width="30.08984375" style="24" customWidth="1"/>
    <col min="13318" max="13322" width="20.7265625" style="24" customWidth="1"/>
    <col min="13323" max="13323" width="2.08984375" style="24" customWidth="1"/>
    <col min="13324" max="13324" width="3.26953125" style="24" customWidth="1"/>
    <col min="13325" max="13326" width="20.26953125" style="24" customWidth="1"/>
    <col min="13327" max="13327" width="20.6328125" style="24" customWidth="1"/>
    <col min="13328" max="13328" width="48.81640625" style="24" customWidth="1"/>
    <col min="13329" max="13329" width="1.7265625" style="24" customWidth="1"/>
    <col min="13330" max="13330" width="0" style="24" hidden="1" customWidth="1"/>
    <col min="13331" max="13331" width="3" style="24" customWidth="1"/>
    <col min="13332" max="13332" width="67.08984375" style="24" customWidth="1"/>
    <col min="13333" max="13333" width="24.08984375" style="24" customWidth="1"/>
    <col min="13334" max="13334" width="2.81640625" style="24" customWidth="1"/>
    <col min="13335" max="13335" width="26.7265625" style="24" customWidth="1"/>
    <col min="13336" max="13568" width="9.08984375" style="24"/>
    <col min="13569" max="13569" width="2.81640625" style="24" customWidth="1"/>
    <col min="13570" max="13570" width="4.26953125" style="24" customWidth="1"/>
    <col min="13571" max="13572" width="22.7265625" style="24" customWidth="1"/>
    <col min="13573" max="13573" width="30.08984375" style="24" customWidth="1"/>
    <col min="13574" max="13578" width="20.7265625" style="24" customWidth="1"/>
    <col min="13579" max="13579" width="2.08984375" style="24" customWidth="1"/>
    <col min="13580" max="13580" width="3.26953125" style="24" customWidth="1"/>
    <col min="13581" max="13582" width="20.26953125" style="24" customWidth="1"/>
    <col min="13583" max="13583" width="20.6328125" style="24" customWidth="1"/>
    <col min="13584" max="13584" width="48.81640625" style="24" customWidth="1"/>
    <col min="13585" max="13585" width="1.7265625" style="24" customWidth="1"/>
    <col min="13586" max="13586" width="0" style="24" hidden="1" customWidth="1"/>
    <col min="13587" max="13587" width="3" style="24" customWidth="1"/>
    <col min="13588" max="13588" width="67.08984375" style="24" customWidth="1"/>
    <col min="13589" max="13589" width="24.08984375" style="24" customWidth="1"/>
    <col min="13590" max="13590" width="2.81640625" style="24" customWidth="1"/>
    <col min="13591" max="13591" width="26.7265625" style="24" customWidth="1"/>
    <col min="13592" max="13824" width="9.08984375" style="24"/>
    <col min="13825" max="13825" width="2.81640625" style="24" customWidth="1"/>
    <col min="13826" max="13826" width="4.26953125" style="24" customWidth="1"/>
    <col min="13827" max="13828" width="22.7265625" style="24" customWidth="1"/>
    <col min="13829" max="13829" width="30.08984375" style="24" customWidth="1"/>
    <col min="13830" max="13834" width="20.7265625" style="24" customWidth="1"/>
    <col min="13835" max="13835" width="2.08984375" style="24" customWidth="1"/>
    <col min="13836" max="13836" width="3.26953125" style="24" customWidth="1"/>
    <col min="13837" max="13838" width="20.26953125" style="24" customWidth="1"/>
    <col min="13839" max="13839" width="20.6328125" style="24" customWidth="1"/>
    <col min="13840" max="13840" width="48.81640625" style="24" customWidth="1"/>
    <col min="13841" max="13841" width="1.7265625" style="24" customWidth="1"/>
    <col min="13842" max="13842" width="0" style="24" hidden="1" customWidth="1"/>
    <col min="13843" max="13843" width="3" style="24" customWidth="1"/>
    <col min="13844" max="13844" width="67.08984375" style="24" customWidth="1"/>
    <col min="13845" max="13845" width="24.08984375" style="24" customWidth="1"/>
    <col min="13846" max="13846" width="2.81640625" style="24" customWidth="1"/>
    <col min="13847" max="13847" width="26.7265625" style="24" customWidth="1"/>
    <col min="13848" max="14080" width="9.08984375" style="24"/>
    <col min="14081" max="14081" width="2.81640625" style="24" customWidth="1"/>
    <col min="14082" max="14082" width="4.26953125" style="24" customWidth="1"/>
    <col min="14083" max="14084" width="22.7265625" style="24" customWidth="1"/>
    <col min="14085" max="14085" width="30.08984375" style="24" customWidth="1"/>
    <col min="14086" max="14090" width="20.7265625" style="24" customWidth="1"/>
    <col min="14091" max="14091" width="2.08984375" style="24" customWidth="1"/>
    <col min="14092" max="14092" width="3.26953125" style="24" customWidth="1"/>
    <col min="14093" max="14094" width="20.26953125" style="24" customWidth="1"/>
    <col min="14095" max="14095" width="20.6328125" style="24" customWidth="1"/>
    <col min="14096" max="14096" width="48.81640625" style="24" customWidth="1"/>
    <col min="14097" max="14097" width="1.7265625" style="24" customWidth="1"/>
    <col min="14098" max="14098" width="0" style="24" hidden="1" customWidth="1"/>
    <col min="14099" max="14099" width="3" style="24" customWidth="1"/>
    <col min="14100" max="14100" width="67.08984375" style="24" customWidth="1"/>
    <col min="14101" max="14101" width="24.08984375" style="24" customWidth="1"/>
    <col min="14102" max="14102" width="2.81640625" style="24" customWidth="1"/>
    <col min="14103" max="14103" width="26.7265625" style="24" customWidth="1"/>
    <col min="14104" max="14336" width="9.08984375" style="24"/>
    <col min="14337" max="14337" width="2.81640625" style="24" customWidth="1"/>
    <col min="14338" max="14338" width="4.26953125" style="24" customWidth="1"/>
    <col min="14339" max="14340" width="22.7265625" style="24" customWidth="1"/>
    <col min="14341" max="14341" width="30.08984375" style="24" customWidth="1"/>
    <col min="14342" max="14346" width="20.7265625" style="24" customWidth="1"/>
    <col min="14347" max="14347" width="2.08984375" style="24" customWidth="1"/>
    <col min="14348" max="14348" width="3.26953125" style="24" customWidth="1"/>
    <col min="14349" max="14350" width="20.26953125" style="24" customWidth="1"/>
    <col min="14351" max="14351" width="20.6328125" style="24" customWidth="1"/>
    <col min="14352" max="14352" width="48.81640625" style="24" customWidth="1"/>
    <col min="14353" max="14353" width="1.7265625" style="24" customWidth="1"/>
    <col min="14354" max="14354" width="0" style="24" hidden="1" customWidth="1"/>
    <col min="14355" max="14355" width="3" style="24" customWidth="1"/>
    <col min="14356" max="14356" width="67.08984375" style="24" customWidth="1"/>
    <col min="14357" max="14357" width="24.08984375" style="24" customWidth="1"/>
    <col min="14358" max="14358" width="2.81640625" style="24" customWidth="1"/>
    <col min="14359" max="14359" width="26.7265625" style="24" customWidth="1"/>
    <col min="14360" max="14592" width="9.08984375" style="24"/>
    <col min="14593" max="14593" width="2.81640625" style="24" customWidth="1"/>
    <col min="14594" max="14594" width="4.26953125" style="24" customWidth="1"/>
    <col min="14595" max="14596" width="22.7265625" style="24" customWidth="1"/>
    <col min="14597" max="14597" width="30.08984375" style="24" customWidth="1"/>
    <col min="14598" max="14602" width="20.7265625" style="24" customWidth="1"/>
    <col min="14603" max="14603" width="2.08984375" style="24" customWidth="1"/>
    <col min="14604" max="14604" width="3.26953125" style="24" customWidth="1"/>
    <col min="14605" max="14606" width="20.26953125" style="24" customWidth="1"/>
    <col min="14607" max="14607" width="20.6328125" style="24" customWidth="1"/>
    <col min="14608" max="14608" width="48.81640625" style="24" customWidth="1"/>
    <col min="14609" max="14609" width="1.7265625" style="24" customWidth="1"/>
    <col min="14610" max="14610" width="0" style="24" hidden="1" customWidth="1"/>
    <col min="14611" max="14611" width="3" style="24" customWidth="1"/>
    <col min="14612" max="14612" width="67.08984375" style="24" customWidth="1"/>
    <col min="14613" max="14613" width="24.08984375" style="24" customWidth="1"/>
    <col min="14614" max="14614" width="2.81640625" style="24" customWidth="1"/>
    <col min="14615" max="14615" width="26.7265625" style="24" customWidth="1"/>
    <col min="14616" max="14848" width="9.08984375" style="24"/>
    <col min="14849" max="14849" width="2.81640625" style="24" customWidth="1"/>
    <col min="14850" max="14850" width="4.26953125" style="24" customWidth="1"/>
    <col min="14851" max="14852" width="22.7265625" style="24" customWidth="1"/>
    <col min="14853" max="14853" width="30.08984375" style="24" customWidth="1"/>
    <col min="14854" max="14858" width="20.7265625" style="24" customWidth="1"/>
    <col min="14859" max="14859" width="2.08984375" style="24" customWidth="1"/>
    <col min="14860" max="14860" width="3.26953125" style="24" customWidth="1"/>
    <col min="14861" max="14862" width="20.26953125" style="24" customWidth="1"/>
    <col min="14863" max="14863" width="20.6328125" style="24" customWidth="1"/>
    <col min="14864" max="14864" width="48.81640625" style="24" customWidth="1"/>
    <col min="14865" max="14865" width="1.7265625" style="24" customWidth="1"/>
    <col min="14866" max="14866" width="0" style="24" hidden="1" customWidth="1"/>
    <col min="14867" max="14867" width="3" style="24" customWidth="1"/>
    <col min="14868" max="14868" width="67.08984375" style="24" customWidth="1"/>
    <col min="14869" max="14869" width="24.08984375" style="24" customWidth="1"/>
    <col min="14870" max="14870" width="2.81640625" style="24" customWidth="1"/>
    <col min="14871" max="14871" width="26.7265625" style="24" customWidth="1"/>
    <col min="14872" max="15104" width="9.08984375" style="24"/>
    <col min="15105" max="15105" width="2.81640625" style="24" customWidth="1"/>
    <col min="15106" max="15106" width="4.26953125" style="24" customWidth="1"/>
    <col min="15107" max="15108" width="22.7265625" style="24" customWidth="1"/>
    <col min="15109" max="15109" width="30.08984375" style="24" customWidth="1"/>
    <col min="15110" max="15114" width="20.7265625" style="24" customWidth="1"/>
    <col min="15115" max="15115" width="2.08984375" style="24" customWidth="1"/>
    <col min="15116" max="15116" width="3.26953125" style="24" customWidth="1"/>
    <col min="15117" max="15118" width="20.26953125" style="24" customWidth="1"/>
    <col min="15119" max="15119" width="20.6328125" style="24" customWidth="1"/>
    <col min="15120" max="15120" width="48.81640625" style="24" customWidth="1"/>
    <col min="15121" max="15121" width="1.7265625" style="24" customWidth="1"/>
    <col min="15122" max="15122" width="0" style="24" hidden="1" customWidth="1"/>
    <col min="15123" max="15123" width="3" style="24" customWidth="1"/>
    <col min="15124" max="15124" width="67.08984375" style="24" customWidth="1"/>
    <col min="15125" max="15125" width="24.08984375" style="24" customWidth="1"/>
    <col min="15126" max="15126" width="2.81640625" style="24" customWidth="1"/>
    <col min="15127" max="15127" width="26.7265625" style="24" customWidth="1"/>
    <col min="15128" max="15360" width="9.08984375" style="24"/>
    <col min="15361" max="15361" width="2.81640625" style="24" customWidth="1"/>
    <col min="15362" max="15362" width="4.26953125" style="24" customWidth="1"/>
    <col min="15363" max="15364" width="22.7265625" style="24" customWidth="1"/>
    <col min="15365" max="15365" width="30.08984375" style="24" customWidth="1"/>
    <col min="15366" max="15370" width="20.7265625" style="24" customWidth="1"/>
    <col min="15371" max="15371" width="2.08984375" style="24" customWidth="1"/>
    <col min="15372" max="15372" width="3.26953125" style="24" customWidth="1"/>
    <col min="15373" max="15374" width="20.26953125" style="24" customWidth="1"/>
    <col min="15375" max="15375" width="20.6328125" style="24" customWidth="1"/>
    <col min="15376" max="15376" width="48.81640625" style="24" customWidth="1"/>
    <col min="15377" max="15377" width="1.7265625" style="24" customWidth="1"/>
    <col min="15378" max="15378" width="0" style="24" hidden="1" customWidth="1"/>
    <col min="15379" max="15379" width="3" style="24" customWidth="1"/>
    <col min="15380" max="15380" width="67.08984375" style="24" customWidth="1"/>
    <col min="15381" max="15381" width="24.08984375" style="24" customWidth="1"/>
    <col min="15382" max="15382" width="2.81640625" style="24" customWidth="1"/>
    <col min="15383" max="15383" width="26.7265625" style="24" customWidth="1"/>
    <col min="15384" max="15616" width="9.08984375" style="24"/>
    <col min="15617" max="15617" width="2.81640625" style="24" customWidth="1"/>
    <col min="15618" max="15618" width="4.26953125" style="24" customWidth="1"/>
    <col min="15619" max="15620" width="22.7265625" style="24" customWidth="1"/>
    <col min="15621" max="15621" width="30.08984375" style="24" customWidth="1"/>
    <col min="15622" max="15626" width="20.7265625" style="24" customWidth="1"/>
    <col min="15627" max="15627" width="2.08984375" style="24" customWidth="1"/>
    <col min="15628" max="15628" width="3.26953125" style="24" customWidth="1"/>
    <col min="15629" max="15630" width="20.26953125" style="24" customWidth="1"/>
    <col min="15631" max="15631" width="20.6328125" style="24" customWidth="1"/>
    <col min="15632" max="15632" width="48.81640625" style="24" customWidth="1"/>
    <col min="15633" max="15633" width="1.7265625" style="24" customWidth="1"/>
    <col min="15634" max="15634" width="0" style="24" hidden="1" customWidth="1"/>
    <col min="15635" max="15635" width="3" style="24" customWidth="1"/>
    <col min="15636" max="15636" width="67.08984375" style="24" customWidth="1"/>
    <col min="15637" max="15637" width="24.08984375" style="24" customWidth="1"/>
    <col min="15638" max="15638" width="2.81640625" style="24" customWidth="1"/>
    <col min="15639" max="15639" width="26.7265625" style="24" customWidth="1"/>
    <col min="15640" max="15872" width="9.08984375" style="24"/>
    <col min="15873" max="15873" width="2.81640625" style="24" customWidth="1"/>
    <col min="15874" max="15874" width="4.26953125" style="24" customWidth="1"/>
    <col min="15875" max="15876" width="22.7265625" style="24" customWidth="1"/>
    <col min="15877" max="15877" width="30.08984375" style="24" customWidth="1"/>
    <col min="15878" max="15882" width="20.7265625" style="24" customWidth="1"/>
    <col min="15883" max="15883" width="2.08984375" style="24" customWidth="1"/>
    <col min="15884" max="15884" width="3.26953125" style="24" customWidth="1"/>
    <col min="15885" max="15886" width="20.26953125" style="24" customWidth="1"/>
    <col min="15887" max="15887" width="20.6328125" style="24" customWidth="1"/>
    <col min="15888" max="15888" width="48.81640625" style="24" customWidth="1"/>
    <col min="15889" max="15889" width="1.7265625" style="24" customWidth="1"/>
    <col min="15890" max="15890" width="0" style="24" hidden="1" customWidth="1"/>
    <col min="15891" max="15891" width="3" style="24" customWidth="1"/>
    <col min="15892" max="15892" width="67.08984375" style="24" customWidth="1"/>
    <col min="15893" max="15893" width="24.08984375" style="24" customWidth="1"/>
    <col min="15894" max="15894" width="2.81640625" style="24" customWidth="1"/>
    <col min="15895" max="15895" width="26.7265625" style="24" customWidth="1"/>
    <col min="15896" max="16128" width="9.08984375" style="24"/>
    <col min="16129" max="16129" width="2.81640625" style="24" customWidth="1"/>
    <col min="16130" max="16130" width="4.26953125" style="24" customWidth="1"/>
    <col min="16131" max="16132" width="22.7265625" style="24" customWidth="1"/>
    <col min="16133" max="16133" width="30.08984375" style="24" customWidth="1"/>
    <col min="16134" max="16138" width="20.7265625" style="24" customWidth="1"/>
    <col min="16139" max="16139" width="2.08984375" style="24" customWidth="1"/>
    <col min="16140" max="16140" width="3.26953125" style="24" customWidth="1"/>
    <col min="16141" max="16142" width="20.26953125" style="24" customWidth="1"/>
    <col min="16143" max="16143" width="20.6328125" style="24" customWidth="1"/>
    <col min="16144" max="16144" width="48.81640625" style="24" customWidth="1"/>
    <col min="16145" max="16145" width="1.7265625" style="24" customWidth="1"/>
    <col min="16146" max="16146" width="0" style="24" hidden="1" customWidth="1"/>
    <col min="16147" max="16147" width="3" style="24" customWidth="1"/>
    <col min="16148" max="16148" width="67.08984375" style="24" customWidth="1"/>
    <col min="16149" max="16149" width="24.08984375" style="24" customWidth="1"/>
    <col min="16150" max="16150" width="2.81640625" style="24" customWidth="1"/>
    <col min="16151" max="16151" width="26.7265625" style="24" customWidth="1"/>
    <col min="16152" max="16384" width="9.08984375" style="24"/>
  </cols>
  <sheetData>
    <row r="1" spans="1:21" ht="19.5" customHeight="1" x14ac:dyDescent="0.35">
      <c r="A1" s="23" t="s">
        <v>1266</v>
      </c>
      <c r="G1" s="26"/>
    </row>
    <row r="2" spans="1:21" ht="17.25" customHeight="1" x14ac:dyDescent="0.35">
      <c r="A2" s="23"/>
      <c r="B2" s="66" t="s">
        <v>20</v>
      </c>
      <c r="G2" s="26"/>
    </row>
    <row r="3" spans="1:21" ht="15.5" x14ac:dyDescent="0.35">
      <c r="A3" s="23"/>
      <c r="B3" s="219" t="s">
        <v>1314</v>
      </c>
      <c r="C3" s="219"/>
      <c r="E3" s="220"/>
      <c r="G3" s="26"/>
    </row>
    <row r="4" spans="1:21" ht="15.5" x14ac:dyDescent="0.35">
      <c r="A4" s="23"/>
      <c r="B4" s="219" t="s">
        <v>1330</v>
      </c>
      <c r="C4" s="219"/>
      <c r="E4" s="220"/>
      <c r="G4" s="220" t="s">
        <v>1329</v>
      </c>
      <c r="H4" s="220"/>
    </row>
    <row r="5" spans="1:21" ht="16" thickBot="1" x14ac:dyDescent="0.4">
      <c r="A5" s="23"/>
      <c r="B5" s="232"/>
      <c r="C5" s="233"/>
      <c r="D5" s="234"/>
      <c r="E5" s="235"/>
      <c r="F5" s="234"/>
      <c r="G5" s="236"/>
      <c r="H5" s="234"/>
      <c r="I5" s="234"/>
      <c r="J5" s="234"/>
      <c r="K5" s="234"/>
      <c r="L5" s="237"/>
    </row>
    <row r="6" spans="1:21" ht="23.25" customHeight="1" thickBot="1" x14ac:dyDescent="0.4">
      <c r="A6" s="67">
        <f>'Schools&amp;Central School Services'!$A$3</f>
        <v>0</v>
      </c>
      <c r="B6" s="238" t="str">
        <f>INDEX('Source data'!$B$5:$B$157,'Schools&amp;Central School Services'!$A$4)</f>
        <v>Select LA..</v>
      </c>
      <c r="C6" s="28"/>
      <c r="D6" s="29"/>
      <c r="E6" s="29"/>
      <c r="F6" s="264" t="s">
        <v>1286</v>
      </c>
      <c r="G6" s="265"/>
      <c r="H6" s="265"/>
      <c r="I6" s="265"/>
      <c r="J6" s="269"/>
      <c r="L6" s="239"/>
    </row>
    <row r="7" spans="1:21" ht="35.15" customHeight="1" thickBot="1" x14ac:dyDescent="0.35">
      <c r="A7" s="69"/>
      <c r="B7" s="240"/>
      <c r="D7" s="32"/>
      <c r="E7" s="33"/>
      <c r="F7" s="101" t="s">
        <v>21</v>
      </c>
      <c r="G7" s="102" t="s">
        <v>22</v>
      </c>
      <c r="H7" s="103" t="s">
        <v>23</v>
      </c>
      <c r="I7" s="104" t="s">
        <v>24</v>
      </c>
      <c r="J7" s="105" t="s">
        <v>14</v>
      </c>
      <c r="L7" s="239"/>
    </row>
    <row r="8" spans="1:21" ht="35.15" customHeight="1" thickBot="1" x14ac:dyDescent="0.35">
      <c r="A8" s="69"/>
      <c r="B8" s="241" t="s">
        <v>15</v>
      </c>
      <c r="C8" s="290" t="s">
        <v>1292</v>
      </c>
      <c r="D8" s="290"/>
      <c r="E8" s="297"/>
      <c r="F8" s="106" t="str">
        <f>IF(A6=0,"Select LA",INDEX('Source data'!E$1:E$65538,MATCH($A$6,'Source data'!$A$1:$A$65538,0)))</f>
        <v>Select LA</v>
      </c>
      <c r="G8" s="107" t="str">
        <f>IF(A6=0,"Select LA",INDEX('Source data'!I$1:I$65538,MATCH($A$6,'Source data'!$A$1:$A$65538,0)))</f>
        <v>Select LA</v>
      </c>
      <c r="H8" s="108" t="str">
        <f>IF(A6=0,"Select LA",INDEX('Source data'!M$1:M$65538,MATCH($A$6,'Source data'!$A$1:$A$65538,0)))</f>
        <v>Select LA</v>
      </c>
      <c r="I8" s="109" t="str">
        <f>IF(A6=0,"Select LA",INDEX('Source data'!Q$1:Q$65538,MATCH($A$6,'Source data'!$A$1:$A$65538,0)))</f>
        <v>Select LA</v>
      </c>
      <c r="J8" s="110" t="str">
        <f>IF($A$6=0,"Select LA",SUM(F8:I8))</f>
        <v>Select LA</v>
      </c>
      <c r="L8" s="242"/>
    </row>
    <row r="9" spans="1:21" ht="35.15" customHeight="1" thickBot="1" x14ac:dyDescent="0.3">
      <c r="A9" s="36"/>
      <c r="B9" s="243"/>
      <c r="C9" s="48"/>
      <c r="D9" s="48"/>
      <c r="E9" s="48"/>
      <c r="F9" s="75"/>
      <c r="G9" s="75"/>
      <c r="H9" s="75"/>
      <c r="I9" s="75"/>
      <c r="J9" s="75"/>
      <c r="K9" s="40"/>
      <c r="L9" s="244"/>
      <c r="M9" s="40"/>
      <c r="N9" s="40"/>
      <c r="O9" s="40"/>
      <c r="Q9" s="40"/>
      <c r="R9" s="40"/>
      <c r="S9" s="111"/>
      <c r="T9" s="111"/>
      <c r="U9" s="112"/>
    </row>
    <row r="10" spans="1:21" ht="35.15" customHeight="1" x14ac:dyDescent="0.25">
      <c r="A10" s="36"/>
      <c r="B10" s="245"/>
      <c r="C10" s="77"/>
      <c r="F10" s="282" t="s">
        <v>1318</v>
      </c>
      <c r="G10" s="283"/>
      <c r="H10" s="75"/>
      <c r="I10" s="75"/>
      <c r="J10" s="83"/>
      <c r="K10" s="40"/>
      <c r="L10" s="244"/>
      <c r="M10" s="40"/>
      <c r="N10" s="40"/>
      <c r="P10" s="40"/>
      <c r="Q10" s="40"/>
      <c r="R10" s="111"/>
      <c r="S10" s="111"/>
      <c r="T10" s="112"/>
    </row>
    <row r="11" spans="1:21" ht="35.15" customHeight="1" thickBot="1" x14ac:dyDescent="0.3">
      <c r="A11" s="36"/>
      <c r="B11" s="246" t="s">
        <v>15</v>
      </c>
      <c r="C11" s="290" t="s">
        <v>1293</v>
      </c>
      <c r="D11" s="290"/>
      <c r="E11" s="297"/>
      <c r="F11" s="295" t="str">
        <f>IF(A6=0,"Select LA",INDEX('Source data'!X$1:X$65538,MATCH($A$6,'Source data'!$A$1:$A$65538,0)))</f>
        <v>Select LA</v>
      </c>
      <c r="G11" s="296"/>
      <c r="H11" s="75"/>
      <c r="I11" s="75"/>
      <c r="J11" s="83"/>
      <c r="K11" s="40"/>
      <c r="L11" s="244"/>
      <c r="M11" s="40"/>
      <c r="N11" s="40"/>
      <c r="P11" s="40"/>
      <c r="Q11" s="40"/>
      <c r="R11" s="111"/>
      <c r="S11" s="111"/>
      <c r="T11" s="112"/>
    </row>
    <row r="12" spans="1:21" s="114" customFormat="1" ht="35.15" customHeight="1" thickBot="1" x14ac:dyDescent="0.3">
      <c r="A12" s="113"/>
      <c r="B12" s="247"/>
      <c r="C12" s="231"/>
      <c r="F12" s="115"/>
      <c r="G12" s="248"/>
      <c r="H12" s="248"/>
      <c r="I12" s="248"/>
      <c r="J12" s="249"/>
      <c r="K12" s="51"/>
      <c r="L12" s="250"/>
      <c r="M12" s="51"/>
      <c r="N12" s="51"/>
      <c r="P12" s="51"/>
      <c r="Q12" s="51"/>
      <c r="R12" s="116"/>
      <c r="S12" s="116"/>
      <c r="T12" s="117"/>
    </row>
    <row r="13" spans="1:21" ht="35.15" customHeight="1" thickBot="1" x14ac:dyDescent="0.3">
      <c r="A13" s="36"/>
      <c r="B13" s="251"/>
      <c r="F13" s="282" t="s">
        <v>1288</v>
      </c>
      <c r="G13" s="283"/>
      <c r="H13" s="75"/>
      <c r="I13" s="75"/>
      <c r="J13" s="75"/>
      <c r="K13" s="40"/>
      <c r="L13" s="244"/>
      <c r="M13" s="40"/>
      <c r="N13" s="40"/>
      <c r="O13" s="40"/>
      <c r="Q13" s="40"/>
      <c r="R13" s="40"/>
      <c r="S13" s="111"/>
      <c r="T13" s="111"/>
      <c r="U13" s="112"/>
    </row>
    <row r="14" spans="1:21" ht="35.15" customHeight="1" thickBot="1" x14ac:dyDescent="0.3">
      <c r="A14" s="36"/>
      <c r="B14" s="251"/>
      <c r="F14" s="298" t="s">
        <v>45</v>
      </c>
      <c r="G14" s="299"/>
      <c r="H14" s="75"/>
      <c r="I14" s="75"/>
      <c r="J14" s="75"/>
      <c r="K14" s="40"/>
      <c r="L14" s="244"/>
      <c r="M14" s="40"/>
      <c r="N14" s="40"/>
      <c r="O14" s="40"/>
      <c r="Q14" s="40"/>
      <c r="R14" s="40"/>
      <c r="S14" s="111"/>
      <c r="T14" s="111"/>
      <c r="U14" s="112"/>
    </row>
    <row r="15" spans="1:21" ht="35.15" customHeight="1" thickBot="1" x14ac:dyDescent="0.3">
      <c r="A15" s="36"/>
      <c r="B15" s="252" t="s">
        <v>15</v>
      </c>
      <c r="C15" s="290" t="s">
        <v>1294</v>
      </c>
      <c r="D15" s="290"/>
      <c r="E15" s="297"/>
      <c r="F15" s="300" t="str">
        <f>IF(A6=0,"Select LA",INDEX('Source data'!U$1:U$65538,MATCH($A$6,'Source data'!$A$1:$A$65538,0)))</f>
        <v>Select LA</v>
      </c>
      <c r="G15" s="301"/>
      <c r="H15" s="75"/>
      <c r="I15" s="75"/>
      <c r="J15" s="75"/>
      <c r="K15" s="40"/>
      <c r="L15" s="244"/>
      <c r="M15" s="40"/>
      <c r="N15" s="40"/>
      <c r="O15" s="40"/>
      <c r="Q15" s="40"/>
      <c r="R15" s="40"/>
      <c r="S15" s="111"/>
      <c r="T15" s="111"/>
      <c r="U15" s="112"/>
    </row>
    <row r="16" spans="1:21" ht="35.15" customHeight="1" thickBot="1" x14ac:dyDescent="0.3">
      <c r="A16" s="36"/>
      <c r="B16" s="252"/>
      <c r="C16" s="55"/>
      <c r="D16" s="55"/>
      <c r="E16" s="55"/>
      <c r="F16" s="222"/>
      <c r="G16" s="222"/>
      <c r="H16" s="75"/>
      <c r="I16" s="75"/>
      <c r="J16" s="75"/>
      <c r="K16" s="40"/>
      <c r="L16" s="244"/>
      <c r="M16" s="40"/>
      <c r="N16" s="40"/>
      <c r="O16" s="40"/>
      <c r="Q16" s="40"/>
      <c r="R16" s="40"/>
      <c r="S16" s="111"/>
      <c r="T16" s="111"/>
      <c r="U16" s="112"/>
    </row>
    <row r="17" spans="1:21" ht="56.5" customHeight="1" x14ac:dyDescent="0.25">
      <c r="A17" s="36"/>
      <c r="B17" s="252" t="s">
        <v>15</v>
      </c>
      <c r="C17" s="290" t="s">
        <v>1331</v>
      </c>
      <c r="D17" s="290"/>
      <c r="E17" s="55"/>
      <c r="F17" s="302" t="s">
        <v>1325</v>
      </c>
      <c r="G17" s="303"/>
      <c r="H17" s="75"/>
      <c r="I17" s="75"/>
      <c r="J17" s="75"/>
      <c r="K17" s="40"/>
      <c r="L17" s="244"/>
      <c r="M17" s="40"/>
      <c r="N17" s="40"/>
      <c r="O17" s="40"/>
      <c r="Q17" s="40"/>
      <c r="R17" s="40"/>
      <c r="S17" s="111"/>
      <c r="T17" s="111"/>
      <c r="U17" s="112"/>
    </row>
    <row r="18" spans="1:21" ht="35.15" customHeight="1" thickBot="1" x14ac:dyDescent="0.3">
      <c r="A18" s="36"/>
      <c r="B18" s="252"/>
      <c r="C18" s="55"/>
      <c r="D18" s="55"/>
      <c r="E18" s="55"/>
      <c r="F18" s="295" t="str">
        <f>IF(A6=0,"Select LA",INDEX('Source data'!$CA:$CA,MATCH($A6,'Source data'!$BY:$BY,0)))</f>
        <v>Select LA</v>
      </c>
      <c r="G18" s="296"/>
      <c r="H18" s="75"/>
      <c r="I18" s="75"/>
      <c r="J18" s="75"/>
      <c r="K18" s="40"/>
      <c r="L18" s="244"/>
      <c r="M18" s="40"/>
      <c r="N18" s="40"/>
      <c r="O18" s="40"/>
      <c r="Q18" s="40"/>
      <c r="R18" s="40"/>
      <c r="S18" s="111"/>
      <c r="T18" s="111"/>
      <c r="U18" s="112"/>
    </row>
    <row r="19" spans="1:21" ht="35.15" customHeight="1" thickBot="1" x14ac:dyDescent="0.3">
      <c r="A19" s="36"/>
      <c r="B19" s="252"/>
      <c r="C19" s="55"/>
      <c r="D19" s="55"/>
      <c r="E19" s="55"/>
      <c r="F19" s="222"/>
      <c r="G19" s="222"/>
      <c r="H19" s="75"/>
      <c r="I19" s="75"/>
      <c r="J19" s="75"/>
      <c r="K19" s="40"/>
      <c r="L19" s="244"/>
      <c r="M19" s="40"/>
      <c r="N19" s="40"/>
      <c r="O19" s="40"/>
      <c r="Q19" s="40"/>
      <c r="R19" s="40"/>
      <c r="S19" s="111"/>
      <c r="T19" s="111"/>
      <c r="U19" s="112"/>
    </row>
    <row r="20" spans="1:21" ht="59.5" customHeight="1" x14ac:dyDescent="0.25">
      <c r="A20" s="36"/>
      <c r="B20" s="252" t="s">
        <v>15</v>
      </c>
      <c r="C20" s="290" t="s">
        <v>1332</v>
      </c>
      <c r="D20" s="290"/>
      <c r="E20" s="55"/>
      <c r="F20" s="302" t="s">
        <v>1326</v>
      </c>
      <c r="G20" s="303"/>
      <c r="H20" s="75"/>
      <c r="I20" s="75"/>
      <c r="J20" s="75"/>
      <c r="K20" s="40"/>
      <c r="L20" s="244"/>
      <c r="M20" s="40"/>
      <c r="N20" s="40"/>
      <c r="O20" s="40"/>
      <c r="Q20" s="40"/>
      <c r="R20" s="40"/>
      <c r="S20" s="111"/>
      <c r="T20" s="111"/>
      <c r="U20" s="112"/>
    </row>
    <row r="21" spans="1:21" ht="35.15" customHeight="1" thickBot="1" x14ac:dyDescent="0.3">
      <c r="A21" s="36"/>
      <c r="B21" s="252"/>
      <c r="C21" s="55"/>
      <c r="D21" s="55"/>
      <c r="E21" s="55"/>
      <c r="F21" s="295" t="str">
        <f>IF(A6=0,"Select LA",INDEX('Source data'!$CC:$CC,MATCH($A6,'Source data'!$BY:$BY,0)))</f>
        <v>Select LA</v>
      </c>
      <c r="G21" s="296"/>
      <c r="H21" s="75"/>
      <c r="I21" s="75"/>
      <c r="J21" s="75"/>
      <c r="K21" s="40"/>
      <c r="L21" s="244"/>
      <c r="M21" s="40"/>
      <c r="N21" s="40"/>
      <c r="O21" s="40"/>
      <c r="Q21" s="40"/>
      <c r="R21" s="40"/>
      <c r="S21" s="111"/>
      <c r="T21" s="111"/>
      <c r="U21" s="112"/>
    </row>
    <row r="22" spans="1:21" ht="35.15" customHeight="1" x14ac:dyDescent="0.25">
      <c r="A22" s="36"/>
      <c r="B22" s="252"/>
      <c r="C22" s="55"/>
      <c r="D22" s="55"/>
      <c r="E22" s="55"/>
      <c r="F22" s="222"/>
      <c r="G22" s="222"/>
      <c r="H22" s="75"/>
      <c r="I22" s="75"/>
      <c r="J22" s="75"/>
      <c r="K22" s="40"/>
      <c r="L22" s="244"/>
      <c r="M22" s="40"/>
      <c r="N22" s="40"/>
      <c r="O22" s="40"/>
      <c r="Q22" s="40"/>
      <c r="R22" s="40"/>
      <c r="S22" s="111"/>
      <c r="T22" s="111"/>
      <c r="U22" s="112"/>
    </row>
    <row r="23" spans="1:21" ht="27" customHeight="1" x14ac:dyDescent="0.25">
      <c r="A23" s="36"/>
      <c r="B23" s="253"/>
      <c r="C23" s="254"/>
      <c r="D23" s="254"/>
      <c r="E23" s="254"/>
      <c r="F23" s="255"/>
      <c r="G23" s="255"/>
      <c r="H23" s="255"/>
      <c r="I23" s="255"/>
      <c r="J23" s="255"/>
      <c r="K23" s="256"/>
      <c r="L23" s="257"/>
      <c r="M23" s="40"/>
      <c r="N23" s="40"/>
      <c r="O23" s="40"/>
      <c r="Q23" s="40"/>
      <c r="R23" s="40"/>
      <c r="S23" s="111"/>
      <c r="T23" s="111"/>
      <c r="U23" s="112"/>
    </row>
    <row r="24" spans="1:21" ht="22.5" customHeight="1" x14ac:dyDescent="0.25">
      <c r="A24" s="36"/>
      <c r="B24" s="289" t="s">
        <v>17</v>
      </c>
      <c r="C24" s="289"/>
      <c r="D24" s="86"/>
      <c r="E24" s="86"/>
      <c r="F24" s="88"/>
      <c r="G24" s="40"/>
      <c r="H24" s="40"/>
      <c r="I24" s="40"/>
      <c r="J24" s="40"/>
      <c r="K24" s="40"/>
      <c r="L24" s="40"/>
      <c r="M24" s="40"/>
      <c r="N24" s="40"/>
      <c r="O24" s="40"/>
      <c r="P24" s="118"/>
      <c r="Q24" s="40"/>
      <c r="R24" s="40"/>
      <c r="S24" s="43"/>
      <c r="T24" s="111"/>
      <c r="U24" s="119"/>
    </row>
    <row r="25" spans="1:21" ht="10" customHeight="1" x14ac:dyDescent="0.25">
      <c r="A25" s="36"/>
      <c r="B25" s="87"/>
      <c r="C25" s="87"/>
      <c r="D25" s="86"/>
      <c r="E25" s="86"/>
      <c r="F25" s="88"/>
      <c r="G25" s="40"/>
      <c r="H25" s="40"/>
      <c r="I25" s="40"/>
      <c r="J25" s="40"/>
      <c r="K25" s="40"/>
      <c r="L25" s="40"/>
      <c r="M25" s="40"/>
      <c r="N25" s="40"/>
      <c r="O25" s="40"/>
      <c r="P25" s="40"/>
      <c r="Q25" s="40"/>
      <c r="R25" s="40"/>
      <c r="S25" s="40"/>
      <c r="T25" s="40"/>
    </row>
    <row r="26" spans="1:21" ht="15" customHeight="1" x14ac:dyDescent="0.25">
      <c r="A26" s="36"/>
      <c r="B26" s="277" t="s">
        <v>1286</v>
      </c>
      <c r="C26" s="277"/>
      <c r="D26" s="277"/>
      <c r="E26" s="277"/>
      <c r="F26" s="277"/>
      <c r="G26" s="277"/>
      <c r="H26" s="277"/>
      <c r="I26" s="89"/>
      <c r="J26" s="89"/>
      <c r="K26" s="40"/>
      <c r="L26" s="40"/>
      <c r="M26" s="40"/>
      <c r="N26" s="40"/>
      <c r="O26" s="40"/>
      <c r="P26" s="40"/>
      <c r="Q26" s="40"/>
      <c r="R26" s="40"/>
      <c r="S26" s="40"/>
      <c r="T26" s="40"/>
    </row>
    <row r="27" spans="1:21" ht="5.25" customHeight="1" x14ac:dyDescent="0.25">
      <c r="A27" s="36"/>
      <c r="B27" s="90"/>
      <c r="C27" s="90"/>
      <c r="D27" s="90"/>
      <c r="E27" s="90"/>
      <c r="F27" s="90"/>
      <c r="G27" s="90"/>
      <c r="H27" s="90"/>
      <c r="I27" s="89"/>
      <c r="J27" s="89"/>
      <c r="K27" s="40"/>
      <c r="L27" s="40"/>
      <c r="M27" s="40"/>
      <c r="N27" s="40"/>
      <c r="O27" s="40"/>
      <c r="P27" s="40"/>
      <c r="Q27" s="40"/>
      <c r="R27" s="40"/>
      <c r="S27" s="40"/>
      <c r="T27" s="40"/>
    </row>
    <row r="28" spans="1:21" ht="15" customHeight="1" x14ac:dyDescent="0.35">
      <c r="A28" s="23"/>
      <c r="B28" s="91" t="s">
        <v>18</v>
      </c>
      <c r="C28" s="290" t="s">
        <v>36</v>
      </c>
      <c r="D28" s="291"/>
      <c r="E28" s="291"/>
      <c r="F28" s="291"/>
      <c r="G28" s="291"/>
      <c r="H28" s="291"/>
      <c r="I28" s="291"/>
      <c r="J28" s="58"/>
      <c r="K28" s="40"/>
      <c r="L28" s="40"/>
      <c r="M28" s="40"/>
      <c r="N28" s="40"/>
      <c r="O28" s="40"/>
      <c r="P28" s="40"/>
      <c r="Q28" s="40"/>
      <c r="R28" s="40"/>
      <c r="S28" s="40"/>
      <c r="T28" s="40"/>
    </row>
    <row r="29" spans="1:21" ht="15" customHeight="1" x14ac:dyDescent="0.25">
      <c r="A29" s="36"/>
      <c r="B29" s="91" t="s">
        <v>19</v>
      </c>
      <c r="C29" s="292" t="s">
        <v>37</v>
      </c>
      <c r="D29" s="292"/>
      <c r="E29" s="292"/>
      <c r="F29" s="292"/>
      <c r="G29" s="292"/>
      <c r="H29" s="292"/>
      <c r="I29" s="292"/>
      <c r="J29" s="92"/>
      <c r="K29" s="40"/>
      <c r="L29" s="40"/>
      <c r="M29" s="40"/>
      <c r="N29" s="40"/>
      <c r="O29" s="40"/>
      <c r="P29" s="40"/>
      <c r="Q29" s="40"/>
      <c r="R29" s="40"/>
      <c r="S29" s="40"/>
      <c r="T29" s="40"/>
    </row>
    <row r="30" spans="1:21" ht="15" customHeight="1" x14ac:dyDescent="0.25">
      <c r="A30" s="36"/>
      <c r="B30" s="91" t="s">
        <v>38</v>
      </c>
      <c r="C30" s="290" t="s">
        <v>1289</v>
      </c>
      <c r="D30" s="290"/>
      <c r="E30" s="290"/>
      <c r="F30" s="290"/>
      <c r="G30" s="290"/>
      <c r="H30" s="290"/>
      <c r="I30" s="290"/>
      <c r="J30" s="55"/>
      <c r="K30" s="40"/>
      <c r="L30" s="40"/>
      <c r="M30" s="40"/>
      <c r="N30" s="40"/>
      <c r="O30" s="40"/>
      <c r="P30" s="40"/>
      <c r="Q30" s="40"/>
      <c r="R30" s="40"/>
      <c r="S30" s="40"/>
      <c r="T30" s="40"/>
    </row>
    <row r="31" spans="1:21" ht="10" customHeight="1" x14ac:dyDescent="0.25">
      <c r="A31" s="36"/>
      <c r="B31" s="87"/>
      <c r="C31" s="87"/>
      <c r="D31" s="40"/>
      <c r="E31" s="40"/>
      <c r="F31" s="40"/>
      <c r="G31" s="40"/>
      <c r="H31" s="40"/>
      <c r="I31" s="40"/>
      <c r="J31" s="40"/>
      <c r="K31" s="40"/>
      <c r="L31" s="40"/>
      <c r="M31" s="40"/>
      <c r="N31" s="40"/>
      <c r="O31" s="40"/>
      <c r="P31" s="40"/>
      <c r="Q31" s="40"/>
      <c r="R31" s="40"/>
      <c r="S31" s="40"/>
      <c r="T31" s="40"/>
    </row>
    <row r="32" spans="1:21" ht="15" customHeight="1" x14ac:dyDescent="0.3">
      <c r="A32" s="36"/>
      <c r="B32" s="277" t="s">
        <v>1287</v>
      </c>
      <c r="C32" s="277"/>
      <c r="D32" s="277"/>
      <c r="E32" s="277"/>
      <c r="F32" s="77"/>
      <c r="G32" s="77"/>
      <c r="H32" s="81"/>
      <c r="I32" s="81"/>
      <c r="J32" s="81"/>
      <c r="K32" s="40"/>
      <c r="L32" s="40"/>
      <c r="M32" s="40"/>
      <c r="N32" s="40"/>
      <c r="O32" s="40"/>
      <c r="P32" s="40"/>
      <c r="Q32" s="40"/>
      <c r="R32" s="40"/>
      <c r="S32" s="40"/>
      <c r="T32" s="40"/>
    </row>
    <row r="33" spans="1:20" ht="10" customHeight="1" x14ac:dyDescent="0.3">
      <c r="A33" s="36"/>
      <c r="B33" s="90"/>
      <c r="C33" s="90"/>
      <c r="D33" s="90"/>
      <c r="E33" s="90"/>
      <c r="F33" s="77"/>
      <c r="G33" s="77"/>
      <c r="H33" s="81"/>
      <c r="I33" s="81"/>
      <c r="J33" s="81"/>
      <c r="K33" s="40"/>
      <c r="L33" s="40"/>
      <c r="M33" s="40"/>
      <c r="N33" s="40"/>
      <c r="O33" s="40"/>
      <c r="P33" s="40"/>
      <c r="Q33" s="40"/>
      <c r="R33" s="40"/>
      <c r="S33" s="40"/>
      <c r="T33" s="40"/>
    </row>
    <row r="34" spans="1:20" ht="15" customHeight="1" x14ac:dyDescent="0.3">
      <c r="A34" s="36"/>
      <c r="B34" s="120" t="s">
        <v>39</v>
      </c>
      <c r="C34" s="94" t="s">
        <v>1295</v>
      </c>
      <c r="D34" s="97"/>
      <c r="E34" s="97"/>
      <c r="F34" s="97"/>
      <c r="G34" s="97"/>
      <c r="H34" s="97"/>
      <c r="I34" s="81"/>
      <c r="J34" s="81"/>
      <c r="K34" s="40"/>
      <c r="L34" s="40"/>
      <c r="M34" s="40"/>
      <c r="N34" s="40"/>
      <c r="O34" s="40"/>
      <c r="P34" s="40"/>
      <c r="Q34" s="40"/>
      <c r="R34" s="40"/>
      <c r="S34" s="40"/>
      <c r="T34" s="40"/>
    </row>
    <row r="35" spans="1:20" ht="15" customHeight="1" x14ac:dyDescent="0.3">
      <c r="A35" s="36"/>
      <c r="C35" s="94" t="s">
        <v>1268</v>
      </c>
      <c r="D35" s="97"/>
      <c r="E35" s="97"/>
      <c r="F35" s="97"/>
      <c r="G35" s="97"/>
      <c r="H35" s="97"/>
      <c r="I35" s="81"/>
      <c r="J35" s="81"/>
      <c r="K35" s="40"/>
      <c r="L35" s="40"/>
      <c r="M35" s="40"/>
      <c r="N35" s="40"/>
      <c r="O35" s="40"/>
      <c r="P35" s="40"/>
      <c r="Q35" s="40"/>
      <c r="R35" s="40"/>
      <c r="S35" s="40"/>
      <c r="T35" s="40"/>
    </row>
    <row r="36" spans="1:20" ht="15" customHeight="1" x14ac:dyDescent="0.3">
      <c r="A36" s="36"/>
      <c r="C36" s="94" t="s">
        <v>40</v>
      </c>
      <c r="D36" s="97"/>
      <c r="E36" s="97"/>
      <c r="F36" s="97"/>
      <c r="G36" s="97"/>
      <c r="H36" s="60"/>
      <c r="I36" s="81"/>
      <c r="J36" s="81"/>
      <c r="K36" s="40"/>
      <c r="L36" s="40"/>
      <c r="M36" s="40"/>
      <c r="N36" s="40"/>
      <c r="O36" s="40"/>
      <c r="P36" s="40"/>
      <c r="Q36" s="40"/>
      <c r="R36" s="40"/>
      <c r="S36" s="40"/>
      <c r="T36" s="40"/>
    </row>
    <row r="37" spans="1:20" ht="15" customHeight="1" x14ac:dyDescent="0.3">
      <c r="A37" s="36"/>
      <c r="C37" s="94" t="s">
        <v>41</v>
      </c>
      <c r="D37" s="97"/>
      <c r="E37" s="97"/>
      <c r="F37" s="97"/>
      <c r="G37" s="97"/>
      <c r="H37" s="97"/>
      <c r="I37" s="81"/>
      <c r="J37" s="81"/>
      <c r="K37" s="40"/>
      <c r="L37" s="40"/>
      <c r="M37" s="40"/>
      <c r="N37" s="40"/>
      <c r="O37" s="40"/>
      <c r="P37" s="40"/>
      <c r="Q37" s="40"/>
      <c r="R37" s="40"/>
      <c r="S37" s="40"/>
      <c r="T37" s="40"/>
    </row>
    <row r="38" spans="1:20" ht="10" customHeight="1" x14ac:dyDescent="0.3">
      <c r="A38" s="36"/>
      <c r="B38" s="60"/>
      <c r="C38" s="60"/>
      <c r="D38" s="60"/>
      <c r="E38" s="60"/>
      <c r="F38" s="60"/>
      <c r="G38" s="60"/>
      <c r="H38" s="60"/>
      <c r="I38" s="81"/>
      <c r="J38" s="81"/>
      <c r="K38" s="40"/>
      <c r="L38" s="40"/>
      <c r="M38" s="40"/>
      <c r="N38" s="40"/>
      <c r="O38" s="40"/>
      <c r="P38" s="40"/>
      <c r="Q38" s="40"/>
      <c r="R38" s="40"/>
      <c r="S38" s="40"/>
      <c r="T38" s="40"/>
    </row>
    <row r="39" spans="1:20" ht="15" customHeight="1" x14ac:dyDescent="0.3">
      <c r="A39" s="36"/>
      <c r="B39" s="294" t="s">
        <v>1288</v>
      </c>
      <c r="C39" s="294"/>
      <c r="D39" s="294"/>
      <c r="E39" s="294"/>
      <c r="F39" s="294"/>
      <c r="G39" s="294"/>
      <c r="H39" s="40"/>
      <c r="I39" s="40"/>
      <c r="J39" s="40"/>
      <c r="K39" s="40"/>
      <c r="L39" s="40"/>
      <c r="M39" s="40"/>
      <c r="N39" s="40"/>
      <c r="O39" s="40"/>
      <c r="P39" s="40"/>
      <c r="Q39" s="40"/>
      <c r="R39" s="40"/>
      <c r="S39" s="40"/>
      <c r="T39" s="40"/>
    </row>
    <row r="40" spans="1:20" ht="10" customHeight="1" x14ac:dyDescent="0.3">
      <c r="A40" s="36"/>
      <c r="B40" s="99"/>
      <c r="C40" s="99"/>
      <c r="D40" s="99"/>
      <c r="E40" s="99"/>
      <c r="F40" s="99"/>
      <c r="G40" s="99"/>
      <c r="H40" s="40"/>
      <c r="I40" s="40"/>
      <c r="J40" s="40"/>
      <c r="K40" s="40"/>
      <c r="L40" s="40"/>
      <c r="M40" s="40"/>
      <c r="N40" s="40"/>
      <c r="O40" s="40"/>
      <c r="P40" s="40"/>
      <c r="Q40" s="40"/>
      <c r="R40" s="40"/>
      <c r="S40" s="40"/>
      <c r="T40" s="40"/>
    </row>
    <row r="41" spans="1:20" ht="15" customHeight="1" x14ac:dyDescent="0.3">
      <c r="A41" s="36"/>
      <c r="B41" s="91" t="s">
        <v>42</v>
      </c>
      <c r="C41" s="290" t="s">
        <v>44</v>
      </c>
      <c r="D41" s="290"/>
      <c r="E41" s="290"/>
      <c r="F41" s="290"/>
      <c r="G41" s="290"/>
      <c r="H41" s="290"/>
      <c r="I41" s="290"/>
      <c r="J41" s="100"/>
      <c r="K41" s="40"/>
      <c r="L41" s="40"/>
      <c r="M41" s="40"/>
      <c r="N41" s="40"/>
      <c r="O41" s="40"/>
      <c r="P41" s="40"/>
      <c r="Q41" s="40"/>
      <c r="R41" s="40"/>
      <c r="S41" s="40"/>
      <c r="T41" s="40"/>
    </row>
    <row r="42" spans="1:20" ht="15" customHeight="1" x14ac:dyDescent="0.25">
      <c r="A42" s="36"/>
      <c r="B42" s="62"/>
      <c r="C42" s="58"/>
      <c r="D42" s="58"/>
      <c r="E42" s="58"/>
      <c r="F42" s="58"/>
      <c r="G42" s="58"/>
      <c r="H42" s="58"/>
      <c r="I42" s="58"/>
      <c r="J42" s="58"/>
      <c r="K42" s="40"/>
      <c r="L42" s="40"/>
      <c r="M42" s="40"/>
      <c r="N42" s="40"/>
      <c r="O42" s="40"/>
      <c r="P42" s="40"/>
      <c r="Q42" s="40"/>
      <c r="R42" s="40"/>
      <c r="S42" s="40"/>
      <c r="T42" s="40"/>
    </row>
    <row r="43" spans="1:20" ht="14.25" customHeight="1" x14ac:dyDescent="0.3">
      <c r="A43" s="36"/>
      <c r="B43" s="29"/>
      <c r="C43" s="29"/>
      <c r="D43" s="29"/>
      <c r="E43" s="29"/>
      <c r="F43" s="77"/>
      <c r="G43" s="77"/>
      <c r="H43" s="81"/>
      <c r="I43" s="81"/>
      <c r="J43" s="81"/>
      <c r="K43" s="40"/>
      <c r="L43" s="40"/>
      <c r="M43" s="40"/>
      <c r="N43" s="40"/>
      <c r="O43" s="40"/>
      <c r="P43" s="40"/>
      <c r="Q43" s="40"/>
      <c r="R43" s="40"/>
      <c r="S43" s="40"/>
      <c r="T43" s="40"/>
    </row>
    <row r="44" spans="1:20" ht="16.5" customHeight="1" x14ac:dyDescent="0.25">
      <c r="A44" s="36"/>
      <c r="B44" s="293"/>
      <c r="C44" s="293"/>
      <c r="D44" s="293"/>
      <c r="E44" s="293"/>
      <c r="F44" s="293"/>
      <c r="G44" s="293"/>
      <c r="H44" s="293"/>
      <c r="I44" s="60"/>
      <c r="J44" s="60"/>
      <c r="K44" s="40"/>
      <c r="L44" s="40"/>
      <c r="M44" s="40"/>
      <c r="N44" s="40"/>
      <c r="O44" s="40"/>
      <c r="P44" s="40"/>
      <c r="Q44" s="40"/>
      <c r="R44" s="40"/>
      <c r="S44" s="40"/>
      <c r="T44" s="40"/>
    </row>
    <row r="45" spans="1:20" ht="14" x14ac:dyDescent="0.25">
      <c r="A45" s="36"/>
      <c r="B45" s="60"/>
      <c r="C45" s="60"/>
      <c r="D45" s="60"/>
      <c r="E45" s="60"/>
      <c r="F45" s="60"/>
      <c r="G45" s="60"/>
      <c r="H45" s="60"/>
      <c r="I45" s="60"/>
      <c r="J45" s="60"/>
      <c r="K45" s="40"/>
      <c r="L45" s="40"/>
      <c r="M45" s="40"/>
      <c r="N45" s="40"/>
      <c r="O45" s="40"/>
      <c r="P45" s="40"/>
      <c r="Q45" s="40"/>
      <c r="R45" s="40"/>
      <c r="S45" s="40"/>
      <c r="T45" s="40"/>
    </row>
    <row r="46" spans="1:20" ht="13" x14ac:dyDescent="0.3">
      <c r="A46" s="36"/>
      <c r="B46" s="62"/>
      <c r="C46" s="63"/>
      <c r="D46" s="40"/>
      <c r="E46" s="40"/>
      <c r="F46" s="40"/>
      <c r="G46" s="40"/>
      <c r="H46" s="40"/>
      <c r="I46" s="40"/>
      <c r="J46" s="40"/>
      <c r="K46" s="40"/>
      <c r="L46" s="40"/>
      <c r="M46" s="40"/>
      <c r="N46" s="40"/>
      <c r="O46" s="40"/>
      <c r="P46" s="40"/>
      <c r="Q46" s="40"/>
      <c r="R46" s="40"/>
      <c r="S46" s="40"/>
      <c r="T46" s="40"/>
    </row>
    <row r="47" spans="1:20" ht="15" customHeight="1" x14ac:dyDescent="0.3">
      <c r="A47" s="36"/>
      <c r="B47" s="62"/>
      <c r="C47" s="63"/>
      <c r="D47" s="40"/>
      <c r="E47" s="40"/>
      <c r="F47" s="40"/>
      <c r="G47" s="40"/>
      <c r="H47" s="40"/>
      <c r="I47" s="40"/>
      <c r="J47" s="40"/>
      <c r="K47" s="40"/>
      <c r="L47" s="40"/>
      <c r="M47" s="40"/>
      <c r="N47" s="40"/>
      <c r="O47" s="40"/>
      <c r="P47" s="40"/>
      <c r="Q47" s="40"/>
      <c r="R47" s="40"/>
      <c r="S47" s="40"/>
      <c r="T47" s="40"/>
    </row>
    <row r="48" spans="1:20" ht="6.75" customHeight="1" x14ac:dyDescent="0.3">
      <c r="A48" s="36"/>
      <c r="B48" s="62"/>
      <c r="C48" s="63"/>
      <c r="D48" s="40"/>
      <c r="E48" s="40"/>
      <c r="F48" s="40"/>
      <c r="G48" s="40"/>
      <c r="H48" s="40"/>
      <c r="I48" s="40"/>
      <c r="J48" s="40"/>
      <c r="K48" s="40"/>
      <c r="L48" s="40"/>
      <c r="M48" s="40"/>
      <c r="N48" s="40"/>
      <c r="O48" s="40"/>
      <c r="P48" s="40"/>
      <c r="Q48" s="40"/>
      <c r="R48" s="40"/>
      <c r="S48" s="40"/>
      <c r="T48" s="40"/>
    </row>
    <row r="49" spans="1:20" ht="13" x14ac:dyDescent="0.3">
      <c r="A49" s="36"/>
      <c r="B49" s="62"/>
      <c r="C49" s="63"/>
      <c r="D49" s="40"/>
      <c r="E49" s="40"/>
      <c r="F49" s="40"/>
      <c r="G49" s="40"/>
      <c r="H49" s="40"/>
      <c r="I49" s="40"/>
      <c r="J49" s="40"/>
      <c r="K49" s="40"/>
      <c r="L49" s="40"/>
      <c r="M49" s="40"/>
      <c r="N49" s="40"/>
      <c r="O49" s="40"/>
      <c r="P49" s="40"/>
      <c r="Q49" s="40"/>
      <c r="R49" s="40"/>
      <c r="S49" s="40"/>
      <c r="T49" s="40"/>
    </row>
    <row r="50" spans="1:20" ht="13" x14ac:dyDescent="0.3">
      <c r="A50" s="36"/>
      <c r="B50" s="62"/>
      <c r="C50" s="63"/>
      <c r="D50" s="40"/>
      <c r="E50" s="40"/>
      <c r="F50" s="40"/>
      <c r="G50" s="40"/>
      <c r="H50" s="40"/>
      <c r="I50" s="40"/>
      <c r="J50" s="40"/>
      <c r="K50" s="40"/>
      <c r="L50" s="40"/>
      <c r="M50" s="40"/>
      <c r="N50" s="40"/>
      <c r="O50" s="40"/>
      <c r="P50" s="40"/>
      <c r="Q50" s="40"/>
      <c r="R50" s="40"/>
      <c r="S50" s="40"/>
      <c r="T50" s="40"/>
    </row>
    <row r="51" spans="1:20" ht="13" x14ac:dyDescent="0.3">
      <c r="A51" s="36"/>
      <c r="B51" s="62"/>
      <c r="C51" s="63"/>
      <c r="D51" s="40"/>
      <c r="E51" s="40"/>
      <c r="F51" s="40"/>
      <c r="G51" s="40"/>
      <c r="H51" s="40"/>
      <c r="I51" s="40"/>
      <c r="J51" s="40"/>
      <c r="K51" s="40"/>
      <c r="L51" s="40"/>
      <c r="M51" s="40"/>
      <c r="N51" s="40"/>
      <c r="O51" s="40"/>
      <c r="P51" s="40"/>
      <c r="Q51" s="40"/>
      <c r="R51" s="40"/>
      <c r="S51" s="40"/>
      <c r="T51" s="40"/>
    </row>
    <row r="52" spans="1:20" ht="13" x14ac:dyDescent="0.3">
      <c r="A52" s="36"/>
      <c r="B52" s="62"/>
      <c r="C52" s="63"/>
      <c r="D52" s="40"/>
      <c r="E52" s="40"/>
      <c r="F52" s="40"/>
      <c r="G52" s="40"/>
      <c r="H52" s="40"/>
      <c r="I52" s="40"/>
      <c r="J52" s="40"/>
      <c r="K52" s="40"/>
      <c r="L52" s="40"/>
      <c r="M52" s="40"/>
      <c r="N52" s="40"/>
      <c r="O52" s="40"/>
      <c r="P52" s="40"/>
      <c r="Q52" s="40"/>
      <c r="R52" s="40"/>
      <c r="S52" s="40"/>
      <c r="T52" s="40"/>
    </row>
    <row r="53" spans="1:20" ht="13" x14ac:dyDescent="0.3">
      <c r="A53" s="36"/>
      <c r="B53" s="62"/>
      <c r="C53" s="63"/>
      <c r="D53" s="40"/>
      <c r="E53" s="40"/>
      <c r="F53" s="40"/>
      <c r="G53" s="40"/>
      <c r="H53" s="40"/>
      <c r="I53" s="40"/>
      <c r="J53" s="40"/>
      <c r="K53" s="40"/>
      <c r="L53" s="40"/>
      <c r="M53" s="40"/>
      <c r="N53" s="40"/>
      <c r="O53" s="40"/>
      <c r="P53" s="40"/>
      <c r="Q53" s="40"/>
      <c r="R53" s="40"/>
      <c r="S53" s="40"/>
      <c r="T53" s="40"/>
    </row>
    <row r="54" spans="1:20" ht="13" x14ac:dyDescent="0.3">
      <c r="A54" s="36"/>
      <c r="B54" s="62"/>
      <c r="C54" s="63"/>
      <c r="D54" s="40"/>
      <c r="E54" s="40"/>
      <c r="F54" s="40"/>
      <c r="G54" s="40"/>
      <c r="H54" s="40"/>
      <c r="I54" s="40"/>
      <c r="J54" s="40"/>
      <c r="K54" s="40"/>
      <c r="L54" s="40"/>
      <c r="M54" s="40"/>
      <c r="N54" s="40"/>
      <c r="O54" s="40"/>
      <c r="P54" s="40"/>
      <c r="Q54" s="40"/>
      <c r="R54" s="40"/>
      <c r="S54" s="40"/>
      <c r="T54" s="40"/>
    </row>
    <row r="55" spans="1:20" ht="13" x14ac:dyDescent="0.3">
      <c r="A55" s="36"/>
      <c r="B55" s="62"/>
      <c r="C55" s="63"/>
      <c r="D55" s="40"/>
      <c r="E55" s="40"/>
      <c r="F55" s="40"/>
      <c r="G55" s="40"/>
      <c r="H55" s="40"/>
      <c r="I55" s="40"/>
      <c r="J55" s="40"/>
      <c r="K55" s="40"/>
      <c r="L55" s="40"/>
      <c r="M55" s="40"/>
      <c r="N55" s="40"/>
      <c r="O55" s="40"/>
      <c r="P55" s="40"/>
      <c r="Q55" s="40"/>
      <c r="R55" s="40"/>
      <c r="S55" s="40"/>
      <c r="T55" s="40"/>
    </row>
    <row r="56" spans="1:20" ht="13" x14ac:dyDescent="0.3">
      <c r="A56" s="36"/>
      <c r="B56" s="62"/>
      <c r="C56" s="63"/>
      <c r="D56" s="40"/>
      <c r="E56" s="40"/>
      <c r="F56" s="40"/>
      <c r="G56" s="40"/>
      <c r="H56" s="40"/>
      <c r="I56" s="40"/>
      <c r="J56" s="40"/>
      <c r="K56" s="40"/>
      <c r="L56" s="40"/>
      <c r="M56" s="40"/>
      <c r="N56" s="40"/>
      <c r="O56" s="40"/>
      <c r="P56" s="40"/>
      <c r="Q56" s="40"/>
      <c r="R56" s="40"/>
      <c r="S56" s="40"/>
      <c r="T56" s="40"/>
    </row>
    <row r="57" spans="1:20" ht="13" x14ac:dyDescent="0.3">
      <c r="A57" s="36"/>
      <c r="B57" s="62"/>
      <c r="C57" s="63"/>
      <c r="D57" s="40"/>
      <c r="E57" s="40"/>
      <c r="F57" s="40"/>
      <c r="G57" s="40"/>
      <c r="H57" s="40"/>
      <c r="I57" s="40"/>
      <c r="J57" s="40"/>
      <c r="K57" s="40"/>
      <c r="L57" s="40"/>
      <c r="M57" s="40"/>
      <c r="N57" s="40"/>
      <c r="O57" s="40"/>
      <c r="P57" s="40"/>
      <c r="Q57" s="40"/>
      <c r="R57" s="40"/>
      <c r="S57" s="40"/>
      <c r="T57" s="40"/>
    </row>
    <row r="58" spans="1:20" ht="13" x14ac:dyDescent="0.3">
      <c r="A58" s="36"/>
      <c r="B58" s="62"/>
      <c r="C58" s="63"/>
      <c r="D58" s="40"/>
      <c r="E58" s="40"/>
      <c r="F58" s="40"/>
      <c r="G58" s="40"/>
      <c r="H58" s="40"/>
      <c r="I58" s="40"/>
      <c r="J58" s="40"/>
      <c r="K58" s="40"/>
      <c r="L58" s="40"/>
      <c r="M58" s="40"/>
      <c r="N58" s="40"/>
      <c r="O58" s="40"/>
      <c r="P58" s="40"/>
      <c r="Q58" s="40"/>
      <c r="R58" s="40"/>
      <c r="S58" s="40"/>
      <c r="T58" s="40"/>
    </row>
    <row r="59" spans="1:20" ht="13" x14ac:dyDescent="0.3">
      <c r="A59" s="36"/>
      <c r="B59" s="62"/>
      <c r="C59" s="63"/>
      <c r="D59" s="40"/>
      <c r="E59" s="40"/>
      <c r="F59" s="40"/>
      <c r="G59" s="40"/>
      <c r="H59" s="40"/>
      <c r="I59" s="40"/>
      <c r="J59" s="40"/>
      <c r="K59" s="40"/>
      <c r="L59" s="40"/>
      <c r="M59" s="40"/>
      <c r="N59" s="40"/>
      <c r="O59" s="40"/>
      <c r="P59" s="40"/>
      <c r="Q59" s="40"/>
      <c r="R59" s="40"/>
      <c r="S59" s="40"/>
      <c r="T59" s="40"/>
    </row>
    <row r="60" spans="1:20" ht="13" x14ac:dyDescent="0.3">
      <c r="A60" s="36"/>
      <c r="B60" s="62"/>
      <c r="C60" s="63"/>
      <c r="D60" s="40"/>
      <c r="E60" s="40"/>
      <c r="F60" s="40"/>
      <c r="G60" s="40"/>
      <c r="H60" s="40"/>
      <c r="I60" s="40"/>
      <c r="J60" s="40"/>
      <c r="K60" s="40"/>
      <c r="L60" s="40"/>
      <c r="M60" s="40"/>
      <c r="N60" s="40"/>
      <c r="O60" s="40"/>
      <c r="P60" s="40"/>
      <c r="Q60" s="40"/>
      <c r="R60" s="40"/>
      <c r="S60" s="40"/>
      <c r="T60" s="40"/>
    </row>
    <row r="61" spans="1:20" ht="13" x14ac:dyDescent="0.3">
      <c r="A61" s="36"/>
      <c r="B61" s="62"/>
      <c r="C61" s="63"/>
      <c r="D61" s="40"/>
      <c r="E61" s="40"/>
      <c r="F61" s="40"/>
      <c r="G61" s="40"/>
      <c r="H61" s="40"/>
      <c r="I61" s="40"/>
      <c r="J61" s="40"/>
      <c r="K61" s="40"/>
      <c r="L61" s="40"/>
      <c r="M61" s="40"/>
      <c r="N61" s="40"/>
      <c r="O61" s="40"/>
      <c r="P61" s="40"/>
      <c r="Q61" s="40"/>
      <c r="R61" s="40"/>
      <c r="S61" s="40"/>
      <c r="T61" s="40"/>
    </row>
    <row r="62" spans="1:20" ht="13" x14ac:dyDescent="0.3">
      <c r="A62" s="36"/>
      <c r="B62" s="62"/>
      <c r="C62" s="63"/>
      <c r="D62" s="40"/>
      <c r="E62" s="64"/>
      <c r="F62" s="40"/>
      <c r="G62" s="40"/>
      <c r="H62" s="40"/>
      <c r="I62" s="40"/>
      <c r="J62" s="40"/>
      <c r="K62" s="40"/>
      <c r="L62" s="40"/>
      <c r="M62" s="40"/>
      <c r="N62" s="40"/>
      <c r="O62" s="40"/>
      <c r="P62" s="40"/>
      <c r="Q62" s="40"/>
      <c r="R62" s="40"/>
      <c r="S62" s="40"/>
      <c r="T62" s="40"/>
    </row>
    <row r="63" spans="1:20" ht="13" x14ac:dyDescent="0.3">
      <c r="A63" s="36"/>
      <c r="B63" s="62"/>
      <c r="C63" s="63"/>
      <c r="D63" s="40"/>
      <c r="E63" s="40"/>
      <c r="F63" s="40"/>
      <c r="G63" s="40"/>
      <c r="H63" s="40"/>
      <c r="I63" s="40"/>
      <c r="J63" s="40"/>
      <c r="K63" s="40"/>
      <c r="L63" s="40"/>
      <c r="M63" s="40"/>
      <c r="N63" s="40"/>
      <c r="O63" s="40"/>
      <c r="P63" s="40"/>
      <c r="Q63" s="40"/>
      <c r="R63" s="40"/>
      <c r="S63" s="40"/>
      <c r="T63" s="40"/>
    </row>
    <row r="64" spans="1:20" ht="13" x14ac:dyDescent="0.3">
      <c r="A64" s="36"/>
      <c r="B64" s="62"/>
      <c r="C64" s="63"/>
      <c r="D64" s="40"/>
      <c r="E64" s="40"/>
      <c r="F64" s="40"/>
      <c r="G64" s="40"/>
      <c r="H64" s="40"/>
      <c r="I64" s="40"/>
      <c r="J64" s="40"/>
      <c r="K64" s="40"/>
      <c r="L64" s="40"/>
      <c r="M64" s="40"/>
      <c r="N64" s="40"/>
      <c r="O64" s="40"/>
      <c r="P64" s="40"/>
      <c r="Q64" s="40"/>
      <c r="R64" s="40"/>
      <c r="S64" s="40"/>
      <c r="T64" s="40"/>
    </row>
    <row r="65" spans="1:20" ht="13" x14ac:dyDescent="0.3">
      <c r="A65" s="36"/>
      <c r="B65" s="62"/>
      <c r="C65" s="63"/>
      <c r="D65" s="40"/>
      <c r="E65" s="40"/>
      <c r="F65" s="40"/>
      <c r="G65" s="40"/>
      <c r="H65" s="40"/>
      <c r="I65" s="40"/>
      <c r="J65" s="40"/>
      <c r="K65" s="40"/>
      <c r="L65" s="40"/>
      <c r="M65" s="40"/>
      <c r="N65" s="40"/>
      <c r="O65" s="40"/>
      <c r="P65" s="40"/>
      <c r="Q65" s="40"/>
      <c r="R65" s="40"/>
      <c r="S65" s="40"/>
      <c r="T65" s="40"/>
    </row>
    <row r="66" spans="1:20" ht="13" x14ac:dyDescent="0.3">
      <c r="A66" s="36"/>
      <c r="B66" s="62"/>
      <c r="C66" s="63"/>
      <c r="D66" s="40"/>
      <c r="E66" s="40"/>
      <c r="F66" s="40"/>
      <c r="G66" s="40"/>
      <c r="H66" s="40"/>
      <c r="I66" s="40"/>
      <c r="J66" s="40"/>
      <c r="K66" s="40"/>
      <c r="L66" s="40"/>
      <c r="M66" s="40"/>
      <c r="N66" s="40"/>
      <c r="O66" s="40"/>
      <c r="P66" s="40"/>
      <c r="Q66" s="40"/>
      <c r="R66" s="40"/>
      <c r="S66" s="40"/>
      <c r="T66" s="40"/>
    </row>
    <row r="67" spans="1:20" ht="13" x14ac:dyDescent="0.3">
      <c r="A67" s="36"/>
      <c r="B67" s="62"/>
      <c r="C67" s="63"/>
      <c r="D67" s="40"/>
      <c r="E67" s="40"/>
      <c r="F67" s="40"/>
      <c r="G67" s="40"/>
      <c r="H67" s="40"/>
      <c r="I67" s="40"/>
      <c r="J67" s="40"/>
      <c r="K67" s="40"/>
      <c r="L67" s="40"/>
      <c r="M67" s="40"/>
      <c r="N67" s="40"/>
      <c r="O67" s="40"/>
      <c r="P67" s="40"/>
      <c r="Q67" s="40"/>
      <c r="R67" s="40"/>
      <c r="S67" s="40"/>
      <c r="T67" s="40"/>
    </row>
    <row r="68" spans="1:20" ht="13" x14ac:dyDescent="0.3">
      <c r="A68" s="36"/>
      <c r="B68" s="62"/>
      <c r="C68" s="63"/>
      <c r="D68" s="40"/>
      <c r="E68" s="40"/>
      <c r="F68" s="40"/>
      <c r="G68" s="40"/>
      <c r="H68" s="40"/>
      <c r="I68" s="40"/>
      <c r="J68" s="40"/>
      <c r="K68" s="40"/>
      <c r="L68" s="40"/>
      <c r="M68" s="40"/>
      <c r="N68" s="40"/>
      <c r="O68" s="40"/>
      <c r="P68" s="40"/>
      <c r="Q68" s="40"/>
      <c r="R68" s="40"/>
      <c r="S68" s="40"/>
      <c r="T68" s="40"/>
    </row>
    <row r="69" spans="1:20" ht="13" x14ac:dyDescent="0.3">
      <c r="A69" s="36"/>
      <c r="B69" s="62"/>
      <c r="C69" s="63"/>
      <c r="D69" s="40"/>
      <c r="E69" s="40"/>
      <c r="F69" s="40"/>
      <c r="G69" s="40"/>
      <c r="H69" s="40"/>
      <c r="I69" s="40"/>
      <c r="J69" s="40"/>
      <c r="K69" s="40"/>
      <c r="L69" s="40"/>
      <c r="M69" s="40"/>
      <c r="N69" s="40"/>
      <c r="O69" s="40"/>
      <c r="P69" s="40"/>
      <c r="Q69" s="40"/>
      <c r="R69" s="40"/>
      <c r="S69" s="40"/>
      <c r="T69" s="40"/>
    </row>
    <row r="70" spans="1:20" ht="13" x14ac:dyDescent="0.3">
      <c r="A70" s="36"/>
      <c r="B70" s="62"/>
      <c r="C70" s="63"/>
      <c r="D70" s="40"/>
      <c r="E70" s="40"/>
      <c r="F70" s="40"/>
      <c r="G70" s="40"/>
      <c r="H70" s="40"/>
      <c r="I70" s="40"/>
      <c r="J70" s="40"/>
      <c r="K70" s="40"/>
      <c r="L70" s="40"/>
      <c r="M70" s="40"/>
      <c r="N70" s="40"/>
      <c r="O70" s="40"/>
      <c r="P70" s="40"/>
      <c r="Q70" s="40"/>
      <c r="R70" s="40"/>
      <c r="S70" s="40"/>
      <c r="T70" s="40"/>
    </row>
    <row r="71" spans="1:20" ht="13" x14ac:dyDescent="0.3">
      <c r="A71" s="36"/>
      <c r="B71" s="62"/>
      <c r="C71" s="63"/>
      <c r="D71" s="40"/>
      <c r="E71" s="40"/>
      <c r="F71" s="40"/>
      <c r="G71" s="40"/>
      <c r="H71" s="40"/>
      <c r="I71" s="40"/>
      <c r="J71" s="40"/>
      <c r="K71" s="40"/>
      <c r="L71" s="40"/>
      <c r="M71" s="40"/>
      <c r="N71" s="40"/>
      <c r="O71" s="40"/>
      <c r="P71" s="40"/>
      <c r="Q71" s="40"/>
      <c r="R71" s="40"/>
      <c r="S71" s="64"/>
      <c r="T71" s="40"/>
    </row>
    <row r="72" spans="1:20" ht="13" x14ac:dyDescent="0.3">
      <c r="A72" s="36"/>
      <c r="B72" s="62"/>
      <c r="C72" s="63"/>
      <c r="D72" s="40"/>
      <c r="E72" s="40"/>
      <c r="F72" s="40"/>
      <c r="G72" s="40"/>
      <c r="H72" s="40"/>
      <c r="I72" s="40"/>
      <c r="J72" s="40"/>
      <c r="K72" s="40"/>
      <c r="L72" s="40"/>
      <c r="M72" s="40"/>
      <c r="N72" s="40"/>
      <c r="O72" s="40"/>
      <c r="P72" s="40"/>
      <c r="Q72" s="40"/>
      <c r="R72" s="40"/>
      <c r="S72" s="40"/>
      <c r="T72" s="40"/>
    </row>
    <row r="73" spans="1:20" ht="13" x14ac:dyDescent="0.3">
      <c r="A73" s="36"/>
      <c r="B73" s="62"/>
      <c r="C73" s="63"/>
      <c r="D73" s="40"/>
      <c r="E73" s="40"/>
      <c r="F73" s="40"/>
      <c r="G73" s="40"/>
      <c r="H73" s="40"/>
      <c r="I73" s="40"/>
      <c r="J73" s="40"/>
      <c r="K73" s="40"/>
      <c r="L73" s="40"/>
      <c r="M73" s="40"/>
      <c r="N73" s="40"/>
      <c r="O73" s="40"/>
      <c r="P73" s="40"/>
      <c r="Q73" s="40"/>
      <c r="R73" s="40"/>
      <c r="S73" s="40"/>
      <c r="T73" s="40"/>
    </row>
    <row r="74" spans="1:20" ht="13" x14ac:dyDescent="0.3">
      <c r="A74" s="36"/>
      <c r="B74" s="62"/>
      <c r="C74" s="63"/>
      <c r="D74" s="40"/>
      <c r="E74" s="40"/>
      <c r="F74" s="40"/>
      <c r="G74" s="40"/>
      <c r="H74" s="40"/>
      <c r="I74" s="40"/>
      <c r="J74" s="40"/>
      <c r="K74" s="40"/>
      <c r="L74" s="40"/>
      <c r="M74" s="40"/>
      <c r="N74" s="40"/>
      <c r="O74" s="40"/>
      <c r="P74" s="40"/>
      <c r="Q74" s="40"/>
      <c r="R74" s="40"/>
      <c r="S74" s="40"/>
      <c r="T74" s="40"/>
    </row>
    <row r="75" spans="1:20" ht="13" x14ac:dyDescent="0.3">
      <c r="A75" s="36"/>
      <c r="B75" s="62"/>
      <c r="C75" s="63"/>
      <c r="D75" s="40"/>
      <c r="E75" s="40"/>
      <c r="F75" s="40"/>
      <c r="G75" s="40"/>
      <c r="H75" s="40"/>
      <c r="I75" s="40"/>
      <c r="J75" s="40"/>
      <c r="K75" s="40"/>
      <c r="L75" s="40"/>
      <c r="M75" s="40"/>
      <c r="N75" s="40"/>
      <c r="O75" s="40"/>
      <c r="P75" s="40"/>
      <c r="Q75" s="40"/>
      <c r="R75" s="40"/>
      <c r="S75" s="40"/>
      <c r="T75" s="40"/>
    </row>
    <row r="76" spans="1:20" ht="13" x14ac:dyDescent="0.3">
      <c r="A76" s="36"/>
      <c r="B76" s="62"/>
      <c r="C76" s="63"/>
      <c r="D76" s="40"/>
      <c r="E76" s="40"/>
      <c r="F76" s="40"/>
      <c r="G76" s="40"/>
      <c r="H76" s="40"/>
      <c r="I76" s="40"/>
      <c r="J76" s="40"/>
      <c r="K76" s="40"/>
      <c r="L76" s="40"/>
      <c r="M76" s="40"/>
      <c r="N76" s="40"/>
      <c r="O76" s="40"/>
      <c r="P76" s="40"/>
      <c r="Q76" s="40"/>
      <c r="R76" s="40"/>
      <c r="S76" s="40"/>
      <c r="T76" s="40"/>
    </row>
    <row r="77" spans="1:20" ht="13" x14ac:dyDescent="0.3">
      <c r="A77" s="36"/>
      <c r="B77" s="62"/>
      <c r="C77" s="63"/>
      <c r="D77" s="40"/>
      <c r="E77" s="40"/>
      <c r="F77" s="40"/>
      <c r="G77" s="40"/>
      <c r="H77" s="40"/>
      <c r="I77" s="40"/>
      <c r="J77" s="40"/>
      <c r="K77" s="40"/>
      <c r="L77" s="40"/>
      <c r="M77" s="40"/>
      <c r="N77" s="40"/>
      <c r="O77" s="40"/>
      <c r="P77" s="40"/>
      <c r="Q77" s="40"/>
      <c r="R77" s="40"/>
      <c r="S77" s="40"/>
      <c r="T77" s="40"/>
    </row>
    <row r="78" spans="1:20" ht="13" x14ac:dyDescent="0.3">
      <c r="A78" s="36"/>
      <c r="B78" s="62"/>
      <c r="C78" s="63"/>
      <c r="D78" s="40"/>
      <c r="E78" s="40"/>
      <c r="F78" s="40"/>
      <c r="G78" s="40"/>
      <c r="H78" s="40"/>
      <c r="I78" s="40"/>
      <c r="J78" s="40"/>
      <c r="K78" s="40"/>
      <c r="L78" s="40"/>
      <c r="M78" s="40"/>
      <c r="N78" s="40"/>
      <c r="O78" s="40"/>
      <c r="P78" s="40"/>
      <c r="Q78" s="40"/>
      <c r="R78" s="40"/>
      <c r="S78" s="40"/>
      <c r="T78" s="40"/>
    </row>
    <row r="79" spans="1:20" ht="13" x14ac:dyDescent="0.3">
      <c r="A79" s="36"/>
      <c r="B79" s="62"/>
      <c r="C79" s="63"/>
      <c r="D79" s="40"/>
      <c r="E79" s="40"/>
      <c r="F79" s="40"/>
      <c r="G79" s="40"/>
      <c r="H79" s="40"/>
      <c r="I79" s="40"/>
      <c r="J79" s="40"/>
      <c r="K79" s="40"/>
      <c r="L79" s="40"/>
      <c r="M79" s="40"/>
      <c r="N79" s="40"/>
      <c r="O79" s="40"/>
      <c r="P79" s="40"/>
      <c r="Q79" s="40"/>
      <c r="R79" s="40"/>
      <c r="S79" s="40"/>
      <c r="T79" s="40"/>
    </row>
    <row r="80" spans="1:20" ht="13" x14ac:dyDescent="0.3">
      <c r="A80" s="36"/>
      <c r="B80" s="62"/>
      <c r="C80" s="63"/>
      <c r="D80" s="40"/>
      <c r="E80" s="40"/>
      <c r="F80" s="40"/>
      <c r="G80" s="40"/>
      <c r="H80" s="40"/>
      <c r="I80" s="40"/>
      <c r="J80" s="40"/>
      <c r="K80" s="40"/>
      <c r="L80" s="40"/>
      <c r="M80" s="40"/>
      <c r="N80" s="40"/>
      <c r="O80" s="40"/>
      <c r="P80" s="40"/>
      <c r="Q80" s="40"/>
      <c r="R80" s="40"/>
      <c r="S80" s="40"/>
      <c r="T80" s="40"/>
    </row>
    <row r="81" spans="1:20" ht="13" x14ac:dyDescent="0.3">
      <c r="A81" s="36"/>
      <c r="B81" s="62"/>
      <c r="C81" s="63"/>
      <c r="D81" s="40"/>
      <c r="E81" s="40"/>
      <c r="F81" s="40"/>
      <c r="G81" s="40"/>
      <c r="H81" s="40"/>
      <c r="I81" s="40"/>
      <c r="J81" s="40"/>
      <c r="K81" s="40"/>
      <c r="L81" s="40"/>
      <c r="M81" s="40"/>
      <c r="N81" s="40"/>
      <c r="O81" s="40"/>
      <c r="P81" s="40"/>
      <c r="Q81" s="40"/>
      <c r="R81" s="40"/>
      <c r="S81" s="40"/>
      <c r="T81" s="40"/>
    </row>
    <row r="82" spans="1:20" ht="13" x14ac:dyDescent="0.3">
      <c r="A82" s="36"/>
      <c r="B82" s="62"/>
      <c r="C82" s="63"/>
      <c r="D82" s="40"/>
      <c r="E82" s="40"/>
      <c r="F82" s="40"/>
      <c r="G82" s="40"/>
      <c r="H82" s="40"/>
      <c r="I82" s="40"/>
      <c r="J82" s="40"/>
      <c r="K82" s="40"/>
      <c r="L82" s="40"/>
      <c r="M82" s="40"/>
      <c r="N82" s="40"/>
      <c r="O82" s="40"/>
      <c r="P82" s="40"/>
      <c r="Q82" s="40"/>
      <c r="R82" s="40"/>
      <c r="S82" s="40"/>
      <c r="T82" s="40"/>
    </row>
    <row r="83" spans="1:20" ht="13" x14ac:dyDescent="0.3">
      <c r="A83" s="36"/>
      <c r="B83" s="62"/>
      <c r="C83" s="63"/>
      <c r="D83" s="40"/>
      <c r="E83" s="40"/>
      <c r="F83" s="40"/>
      <c r="G83" s="40"/>
      <c r="H83" s="40"/>
      <c r="I83" s="40"/>
      <c r="J83" s="40"/>
      <c r="K83" s="40"/>
      <c r="L83" s="40"/>
      <c r="M83" s="40"/>
      <c r="N83" s="40"/>
      <c r="O83" s="40"/>
      <c r="P83" s="40"/>
      <c r="Q83" s="40"/>
      <c r="R83" s="40"/>
      <c r="S83" s="40"/>
      <c r="T83" s="40"/>
    </row>
    <row r="84" spans="1:20" ht="13" x14ac:dyDescent="0.3">
      <c r="A84" s="36"/>
      <c r="B84" s="62"/>
      <c r="C84" s="63"/>
      <c r="D84" s="40"/>
      <c r="E84" s="40"/>
      <c r="F84" s="40"/>
      <c r="G84" s="40"/>
      <c r="H84" s="40"/>
      <c r="I84" s="40"/>
      <c r="J84" s="40"/>
      <c r="K84" s="40"/>
      <c r="L84" s="40"/>
      <c r="M84" s="40"/>
      <c r="N84" s="40"/>
      <c r="O84" s="40"/>
      <c r="P84" s="40"/>
      <c r="Q84" s="40"/>
      <c r="R84" s="40"/>
      <c r="S84" s="40"/>
      <c r="T84" s="40"/>
    </row>
    <row r="85" spans="1:20" ht="13" x14ac:dyDescent="0.3">
      <c r="A85" s="36"/>
      <c r="B85" s="62"/>
      <c r="C85" s="63"/>
      <c r="D85" s="40"/>
      <c r="E85" s="40"/>
      <c r="F85" s="40"/>
      <c r="G85" s="40"/>
      <c r="H85" s="40"/>
      <c r="I85" s="40"/>
      <c r="J85" s="40"/>
      <c r="K85" s="40"/>
      <c r="L85" s="40"/>
      <c r="M85" s="40"/>
      <c r="N85" s="40"/>
      <c r="O85" s="40"/>
      <c r="P85" s="40"/>
      <c r="Q85" s="40"/>
      <c r="R85" s="40"/>
      <c r="S85" s="40"/>
      <c r="T85" s="40"/>
    </row>
    <row r="86" spans="1:20" ht="13" x14ac:dyDescent="0.3">
      <c r="A86" s="36"/>
      <c r="B86" s="62"/>
      <c r="C86" s="63"/>
      <c r="D86" s="40"/>
      <c r="E86" s="40"/>
      <c r="F86" s="40"/>
      <c r="G86" s="40"/>
      <c r="H86" s="40"/>
      <c r="I86" s="40"/>
      <c r="J86" s="40"/>
      <c r="K86" s="40"/>
      <c r="L86" s="40"/>
      <c r="M86" s="40"/>
      <c r="N86" s="40"/>
      <c r="O86" s="40"/>
      <c r="P86" s="40"/>
      <c r="Q86" s="40"/>
      <c r="R86" s="40"/>
      <c r="S86" s="40"/>
      <c r="T86" s="40"/>
    </row>
    <row r="87" spans="1:20" ht="13" x14ac:dyDescent="0.3">
      <c r="A87" s="36"/>
      <c r="B87" s="62"/>
      <c r="C87" s="63"/>
      <c r="D87" s="40"/>
      <c r="E87" s="40"/>
      <c r="F87" s="40"/>
      <c r="G87" s="40"/>
      <c r="H87" s="40"/>
      <c r="I87" s="40"/>
      <c r="J87" s="40"/>
      <c r="K87" s="40"/>
      <c r="L87" s="40"/>
      <c r="M87" s="40"/>
      <c r="N87" s="40"/>
      <c r="O87" s="40"/>
      <c r="P87" s="40"/>
      <c r="Q87" s="40"/>
      <c r="R87" s="40"/>
      <c r="S87" s="40"/>
      <c r="T87" s="40"/>
    </row>
    <row r="88" spans="1:20" ht="13" x14ac:dyDescent="0.3">
      <c r="A88" s="36"/>
      <c r="B88" s="62"/>
      <c r="C88" s="63"/>
      <c r="D88" s="40"/>
      <c r="E88" s="40"/>
      <c r="F88" s="40"/>
      <c r="G88" s="40"/>
      <c r="H88" s="40"/>
      <c r="I88" s="40"/>
      <c r="J88" s="40"/>
      <c r="K88" s="40"/>
      <c r="L88" s="40"/>
      <c r="M88" s="40"/>
      <c r="N88" s="40"/>
      <c r="O88" s="40"/>
      <c r="P88" s="40"/>
      <c r="Q88" s="40"/>
      <c r="R88" s="40"/>
      <c r="S88" s="40"/>
      <c r="T88" s="40"/>
    </row>
    <row r="89" spans="1:20" ht="13" x14ac:dyDescent="0.3">
      <c r="A89" s="36"/>
      <c r="B89" s="62"/>
      <c r="C89" s="63"/>
      <c r="D89" s="40"/>
      <c r="E89" s="40"/>
      <c r="F89" s="40"/>
      <c r="G89" s="40"/>
      <c r="H89" s="40"/>
      <c r="I89" s="40"/>
      <c r="J89" s="40"/>
      <c r="K89" s="40"/>
      <c r="L89" s="40"/>
      <c r="M89" s="40"/>
      <c r="N89" s="40"/>
      <c r="O89" s="40"/>
      <c r="P89" s="40"/>
      <c r="Q89" s="40"/>
      <c r="R89" s="40"/>
      <c r="S89" s="40"/>
      <c r="T89" s="40"/>
    </row>
    <row r="90" spans="1:20" x14ac:dyDescent="0.25">
      <c r="A90" s="36"/>
      <c r="K90" s="40"/>
      <c r="P90" s="40"/>
      <c r="Q90" s="40"/>
      <c r="R90" s="40"/>
      <c r="S90" s="40"/>
      <c r="T90" s="40"/>
    </row>
    <row r="91" spans="1:20" x14ac:dyDescent="0.25">
      <c r="A91" s="36"/>
      <c r="K91" s="40"/>
      <c r="Q91" s="40"/>
      <c r="R91" s="40"/>
      <c r="S91" s="40"/>
      <c r="T91" s="40"/>
    </row>
    <row r="92" spans="1:20" x14ac:dyDescent="0.25">
      <c r="A92" s="36"/>
      <c r="Q92" s="40"/>
      <c r="R92" s="40"/>
      <c r="S92" s="40"/>
      <c r="T92" s="40"/>
    </row>
    <row r="93" spans="1:20" x14ac:dyDescent="0.25">
      <c r="A93" s="36"/>
      <c r="Q93" s="40"/>
      <c r="R93" s="40"/>
      <c r="S93" s="40"/>
      <c r="T93" s="40"/>
    </row>
    <row r="94" spans="1:20" x14ac:dyDescent="0.25">
      <c r="A94" s="36"/>
      <c r="Q94" s="40"/>
      <c r="R94" s="40"/>
      <c r="S94" s="40"/>
      <c r="T94" s="40"/>
    </row>
    <row r="95" spans="1:20" x14ac:dyDescent="0.25">
      <c r="Q95" s="40"/>
      <c r="R95" s="40"/>
      <c r="S95" s="40"/>
      <c r="T95" s="40"/>
    </row>
    <row r="96" spans="1:20" x14ac:dyDescent="0.25">
      <c r="Q96" s="40"/>
      <c r="R96" s="40"/>
      <c r="S96" s="40"/>
      <c r="T96" s="40"/>
    </row>
    <row r="97" spans="17:20" x14ac:dyDescent="0.25">
      <c r="Q97" s="40"/>
      <c r="R97" s="40"/>
      <c r="S97" s="40"/>
      <c r="T97" s="40"/>
    </row>
    <row r="98" spans="17:20" x14ac:dyDescent="0.25">
      <c r="Q98" s="40"/>
      <c r="R98" s="40"/>
      <c r="S98" s="40"/>
      <c r="T98" s="40"/>
    </row>
    <row r="99" spans="17:20" x14ac:dyDescent="0.25">
      <c r="Q99" s="40"/>
      <c r="R99" s="40"/>
    </row>
    <row r="100" spans="17:20" x14ac:dyDescent="0.25">
      <c r="Q100" s="40"/>
      <c r="R100" s="40"/>
    </row>
    <row r="101" spans="17:20" x14ac:dyDescent="0.25">
      <c r="Q101" s="40"/>
      <c r="R101" s="40"/>
    </row>
    <row r="102" spans="17:20" x14ac:dyDescent="0.25">
      <c r="Q102" s="40"/>
      <c r="R102" s="40"/>
    </row>
  </sheetData>
  <mergeCells count="24">
    <mergeCell ref="B44:H44"/>
    <mergeCell ref="F14:G14"/>
    <mergeCell ref="C15:E15"/>
    <mergeCell ref="F15:G15"/>
    <mergeCell ref="B24:C24"/>
    <mergeCell ref="B26:H26"/>
    <mergeCell ref="C28:I28"/>
    <mergeCell ref="C29:I29"/>
    <mergeCell ref="C30:I30"/>
    <mergeCell ref="B32:E32"/>
    <mergeCell ref="B39:G39"/>
    <mergeCell ref="C41:I41"/>
    <mergeCell ref="F17:G17"/>
    <mergeCell ref="F18:G18"/>
    <mergeCell ref="C17:D17"/>
    <mergeCell ref="F20:G20"/>
    <mergeCell ref="F21:G21"/>
    <mergeCell ref="C20:D20"/>
    <mergeCell ref="F13:G13"/>
    <mergeCell ref="F6:J6"/>
    <mergeCell ref="C8:E8"/>
    <mergeCell ref="F10:G10"/>
    <mergeCell ref="C11:E11"/>
    <mergeCell ref="F11:G11"/>
  </mergeCells>
  <hyperlinks>
    <hyperlink ref="G4" r:id="rId1" xr:uid="{0DAA8651-1320-4D1B-8E3C-3C19E74D76BA}"/>
  </hyperlinks>
  <pageMargins left="0" right="0" top="0.98425196850393704" bottom="0.98425196850393704" header="0.51181102362204722" footer="0.51181102362204722"/>
  <pageSetup paperSize="8" scale="48" orientation="landscape" r:id="rId2"/>
  <headerFooter alignWithMargins="0"/>
  <ignoredErrors>
    <ignoredError sqref="B28:B30 B34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pageSetUpPr fitToPage="1"/>
  </sheetPr>
  <dimension ref="A1:M103"/>
  <sheetViews>
    <sheetView showGridLines="0" topLeftCell="A23" zoomScale="85" zoomScaleNormal="85" workbookViewId="0">
      <selection activeCell="C31" sqref="C31"/>
    </sheetView>
  </sheetViews>
  <sheetFormatPr defaultRowHeight="12.5" x14ac:dyDescent="0.25"/>
  <cols>
    <col min="1" max="1" width="2.81640625" style="24" customWidth="1"/>
    <col min="2" max="2" width="3.7265625" style="24" customWidth="1"/>
    <col min="3" max="3" width="25.7265625" style="24" customWidth="1"/>
    <col min="4" max="4" width="18.08984375" style="24" customWidth="1"/>
    <col min="5" max="5" width="25.7265625" style="24" customWidth="1"/>
    <col min="6" max="6" width="29.6328125" style="24" customWidth="1"/>
    <col min="7" max="7" width="19.26953125" style="24" customWidth="1"/>
    <col min="8" max="10" width="20.7265625" style="24" customWidth="1"/>
    <col min="11" max="11" width="2.08984375" style="24" customWidth="1"/>
    <col min="12" max="12" width="3.26953125" style="24" customWidth="1"/>
    <col min="13" max="13" width="6.81640625" style="24" customWidth="1"/>
    <col min="14" max="247" width="9.08984375" style="24"/>
    <col min="248" max="248" width="2.81640625" style="24" customWidth="1"/>
    <col min="249" max="249" width="3.7265625" style="24" customWidth="1"/>
    <col min="250" max="252" width="25.7265625" style="24" customWidth="1"/>
    <col min="253" max="257" width="20.7265625" style="24" customWidth="1"/>
    <col min="258" max="258" width="2.08984375" style="24" customWidth="1"/>
    <col min="259" max="259" width="3.26953125" style="24" customWidth="1"/>
    <col min="260" max="260" width="6.81640625" style="24" customWidth="1"/>
    <col min="261" max="261" width="20.26953125" style="24" customWidth="1"/>
    <col min="262" max="262" width="2" style="24" customWidth="1"/>
    <col min="263" max="263" width="0" style="24" hidden="1" customWidth="1"/>
    <col min="264" max="264" width="26.7265625" style="24" customWidth="1"/>
    <col min="265" max="265" width="3.7265625" style="24" customWidth="1"/>
    <col min="266" max="266" width="14" style="24" customWidth="1"/>
    <col min="267" max="267" width="19.36328125" style="24" customWidth="1"/>
    <col min="268" max="503" width="9.08984375" style="24"/>
    <col min="504" max="504" width="2.81640625" style="24" customWidth="1"/>
    <col min="505" max="505" width="3.7265625" style="24" customWidth="1"/>
    <col min="506" max="508" width="25.7265625" style="24" customWidth="1"/>
    <col min="509" max="513" width="20.7265625" style="24" customWidth="1"/>
    <col min="514" max="514" width="2.08984375" style="24" customWidth="1"/>
    <col min="515" max="515" width="3.26953125" style="24" customWidth="1"/>
    <col min="516" max="516" width="6.81640625" style="24" customWidth="1"/>
    <col min="517" max="517" width="20.26953125" style="24" customWidth="1"/>
    <col min="518" max="518" width="2" style="24" customWidth="1"/>
    <col min="519" max="519" width="0" style="24" hidden="1" customWidth="1"/>
    <col min="520" max="520" width="26.7265625" style="24" customWidth="1"/>
    <col min="521" max="521" width="3.7265625" style="24" customWidth="1"/>
    <col min="522" max="522" width="14" style="24" customWidth="1"/>
    <col min="523" max="523" width="19.36328125" style="24" customWidth="1"/>
    <col min="524" max="759" width="9.08984375" style="24"/>
    <col min="760" max="760" width="2.81640625" style="24" customWidth="1"/>
    <col min="761" max="761" width="3.7265625" style="24" customWidth="1"/>
    <col min="762" max="764" width="25.7265625" style="24" customWidth="1"/>
    <col min="765" max="769" width="20.7265625" style="24" customWidth="1"/>
    <col min="770" max="770" width="2.08984375" style="24" customWidth="1"/>
    <col min="771" max="771" width="3.26953125" style="24" customWidth="1"/>
    <col min="772" max="772" width="6.81640625" style="24" customWidth="1"/>
    <col min="773" max="773" width="20.26953125" style="24" customWidth="1"/>
    <col min="774" max="774" width="2" style="24" customWidth="1"/>
    <col min="775" max="775" width="0" style="24" hidden="1" customWidth="1"/>
    <col min="776" max="776" width="26.7265625" style="24" customWidth="1"/>
    <col min="777" max="777" width="3.7265625" style="24" customWidth="1"/>
    <col min="778" max="778" width="14" style="24" customWidth="1"/>
    <col min="779" max="779" width="19.36328125" style="24" customWidth="1"/>
    <col min="780" max="1015" width="9.08984375" style="24"/>
    <col min="1016" max="1016" width="2.81640625" style="24" customWidth="1"/>
    <col min="1017" max="1017" width="3.7265625" style="24" customWidth="1"/>
    <col min="1018" max="1020" width="25.7265625" style="24" customWidth="1"/>
    <col min="1021" max="1025" width="20.7265625" style="24" customWidth="1"/>
    <col min="1026" max="1026" width="2.08984375" style="24" customWidth="1"/>
    <col min="1027" max="1027" width="3.26953125" style="24" customWidth="1"/>
    <col min="1028" max="1028" width="6.81640625" style="24" customWidth="1"/>
    <col min="1029" max="1029" width="20.26953125" style="24" customWidth="1"/>
    <col min="1030" max="1030" width="2" style="24" customWidth="1"/>
    <col min="1031" max="1031" width="0" style="24" hidden="1" customWidth="1"/>
    <col min="1032" max="1032" width="26.7265625" style="24" customWidth="1"/>
    <col min="1033" max="1033" width="3.7265625" style="24" customWidth="1"/>
    <col min="1034" max="1034" width="14" style="24" customWidth="1"/>
    <col min="1035" max="1035" width="19.36328125" style="24" customWidth="1"/>
    <col min="1036" max="1271" width="9.08984375" style="24"/>
    <col min="1272" max="1272" width="2.81640625" style="24" customWidth="1"/>
    <col min="1273" max="1273" width="3.7265625" style="24" customWidth="1"/>
    <col min="1274" max="1276" width="25.7265625" style="24" customWidth="1"/>
    <col min="1277" max="1281" width="20.7265625" style="24" customWidth="1"/>
    <col min="1282" max="1282" width="2.08984375" style="24" customWidth="1"/>
    <col min="1283" max="1283" width="3.26953125" style="24" customWidth="1"/>
    <col min="1284" max="1284" width="6.81640625" style="24" customWidth="1"/>
    <col min="1285" max="1285" width="20.26953125" style="24" customWidth="1"/>
    <col min="1286" max="1286" width="2" style="24" customWidth="1"/>
    <col min="1287" max="1287" width="0" style="24" hidden="1" customWidth="1"/>
    <col min="1288" max="1288" width="26.7265625" style="24" customWidth="1"/>
    <col min="1289" max="1289" width="3.7265625" style="24" customWidth="1"/>
    <col min="1290" max="1290" width="14" style="24" customWidth="1"/>
    <col min="1291" max="1291" width="19.36328125" style="24" customWidth="1"/>
    <col min="1292" max="1527" width="9.08984375" style="24"/>
    <col min="1528" max="1528" width="2.81640625" style="24" customWidth="1"/>
    <col min="1529" max="1529" width="3.7265625" style="24" customWidth="1"/>
    <col min="1530" max="1532" width="25.7265625" style="24" customWidth="1"/>
    <col min="1533" max="1537" width="20.7265625" style="24" customWidth="1"/>
    <col min="1538" max="1538" width="2.08984375" style="24" customWidth="1"/>
    <col min="1539" max="1539" width="3.26953125" style="24" customWidth="1"/>
    <col min="1540" max="1540" width="6.81640625" style="24" customWidth="1"/>
    <col min="1541" max="1541" width="20.26953125" style="24" customWidth="1"/>
    <col min="1542" max="1542" width="2" style="24" customWidth="1"/>
    <col min="1543" max="1543" width="0" style="24" hidden="1" customWidth="1"/>
    <col min="1544" max="1544" width="26.7265625" style="24" customWidth="1"/>
    <col min="1545" max="1545" width="3.7265625" style="24" customWidth="1"/>
    <col min="1546" max="1546" width="14" style="24" customWidth="1"/>
    <col min="1547" max="1547" width="19.36328125" style="24" customWidth="1"/>
    <col min="1548" max="1783" width="9.08984375" style="24"/>
    <col min="1784" max="1784" width="2.81640625" style="24" customWidth="1"/>
    <col min="1785" max="1785" width="3.7265625" style="24" customWidth="1"/>
    <col min="1786" max="1788" width="25.7265625" style="24" customWidth="1"/>
    <col min="1789" max="1793" width="20.7265625" style="24" customWidth="1"/>
    <col min="1794" max="1794" width="2.08984375" style="24" customWidth="1"/>
    <col min="1795" max="1795" width="3.26953125" style="24" customWidth="1"/>
    <col min="1796" max="1796" width="6.81640625" style="24" customWidth="1"/>
    <col min="1797" max="1797" width="20.26953125" style="24" customWidth="1"/>
    <col min="1798" max="1798" width="2" style="24" customWidth="1"/>
    <col min="1799" max="1799" width="0" style="24" hidden="1" customWidth="1"/>
    <col min="1800" max="1800" width="26.7265625" style="24" customWidth="1"/>
    <col min="1801" max="1801" width="3.7265625" style="24" customWidth="1"/>
    <col min="1802" max="1802" width="14" style="24" customWidth="1"/>
    <col min="1803" max="1803" width="19.36328125" style="24" customWidth="1"/>
    <col min="1804" max="2039" width="9.08984375" style="24"/>
    <col min="2040" max="2040" width="2.81640625" style="24" customWidth="1"/>
    <col min="2041" max="2041" width="3.7265625" style="24" customWidth="1"/>
    <col min="2042" max="2044" width="25.7265625" style="24" customWidth="1"/>
    <col min="2045" max="2049" width="20.7265625" style="24" customWidth="1"/>
    <col min="2050" max="2050" width="2.08984375" style="24" customWidth="1"/>
    <col min="2051" max="2051" width="3.26953125" style="24" customWidth="1"/>
    <col min="2052" max="2052" width="6.81640625" style="24" customWidth="1"/>
    <col min="2053" max="2053" width="20.26953125" style="24" customWidth="1"/>
    <col min="2054" max="2054" width="2" style="24" customWidth="1"/>
    <col min="2055" max="2055" width="0" style="24" hidden="1" customWidth="1"/>
    <col min="2056" max="2056" width="26.7265625" style="24" customWidth="1"/>
    <col min="2057" max="2057" width="3.7265625" style="24" customWidth="1"/>
    <col min="2058" max="2058" width="14" style="24" customWidth="1"/>
    <col min="2059" max="2059" width="19.36328125" style="24" customWidth="1"/>
    <col min="2060" max="2295" width="9.08984375" style="24"/>
    <col min="2296" max="2296" width="2.81640625" style="24" customWidth="1"/>
    <col min="2297" max="2297" width="3.7265625" style="24" customWidth="1"/>
    <col min="2298" max="2300" width="25.7265625" style="24" customWidth="1"/>
    <col min="2301" max="2305" width="20.7265625" style="24" customWidth="1"/>
    <col min="2306" max="2306" width="2.08984375" style="24" customWidth="1"/>
    <col min="2307" max="2307" width="3.26953125" style="24" customWidth="1"/>
    <col min="2308" max="2308" width="6.81640625" style="24" customWidth="1"/>
    <col min="2309" max="2309" width="20.26953125" style="24" customWidth="1"/>
    <col min="2310" max="2310" width="2" style="24" customWidth="1"/>
    <col min="2311" max="2311" width="0" style="24" hidden="1" customWidth="1"/>
    <col min="2312" max="2312" width="26.7265625" style="24" customWidth="1"/>
    <col min="2313" max="2313" width="3.7265625" style="24" customWidth="1"/>
    <col min="2314" max="2314" width="14" style="24" customWidth="1"/>
    <col min="2315" max="2315" width="19.36328125" style="24" customWidth="1"/>
    <col min="2316" max="2551" width="9.08984375" style="24"/>
    <col min="2552" max="2552" width="2.81640625" style="24" customWidth="1"/>
    <col min="2553" max="2553" width="3.7265625" style="24" customWidth="1"/>
    <col min="2554" max="2556" width="25.7265625" style="24" customWidth="1"/>
    <col min="2557" max="2561" width="20.7265625" style="24" customWidth="1"/>
    <col min="2562" max="2562" width="2.08984375" style="24" customWidth="1"/>
    <col min="2563" max="2563" width="3.26953125" style="24" customWidth="1"/>
    <col min="2564" max="2564" width="6.81640625" style="24" customWidth="1"/>
    <col min="2565" max="2565" width="20.26953125" style="24" customWidth="1"/>
    <col min="2566" max="2566" width="2" style="24" customWidth="1"/>
    <col min="2567" max="2567" width="0" style="24" hidden="1" customWidth="1"/>
    <col min="2568" max="2568" width="26.7265625" style="24" customWidth="1"/>
    <col min="2569" max="2569" width="3.7265625" style="24" customWidth="1"/>
    <col min="2570" max="2570" width="14" style="24" customWidth="1"/>
    <col min="2571" max="2571" width="19.36328125" style="24" customWidth="1"/>
    <col min="2572" max="2807" width="9.08984375" style="24"/>
    <col min="2808" max="2808" width="2.81640625" style="24" customWidth="1"/>
    <col min="2809" max="2809" width="3.7265625" style="24" customWidth="1"/>
    <col min="2810" max="2812" width="25.7265625" style="24" customWidth="1"/>
    <col min="2813" max="2817" width="20.7265625" style="24" customWidth="1"/>
    <col min="2818" max="2818" width="2.08984375" style="24" customWidth="1"/>
    <col min="2819" max="2819" width="3.26953125" style="24" customWidth="1"/>
    <col min="2820" max="2820" width="6.81640625" style="24" customWidth="1"/>
    <col min="2821" max="2821" width="20.26953125" style="24" customWidth="1"/>
    <col min="2822" max="2822" width="2" style="24" customWidth="1"/>
    <col min="2823" max="2823" width="0" style="24" hidden="1" customWidth="1"/>
    <col min="2824" max="2824" width="26.7265625" style="24" customWidth="1"/>
    <col min="2825" max="2825" width="3.7265625" style="24" customWidth="1"/>
    <col min="2826" max="2826" width="14" style="24" customWidth="1"/>
    <col min="2827" max="2827" width="19.36328125" style="24" customWidth="1"/>
    <col min="2828" max="3063" width="9.08984375" style="24"/>
    <col min="3064" max="3064" width="2.81640625" style="24" customWidth="1"/>
    <col min="3065" max="3065" width="3.7265625" style="24" customWidth="1"/>
    <col min="3066" max="3068" width="25.7265625" style="24" customWidth="1"/>
    <col min="3069" max="3073" width="20.7265625" style="24" customWidth="1"/>
    <col min="3074" max="3074" width="2.08984375" style="24" customWidth="1"/>
    <col min="3075" max="3075" width="3.26953125" style="24" customWidth="1"/>
    <col min="3076" max="3076" width="6.81640625" style="24" customWidth="1"/>
    <col min="3077" max="3077" width="20.26953125" style="24" customWidth="1"/>
    <col min="3078" max="3078" width="2" style="24" customWidth="1"/>
    <col min="3079" max="3079" width="0" style="24" hidden="1" customWidth="1"/>
    <col min="3080" max="3080" width="26.7265625" style="24" customWidth="1"/>
    <col min="3081" max="3081" width="3.7265625" style="24" customWidth="1"/>
    <col min="3082" max="3082" width="14" style="24" customWidth="1"/>
    <col min="3083" max="3083" width="19.36328125" style="24" customWidth="1"/>
    <col min="3084" max="3319" width="9.08984375" style="24"/>
    <col min="3320" max="3320" width="2.81640625" style="24" customWidth="1"/>
    <col min="3321" max="3321" width="3.7265625" style="24" customWidth="1"/>
    <col min="3322" max="3324" width="25.7265625" style="24" customWidth="1"/>
    <col min="3325" max="3329" width="20.7265625" style="24" customWidth="1"/>
    <col min="3330" max="3330" width="2.08984375" style="24" customWidth="1"/>
    <col min="3331" max="3331" width="3.26953125" style="24" customWidth="1"/>
    <col min="3332" max="3332" width="6.81640625" style="24" customWidth="1"/>
    <col min="3333" max="3333" width="20.26953125" style="24" customWidth="1"/>
    <col min="3334" max="3334" width="2" style="24" customWidth="1"/>
    <col min="3335" max="3335" width="0" style="24" hidden="1" customWidth="1"/>
    <col min="3336" max="3336" width="26.7265625" style="24" customWidth="1"/>
    <col min="3337" max="3337" width="3.7265625" style="24" customWidth="1"/>
    <col min="3338" max="3338" width="14" style="24" customWidth="1"/>
    <col min="3339" max="3339" width="19.36328125" style="24" customWidth="1"/>
    <col min="3340" max="3575" width="9.08984375" style="24"/>
    <col min="3576" max="3576" width="2.81640625" style="24" customWidth="1"/>
    <col min="3577" max="3577" width="3.7265625" style="24" customWidth="1"/>
    <col min="3578" max="3580" width="25.7265625" style="24" customWidth="1"/>
    <col min="3581" max="3585" width="20.7265625" style="24" customWidth="1"/>
    <col min="3586" max="3586" width="2.08984375" style="24" customWidth="1"/>
    <col min="3587" max="3587" width="3.26953125" style="24" customWidth="1"/>
    <col min="3588" max="3588" width="6.81640625" style="24" customWidth="1"/>
    <col min="3589" max="3589" width="20.26953125" style="24" customWidth="1"/>
    <col min="3590" max="3590" width="2" style="24" customWidth="1"/>
    <col min="3591" max="3591" width="0" style="24" hidden="1" customWidth="1"/>
    <col min="3592" max="3592" width="26.7265625" style="24" customWidth="1"/>
    <col min="3593" max="3593" width="3.7265625" style="24" customWidth="1"/>
    <col min="3594" max="3594" width="14" style="24" customWidth="1"/>
    <col min="3595" max="3595" width="19.36328125" style="24" customWidth="1"/>
    <col min="3596" max="3831" width="9.08984375" style="24"/>
    <col min="3832" max="3832" width="2.81640625" style="24" customWidth="1"/>
    <col min="3833" max="3833" width="3.7265625" style="24" customWidth="1"/>
    <col min="3834" max="3836" width="25.7265625" style="24" customWidth="1"/>
    <col min="3837" max="3841" width="20.7265625" style="24" customWidth="1"/>
    <col min="3842" max="3842" width="2.08984375" style="24" customWidth="1"/>
    <col min="3843" max="3843" width="3.26953125" style="24" customWidth="1"/>
    <col min="3844" max="3844" width="6.81640625" style="24" customWidth="1"/>
    <col min="3845" max="3845" width="20.26953125" style="24" customWidth="1"/>
    <col min="3846" max="3846" width="2" style="24" customWidth="1"/>
    <col min="3847" max="3847" width="0" style="24" hidden="1" customWidth="1"/>
    <col min="3848" max="3848" width="26.7265625" style="24" customWidth="1"/>
    <col min="3849" max="3849" width="3.7265625" style="24" customWidth="1"/>
    <col min="3850" max="3850" width="14" style="24" customWidth="1"/>
    <col min="3851" max="3851" width="19.36328125" style="24" customWidth="1"/>
    <col min="3852" max="4087" width="9.08984375" style="24"/>
    <col min="4088" max="4088" width="2.81640625" style="24" customWidth="1"/>
    <col min="4089" max="4089" width="3.7265625" style="24" customWidth="1"/>
    <col min="4090" max="4092" width="25.7265625" style="24" customWidth="1"/>
    <col min="4093" max="4097" width="20.7265625" style="24" customWidth="1"/>
    <col min="4098" max="4098" width="2.08984375" style="24" customWidth="1"/>
    <col min="4099" max="4099" width="3.26953125" style="24" customWidth="1"/>
    <col min="4100" max="4100" width="6.81640625" style="24" customWidth="1"/>
    <col min="4101" max="4101" width="20.26953125" style="24" customWidth="1"/>
    <col min="4102" max="4102" width="2" style="24" customWidth="1"/>
    <col min="4103" max="4103" width="0" style="24" hidden="1" customWidth="1"/>
    <col min="4104" max="4104" width="26.7265625" style="24" customWidth="1"/>
    <col min="4105" max="4105" width="3.7265625" style="24" customWidth="1"/>
    <col min="4106" max="4106" width="14" style="24" customWidth="1"/>
    <col min="4107" max="4107" width="19.36328125" style="24" customWidth="1"/>
    <col min="4108" max="4343" width="9.08984375" style="24"/>
    <col min="4344" max="4344" width="2.81640625" style="24" customWidth="1"/>
    <col min="4345" max="4345" width="3.7265625" style="24" customWidth="1"/>
    <col min="4346" max="4348" width="25.7265625" style="24" customWidth="1"/>
    <col min="4349" max="4353" width="20.7265625" style="24" customWidth="1"/>
    <col min="4354" max="4354" width="2.08984375" style="24" customWidth="1"/>
    <col min="4355" max="4355" width="3.26953125" style="24" customWidth="1"/>
    <col min="4356" max="4356" width="6.81640625" style="24" customWidth="1"/>
    <col min="4357" max="4357" width="20.26953125" style="24" customWidth="1"/>
    <col min="4358" max="4358" width="2" style="24" customWidth="1"/>
    <col min="4359" max="4359" width="0" style="24" hidden="1" customWidth="1"/>
    <col min="4360" max="4360" width="26.7265625" style="24" customWidth="1"/>
    <col min="4361" max="4361" width="3.7265625" style="24" customWidth="1"/>
    <col min="4362" max="4362" width="14" style="24" customWidth="1"/>
    <col min="4363" max="4363" width="19.36328125" style="24" customWidth="1"/>
    <col min="4364" max="4599" width="9.08984375" style="24"/>
    <col min="4600" max="4600" width="2.81640625" style="24" customWidth="1"/>
    <col min="4601" max="4601" width="3.7265625" style="24" customWidth="1"/>
    <col min="4602" max="4604" width="25.7265625" style="24" customWidth="1"/>
    <col min="4605" max="4609" width="20.7265625" style="24" customWidth="1"/>
    <col min="4610" max="4610" width="2.08984375" style="24" customWidth="1"/>
    <col min="4611" max="4611" width="3.26953125" style="24" customWidth="1"/>
    <col min="4612" max="4612" width="6.81640625" style="24" customWidth="1"/>
    <col min="4613" max="4613" width="20.26953125" style="24" customWidth="1"/>
    <col min="4614" max="4614" width="2" style="24" customWidth="1"/>
    <col min="4615" max="4615" width="0" style="24" hidden="1" customWidth="1"/>
    <col min="4616" max="4616" width="26.7265625" style="24" customWidth="1"/>
    <col min="4617" max="4617" width="3.7265625" style="24" customWidth="1"/>
    <col min="4618" max="4618" width="14" style="24" customWidth="1"/>
    <col min="4619" max="4619" width="19.36328125" style="24" customWidth="1"/>
    <col min="4620" max="4855" width="9.08984375" style="24"/>
    <col min="4856" max="4856" width="2.81640625" style="24" customWidth="1"/>
    <col min="4857" max="4857" width="3.7265625" style="24" customWidth="1"/>
    <col min="4858" max="4860" width="25.7265625" style="24" customWidth="1"/>
    <col min="4861" max="4865" width="20.7265625" style="24" customWidth="1"/>
    <col min="4866" max="4866" width="2.08984375" style="24" customWidth="1"/>
    <col min="4867" max="4867" width="3.26953125" style="24" customWidth="1"/>
    <col min="4868" max="4868" width="6.81640625" style="24" customWidth="1"/>
    <col min="4869" max="4869" width="20.26953125" style="24" customWidth="1"/>
    <col min="4870" max="4870" width="2" style="24" customWidth="1"/>
    <col min="4871" max="4871" width="0" style="24" hidden="1" customWidth="1"/>
    <col min="4872" max="4872" width="26.7265625" style="24" customWidth="1"/>
    <col min="4873" max="4873" width="3.7265625" style="24" customWidth="1"/>
    <col min="4874" max="4874" width="14" style="24" customWidth="1"/>
    <col min="4875" max="4875" width="19.36328125" style="24" customWidth="1"/>
    <col min="4876" max="5111" width="9.08984375" style="24"/>
    <col min="5112" max="5112" width="2.81640625" style="24" customWidth="1"/>
    <col min="5113" max="5113" width="3.7265625" style="24" customWidth="1"/>
    <col min="5114" max="5116" width="25.7265625" style="24" customWidth="1"/>
    <col min="5117" max="5121" width="20.7265625" style="24" customWidth="1"/>
    <col min="5122" max="5122" width="2.08984375" style="24" customWidth="1"/>
    <col min="5123" max="5123" width="3.26953125" style="24" customWidth="1"/>
    <col min="5124" max="5124" width="6.81640625" style="24" customWidth="1"/>
    <col min="5125" max="5125" width="20.26953125" style="24" customWidth="1"/>
    <col min="5126" max="5126" width="2" style="24" customWidth="1"/>
    <col min="5127" max="5127" width="0" style="24" hidden="1" customWidth="1"/>
    <col min="5128" max="5128" width="26.7265625" style="24" customWidth="1"/>
    <col min="5129" max="5129" width="3.7265625" style="24" customWidth="1"/>
    <col min="5130" max="5130" width="14" style="24" customWidth="1"/>
    <col min="5131" max="5131" width="19.36328125" style="24" customWidth="1"/>
    <col min="5132" max="5367" width="9.08984375" style="24"/>
    <col min="5368" max="5368" width="2.81640625" style="24" customWidth="1"/>
    <col min="5369" max="5369" width="3.7265625" style="24" customWidth="1"/>
    <col min="5370" max="5372" width="25.7265625" style="24" customWidth="1"/>
    <col min="5373" max="5377" width="20.7265625" style="24" customWidth="1"/>
    <col min="5378" max="5378" width="2.08984375" style="24" customWidth="1"/>
    <col min="5379" max="5379" width="3.26953125" style="24" customWidth="1"/>
    <col min="5380" max="5380" width="6.81640625" style="24" customWidth="1"/>
    <col min="5381" max="5381" width="20.26953125" style="24" customWidth="1"/>
    <col min="5382" max="5382" width="2" style="24" customWidth="1"/>
    <col min="5383" max="5383" width="0" style="24" hidden="1" customWidth="1"/>
    <col min="5384" max="5384" width="26.7265625" style="24" customWidth="1"/>
    <col min="5385" max="5385" width="3.7265625" style="24" customWidth="1"/>
    <col min="5386" max="5386" width="14" style="24" customWidth="1"/>
    <col min="5387" max="5387" width="19.36328125" style="24" customWidth="1"/>
    <col min="5388" max="5623" width="9.08984375" style="24"/>
    <col min="5624" max="5624" width="2.81640625" style="24" customWidth="1"/>
    <col min="5625" max="5625" width="3.7265625" style="24" customWidth="1"/>
    <col min="5626" max="5628" width="25.7265625" style="24" customWidth="1"/>
    <col min="5629" max="5633" width="20.7265625" style="24" customWidth="1"/>
    <col min="5634" max="5634" width="2.08984375" style="24" customWidth="1"/>
    <col min="5635" max="5635" width="3.26953125" style="24" customWidth="1"/>
    <col min="5636" max="5636" width="6.81640625" style="24" customWidth="1"/>
    <col min="5637" max="5637" width="20.26953125" style="24" customWidth="1"/>
    <col min="5638" max="5638" width="2" style="24" customWidth="1"/>
    <col min="5639" max="5639" width="0" style="24" hidden="1" customWidth="1"/>
    <col min="5640" max="5640" width="26.7265625" style="24" customWidth="1"/>
    <col min="5641" max="5641" width="3.7265625" style="24" customWidth="1"/>
    <col min="5642" max="5642" width="14" style="24" customWidth="1"/>
    <col min="5643" max="5643" width="19.36328125" style="24" customWidth="1"/>
    <col min="5644" max="5879" width="9.08984375" style="24"/>
    <col min="5880" max="5880" width="2.81640625" style="24" customWidth="1"/>
    <col min="5881" max="5881" width="3.7265625" style="24" customWidth="1"/>
    <col min="5882" max="5884" width="25.7265625" style="24" customWidth="1"/>
    <col min="5885" max="5889" width="20.7265625" style="24" customWidth="1"/>
    <col min="5890" max="5890" width="2.08984375" style="24" customWidth="1"/>
    <col min="5891" max="5891" width="3.26953125" style="24" customWidth="1"/>
    <col min="5892" max="5892" width="6.81640625" style="24" customWidth="1"/>
    <col min="5893" max="5893" width="20.26953125" style="24" customWidth="1"/>
    <col min="5894" max="5894" width="2" style="24" customWidth="1"/>
    <col min="5895" max="5895" width="0" style="24" hidden="1" customWidth="1"/>
    <col min="5896" max="5896" width="26.7265625" style="24" customWidth="1"/>
    <col min="5897" max="5897" width="3.7265625" style="24" customWidth="1"/>
    <col min="5898" max="5898" width="14" style="24" customWidth="1"/>
    <col min="5899" max="5899" width="19.36328125" style="24" customWidth="1"/>
    <col min="5900" max="6135" width="9.08984375" style="24"/>
    <col min="6136" max="6136" width="2.81640625" style="24" customWidth="1"/>
    <col min="6137" max="6137" width="3.7265625" style="24" customWidth="1"/>
    <col min="6138" max="6140" width="25.7265625" style="24" customWidth="1"/>
    <col min="6141" max="6145" width="20.7265625" style="24" customWidth="1"/>
    <col min="6146" max="6146" width="2.08984375" style="24" customWidth="1"/>
    <col min="6147" max="6147" width="3.26953125" style="24" customWidth="1"/>
    <col min="6148" max="6148" width="6.81640625" style="24" customWidth="1"/>
    <col min="6149" max="6149" width="20.26953125" style="24" customWidth="1"/>
    <col min="6150" max="6150" width="2" style="24" customWidth="1"/>
    <col min="6151" max="6151" width="0" style="24" hidden="1" customWidth="1"/>
    <col min="6152" max="6152" width="26.7265625" style="24" customWidth="1"/>
    <col min="6153" max="6153" width="3.7265625" style="24" customWidth="1"/>
    <col min="6154" max="6154" width="14" style="24" customWidth="1"/>
    <col min="6155" max="6155" width="19.36328125" style="24" customWidth="1"/>
    <col min="6156" max="6391" width="9.08984375" style="24"/>
    <col min="6392" max="6392" width="2.81640625" style="24" customWidth="1"/>
    <col min="6393" max="6393" width="3.7265625" style="24" customWidth="1"/>
    <col min="6394" max="6396" width="25.7265625" style="24" customWidth="1"/>
    <col min="6397" max="6401" width="20.7265625" style="24" customWidth="1"/>
    <col min="6402" max="6402" width="2.08984375" style="24" customWidth="1"/>
    <col min="6403" max="6403" width="3.26953125" style="24" customWidth="1"/>
    <col min="6404" max="6404" width="6.81640625" style="24" customWidth="1"/>
    <col min="6405" max="6405" width="20.26953125" style="24" customWidth="1"/>
    <col min="6406" max="6406" width="2" style="24" customWidth="1"/>
    <col min="6407" max="6407" width="0" style="24" hidden="1" customWidth="1"/>
    <col min="6408" max="6408" width="26.7265625" style="24" customWidth="1"/>
    <col min="6409" max="6409" width="3.7265625" style="24" customWidth="1"/>
    <col min="6410" max="6410" width="14" style="24" customWidth="1"/>
    <col min="6411" max="6411" width="19.36328125" style="24" customWidth="1"/>
    <col min="6412" max="6647" width="9.08984375" style="24"/>
    <col min="6648" max="6648" width="2.81640625" style="24" customWidth="1"/>
    <col min="6649" max="6649" width="3.7265625" style="24" customWidth="1"/>
    <col min="6650" max="6652" width="25.7265625" style="24" customWidth="1"/>
    <col min="6653" max="6657" width="20.7265625" style="24" customWidth="1"/>
    <col min="6658" max="6658" width="2.08984375" style="24" customWidth="1"/>
    <col min="6659" max="6659" width="3.26953125" style="24" customWidth="1"/>
    <col min="6660" max="6660" width="6.81640625" style="24" customWidth="1"/>
    <col min="6661" max="6661" width="20.26953125" style="24" customWidth="1"/>
    <col min="6662" max="6662" width="2" style="24" customWidth="1"/>
    <col min="6663" max="6663" width="0" style="24" hidden="1" customWidth="1"/>
    <col min="6664" max="6664" width="26.7265625" style="24" customWidth="1"/>
    <col min="6665" max="6665" width="3.7265625" style="24" customWidth="1"/>
    <col min="6666" max="6666" width="14" style="24" customWidth="1"/>
    <col min="6667" max="6667" width="19.36328125" style="24" customWidth="1"/>
    <col min="6668" max="6903" width="9.08984375" style="24"/>
    <col min="6904" max="6904" width="2.81640625" style="24" customWidth="1"/>
    <col min="6905" max="6905" width="3.7265625" style="24" customWidth="1"/>
    <col min="6906" max="6908" width="25.7265625" style="24" customWidth="1"/>
    <col min="6909" max="6913" width="20.7265625" style="24" customWidth="1"/>
    <col min="6914" max="6914" width="2.08984375" style="24" customWidth="1"/>
    <col min="6915" max="6915" width="3.26953125" style="24" customWidth="1"/>
    <col min="6916" max="6916" width="6.81640625" style="24" customWidth="1"/>
    <col min="6917" max="6917" width="20.26953125" style="24" customWidth="1"/>
    <col min="6918" max="6918" width="2" style="24" customWidth="1"/>
    <col min="6919" max="6919" width="0" style="24" hidden="1" customWidth="1"/>
    <col min="6920" max="6920" width="26.7265625" style="24" customWidth="1"/>
    <col min="6921" max="6921" width="3.7265625" style="24" customWidth="1"/>
    <col min="6922" max="6922" width="14" style="24" customWidth="1"/>
    <col min="6923" max="6923" width="19.36328125" style="24" customWidth="1"/>
    <col min="6924" max="7159" width="9.08984375" style="24"/>
    <col min="7160" max="7160" width="2.81640625" style="24" customWidth="1"/>
    <col min="7161" max="7161" width="3.7265625" style="24" customWidth="1"/>
    <col min="7162" max="7164" width="25.7265625" style="24" customWidth="1"/>
    <col min="7165" max="7169" width="20.7265625" style="24" customWidth="1"/>
    <col min="7170" max="7170" width="2.08984375" style="24" customWidth="1"/>
    <col min="7171" max="7171" width="3.26953125" style="24" customWidth="1"/>
    <col min="7172" max="7172" width="6.81640625" style="24" customWidth="1"/>
    <col min="7173" max="7173" width="20.26953125" style="24" customWidth="1"/>
    <col min="7174" max="7174" width="2" style="24" customWidth="1"/>
    <col min="7175" max="7175" width="0" style="24" hidden="1" customWidth="1"/>
    <col min="7176" max="7176" width="26.7265625" style="24" customWidth="1"/>
    <col min="7177" max="7177" width="3.7265625" style="24" customWidth="1"/>
    <col min="7178" max="7178" width="14" style="24" customWidth="1"/>
    <col min="7179" max="7179" width="19.36328125" style="24" customWidth="1"/>
    <col min="7180" max="7415" width="9.08984375" style="24"/>
    <col min="7416" max="7416" width="2.81640625" style="24" customWidth="1"/>
    <col min="7417" max="7417" width="3.7265625" style="24" customWidth="1"/>
    <col min="7418" max="7420" width="25.7265625" style="24" customWidth="1"/>
    <col min="7421" max="7425" width="20.7265625" style="24" customWidth="1"/>
    <col min="7426" max="7426" width="2.08984375" style="24" customWidth="1"/>
    <col min="7427" max="7427" width="3.26953125" style="24" customWidth="1"/>
    <col min="7428" max="7428" width="6.81640625" style="24" customWidth="1"/>
    <col min="7429" max="7429" width="20.26953125" style="24" customWidth="1"/>
    <col min="7430" max="7430" width="2" style="24" customWidth="1"/>
    <col min="7431" max="7431" width="0" style="24" hidden="1" customWidth="1"/>
    <col min="7432" max="7432" width="26.7265625" style="24" customWidth="1"/>
    <col min="7433" max="7433" width="3.7265625" style="24" customWidth="1"/>
    <col min="7434" max="7434" width="14" style="24" customWidth="1"/>
    <col min="7435" max="7435" width="19.36328125" style="24" customWidth="1"/>
    <col min="7436" max="7671" width="9.08984375" style="24"/>
    <col min="7672" max="7672" width="2.81640625" style="24" customWidth="1"/>
    <col min="7673" max="7673" width="3.7265625" style="24" customWidth="1"/>
    <col min="7674" max="7676" width="25.7265625" style="24" customWidth="1"/>
    <col min="7677" max="7681" width="20.7265625" style="24" customWidth="1"/>
    <col min="7682" max="7682" width="2.08984375" style="24" customWidth="1"/>
    <col min="7683" max="7683" width="3.26953125" style="24" customWidth="1"/>
    <col min="7684" max="7684" width="6.81640625" style="24" customWidth="1"/>
    <col min="7685" max="7685" width="20.26953125" style="24" customWidth="1"/>
    <col min="7686" max="7686" width="2" style="24" customWidth="1"/>
    <col min="7687" max="7687" width="0" style="24" hidden="1" customWidth="1"/>
    <col min="7688" max="7688" width="26.7265625" style="24" customWidth="1"/>
    <col min="7689" max="7689" width="3.7265625" style="24" customWidth="1"/>
    <col min="7690" max="7690" width="14" style="24" customWidth="1"/>
    <col min="7691" max="7691" width="19.36328125" style="24" customWidth="1"/>
    <col min="7692" max="7927" width="9.08984375" style="24"/>
    <col min="7928" max="7928" width="2.81640625" style="24" customWidth="1"/>
    <col min="7929" max="7929" width="3.7265625" style="24" customWidth="1"/>
    <col min="7930" max="7932" width="25.7265625" style="24" customWidth="1"/>
    <col min="7933" max="7937" width="20.7265625" style="24" customWidth="1"/>
    <col min="7938" max="7938" width="2.08984375" style="24" customWidth="1"/>
    <col min="7939" max="7939" width="3.26953125" style="24" customWidth="1"/>
    <col min="7940" max="7940" width="6.81640625" style="24" customWidth="1"/>
    <col min="7941" max="7941" width="20.26953125" style="24" customWidth="1"/>
    <col min="7942" max="7942" width="2" style="24" customWidth="1"/>
    <col min="7943" max="7943" width="0" style="24" hidden="1" customWidth="1"/>
    <col min="7944" max="7944" width="26.7265625" style="24" customWidth="1"/>
    <col min="7945" max="7945" width="3.7265625" style="24" customWidth="1"/>
    <col min="7946" max="7946" width="14" style="24" customWidth="1"/>
    <col min="7947" max="7947" width="19.36328125" style="24" customWidth="1"/>
    <col min="7948" max="8183" width="9.08984375" style="24"/>
    <col min="8184" max="8184" width="2.81640625" style="24" customWidth="1"/>
    <col min="8185" max="8185" width="3.7265625" style="24" customWidth="1"/>
    <col min="8186" max="8188" width="25.7265625" style="24" customWidth="1"/>
    <col min="8189" max="8193" width="20.7265625" style="24" customWidth="1"/>
    <col min="8194" max="8194" width="2.08984375" style="24" customWidth="1"/>
    <col min="8195" max="8195" width="3.26953125" style="24" customWidth="1"/>
    <col min="8196" max="8196" width="6.81640625" style="24" customWidth="1"/>
    <col min="8197" max="8197" width="20.26953125" style="24" customWidth="1"/>
    <col min="8198" max="8198" width="2" style="24" customWidth="1"/>
    <col min="8199" max="8199" width="0" style="24" hidden="1" customWidth="1"/>
    <col min="8200" max="8200" width="26.7265625" style="24" customWidth="1"/>
    <col min="8201" max="8201" width="3.7265625" style="24" customWidth="1"/>
    <col min="8202" max="8202" width="14" style="24" customWidth="1"/>
    <col min="8203" max="8203" width="19.36328125" style="24" customWidth="1"/>
    <col min="8204" max="8439" width="9.08984375" style="24"/>
    <col min="8440" max="8440" width="2.81640625" style="24" customWidth="1"/>
    <col min="8441" max="8441" width="3.7265625" style="24" customWidth="1"/>
    <col min="8442" max="8444" width="25.7265625" style="24" customWidth="1"/>
    <col min="8445" max="8449" width="20.7265625" style="24" customWidth="1"/>
    <col min="8450" max="8450" width="2.08984375" style="24" customWidth="1"/>
    <col min="8451" max="8451" width="3.26953125" style="24" customWidth="1"/>
    <col min="8452" max="8452" width="6.81640625" style="24" customWidth="1"/>
    <col min="8453" max="8453" width="20.26953125" style="24" customWidth="1"/>
    <col min="8454" max="8454" width="2" style="24" customWidth="1"/>
    <col min="8455" max="8455" width="0" style="24" hidden="1" customWidth="1"/>
    <col min="8456" max="8456" width="26.7265625" style="24" customWidth="1"/>
    <col min="8457" max="8457" width="3.7265625" style="24" customWidth="1"/>
    <col min="8458" max="8458" width="14" style="24" customWidth="1"/>
    <col min="8459" max="8459" width="19.36328125" style="24" customWidth="1"/>
    <col min="8460" max="8695" width="9.08984375" style="24"/>
    <col min="8696" max="8696" width="2.81640625" style="24" customWidth="1"/>
    <col min="8697" max="8697" width="3.7265625" style="24" customWidth="1"/>
    <col min="8698" max="8700" width="25.7265625" style="24" customWidth="1"/>
    <col min="8701" max="8705" width="20.7265625" style="24" customWidth="1"/>
    <col min="8706" max="8706" width="2.08984375" style="24" customWidth="1"/>
    <col min="8707" max="8707" width="3.26953125" style="24" customWidth="1"/>
    <col min="8708" max="8708" width="6.81640625" style="24" customWidth="1"/>
    <col min="8709" max="8709" width="20.26953125" style="24" customWidth="1"/>
    <col min="8710" max="8710" width="2" style="24" customWidth="1"/>
    <col min="8711" max="8711" width="0" style="24" hidden="1" customWidth="1"/>
    <col min="8712" max="8712" width="26.7265625" style="24" customWidth="1"/>
    <col min="8713" max="8713" width="3.7265625" style="24" customWidth="1"/>
    <col min="8714" max="8714" width="14" style="24" customWidth="1"/>
    <col min="8715" max="8715" width="19.36328125" style="24" customWidth="1"/>
    <col min="8716" max="8951" width="9.08984375" style="24"/>
    <col min="8952" max="8952" width="2.81640625" style="24" customWidth="1"/>
    <col min="8953" max="8953" width="3.7265625" style="24" customWidth="1"/>
    <col min="8954" max="8956" width="25.7265625" style="24" customWidth="1"/>
    <col min="8957" max="8961" width="20.7265625" style="24" customWidth="1"/>
    <col min="8962" max="8962" width="2.08984375" style="24" customWidth="1"/>
    <col min="8963" max="8963" width="3.26953125" style="24" customWidth="1"/>
    <col min="8964" max="8964" width="6.81640625" style="24" customWidth="1"/>
    <col min="8965" max="8965" width="20.26953125" style="24" customWidth="1"/>
    <col min="8966" max="8966" width="2" style="24" customWidth="1"/>
    <col min="8967" max="8967" width="0" style="24" hidden="1" customWidth="1"/>
    <col min="8968" max="8968" width="26.7265625" style="24" customWidth="1"/>
    <col min="8969" max="8969" width="3.7265625" style="24" customWidth="1"/>
    <col min="8970" max="8970" width="14" style="24" customWidth="1"/>
    <col min="8971" max="8971" width="19.36328125" style="24" customWidth="1"/>
    <col min="8972" max="9207" width="9.08984375" style="24"/>
    <col min="9208" max="9208" width="2.81640625" style="24" customWidth="1"/>
    <col min="9209" max="9209" width="3.7265625" style="24" customWidth="1"/>
    <col min="9210" max="9212" width="25.7265625" style="24" customWidth="1"/>
    <col min="9213" max="9217" width="20.7265625" style="24" customWidth="1"/>
    <col min="9218" max="9218" width="2.08984375" style="24" customWidth="1"/>
    <col min="9219" max="9219" width="3.26953125" style="24" customWidth="1"/>
    <col min="9220" max="9220" width="6.81640625" style="24" customWidth="1"/>
    <col min="9221" max="9221" width="20.26953125" style="24" customWidth="1"/>
    <col min="9222" max="9222" width="2" style="24" customWidth="1"/>
    <col min="9223" max="9223" width="0" style="24" hidden="1" customWidth="1"/>
    <col min="9224" max="9224" width="26.7265625" style="24" customWidth="1"/>
    <col min="9225" max="9225" width="3.7265625" style="24" customWidth="1"/>
    <col min="9226" max="9226" width="14" style="24" customWidth="1"/>
    <col min="9227" max="9227" width="19.36328125" style="24" customWidth="1"/>
    <col min="9228" max="9463" width="9.08984375" style="24"/>
    <col min="9464" max="9464" width="2.81640625" style="24" customWidth="1"/>
    <col min="9465" max="9465" width="3.7265625" style="24" customWidth="1"/>
    <col min="9466" max="9468" width="25.7265625" style="24" customWidth="1"/>
    <col min="9469" max="9473" width="20.7265625" style="24" customWidth="1"/>
    <col min="9474" max="9474" width="2.08984375" style="24" customWidth="1"/>
    <col min="9475" max="9475" width="3.26953125" style="24" customWidth="1"/>
    <col min="9476" max="9476" width="6.81640625" style="24" customWidth="1"/>
    <col min="9477" max="9477" width="20.26953125" style="24" customWidth="1"/>
    <col min="9478" max="9478" width="2" style="24" customWidth="1"/>
    <col min="9479" max="9479" width="0" style="24" hidden="1" customWidth="1"/>
    <col min="9480" max="9480" width="26.7265625" style="24" customWidth="1"/>
    <col min="9481" max="9481" width="3.7265625" style="24" customWidth="1"/>
    <col min="9482" max="9482" width="14" style="24" customWidth="1"/>
    <col min="9483" max="9483" width="19.36328125" style="24" customWidth="1"/>
    <col min="9484" max="9719" width="9.08984375" style="24"/>
    <col min="9720" max="9720" width="2.81640625" style="24" customWidth="1"/>
    <col min="9721" max="9721" width="3.7265625" style="24" customWidth="1"/>
    <col min="9722" max="9724" width="25.7265625" style="24" customWidth="1"/>
    <col min="9725" max="9729" width="20.7265625" style="24" customWidth="1"/>
    <col min="9730" max="9730" width="2.08984375" style="24" customWidth="1"/>
    <col min="9731" max="9731" width="3.26953125" style="24" customWidth="1"/>
    <col min="9732" max="9732" width="6.81640625" style="24" customWidth="1"/>
    <col min="9733" max="9733" width="20.26953125" style="24" customWidth="1"/>
    <col min="9734" max="9734" width="2" style="24" customWidth="1"/>
    <col min="9735" max="9735" width="0" style="24" hidden="1" customWidth="1"/>
    <col min="9736" max="9736" width="26.7265625" style="24" customWidth="1"/>
    <col min="9737" max="9737" width="3.7265625" style="24" customWidth="1"/>
    <col min="9738" max="9738" width="14" style="24" customWidth="1"/>
    <col min="9739" max="9739" width="19.36328125" style="24" customWidth="1"/>
    <col min="9740" max="9975" width="9.08984375" style="24"/>
    <col min="9976" max="9976" width="2.81640625" style="24" customWidth="1"/>
    <col min="9977" max="9977" width="3.7265625" style="24" customWidth="1"/>
    <col min="9978" max="9980" width="25.7265625" style="24" customWidth="1"/>
    <col min="9981" max="9985" width="20.7265625" style="24" customWidth="1"/>
    <col min="9986" max="9986" width="2.08984375" style="24" customWidth="1"/>
    <col min="9987" max="9987" width="3.26953125" style="24" customWidth="1"/>
    <col min="9988" max="9988" width="6.81640625" style="24" customWidth="1"/>
    <col min="9989" max="9989" width="20.26953125" style="24" customWidth="1"/>
    <col min="9990" max="9990" width="2" style="24" customWidth="1"/>
    <col min="9991" max="9991" width="0" style="24" hidden="1" customWidth="1"/>
    <col min="9992" max="9992" width="26.7265625" style="24" customWidth="1"/>
    <col min="9993" max="9993" width="3.7265625" style="24" customWidth="1"/>
    <col min="9994" max="9994" width="14" style="24" customWidth="1"/>
    <col min="9995" max="9995" width="19.36328125" style="24" customWidth="1"/>
    <col min="9996" max="10231" width="9.08984375" style="24"/>
    <col min="10232" max="10232" width="2.81640625" style="24" customWidth="1"/>
    <col min="10233" max="10233" width="3.7265625" style="24" customWidth="1"/>
    <col min="10234" max="10236" width="25.7265625" style="24" customWidth="1"/>
    <col min="10237" max="10241" width="20.7265625" style="24" customWidth="1"/>
    <col min="10242" max="10242" width="2.08984375" style="24" customWidth="1"/>
    <col min="10243" max="10243" width="3.26953125" style="24" customWidth="1"/>
    <col min="10244" max="10244" width="6.81640625" style="24" customWidth="1"/>
    <col min="10245" max="10245" width="20.26953125" style="24" customWidth="1"/>
    <col min="10246" max="10246" width="2" style="24" customWidth="1"/>
    <col min="10247" max="10247" width="0" style="24" hidden="1" customWidth="1"/>
    <col min="10248" max="10248" width="26.7265625" style="24" customWidth="1"/>
    <col min="10249" max="10249" width="3.7265625" style="24" customWidth="1"/>
    <col min="10250" max="10250" width="14" style="24" customWidth="1"/>
    <col min="10251" max="10251" width="19.36328125" style="24" customWidth="1"/>
    <col min="10252" max="10487" width="9.08984375" style="24"/>
    <col min="10488" max="10488" width="2.81640625" style="24" customWidth="1"/>
    <col min="10489" max="10489" width="3.7265625" style="24" customWidth="1"/>
    <col min="10490" max="10492" width="25.7265625" style="24" customWidth="1"/>
    <col min="10493" max="10497" width="20.7265625" style="24" customWidth="1"/>
    <col min="10498" max="10498" width="2.08984375" style="24" customWidth="1"/>
    <col min="10499" max="10499" width="3.26953125" style="24" customWidth="1"/>
    <col min="10500" max="10500" width="6.81640625" style="24" customWidth="1"/>
    <col min="10501" max="10501" width="20.26953125" style="24" customWidth="1"/>
    <col min="10502" max="10502" width="2" style="24" customWidth="1"/>
    <col min="10503" max="10503" width="0" style="24" hidden="1" customWidth="1"/>
    <col min="10504" max="10504" width="26.7265625" style="24" customWidth="1"/>
    <col min="10505" max="10505" width="3.7265625" style="24" customWidth="1"/>
    <col min="10506" max="10506" width="14" style="24" customWidth="1"/>
    <col min="10507" max="10507" width="19.36328125" style="24" customWidth="1"/>
    <col min="10508" max="10743" width="9.08984375" style="24"/>
    <col min="10744" max="10744" width="2.81640625" style="24" customWidth="1"/>
    <col min="10745" max="10745" width="3.7265625" style="24" customWidth="1"/>
    <col min="10746" max="10748" width="25.7265625" style="24" customWidth="1"/>
    <col min="10749" max="10753" width="20.7265625" style="24" customWidth="1"/>
    <col min="10754" max="10754" width="2.08984375" style="24" customWidth="1"/>
    <col min="10755" max="10755" width="3.26953125" style="24" customWidth="1"/>
    <col min="10756" max="10756" width="6.81640625" style="24" customWidth="1"/>
    <col min="10757" max="10757" width="20.26953125" style="24" customWidth="1"/>
    <col min="10758" max="10758" width="2" style="24" customWidth="1"/>
    <col min="10759" max="10759" width="0" style="24" hidden="1" customWidth="1"/>
    <col min="10760" max="10760" width="26.7265625" style="24" customWidth="1"/>
    <col min="10761" max="10761" width="3.7265625" style="24" customWidth="1"/>
    <col min="10762" max="10762" width="14" style="24" customWidth="1"/>
    <col min="10763" max="10763" width="19.36328125" style="24" customWidth="1"/>
    <col min="10764" max="10999" width="9.08984375" style="24"/>
    <col min="11000" max="11000" width="2.81640625" style="24" customWidth="1"/>
    <col min="11001" max="11001" width="3.7265625" style="24" customWidth="1"/>
    <col min="11002" max="11004" width="25.7265625" style="24" customWidth="1"/>
    <col min="11005" max="11009" width="20.7265625" style="24" customWidth="1"/>
    <col min="11010" max="11010" width="2.08984375" style="24" customWidth="1"/>
    <col min="11011" max="11011" width="3.26953125" style="24" customWidth="1"/>
    <col min="11012" max="11012" width="6.81640625" style="24" customWidth="1"/>
    <col min="11013" max="11013" width="20.26953125" style="24" customWidth="1"/>
    <col min="11014" max="11014" width="2" style="24" customWidth="1"/>
    <col min="11015" max="11015" width="0" style="24" hidden="1" customWidth="1"/>
    <col min="11016" max="11016" width="26.7265625" style="24" customWidth="1"/>
    <col min="11017" max="11017" width="3.7265625" style="24" customWidth="1"/>
    <col min="11018" max="11018" width="14" style="24" customWidth="1"/>
    <col min="11019" max="11019" width="19.36328125" style="24" customWidth="1"/>
    <col min="11020" max="11255" width="9.08984375" style="24"/>
    <col min="11256" max="11256" width="2.81640625" style="24" customWidth="1"/>
    <col min="11257" max="11257" width="3.7265625" style="24" customWidth="1"/>
    <col min="11258" max="11260" width="25.7265625" style="24" customWidth="1"/>
    <col min="11261" max="11265" width="20.7265625" style="24" customWidth="1"/>
    <col min="11266" max="11266" width="2.08984375" style="24" customWidth="1"/>
    <col min="11267" max="11267" width="3.26953125" style="24" customWidth="1"/>
    <col min="11268" max="11268" width="6.81640625" style="24" customWidth="1"/>
    <col min="11269" max="11269" width="20.26953125" style="24" customWidth="1"/>
    <col min="11270" max="11270" width="2" style="24" customWidth="1"/>
    <col min="11271" max="11271" width="0" style="24" hidden="1" customWidth="1"/>
    <col min="11272" max="11272" width="26.7265625" style="24" customWidth="1"/>
    <col min="11273" max="11273" width="3.7265625" style="24" customWidth="1"/>
    <col min="11274" max="11274" width="14" style="24" customWidth="1"/>
    <col min="11275" max="11275" width="19.36328125" style="24" customWidth="1"/>
    <col min="11276" max="11511" width="9.08984375" style="24"/>
    <col min="11512" max="11512" width="2.81640625" style="24" customWidth="1"/>
    <col min="11513" max="11513" width="3.7265625" style="24" customWidth="1"/>
    <col min="11514" max="11516" width="25.7265625" style="24" customWidth="1"/>
    <col min="11517" max="11521" width="20.7265625" style="24" customWidth="1"/>
    <col min="11522" max="11522" width="2.08984375" style="24" customWidth="1"/>
    <col min="11523" max="11523" width="3.26953125" style="24" customWidth="1"/>
    <col min="11524" max="11524" width="6.81640625" style="24" customWidth="1"/>
    <col min="11525" max="11525" width="20.26953125" style="24" customWidth="1"/>
    <col min="11526" max="11526" width="2" style="24" customWidth="1"/>
    <col min="11527" max="11527" width="0" style="24" hidden="1" customWidth="1"/>
    <col min="11528" max="11528" width="26.7265625" style="24" customWidth="1"/>
    <col min="11529" max="11529" width="3.7265625" style="24" customWidth="1"/>
    <col min="11530" max="11530" width="14" style="24" customWidth="1"/>
    <col min="11531" max="11531" width="19.36328125" style="24" customWidth="1"/>
    <col min="11532" max="11767" width="9.08984375" style="24"/>
    <col min="11768" max="11768" width="2.81640625" style="24" customWidth="1"/>
    <col min="11769" max="11769" width="3.7265625" style="24" customWidth="1"/>
    <col min="11770" max="11772" width="25.7265625" style="24" customWidth="1"/>
    <col min="11773" max="11777" width="20.7265625" style="24" customWidth="1"/>
    <col min="11778" max="11778" width="2.08984375" style="24" customWidth="1"/>
    <col min="11779" max="11779" width="3.26953125" style="24" customWidth="1"/>
    <col min="11780" max="11780" width="6.81640625" style="24" customWidth="1"/>
    <col min="11781" max="11781" width="20.26953125" style="24" customWidth="1"/>
    <col min="11782" max="11782" width="2" style="24" customWidth="1"/>
    <col min="11783" max="11783" width="0" style="24" hidden="1" customWidth="1"/>
    <col min="11784" max="11784" width="26.7265625" style="24" customWidth="1"/>
    <col min="11785" max="11785" width="3.7265625" style="24" customWidth="1"/>
    <col min="11786" max="11786" width="14" style="24" customWidth="1"/>
    <col min="11787" max="11787" width="19.36328125" style="24" customWidth="1"/>
    <col min="11788" max="12023" width="9.08984375" style="24"/>
    <col min="12024" max="12024" width="2.81640625" style="24" customWidth="1"/>
    <col min="12025" max="12025" width="3.7265625" style="24" customWidth="1"/>
    <col min="12026" max="12028" width="25.7265625" style="24" customWidth="1"/>
    <col min="12029" max="12033" width="20.7265625" style="24" customWidth="1"/>
    <col min="12034" max="12034" width="2.08984375" style="24" customWidth="1"/>
    <col min="12035" max="12035" width="3.26953125" style="24" customWidth="1"/>
    <col min="12036" max="12036" width="6.81640625" style="24" customWidth="1"/>
    <col min="12037" max="12037" width="20.26953125" style="24" customWidth="1"/>
    <col min="12038" max="12038" width="2" style="24" customWidth="1"/>
    <col min="12039" max="12039" width="0" style="24" hidden="1" customWidth="1"/>
    <col min="12040" max="12040" width="26.7265625" style="24" customWidth="1"/>
    <col min="12041" max="12041" width="3.7265625" style="24" customWidth="1"/>
    <col min="12042" max="12042" width="14" style="24" customWidth="1"/>
    <col min="12043" max="12043" width="19.36328125" style="24" customWidth="1"/>
    <col min="12044" max="12279" width="9.08984375" style="24"/>
    <col min="12280" max="12280" width="2.81640625" style="24" customWidth="1"/>
    <col min="12281" max="12281" width="3.7265625" style="24" customWidth="1"/>
    <col min="12282" max="12284" width="25.7265625" style="24" customWidth="1"/>
    <col min="12285" max="12289" width="20.7265625" style="24" customWidth="1"/>
    <col min="12290" max="12290" width="2.08984375" style="24" customWidth="1"/>
    <col min="12291" max="12291" width="3.26953125" style="24" customWidth="1"/>
    <col min="12292" max="12292" width="6.81640625" style="24" customWidth="1"/>
    <col min="12293" max="12293" width="20.26953125" style="24" customWidth="1"/>
    <col min="12294" max="12294" width="2" style="24" customWidth="1"/>
    <col min="12295" max="12295" width="0" style="24" hidden="1" customWidth="1"/>
    <col min="12296" max="12296" width="26.7265625" style="24" customWidth="1"/>
    <col min="12297" max="12297" width="3.7265625" style="24" customWidth="1"/>
    <col min="12298" max="12298" width="14" style="24" customWidth="1"/>
    <col min="12299" max="12299" width="19.36328125" style="24" customWidth="1"/>
    <col min="12300" max="12535" width="9.08984375" style="24"/>
    <col min="12536" max="12536" width="2.81640625" style="24" customWidth="1"/>
    <col min="12537" max="12537" width="3.7265625" style="24" customWidth="1"/>
    <col min="12538" max="12540" width="25.7265625" style="24" customWidth="1"/>
    <col min="12541" max="12545" width="20.7265625" style="24" customWidth="1"/>
    <col min="12546" max="12546" width="2.08984375" style="24" customWidth="1"/>
    <col min="12547" max="12547" width="3.26953125" style="24" customWidth="1"/>
    <col min="12548" max="12548" width="6.81640625" style="24" customWidth="1"/>
    <col min="12549" max="12549" width="20.26953125" style="24" customWidth="1"/>
    <col min="12550" max="12550" width="2" style="24" customWidth="1"/>
    <col min="12551" max="12551" width="0" style="24" hidden="1" customWidth="1"/>
    <col min="12552" max="12552" width="26.7265625" style="24" customWidth="1"/>
    <col min="12553" max="12553" width="3.7265625" style="24" customWidth="1"/>
    <col min="12554" max="12554" width="14" style="24" customWidth="1"/>
    <col min="12555" max="12555" width="19.36328125" style="24" customWidth="1"/>
    <col min="12556" max="12791" width="9.08984375" style="24"/>
    <col min="12792" max="12792" width="2.81640625" style="24" customWidth="1"/>
    <col min="12793" max="12793" width="3.7265625" style="24" customWidth="1"/>
    <col min="12794" max="12796" width="25.7265625" style="24" customWidth="1"/>
    <col min="12797" max="12801" width="20.7265625" style="24" customWidth="1"/>
    <col min="12802" max="12802" width="2.08984375" style="24" customWidth="1"/>
    <col min="12803" max="12803" width="3.26953125" style="24" customWidth="1"/>
    <col min="12804" max="12804" width="6.81640625" style="24" customWidth="1"/>
    <col min="12805" max="12805" width="20.26953125" style="24" customWidth="1"/>
    <col min="12806" max="12806" width="2" style="24" customWidth="1"/>
    <col min="12807" max="12807" width="0" style="24" hidden="1" customWidth="1"/>
    <col min="12808" max="12808" width="26.7265625" style="24" customWidth="1"/>
    <col min="12809" max="12809" width="3.7265625" style="24" customWidth="1"/>
    <col min="12810" max="12810" width="14" style="24" customWidth="1"/>
    <col min="12811" max="12811" width="19.36328125" style="24" customWidth="1"/>
    <col min="12812" max="13047" width="9.08984375" style="24"/>
    <col min="13048" max="13048" width="2.81640625" style="24" customWidth="1"/>
    <col min="13049" max="13049" width="3.7265625" style="24" customWidth="1"/>
    <col min="13050" max="13052" width="25.7265625" style="24" customWidth="1"/>
    <col min="13053" max="13057" width="20.7265625" style="24" customWidth="1"/>
    <col min="13058" max="13058" width="2.08984375" style="24" customWidth="1"/>
    <col min="13059" max="13059" width="3.26953125" style="24" customWidth="1"/>
    <col min="13060" max="13060" width="6.81640625" style="24" customWidth="1"/>
    <col min="13061" max="13061" width="20.26953125" style="24" customWidth="1"/>
    <col min="13062" max="13062" width="2" style="24" customWidth="1"/>
    <col min="13063" max="13063" width="0" style="24" hidden="1" customWidth="1"/>
    <col min="13064" max="13064" width="26.7265625" style="24" customWidth="1"/>
    <col min="13065" max="13065" width="3.7265625" style="24" customWidth="1"/>
    <col min="13066" max="13066" width="14" style="24" customWidth="1"/>
    <col min="13067" max="13067" width="19.36328125" style="24" customWidth="1"/>
    <col min="13068" max="13303" width="9.08984375" style="24"/>
    <col min="13304" max="13304" width="2.81640625" style="24" customWidth="1"/>
    <col min="13305" max="13305" width="3.7265625" style="24" customWidth="1"/>
    <col min="13306" max="13308" width="25.7265625" style="24" customWidth="1"/>
    <col min="13309" max="13313" width="20.7265625" style="24" customWidth="1"/>
    <col min="13314" max="13314" width="2.08984375" style="24" customWidth="1"/>
    <col min="13315" max="13315" width="3.26953125" style="24" customWidth="1"/>
    <col min="13316" max="13316" width="6.81640625" style="24" customWidth="1"/>
    <col min="13317" max="13317" width="20.26953125" style="24" customWidth="1"/>
    <col min="13318" max="13318" width="2" style="24" customWidth="1"/>
    <col min="13319" max="13319" width="0" style="24" hidden="1" customWidth="1"/>
    <col min="13320" max="13320" width="26.7265625" style="24" customWidth="1"/>
    <col min="13321" max="13321" width="3.7265625" style="24" customWidth="1"/>
    <col min="13322" max="13322" width="14" style="24" customWidth="1"/>
    <col min="13323" max="13323" width="19.36328125" style="24" customWidth="1"/>
    <col min="13324" max="13559" width="9.08984375" style="24"/>
    <col min="13560" max="13560" width="2.81640625" style="24" customWidth="1"/>
    <col min="13561" max="13561" width="3.7265625" style="24" customWidth="1"/>
    <col min="13562" max="13564" width="25.7265625" style="24" customWidth="1"/>
    <col min="13565" max="13569" width="20.7265625" style="24" customWidth="1"/>
    <col min="13570" max="13570" width="2.08984375" style="24" customWidth="1"/>
    <col min="13571" max="13571" width="3.26953125" style="24" customWidth="1"/>
    <col min="13572" max="13572" width="6.81640625" style="24" customWidth="1"/>
    <col min="13573" max="13573" width="20.26953125" style="24" customWidth="1"/>
    <col min="13574" max="13574" width="2" style="24" customWidth="1"/>
    <col min="13575" max="13575" width="0" style="24" hidden="1" customWidth="1"/>
    <col min="13576" max="13576" width="26.7265625" style="24" customWidth="1"/>
    <col min="13577" max="13577" width="3.7265625" style="24" customWidth="1"/>
    <col min="13578" max="13578" width="14" style="24" customWidth="1"/>
    <col min="13579" max="13579" width="19.36328125" style="24" customWidth="1"/>
    <col min="13580" max="13815" width="9.08984375" style="24"/>
    <col min="13816" max="13816" width="2.81640625" style="24" customWidth="1"/>
    <col min="13817" max="13817" width="3.7265625" style="24" customWidth="1"/>
    <col min="13818" max="13820" width="25.7265625" style="24" customWidth="1"/>
    <col min="13821" max="13825" width="20.7265625" style="24" customWidth="1"/>
    <col min="13826" max="13826" width="2.08984375" style="24" customWidth="1"/>
    <col min="13827" max="13827" width="3.26953125" style="24" customWidth="1"/>
    <col min="13828" max="13828" width="6.81640625" style="24" customWidth="1"/>
    <col min="13829" max="13829" width="20.26953125" style="24" customWidth="1"/>
    <col min="13830" max="13830" width="2" style="24" customWidth="1"/>
    <col min="13831" max="13831" width="0" style="24" hidden="1" customWidth="1"/>
    <col min="13832" max="13832" width="26.7265625" style="24" customWidth="1"/>
    <col min="13833" max="13833" width="3.7265625" style="24" customWidth="1"/>
    <col min="13834" max="13834" width="14" style="24" customWidth="1"/>
    <col min="13835" max="13835" width="19.36328125" style="24" customWidth="1"/>
    <col min="13836" max="14071" width="9.08984375" style="24"/>
    <col min="14072" max="14072" width="2.81640625" style="24" customWidth="1"/>
    <col min="14073" max="14073" width="3.7265625" style="24" customWidth="1"/>
    <col min="14074" max="14076" width="25.7265625" style="24" customWidth="1"/>
    <col min="14077" max="14081" width="20.7265625" style="24" customWidth="1"/>
    <col min="14082" max="14082" width="2.08984375" style="24" customWidth="1"/>
    <col min="14083" max="14083" width="3.26953125" style="24" customWidth="1"/>
    <col min="14084" max="14084" width="6.81640625" style="24" customWidth="1"/>
    <col min="14085" max="14085" width="20.26953125" style="24" customWidth="1"/>
    <col min="14086" max="14086" width="2" style="24" customWidth="1"/>
    <col min="14087" max="14087" width="0" style="24" hidden="1" customWidth="1"/>
    <col min="14088" max="14088" width="26.7265625" style="24" customWidth="1"/>
    <col min="14089" max="14089" width="3.7265625" style="24" customWidth="1"/>
    <col min="14090" max="14090" width="14" style="24" customWidth="1"/>
    <col min="14091" max="14091" width="19.36328125" style="24" customWidth="1"/>
    <col min="14092" max="14327" width="9.08984375" style="24"/>
    <col min="14328" max="14328" width="2.81640625" style="24" customWidth="1"/>
    <col min="14329" max="14329" width="3.7265625" style="24" customWidth="1"/>
    <col min="14330" max="14332" width="25.7265625" style="24" customWidth="1"/>
    <col min="14333" max="14337" width="20.7265625" style="24" customWidth="1"/>
    <col min="14338" max="14338" width="2.08984375" style="24" customWidth="1"/>
    <col min="14339" max="14339" width="3.26953125" style="24" customWidth="1"/>
    <col min="14340" max="14340" width="6.81640625" style="24" customWidth="1"/>
    <col min="14341" max="14341" width="20.26953125" style="24" customWidth="1"/>
    <col min="14342" max="14342" width="2" style="24" customWidth="1"/>
    <col min="14343" max="14343" width="0" style="24" hidden="1" customWidth="1"/>
    <col min="14344" max="14344" width="26.7265625" style="24" customWidth="1"/>
    <col min="14345" max="14345" width="3.7265625" style="24" customWidth="1"/>
    <col min="14346" max="14346" width="14" style="24" customWidth="1"/>
    <col min="14347" max="14347" width="19.36328125" style="24" customWidth="1"/>
    <col min="14348" max="14583" width="9.08984375" style="24"/>
    <col min="14584" max="14584" width="2.81640625" style="24" customWidth="1"/>
    <col min="14585" max="14585" width="3.7265625" style="24" customWidth="1"/>
    <col min="14586" max="14588" width="25.7265625" style="24" customWidth="1"/>
    <col min="14589" max="14593" width="20.7265625" style="24" customWidth="1"/>
    <col min="14594" max="14594" width="2.08984375" style="24" customWidth="1"/>
    <col min="14595" max="14595" width="3.26953125" style="24" customWidth="1"/>
    <col min="14596" max="14596" width="6.81640625" style="24" customWidth="1"/>
    <col min="14597" max="14597" width="20.26953125" style="24" customWidth="1"/>
    <col min="14598" max="14598" width="2" style="24" customWidth="1"/>
    <col min="14599" max="14599" width="0" style="24" hidden="1" customWidth="1"/>
    <col min="14600" max="14600" width="26.7265625" style="24" customWidth="1"/>
    <col min="14601" max="14601" width="3.7265625" style="24" customWidth="1"/>
    <col min="14602" max="14602" width="14" style="24" customWidth="1"/>
    <col min="14603" max="14603" width="19.36328125" style="24" customWidth="1"/>
    <col min="14604" max="14839" width="9.08984375" style="24"/>
    <col min="14840" max="14840" width="2.81640625" style="24" customWidth="1"/>
    <col min="14841" max="14841" width="3.7265625" style="24" customWidth="1"/>
    <col min="14842" max="14844" width="25.7265625" style="24" customWidth="1"/>
    <col min="14845" max="14849" width="20.7265625" style="24" customWidth="1"/>
    <col min="14850" max="14850" width="2.08984375" style="24" customWidth="1"/>
    <col min="14851" max="14851" width="3.26953125" style="24" customWidth="1"/>
    <col min="14852" max="14852" width="6.81640625" style="24" customWidth="1"/>
    <col min="14853" max="14853" width="20.26953125" style="24" customWidth="1"/>
    <col min="14854" max="14854" width="2" style="24" customWidth="1"/>
    <col min="14855" max="14855" width="0" style="24" hidden="1" customWidth="1"/>
    <col min="14856" max="14856" width="26.7265625" style="24" customWidth="1"/>
    <col min="14857" max="14857" width="3.7265625" style="24" customWidth="1"/>
    <col min="14858" max="14858" width="14" style="24" customWidth="1"/>
    <col min="14859" max="14859" width="19.36328125" style="24" customWidth="1"/>
    <col min="14860" max="15095" width="9.08984375" style="24"/>
    <col min="15096" max="15096" width="2.81640625" style="24" customWidth="1"/>
    <col min="15097" max="15097" width="3.7265625" style="24" customWidth="1"/>
    <col min="15098" max="15100" width="25.7265625" style="24" customWidth="1"/>
    <col min="15101" max="15105" width="20.7265625" style="24" customWidth="1"/>
    <col min="15106" max="15106" width="2.08984375" style="24" customWidth="1"/>
    <col min="15107" max="15107" width="3.26953125" style="24" customWidth="1"/>
    <col min="15108" max="15108" width="6.81640625" style="24" customWidth="1"/>
    <col min="15109" max="15109" width="20.26953125" style="24" customWidth="1"/>
    <col min="15110" max="15110" width="2" style="24" customWidth="1"/>
    <col min="15111" max="15111" width="0" style="24" hidden="1" customWidth="1"/>
    <col min="15112" max="15112" width="26.7265625" style="24" customWidth="1"/>
    <col min="15113" max="15113" width="3.7265625" style="24" customWidth="1"/>
    <col min="15114" max="15114" width="14" style="24" customWidth="1"/>
    <col min="15115" max="15115" width="19.36328125" style="24" customWidth="1"/>
    <col min="15116" max="15351" width="9.08984375" style="24"/>
    <col min="15352" max="15352" width="2.81640625" style="24" customWidth="1"/>
    <col min="15353" max="15353" width="3.7265625" style="24" customWidth="1"/>
    <col min="15354" max="15356" width="25.7265625" style="24" customWidth="1"/>
    <col min="15357" max="15361" width="20.7265625" style="24" customWidth="1"/>
    <col min="15362" max="15362" width="2.08984375" style="24" customWidth="1"/>
    <col min="15363" max="15363" width="3.26953125" style="24" customWidth="1"/>
    <col min="15364" max="15364" width="6.81640625" style="24" customWidth="1"/>
    <col min="15365" max="15365" width="20.26953125" style="24" customWidth="1"/>
    <col min="15366" max="15366" width="2" style="24" customWidth="1"/>
    <col min="15367" max="15367" width="0" style="24" hidden="1" customWidth="1"/>
    <col min="15368" max="15368" width="26.7265625" style="24" customWidth="1"/>
    <col min="15369" max="15369" width="3.7265625" style="24" customWidth="1"/>
    <col min="15370" max="15370" width="14" style="24" customWidth="1"/>
    <col min="15371" max="15371" width="19.36328125" style="24" customWidth="1"/>
    <col min="15372" max="15607" width="9.08984375" style="24"/>
    <col min="15608" max="15608" width="2.81640625" style="24" customWidth="1"/>
    <col min="15609" max="15609" width="3.7265625" style="24" customWidth="1"/>
    <col min="15610" max="15612" width="25.7265625" style="24" customWidth="1"/>
    <col min="15613" max="15617" width="20.7265625" style="24" customWidth="1"/>
    <col min="15618" max="15618" width="2.08984375" style="24" customWidth="1"/>
    <col min="15619" max="15619" width="3.26953125" style="24" customWidth="1"/>
    <col min="15620" max="15620" width="6.81640625" style="24" customWidth="1"/>
    <col min="15621" max="15621" width="20.26953125" style="24" customWidth="1"/>
    <col min="15622" max="15622" width="2" style="24" customWidth="1"/>
    <col min="15623" max="15623" width="0" style="24" hidden="1" customWidth="1"/>
    <col min="15624" max="15624" width="26.7265625" style="24" customWidth="1"/>
    <col min="15625" max="15625" width="3.7265625" style="24" customWidth="1"/>
    <col min="15626" max="15626" width="14" style="24" customWidth="1"/>
    <col min="15627" max="15627" width="19.36328125" style="24" customWidth="1"/>
    <col min="15628" max="15863" width="9.08984375" style="24"/>
    <col min="15864" max="15864" width="2.81640625" style="24" customWidth="1"/>
    <col min="15865" max="15865" width="3.7265625" style="24" customWidth="1"/>
    <col min="15866" max="15868" width="25.7265625" style="24" customWidth="1"/>
    <col min="15869" max="15873" width="20.7265625" style="24" customWidth="1"/>
    <col min="15874" max="15874" width="2.08984375" style="24" customWidth="1"/>
    <col min="15875" max="15875" width="3.26953125" style="24" customWidth="1"/>
    <col min="15876" max="15876" width="6.81640625" style="24" customWidth="1"/>
    <col min="15877" max="15877" width="20.26953125" style="24" customWidth="1"/>
    <col min="15878" max="15878" width="2" style="24" customWidth="1"/>
    <col min="15879" max="15879" width="0" style="24" hidden="1" customWidth="1"/>
    <col min="15880" max="15880" width="26.7265625" style="24" customWidth="1"/>
    <col min="15881" max="15881" width="3.7265625" style="24" customWidth="1"/>
    <col min="15882" max="15882" width="14" style="24" customWidth="1"/>
    <col min="15883" max="15883" width="19.36328125" style="24" customWidth="1"/>
    <col min="15884" max="16119" width="9.08984375" style="24"/>
    <col min="16120" max="16120" width="2.81640625" style="24" customWidth="1"/>
    <col min="16121" max="16121" width="3.7265625" style="24" customWidth="1"/>
    <col min="16122" max="16124" width="25.7265625" style="24" customWidth="1"/>
    <col min="16125" max="16129" width="20.7265625" style="24" customWidth="1"/>
    <col min="16130" max="16130" width="2.08984375" style="24" customWidth="1"/>
    <col min="16131" max="16131" width="3.26953125" style="24" customWidth="1"/>
    <col min="16132" max="16132" width="6.81640625" style="24" customWidth="1"/>
    <col min="16133" max="16133" width="20.26953125" style="24" customWidth="1"/>
    <col min="16134" max="16134" width="2" style="24" customWidth="1"/>
    <col min="16135" max="16135" width="0" style="24" hidden="1" customWidth="1"/>
    <col min="16136" max="16136" width="26.7265625" style="24" customWidth="1"/>
    <col min="16137" max="16137" width="3.7265625" style="24" customWidth="1"/>
    <col min="16138" max="16138" width="14" style="24" customWidth="1"/>
    <col min="16139" max="16139" width="19.36328125" style="24" customWidth="1"/>
    <col min="16140" max="16375" width="9.08984375" style="24"/>
    <col min="16376" max="16384" width="9.08984375" style="24" customWidth="1"/>
  </cols>
  <sheetData>
    <row r="1" spans="1:13" ht="20.149999999999999" customHeight="1" x14ac:dyDescent="0.35">
      <c r="A1" s="23" t="s">
        <v>1270</v>
      </c>
    </row>
    <row r="2" spans="1:13" ht="20.149999999999999" customHeight="1" x14ac:dyDescent="0.35">
      <c r="A2" s="23"/>
      <c r="B2" s="66" t="s">
        <v>46</v>
      </c>
      <c r="C2" s="66"/>
      <c r="D2" s="66"/>
      <c r="E2" s="66"/>
      <c r="H2" s="66"/>
      <c r="I2" s="121"/>
    </row>
    <row r="3" spans="1:13" ht="20.149999999999999" customHeight="1" x14ac:dyDescent="0.35">
      <c r="A3" s="23"/>
      <c r="B3" s="219" t="s">
        <v>1316</v>
      </c>
      <c r="C3" s="219"/>
      <c r="G3" s="26"/>
    </row>
    <row r="4" spans="1:13" ht="20.149999999999999" customHeight="1" x14ac:dyDescent="0.35">
      <c r="A4" s="23"/>
      <c r="B4" s="219" t="s">
        <v>1315</v>
      </c>
      <c r="C4" s="219"/>
      <c r="G4" s="26"/>
    </row>
    <row r="5" spans="1:13" ht="20.149999999999999" customHeight="1" thickBot="1" x14ac:dyDescent="0.4">
      <c r="A5" s="23"/>
      <c r="B5" s="219" t="s">
        <v>1330</v>
      </c>
      <c r="C5" s="219"/>
      <c r="E5" s="220"/>
      <c r="G5" s="220" t="s">
        <v>1329</v>
      </c>
    </row>
    <row r="6" spans="1:13" ht="20.149999999999999" customHeight="1" thickBot="1" x14ac:dyDescent="0.4">
      <c r="A6" s="23"/>
      <c r="B6" s="122"/>
      <c r="C6" s="123" t="s">
        <v>47</v>
      </c>
      <c r="D6" s="124"/>
      <c r="E6" s="124"/>
      <c r="F6" s="124"/>
      <c r="G6" s="125"/>
      <c r="H6" s="124"/>
      <c r="I6" s="124"/>
      <c r="J6" s="124"/>
      <c r="K6" s="124"/>
      <c r="L6" s="126"/>
    </row>
    <row r="7" spans="1:13" ht="30" customHeight="1" thickBot="1" x14ac:dyDescent="0.4">
      <c r="A7" s="67">
        <f>'Schools&amp;Central School Services'!$A$3</f>
        <v>0</v>
      </c>
      <c r="B7" s="127" t="str">
        <f>INDEX('Source data'!$B$5:$B$157,'Schools&amp;Central School Services'!$A$4)</f>
        <v>Select LA..</v>
      </c>
      <c r="C7" s="28"/>
      <c r="D7" s="29"/>
      <c r="E7" s="29"/>
      <c r="F7" s="264" t="s">
        <v>1319</v>
      </c>
      <c r="G7" s="265"/>
      <c r="H7" s="265"/>
      <c r="I7" s="265"/>
      <c r="J7" s="269"/>
      <c r="K7" s="58"/>
      <c r="L7" s="128"/>
      <c r="M7" s="58"/>
    </row>
    <row r="8" spans="1:13" ht="35.15" customHeight="1" x14ac:dyDescent="0.3">
      <c r="A8" s="69"/>
      <c r="B8" s="129"/>
      <c r="D8" s="32"/>
      <c r="E8" s="33"/>
      <c r="F8" s="130" t="s">
        <v>21</v>
      </c>
      <c r="G8" s="130" t="s">
        <v>22</v>
      </c>
      <c r="H8" s="130" t="s">
        <v>23</v>
      </c>
      <c r="I8" s="130" t="s">
        <v>48</v>
      </c>
      <c r="J8" s="130" t="s">
        <v>14</v>
      </c>
      <c r="K8" s="58"/>
      <c r="L8" s="128"/>
      <c r="M8" s="58"/>
    </row>
    <row r="9" spans="1:13" ht="35.15" customHeight="1" x14ac:dyDescent="0.3">
      <c r="A9" s="69"/>
      <c r="B9" s="131" t="s">
        <v>15</v>
      </c>
      <c r="C9" s="267" t="s">
        <v>1296</v>
      </c>
      <c r="D9" s="267"/>
      <c r="E9" s="267"/>
      <c r="F9" s="71" t="str">
        <f>IF($A$7=0,"Select LA",INDEX('Source data'!AB$1:AB$65538,MATCH($A$7,'Source data'!$A$1:$A$65538,0)))</f>
        <v>Select LA</v>
      </c>
      <c r="G9" s="71" t="str">
        <f>IF($A$7=0,"Select LA",INDEX('Source data'!AE$1:AE$65538,MATCH($A$7,'Source data'!$A$1:$A$65538,0)))</f>
        <v>Select LA</v>
      </c>
      <c r="H9" s="71" t="str">
        <f>IF(A7=0,"Select LA",INDEX('Source data'!AH$1:AH$65538,MATCH($A$7,'Source data'!$A$1:$A$65538,0)))</f>
        <v>Select LA</v>
      </c>
      <c r="I9" s="71" t="str">
        <f>IF(A7=0,"Select LA",INDEX('Source data'!AK$1:AK$65538,MATCH($A$7,'Source data'!$A$1:$A$65538,0)))</f>
        <v>Select LA</v>
      </c>
      <c r="J9" s="72" t="str">
        <f>IF($A$7=0,"Select LA",SUM(F9:I9))</f>
        <v>Select LA</v>
      </c>
      <c r="K9" s="58"/>
      <c r="L9" s="128"/>
      <c r="M9" s="58"/>
    </row>
    <row r="10" spans="1:13" ht="45.5" customHeight="1" x14ac:dyDescent="0.3">
      <c r="A10" s="73"/>
      <c r="B10" s="131" t="s">
        <v>16</v>
      </c>
      <c r="C10" s="267" t="s">
        <v>1297</v>
      </c>
      <c r="D10" s="267"/>
      <c r="E10" s="267"/>
      <c r="F10" s="71" t="str">
        <f>IF($A$7=0,"Select LA",INDEX('Source data'!AC$1:AC$65538,MATCH($A$7,'Source data'!$A$1:$A$65538,0)))</f>
        <v>Select LA</v>
      </c>
      <c r="G10" s="71" t="str">
        <f>IF($A$7=0,"Select LA",INDEX('Source data'!AF$1:AF$65538,MATCH($A$7,'Source data'!$A$1:$A$65538,0)))</f>
        <v>Select LA</v>
      </c>
      <c r="H10" s="71" t="str">
        <f>IF(A7=0,"Select LA",INDEX('Source data'!AI$1:AI$65538,MATCH($A$7,'Source data'!$A$1:$A$65538,0)))</f>
        <v>Select LA</v>
      </c>
      <c r="I10" s="71" t="str">
        <f>IF(A7=0,"Select LA",INDEX('Source data'!AL$1:AL$65538,MATCH($A$7,'Source data'!$A$1:$A$65538,0)))</f>
        <v>Select LA</v>
      </c>
      <c r="J10" s="72" t="str">
        <f>IF($A$7=0,"Select LA",SUM(F10:I10))</f>
        <v>Select LA</v>
      </c>
      <c r="K10" s="83"/>
      <c r="L10" s="128"/>
      <c r="M10" s="58"/>
    </row>
    <row r="11" spans="1:13" ht="35.15" customHeight="1" x14ac:dyDescent="0.25">
      <c r="A11" s="36"/>
      <c r="B11" s="134" t="s">
        <v>25</v>
      </c>
      <c r="C11" s="267" t="s">
        <v>1298</v>
      </c>
      <c r="D11" s="267"/>
      <c r="E11" s="267"/>
      <c r="F11" s="71" t="str">
        <f>IF($A$7=0,"Select LA",INDEX('Source data'!AD$1:AD$65538,MATCH($A$7,'Source data'!$A$1:$A$65538,0)))</f>
        <v>Select LA</v>
      </c>
      <c r="G11" s="71" t="str">
        <f>IF($A$7=0,"Select LA",INDEX('Source data'!AG$1:AG$65538,MATCH($A$7,'Source data'!$A$1:$A$65538,0)))</f>
        <v>Select LA</v>
      </c>
      <c r="H11" s="71" t="str">
        <f>IF(A7=0,"Select LA",INDEX('Source data'!AJ$1:AJ$65538,MATCH($A$7,'Source data'!$A$1:$A$65538,0)))</f>
        <v>Select LA</v>
      </c>
      <c r="I11" s="71" t="str">
        <f>IF(A7=0,"Select LA",INDEX('Source data'!AM$1:AM$65538,MATCH($A$7,'Source data'!$A$1:$A$65538,0)))</f>
        <v>Select LA</v>
      </c>
      <c r="J11" s="72" t="str">
        <f>IF($A$7=0,"Select LA",SUM(F11:I11))</f>
        <v>Select LA</v>
      </c>
      <c r="K11" s="83"/>
      <c r="L11" s="128"/>
      <c r="M11" s="58"/>
    </row>
    <row r="12" spans="1:13" ht="35.15" customHeight="1" thickBot="1" x14ac:dyDescent="0.3">
      <c r="A12" s="36"/>
      <c r="B12" s="135" t="s">
        <v>26</v>
      </c>
      <c r="C12" s="44" t="s">
        <v>49</v>
      </c>
      <c r="D12" s="45"/>
      <c r="E12" s="45"/>
      <c r="F12" s="136" t="str">
        <f>IF($A$7=0,"Select LA",SUM(F9:F11))</f>
        <v>Select LA</v>
      </c>
      <c r="G12" s="136" t="str">
        <f>IF($A$7=0,"Select LA",SUM(G9:G11))</f>
        <v>Select LA</v>
      </c>
      <c r="H12" s="136" t="str">
        <f>IF($A$7=0,"Select LA",SUM(H9:H11))</f>
        <v>Select LA</v>
      </c>
      <c r="I12" s="136" t="str">
        <f>IF($A$7=0,"Select LA",SUM(I9:I11))</f>
        <v>Select LA</v>
      </c>
      <c r="J12" s="136" t="str">
        <f>IF($A$7=0,"Select LA",SUM(J9:J11))</f>
        <v>Select LA</v>
      </c>
      <c r="K12" s="83"/>
      <c r="L12" s="137"/>
      <c r="M12" s="83"/>
    </row>
    <row r="13" spans="1:13" ht="35.15" customHeight="1" thickBot="1" x14ac:dyDescent="0.3">
      <c r="A13" s="36"/>
      <c r="B13" s="138"/>
      <c r="C13" s="48"/>
      <c r="D13" s="48"/>
      <c r="E13" s="48"/>
      <c r="F13" s="75"/>
      <c r="G13" s="75"/>
      <c r="H13" s="75"/>
      <c r="I13" s="75"/>
      <c r="J13" s="75"/>
      <c r="K13" s="83"/>
      <c r="L13" s="137"/>
      <c r="M13" s="83"/>
    </row>
    <row r="14" spans="1:13" ht="35.15" customHeight="1" x14ac:dyDescent="0.25">
      <c r="A14" s="36"/>
      <c r="B14" s="139"/>
      <c r="C14" s="77"/>
      <c r="D14" s="77"/>
      <c r="F14" s="275" t="s">
        <v>1320</v>
      </c>
      <c r="G14" s="276"/>
      <c r="H14" s="75"/>
      <c r="I14" s="75"/>
      <c r="J14" s="75"/>
      <c r="K14" s="83"/>
      <c r="L14" s="137"/>
      <c r="M14" s="83"/>
    </row>
    <row r="15" spans="1:13" ht="35.15" customHeight="1" x14ac:dyDescent="0.25">
      <c r="A15" s="36"/>
      <c r="B15" s="140" t="s">
        <v>30</v>
      </c>
      <c r="C15" s="271" t="s">
        <v>1299</v>
      </c>
      <c r="D15" s="271"/>
      <c r="E15" s="272"/>
      <c r="F15" s="273" t="str">
        <f>IF(A7=0,"Select LA",INDEX('Source data'!AP$1:AP$65538,MATCH($A$7,'Source data'!$A$1:$A$65538,0)))</f>
        <v>Select LA</v>
      </c>
      <c r="G15" s="274"/>
      <c r="H15" s="75"/>
      <c r="I15" s="75"/>
      <c r="J15" s="75"/>
      <c r="K15" s="83"/>
      <c r="L15" s="137"/>
      <c r="M15" s="83"/>
    </row>
    <row r="16" spans="1:13" ht="35.15" customHeight="1" x14ac:dyDescent="0.25">
      <c r="A16" s="36"/>
      <c r="B16" s="140" t="s">
        <v>31</v>
      </c>
      <c r="C16" s="271" t="s">
        <v>1300</v>
      </c>
      <c r="D16" s="271"/>
      <c r="E16" s="272"/>
      <c r="F16" s="273" t="str">
        <f>IF(A7=0,"Select LA",INDEX('Source data'!AQ$1:AQ$65538,MATCH($A$7,'Source data'!$A$1:$A$65538,0)))</f>
        <v>Select LA</v>
      </c>
      <c r="G16" s="274"/>
      <c r="H16" s="75"/>
      <c r="I16" s="75"/>
      <c r="J16" s="75"/>
      <c r="K16" s="83"/>
      <c r="L16" s="137"/>
      <c r="M16" s="83"/>
    </row>
    <row r="17" spans="1:13" ht="35.15" customHeight="1" x14ac:dyDescent="0.25">
      <c r="A17" s="36"/>
      <c r="B17" s="140" t="s">
        <v>25</v>
      </c>
      <c r="C17" s="271" t="s">
        <v>1301</v>
      </c>
      <c r="D17" s="271"/>
      <c r="E17" s="272"/>
      <c r="F17" s="273" t="str">
        <f>IF(A7=0,"Select LA",INDEX('Source data'!AR$1:AR$65538,MATCH($A$7,'Source data'!$A$1:$A$65538,0)))</f>
        <v>Select LA</v>
      </c>
      <c r="G17" s="274"/>
      <c r="H17" s="75"/>
      <c r="I17" s="75"/>
      <c r="J17" s="75"/>
      <c r="K17" s="83"/>
      <c r="L17" s="137"/>
      <c r="M17" s="83"/>
    </row>
    <row r="18" spans="1:13" ht="35.15" customHeight="1" thickBot="1" x14ac:dyDescent="0.35">
      <c r="A18" s="36"/>
      <c r="B18" s="141" t="s">
        <v>26</v>
      </c>
      <c r="C18" s="79" t="s">
        <v>50</v>
      </c>
      <c r="D18" s="80"/>
      <c r="E18" s="81"/>
      <c r="F18" s="278" t="str">
        <f>IF($A$7=0,"Select LA",SUM(F15:G17))</f>
        <v>Select LA</v>
      </c>
      <c r="G18" s="279"/>
      <c r="H18" s="75"/>
      <c r="I18" s="75"/>
      <c r="J18" s="75"/>
      <c r="K18" s="83"/>
      <c r="L18" s="137"/>
      <c r="M18" s="83"/>
    </row>
    <row r="19" spans="1:13" ht="35.15" customHeight="1" thickBot="1" x14ac:dyDescent="0.3">
      <c r="A19" s="36"/>
      <c r="B19" s="139"/>
      <c r="C19" s="82"/>
      <c r="D19" s="82"/>
      <c r="F19" s="83"/>
      <c r="G19" s="84"/>
      <c r="H19" s="75"/>
      <c r="I19" s="75"/>
      <c r="J19" s="75"/>
      <c r="K19" s="83"/>
      <c r="L19" s="137"/>
      <c r="M19" s="83"/>
    </row>
    <row r="20" spans="1:13" ht="35.15" customHeight="1" x14ac:dyDescent="0.25">
      <c r="A20" s="36"/>
      <c r="B20" s="142"/>
      <c r="F20" s="282" t="s">
        <v>1321</v>
      </c>
      <c r="G20" s="283"/>
      <c r="H20" s="58"/>
      <c r="I20" s="58"/>
      <c r="J20" s="58"/>
      <c r="K20" s="58"/>
      <c r="L20" s="128"/>
      <c r="M20" s="58"/>
    </row>
    <row r="21" spans="1:13" ht="35.15" customHeight="1" x14ac:dyDescent="0.25">
      <c r="A21" s="36"/>
      <c r="B21" s="142"/>
      <c r="F21" s="284" t="s">
        <v>34</v>
      </c>
      <c r="G21" s="285"/>
      <c r="H21" s="58"/>
      <c r="I21" s="58"/>
      <c r="J21" s="58"/>
      <c r="K21" s="58"/>
      <c r="L21" s="128"/>
      <c r="M21" s="58"/>
    </row>
    <row r="22" spans="1:13" ht="35.15" customHeight="1" x14ac:dyDescent="0.25">
      <c r="A22" s="36"/>
      <c r="B22" s="134" t="s">
        <v>15</v>
      </c>
      <c r="C22" s="267" t="s">
        <v>1302</v>
      </c>
      <c r="D22" s="267"/>
      <c r="E22" s="267"/>
      <c r="F22" s="273" t="str">
        <f>IF(A7=0,"Select LA",INDEX('Source data'!AN$1:AN$65538,MATCH($A$7,'Source data'!$A$1:$A$65538,0)))</f>
        <v>Select LA</v>
      </c>
      <c r="G22" s="274"/>
      <c r="H22" s="58"/>
      <c r="I22" s="58"/>
      <c r="J22" s="58"/>
      <c r="K22" s="58"/>
      <c r="L22" s="128"/>
      <c r="M22" s="58"/>
    </row>
    <row r="23" spans="1:13" ht="35.15" customHeight="1" x14ac:dyDescent="0.25">
      <c r="A23" s="36"/>
      <c r="B23" s="134" t="s">
        <v>16</v>
      </c>
      <c r="C23" s="267" t="s">
        <v>1303</v>
      </c>
      <c r="D23" s="267"/>
      <c r="E23" s="267"/>
      <c r="F23" s="273" t="str">
        <f>IF(A7=0,"Select LA",INDEX('Source data'!AO$1:AO$65538,MATCH($A$7,'Source data'!$A$1:$A$65538,0)))</f>
        <v>Select LA</v>
      </c>
      <c r="G23" s="274"/>
      <c r="H23" s="58"/>
      <c r="I23" s="58"/>
      <c r="J23" s="58"/>
      <c r="K23" s="58"/>
      <c r="L23" s="128"/>
      <c r="M23" s="58"/>
    </row>
    <row r="24" spans="1:13" ht="35.15" customHeight="1" thickBot="1" x14ac:dyDescent="0.3">
      <c r="A24" s="36"/>
      <c r="B24" s="135" t="s">
        <v>25</v>
      </c>
      <c r="C24" s="44" t="s">
        <v>51</v>
      </c>
      <c r="D24" s="45"/>
      <c r="E24" s="85"/>
      <c r="F24" s="304" t="str">
        <f>IF($A$7=0,"Select LA",SUM(F22:G23))</f>
        <v>Select LA</v>
      </c>
      <c r="G24" s="305"/>
      <c r="H24" s="58"/>
      <c r="I24" s="58"/>
      <c r="J24" s="58"/>
      <c r="K24" s="58"/>
      <c r="L24" s="128"/>
      <c r="M24" s="58"/>
    </row>
    <row r="25" spans="1:13" ht="35.15" customHeight="1" thickBot="1" x14ac:dyDescent="0.3">
      <c r="A25" s="36"/>
      <c r="B25" s="135"/>
      <c r="C25" s="44"/>
      <c r="D25" s="45"/>
      <c r="E25" s="45"/>
      <c r="F25" s="230"/>
      <c r="G25" s="230"/>
      <c r="H25" s="58"/>
      <c r="I25" s="58"/>
      <c r="J25" s="58"/>
      <c r="K25" s="58"/>
      <c r="L25" s="128"/>
      <c r="M25" s="58"/>
    </row>
    <row r="26" spans="1:13" ht="67.5" customHeight="1" x14ac:dyDescent="0.25">
      <c r="A26" s="36"/>
      <c r="B26" s="135"/>
      <c r="C26" s="267" t="s">
        <v>1333</v>
      </c>
      <c r="D26" s="267"/>
      <c r="E26" s="45"/>
      <c r="F26" s="302" t="s">
        <v>1327</v>
      </c>
      <c r="G26" s="303"/>
      <c r="H26" s="58"/>
      <c r="I26" s="58"/>
      <c r="J26" s="58"/>
      <c r="K26" s="58"/>
      <c r="L26" s="128"/>
      <c r="M26" s="58"/>
    </row>
    <row r="27" spans="1:13" ht="35.15" customHeight="1" thickBot="1" x14ac:dyDescent="0.3">
      <c r="A27" s="36"/>
      <c r="B27" s="135"/>
      <c r="C27" s="44"/>
      <c r="D27" s="45"/>
      <c r="E27" s="45"/>
      <c r="F27" s="295" t="str">
        <f>IF(A7=0,"Select LA",INDEX('Source data'!$CB:$CB,MATCH($A7,'Source data'!$BY:$BY,0)))</f>
        <v>Select LA</v>
      </c>
      <c r="G27" s="296"/>
      <c r="H27" s="58"/>
      <c r="I27" s="58"/>
      <c r="J27" s="58"/>
      <c r="K27" s="58"/>
      <c r="L27" s="128"/>
      <c r="M27" s="58"/>
    </row>
    <row r="28" spans="1:13" ht="35.15" customHeight="1" thickBot="1" x14ac:dyDescent="0.3">
      <c r="A28" s="36"/>
      <c r="B28" s="135"/>
      <c r="C28" s="44"/>
      <c r="D28" s="45"/>
      <c r="E28" s="45"/>
      <c r="F28" s="222"/>
      <c r="G28" s="222"/>
      <c r="H28" s="58"/>
      <c r="I28" s="58"/>
      <c r="J28" s="58"/>
      <c r="K28" s="58"/>
      <c r="L28" s="128"/>
      <c r="M28" s="58"/>
    </row>
    <row r="29" spans="1:13" ht="68" customHeight="1" x14ac:dyDescent="0.25">
      <c r="A29" s="36"/>
      <c r="B29" s="135"/>
      <c r="C29" s="267" t="s">
        <v>1334</v>
      </c>
      <c r="D29" s="267"/>
      <c r="E29" s="45"/>
      <c r="F29" s="302" t="s">
        <v>1328</v>
      </c>
      <c r="G29" s="303"/>
      <c r="H29" s="58"/>
      <c r="I29" s="58"/>
      <c r="J29" s="58"/>
      <c r="K29" s="58"/>
      <c r="L29" s="128"/>
      <c r="M29" s="58"/>
    </row>
    <row r="30" spans="1:13" ht="35.15" customHeight="1" thickBot="1" x14ac:dyDescent="0.3">
      <c r="A30" s="36"/>
      <c r="B30" s="135"/>
      <c r="C30" s="44"/>
      <c r="D30" s="45"/>
      <c r="E30" s="45"/>
      <c r="F30" s="295" t="str">
        <f>IF(A7=0,"Select LA",INDEX('Source data'!$CD:$CD,MATCH($A7,'Source data'!$BY:$BY,0)))</f>
        <v>Select LA</v>
      </c>
      <c r="G30" s="296"/>
      <c r="H30" s="58"/>
      <c r="I30" s="58"/>
      <c r="J30" s="58"/>
      <c r="K30" s="58"/>
      <c r="L30" s="128"/>
      <c r="M30" s="58"/>
    </row>
    <row r="31" spans="1:13" ht="35.15" customHeight="1" x14ac:dyDescent="0.25">
      <c r="A31" s="36"/>
      <c r="B31" s="135"/>
      <c r="C31" s="44"/>
      <c r="D31" s="45"/>
      <c r="E31" s="45"/>
      <c r="F31" s="222"/>
      <c r="G31" s="222"/>
      <c r="H31" s="58"/>
      <c r="I31" s="58"/>
      <c r="J31" s="58"/>
      <c r="K31" s="58"/>
      <c r="L31" s="128"/>
      <c r="M31" s="58"/>
    </row>
    <row r="32" spans="1:13" ht="35.15" customHeight="1" thickBot="1" x14ac:dyDescent="0.3">
      <c r="A32" s="36"/>
      <c r="B32" s="143"/>
      <c r="C32" s="144"/>
      <c r="D32" s="145"/>
      <c r="E32" s="145"/>
      <c r="F32" s="146"/>
      <c r="G32" s="146"/>
      <c r="H32" s="132"/>
      <c r="I32" s="132"/>
      <c r="J32" s="132"/>
      <c r="K32" s="132"/>
      <c r="L32" s="133"/>
      <c r="M32" s="58"/>
    </row>
    <row r="33" spans="1:13" ht="40" customHeight="1" x14ac:dyDescent="0.25">
      <c r="A33" s="36"/>
      <c r="B33" s="48"/>
    </row>
    <row r="34" spans="1:13" ht="15" customHeight="1" x14ac:dyDescent="0.25">
      <c r="A34" s="36"/>
      <c r="B34" s="289" t="s">
        <v>17</v>
      </c>
      <c r="C34" s="289"/>
      <c r="D34" s="86"/>
      <c r="E34" s="86"/>
      <c r="F34" s="88"/>
      <c r="G34" s="40"/>
      <c r="H34" s="40"/>
      <c r="I34" s="40"/>
      <c r="J34" s="40"/>
      <c r="K34" s="40"/>
      <c r="L34" s="40"/>
      <c r="M34" s="40"/>
    </row>
    <row r="35" spans="1:13" ht="10" customHeight="1" x14ac:dyDescent="0.25">
      <c r="A35" s="36"/>
      <c r="B35" s="87"/>
      <c r="C35" s="87"/>
      <c r="D35" s="86"/>
      <c r="E35" s="86"/>
      <c r="F35" s="88"/>
      <c r="G35" s="40"/>
      <c r="H35" s="40"/>
      <c r="I35" s="40"/>
      <c r="J35" s="40"/>
      <c r="K35" s="40"/>
      <c r="L35" s="40"/>
      <c r="M35" s="40"/>
    </row>
    <row r="36" spans="1:13" ht="15" customHeight="1" x14ac:dyDescent="0.25">
      <c r="A36" s="36"/>
      <c r="B36" s="277" t="s">
        <v>1286</v>
      </c>
      <c r="C36" s="277"/>
      <c r="D36" s="277"/>
      <c r="E36" s="277"/>
      <c r="F36" s="277"/>
      <c r="G36" s="277"/>
      <c r="H36" s="277"/>
      <c r="I36" s="89"/>
      <c r="J36" s="89"/>
      <c r="K36" s="40"/>
      <c r="L36" s="40"/>
      <c r="M36" s="40"/>
    </row>
    <row r="37" spans="1:13" ht="6" customHeight="1" x14ac:dyDescent="0.25">
      <c r="A37" s="36"/>
      <c r="B37" s="90"/>
      <c r="C37" s="90"/>
      <c r="D37" s="90"/>
      <c r="E37" s="90"/>
      <c r="F37" s="90"/>
      <c r="G37" s="90"/>
      <c r="H37" s="90"/>
      <c r="I37" s="89"/>
      <c r="J37" s="89"/>
      <c r="K37" s="40"/>
      <c r="L37" s="40"/>
      <c r="M37" s="40"/>
    </row>
    <row r="38" spans="1:13" ht="15" customHeight="1" x14ac:dyDescent="0.35">
      <c r="A38" s="23"/>
      <c r="B38" s="91" t="s">
        <v>18</v>
      </c>
      <c r="C38" s="290" t="s">
        <v>36</v>
      </c>
      <c r="D38" s="291"/>
      <c r="E38" s="291"/>
      <c r="F38" s="291"/>
      <c r="G38" s="291"/>
      <c r="H38" s="291"/>
      <c r="I38" s="291"/>
      <c r="J38" s="58"/>
      <c r="K38" s="40"/>
      <c r="L38" s="40"/>
      <c r="M38" s="40"/>
    </row>
    <row r="39" spans="1:13" ht="15" customHeight="1" x14ac:dyDescent="0.25">
      <c r="A39" s="36"/>
      <c r="B39" s="91" t="s">
        <v>19</v>
      </c>
      <c r="C39" s="292" t="s">
        <v>37</v>
      </c>
      <c r="D39" s="292"/>
      <c r="E39" s="292"/>
      <c r="F39" s="292"/>
      <c r="G39" s="292"/>
      <c r="H39" s="292"/>
      <c r="I39" s="292"/>
      <c r="J39" s="92"/>
      <c r="K39" s="40"/>
      <c r="L39" s="40"/>
      <c r="M39" s="40"/>
    </row>
    <row r="40" spans="1:13" ht="15" customHeight="1" x14ac:dyDescent="0.25">
      <c r="A40" s="36"/>
      <c r="B40" s="91" t="s">
        <v>38</v>
      </c>
      <c r="C40" s="290" t="s">
        <v>1304</v>
      </c>
      <c r="D40" s="290"/>
      <c r="E40" s="290"/>
      <c r="F40" s="290"/>
      <c r="G40" s="290"/>
      <c r="H40" s="290"/>
      <c r="I40" s="290"/>
      <c r="J40" s="55"/>
      <c r="K40" s="40"/>
      <c r="L40" s="40"/>
      <c r="M40" s="40"/>
    </row>
    <row r="41" spans="1:13" ht="10" customHeight="1" x14ac:dyDescent="0.25">
      <c r="A41" s="36"/>
      <c r="B41" s="87"/>
      <c r="C41" s="87"/>
      <c r="D41" s="40"/>
      <c r="E41" s="40"/>
      <c r="F41" s="40"/>
      <c r="G41" s="40"/>
      <c r="H41" s="40"/>
      <c r="I41" s="40"/>
      <c r="J41" s="40"/>
      <c r="K41" s="40"/>
      <c r="L41" s="40"/>
      <c r="M41" s="40"/>
    </row>
    <row r="42" spans="1:13" ht="15" customHeight="1" x14ac:dyDescent="0.3">
      <c r="A42" s="36"/>
      <c r="B42" s="277" t="s">
        <v>1287</v>
      </c>
      <c r="C42" s="277"/>
      <c r="D42" s="277"/>
      <c r="E42" s="277"/>
      <c r="F42" s="77"/>
      <c r="G42" s="77"/>
      <c r="H42" s="81"/>
      <c r="I42" s="81"/>
      <c r="J42" s="81"/>
      <c r="K42" s="40"/>
      <c r="L42" s="40"/>
      <c r="M42" s="40"/>
    </row>
    <row r="43" spans="1:13" ht="10" customHeight="1" x14ac:dyDescent="0.3">
      <c r="A43" s="36"/>
      <c r="B43" s="90"/>
      <c r="C43" s="90"/>
      <c r="D43" s="90"/>
      <c r="E43" s="90"/>
      <c r="F43" s="77"/>
      <c r="G43" s="77"/>
      <c r="H43" s="81"/>
      <c r="I43" s="81"/>
      <c r="J43" s="81"/>
      <c r="K43" s="40"/>
      <c r="L43" s="40"/>
      <c r="M43" s="40"/>
    </row>
    <row r="44" spans="1:13" ht="15" customHeight="1" x14ac:dyDescent="0.25">
      <c r="A44" s="36"/>
      <c r="B44" s="93" t="s">
        <v>39</v>
      </c>
      <c r="C44" s="96" t="s">
        <v>1305</v>
      </c>
      <c r="D44" s="94"/>
      <c r="E44" s="94"/>
      <c r="F44" s="94"/>
      <c r="G44" s="94"/>
      <c r="H44" s="95"/>
      <c r="I44" s="95"/>
      <c r="J44" s="95"/>
      <c r="K44" s="40"/>
      <c r="L44" s="40"/>
      <c r="M44" s="40"/>
    </row>
    <row r="45" spans="1:13" ht="15" customHeight="1" x14ac:dyDescent="0.25">
      <c r="A45" s="36"/>
      <c r="C45" s="96" t="s">
        <v>1268</v>
      </c>
      <c r="D45" s="97"/>
      <c r="E45" s="97"/>
      <c r="F45" s="97"/>
      <c r="G45" s="97"/>
      <c r="H45" s="97"/>
      <c r="I45" s="60"/>
      <c r="J45" s="60"/>
      <c r="K45" s="40"/>
      <c r="L45" s="40"/>
      <c r="M45" s="40"/>
    </row>
    <row r="46" spans="1:13" ht="15" customHeight="1" x14ac:dyDescent="0.25">
      <c r="A46" s="36"/>
      <c r="C46" s="96" t="s">
        <v>40</v>
      </c>
      <c r="D46" s="97"/>
      <c r="E46" s="97"/>
      <c r="F46" s="97"/>
      <c r="G46" s="97"/>
      <c r="H46" s="60"/>
      <c r="I46" s="60"/>
      <c r="J46" s="60"/>
      <c r="K46" s="40"/>
      <c r="L46" s="40"/>
      <c r="M46" s="40"/>
    </row>
    <row r="47" spans="1:13" ht="15" customHeight="1" x14ac:dyDescent="0.25">
      <c r="A47" s="36"/>
      <c r="C47" s="96" t="s">
        <v>41</v>
      </c>
      <c r="D47" s="97"/>
      <c r="E47" s="97"/>
      <c r="F47" s="97"/>
      <c r="G47" s="97"/>
      <c r="H47" s="97"/>
      <c r="I47" s="60"/>
      <c r="J47" s="60"/>
      <c r="K47" s="40"/>
      <c r="L47" s="40"/>
      <c r="M47" s="40"/>
    </row>
    <row r="48" spans="1:13" ht="15" customHeight="1" x14ac:dyDescent="0.3">
      <c r="A48" s="36"/>
      <c r="B48" s="93" t="s">
        <v>42</v>
      </c>
      <c r="C48" s="92" t="s">
        <v>1306</v>
      </c>
      <c r="D48" s="81"/>
      <c r="E48" s="81"/>
      <c r="F48" s="81"/>
      <c r="G48" s="81"/>
      <c r="H48" s="98"/>
      <c r="I48" s="98"/>
      <c r="J48" s="98"/>
      <c r="K48" s="40"/>
      <c r="L48" s="40"/>
      <c r="M48" s="40"/>
    </row>
    <row r="49" spans="1:13" ht="15" customHeight="1" x14ac:dyDescent="0.25">
      <c r="A49" s="36"/>
      <c r="C49" s="96" t="s">
        <v>1268</v>
      </c>
      <c r="D49" s="97"/>
      <c r="E49" s="97"/>
      <c r="F49" s="97"/>
      <c r="G49" s="97"/>
      <c r="H49" s="97"/>
      <c r="I49" s="60"/>
      <c r="J49" s="60"/>
      <c r="K49" s="40"/>
      <c r="L49" s="40"/>
      <c r="M49" s="40"/>
    </row>
    <row r="50" spans="1:13" ht="15" customHeight="1" x14ac:dyDescent="0.25">
      <c r="A50" s="36"/>
      <c r="C50" s="96" t="s">
        <v>40</v>
      </c>
      <c r="D50" s="97"/>
      <c r="E50" s="97"/>
      <c r="F50" s="97"/>
      <c r="G50" s="97"/>
      <c r="H50" s="147"/>
      <c r="I50" s="60"/>
      <c r="J50" s="60"/>
      <c r="K50" s="40"/>
      <c r="L50" s="40"/>
      <c r="M50" s="40"/>
    </row>
    <row r="51" spans="1:13" ht="15" customHeight="1" x14ac:dyDescent="0.25">
      <c r="A51" s="36"/>
      <c r="C51" s="96" t="s">
        <v>41</v>
      </c>
      <c r="D51" s="97"/>
      <c r="E51" s="97"/>
      <c r="F51" s="97"/>
      <c r="G51" s="97"/>
      <c r="H51" s="97"/>
      <c r="I51" s="60"/>
      <c r="J51" s="60"/>
      <c r="K51" s="40"/>
      <c r="L51" s="40"/>
      <c r="M51" s="40"/>
    </row>
    <row r="52" spans="1:13" ht="10" customHeight="1" x14ac:dyDescent="0.25">
      <c r="A52" s="36"/>
      <c r="B52" s="293"/>
      <c r="C52" s="293"/>
      <c r="D52" s="293"/>
      <c r="E52" s="293"/>
      <c r="F52" s="293"/>
      <c r="G52" s="293"/>
      <c r="H52" s="293"/>
      <c r="I52" s="60"/>
      <c r="J52" s="60"/>
      <c r="K52" s="40"/>
      <c r="L52" s="40"/>
      <c r="M52" s="40"/>
    </row>
    <row r="53" spans="1:13" ht="15" customHeight="1" x14ac:dyDescent="0.3">
      <c r="A53" s="36"/>
      <c r="B53" s="294" t="s">
        <v>1288</v>
      </c>
      <c r="C53" s="294"/>
      <c r="D53" s="294"/>
      <c r="E53" s="294"/>
      <c r="F53" s="294"/>
      <c r="G53" s="294"/>
      <c r="H53" s="40"/>
      <c r="I53" s="40"/>
      <c r="J53" s="40"/>
      <c r="K53" s="40"/>
      <c r="L53" s="40"/>
      <c r="M53" s="40"/>
    </row>
    <row r="54" spans="1:13" ht="10" customHeight="1" x14ac:dyDescent="0.3">
      <c r="A54" s="36"/>
      <c r="B54" s="99"/>
      <c r="C54" s="99"/>
      <c r="D54" s="99"/>
      <c r="E54" s="99"/>
      <c r="F54" s="99"/>
      <c r="G54" s="99"/>
      <c r="H54" s="40"/>
      <c r="I54" s="40"/>
      <c r="J54" s="40"/>
      <c r="K54" s="40"/>
      <c r="L54" s="40"/>
      <c r="M54" s="40"/>
    </row>
    <row r="55" spans="1:13" ht="15" customHeight="1" x14ac:dyDescent="0.3">
      <c r="A55" s="36"/>
      <c r="B55" s="91" t="s">
        <v>43</v>
      </c>
      <c r="C55" s="290" t="s">
        <v>44</v>
      </c>
      <c r="D55" s="290"/>
      <c r="E55" s="290"/>
      <c r="F55" s="290"/>
      <c r="G55" s="290"/>
      <c r="H55" s="290"/>
      <c r="I55" s="290"/>
      <c r="J55" s="100"/>
      <c r="K55" s="40"/>
      <c r="L55" s="40"/>
      <c r="M55" s="40"/>
    </row>
    <row r="56" spans="1:13" ht="15" customHeight="1" x14ac:dyDescent="0.3">
      <c r="A56" s="36"/>
      <c r="B56" s="62"/>
      <c r="C56" s="63"/>
      <c r="D56" s="40"/>
      <c r="E56" s="40"/>
      <c r="F56" s="40"/>
      <c r="G56" s="40"/>
      <c r="H56" s="40"/>
      <c r="I56" s="40"/>
      <c r="J56" s="40"/>
      <c r="K56" s="40"/>
      <c r="L56" s="40"/>
      <c r="M56" s="40"/>
    </row>
    <row r="57" spans="1:13" ht="15" customHeight="1" x14ac:dyDescent="0.3">
      <c r="A57" s="36"/>
      <c r="B57" s="294" t="s">
        <v>52</v>
      </c>
      <c r="C57" s="294"/>
      <c r="D57" s="294"/>
      <c r="E57" s="294"/>
      <c r="F57" s="294"/>
      <c r="G57" s="294"/>
      <c r="H57" s="40"/>
      <c r="I57" s="40"/>
      <c r="J57" s="40"/>
      <c r="K57" s="40"/>
      <c r="L57" s="40"/>
      <c r="M57" s="40"/>
    </row>
    <row r="58" spans="1:13" ht="14.25" customHeight="1" x14ac:dyDescent="0.3">
      <c r="A58" s="36"/>
      <c r="B58" s="99"/>
      <c r="C58" s="99"/>
      <c r="D58" s="99"/>
      <c r="E58" s="99"/>
      <c r="F58" s="99"/>
      <c r="G58" s="99"/>
      <c r="H58" s="40"/>
      <c r="I58" s="40"/>
      <c r="J58" s="40"/>
      <c r="K58" s="40"/>
      <c r="L58" s="40"/>
      <c r="M58" s="40"/>
    </row>
    <row r="59" spans="1:13" ht="14" x14ac:dyDescent="0.25">
      <c r="A59" s="36"/>
      <c r="B59" s="91" t="s">
        <v>53</v>
      </c>
      <c r="C59" s="290" t="s">
        <v>54</v>
      </c>
      <c r="D59" s="290"/>
      <c r="E59" s="290"/>
      <c r="F59" s="290"/>
      <c r="G59" s="290"/>
      <c r="H59" s="290"/>
      <c r="I59" s="290"/>
      <c r="J59" s="40"/>
      <c r="K59" s="40"/>
      <c r="L59" s="40"/>
      <c r="M59" s="40"/>
    </row>
    <row r="60" spans="1:13" ht="13" x14ac:dyDescent="0.3">
      <c r="A60" s="36"/>
      <c r="B60" s="62"/>
      <c r="C60" s="63"/>
      <c r="D60" s="40"/>
      <c r="E60" s="40"/>
      <c r="F60" s="40"/>
      <c r="G60" s="40"/>
      <c r="H60" s="40"/>
      <c r="I60" s="40"/>
      <c r="J60" s="40"/>
      <c r="K60" s="40"/>
      <c r="L60" s="40"/>
      <c r="M60" s="40"/>
    </row>
    <row r="61" spans="1:13" ht="13" x14ac:dyDescent="0.3">
      <c r="A61" s="36"/>
      <c r="B61" s="62"/>
      <c r="C61" s="63"/>
      <c r="D61" s="40"/>
      <c r="E61" s="40"/>
      <c r="F61" s="40"/>
      <c r="G61" s="40"/>
      <c r="H61" s="40"/>
      <c r="I61" s="40"/>
      <c r="J61" s="40"/>
      <c r="K61" s="40"/>
      <c r="L61" s="40"/>
      <c r="M61" s="40"/>
    </row>
    <row r="62" spans="1:13" ht="13" x14ac:dyDescent="0.3">
      <c r="A62" s="36"/>
      <c r="B62" s="62"/>
      <c r="C62" s="63"/>
      <c r="D62" s="40"/>
      <c r="E62" s="40"/>
      <c r="F62" s="40"/>
      <c r="G62" s="40"/>
      <c r="H62" s="40"/>
      <c r="I62" s="40"/>
      <c r="J62" s="40"/>
      <c r="K62" s="40"/>
      <c r="L62" s="40"/>
      <c r="M62" s="40"/>
    </row>
    <row r="63" spans="1:13" ht="13" x14ac:dyDescent="0.3">
      <c r="A63" s="36"/>
      <c r="B63" s="62"/>
      <c r="C63" s="63"/>
      <c r="D63" s="40"/>
      <c r="E63" s="40"/>
      <c r="F63" s="40"/>
      <c r="G63" s="40"/>
      <c r="H63" s="40"/>
      <c r="I63" s="40"/>
      <c r="J63" s="40"/>
      <c r="K63" s="40"/>
      <c r="L63" s="40"/>
      <c r="M63" s="40"/>
    </row>
    <row r="64" spans="1:13" ht="13" x14ac:dyDescent="0.3">
      <c r="A64" s="36"/>
      <c r="B64" s="62"/>
      <c r="C64" s="63"/>
      <c r="D64" s="40"/>
      <c r="E64" s="40"/>
      <c r="F64" s="40"/>
      <c r="G64" s="40"/>
      <c r="H64" s="40"/>
      <c r="I64" s="40"/>
      <c r="J64" s="40"/>
      <c r="K64" s="40"/>
      <c r="L64" s="40"/>
      <c r="M64" s="40"/>
    </row>
    <row r="65" spans="1:13" ht="13" x14ac:dyDescent="0.3">
      <c r="A65" s="36"/>
      <c r="B65" s="62"/>
      <c r="C65" s="63"/>
      <c r="D65" s="40"/>
      <c r="E65" s="40"/>
      <c r="F65" s="40"/>
      <c r="G65" s="40"/>
      <c r="H65" s="40"/>
      <c r="I65" s="40"/>
      <c r="J65" s="40"/>
      <c r="K65" s="40"/>
      <c r="L65" s="40"/>
      <c r="M65" s="40"/>
    </row>
    <row r="66" spans="1:13" ht="13" x14ac:dyDescent="0.3">
      <c r="A66" s="36"/>
      <c r="B66" s="62"/>
      <c r="C66" s="63"/>
      <c r="D66" s="40"/>
      <c r="E66" s="40"/>
      <c r="F66" s="40"/>
      <c r="G66" s="40"/>
      <c r="H66" s="40"/>
      <c r="I66" s="40"/>
      <c r="J66" s="40"/>
      <c r="K66" s="40"/>
      <c r="L66" s="40"/>
      <c r="M66" s="40"/>
    </row>
    <row r="67" spans="1:13" ht="13" x14ac:dyDescent="0.3">
      <c r="A67" s="36"/>
      <c r="B67" s="62"/>
      <c r="C67" s="63"/>
      <c r="D67" s="40"/>
      <c r="E67" s="40"/>
      <c r="F67" s="40"/>
      <c r="G67" s="40"/>
      <c r="H67" s="40"/>
      <c r="I67" s="40"/>
      <c r="J67" s="40"/>
      <c r="K67" s="40"/>
      <c r="L67" s="40"/>
      <c r="M67" s="40"/>
    </row>
    <row r="68" spans="1:13" ht="13" x14ac:dyDescent="0.3">
      <c r="A68" s="36"/>
      <c r="B68" s="62"/>
      <c r="C68" s="63"/>
      <c r="D68" s="40"/>
      <c r="E68" s="40"/>
      <c r="F68" s="40"/>
      <c r="G68" s="40"/>
      <c r="H68" s="40"/>
      <c r="I68" s="40"/>
      <c r="J68" s="40"/>
      <c r="K68" s="40"/>
      <c r="L68" s="40"/>
      <c r="M68" s="40"/>
    </row>
    <row r="69" spans="1:13" ht="13" x14ac:dyDescent="0.3">
      <c r="A69" s="36"/>
      <c r="B69" s="62"/>
      <c r="C69" s="63"/>
      <c r="D69" s="40"/>
      <c r="E69" s="40"/>
      <c r="F69" s="40"/>
      <c r="G69" s="40"/>
      <c r="H69" s="40"/>
      <c r="I69" s="40"/>
      <c r="J69" s="40"/>
      <c r="K69" s="40"/>
      <c r="L69" s="40"/>
      <c r="M69" s="40"/>
    </row>
    <row r="70" spans="1:13" ht="13" x14ac:dyDescent="0.3">
      <c r="A70" s="36"/>
      <c r="B70" s="62"/>
      <c r="C70" s="63"/>
      <c r="D70" s="40"/>
      <c r="E70" s="40"/>
      <c r="F70" s="40"/>
      <c r="G70" s="40"/>
      <c r="H70" s="40"/>
      <c r="I70" s="40"/>
      <c r="J70" s="40"/>
      <c r="K70" s="40"/>
      <c r="L70" s="40"/>
      <c r="M70" s="40"/>
    </row>
    <row r="71" spans="1:13" ht="13" x14ac:dyDescent="0.3">
      <c r="A71" s="36"/>
      <c r="B71" s="62"/>
      <c r="C71" s="63"/>
      <c r="D71" s="40"/>
      <c r="E71" s="64"/>
      <c r="F71" s="40"/>
      <c r="G71" s="40"/>
      <c r="H71" s="40"/>
      <c r="I71" s="40"/>
      <c r="J71" s="40"/>
      <c r="K71" s="40"/>
      <c r="L71" s="40"/>
      <c r="M71" s="40"/>
    </row>
    <row r="72" spans="1:13" ht="13" x14ac:dyDescent="0.3">
      <c r="A72" s="36"/>
      <c r="B72" s="62"/>
      <c r="C72" s="63"/>
      <c r="D72" s="40"/>
      <c r="E72" s="40"/>
      <c r="F72" s="40"/>
      <c r="G72" s="40"/>
      <c r="H72" s="40"/>
      <c r="I72" s="40"/>
      <c r="J72" s="40"/>
      <c r="K72" s="40"/>
      <c r="L72" s="40"/>
      <c r="M72" s="40"/>
    </row>
    <row r="73" spans="1:13" ht="13" x14ac:dyDescent="0.3">
      <c r="A73" s="36"/>
      <c r="B73" s="62"/>
      <c r="C73" s="63"/>
      <c r="D73" s="40"/>
      <c r="E73" s="40"/>
      <c r="F73" s="40"/>
      <c r="G73" s="40"/>
      <c r="H73" s="40"/>
      <c r="I73" s="40"/>
      <c r="J73" s="40"/>
      <c r="K73" s="40"/>
      <c r="L73" s="40"/>
      <c r="M73" s="40"/>
    </row>
    <row r="74" spans="1:13" ht="13" x14ac:dyDescent="0.3">
      <c r="A74" s="36"/>
      <c r="B74" s="62"/>
      <c r="C74" s="63"/>
      <c r="D74" s="40"/>
      <c r="E74" s="40"/>
      <c r="F74" s="40"/>
      <c r="G74" s="40"/>
      <c r="H74" s="40"/>
      <c r="I74" s="40"/>
      <c r="J74" s="40"/>
      <c r="K74" s="40"/>
      <c r="L74" s="40"/>
      <c r="M74" s="40"/>
    </row>
    <row r="75" spans="1:13" ht="13" x14ac:dyDescent="0.3">
      <c r="A75" s="36"/>
      <c r="B75" s="62"/>
      <c r="C75" s="63"/>
      <c r="D75" s="40"/>
      <c r="E75" s="40"/>
      <c r="F75" s="40"/>
      <c r="G75" s="40"/>
      <c r="H75" s="40"/>
      <c r="I75" s="40"/>
      <c r="J75" s="40"/>
      <c r="K75" s="40"/>
      <c r="L75" s="40"/>
      <c r="M75" s="40"/>
    </row>
    <row r="76" spans="1:13" ht="13" x14ac:dyDescent="0.3">
      <c r="A76" s="36"/>
      <c r="B76" s="62"/>
      <c r="C76" s="63"/>
      <c r="D76" s="40"/>
      <c r="E76" s="40"/>
      <c r="F76" s="40"/>
      <c r="G76" s="40"/>
      <c r="H76" s="40"/>
      <c r="I76" s="40"/>
      <c r="J76" s="40"/>
      <c r="K76" s="40"/>
      <c r="L76" s="40"/>
      <c r="M76" s="40"/>
    </row>
    <row r="77" spans="1:13" ht="13" x14ac:dyDescent="0.3">
      <c r="A77" s="36"/>
      <c r="B77" s="62"/>
      <c r="C77" s="63"/>
      <c r="D77" s="40"/>
      <c r="E77" s="40"/>
      <c r="F77" s="40"/>
      <c r="G77" s="40"/>
      <c r="H77" s="40"/>
      <c r="I77" s="40"/>
      <c r="J77" s="40"/>
      <c r="K77" s="40"/>
      <c r="L77" s="40"/>
      <c r="M77" s="40"/>
    </row>
    <row r="78" spans="1:13" ht="13" x14ac:dyDescent="0.3">
      <c r="A78" s="36"/>
      <c r="B78" s="62"/>
      <c r="C78" s="63"/>
      <c r="D78" s="40"/>
      <c r="E78" s="40"/>
      <c r="F78" s="40"/>
      <c r="G78" s="40"/>
      <c r="H78" s="40"/>
      <c r="I78" s="40"/>
      <c r="J78" s="40"/>
      <c r="K78" s="40"/>
      <c r="L78" s="40"/>
      <c r="M78" s="40"/>
    </row>
    <row r="79" spans="1:13" ht="13" x14ac:dyDescent="0.3">
      <c r="A79" s="36"/>
      <c r="B79" s="62"/>
      <c r="C79" s="63"/>
      <c r="D79" s="40"/>
      <c r="E79" s="40"/>
      <c r="F79" s="40"/>
      <c r="G79" s="40"/>
      <c r="H79" s="40"/>
      <c r="I79" s="40"/>
      <c r="J79" s="40"/>
      <c r="K79" s="40"/>
      <c r="L79" s="40"/>
      <c r="M79" s="40"/>
    </row>
    <row r="80" spans="1:13" ht="13" x14ac:dyDescent="0.3">
      <c r="A80" s="36"/>
      <c r="B80" s="62"/>
      <c r="C80" s="63"/>
      <c r="D80" s="40"/>
      <c r="E80" s="40"/>
      <c r="F80" s="40"/>
      <c r="G80" s="40"/>
      <c r="H80" s="40"/>
      <c r="I80" s="40"/>
      <c r="J80" s="40"/>
      <c r="K80" s="40"/>
      <c r="L80" s="40"/>
      <c r="M80" s="40"/>
    </row>
    <row r="81" spans="1:13" ht="13" x14ac:dyDescent="0.3">
      <c r="A81" s="36"/>
      <c r="B81" s="62"/>
      <c r="C81" s="63"/>
      <c r="D81" s="40"/>
      <c r="E81" s="40"/>
      <c r="F81" s="40"/>
      <c r="G81" s="40"/>
      <c r="H81" s="40"/>
      <c r="I81" s="40"/>
      <c r="J81" s="40"/>
      <c r="K81" s="40"/>
      <c r="L81" s="40"/>
      <c r="M81" s="40"/>
    </row>
    <row r="82" spans="1:13" ht="13" x14ac:dyDescent="0.3">
      <c r="A82" s="36"/>
      <c r="B82" s="62"/>
      <c r="C82" s="63"/>
      <c r="D82" s="40"/>
      <c r="E82" s="40"/>
      <c r="F82" s="40"/>
      <c r="G82" s="40"/>
      <c r="H82" s="40"/>
      <c r="I82" s="40"/>
      <c r="J82" s="40"/>
      <c r="K82" s="40"/>
      <c r="L82" s="40"/>
      <c r="M82" s="40"/>
    </row>
    <row r="83" spans="1:13" ht="13" x14ac:dyDescent="0.3">
      <c r="A83" s="36"/>
      <c r="B83" s="62"/>
      <c r="C83" s="63"/>
      <c r="D83" s="40"/>
      <c r="E83" s="40"/>
      <c r="F83" s="40"/>
      <c r="G83" s="40"/>
      <c r="H83" s="40"/>
      <c r="I83" s="40"/>
      <c r="J83" s="40"/>
      <c r="K83" s="40"/>
      <c r="L83" s="40"/>
      <c r="M83" s="40"/>
    </row>
    <row r="84" spans="1:13" ht="13" x14ac:dyDescent="0.3">
      <c r="A84" s="36"/>
      <c r="B84" s="62"/>
      <c r="C84" s="63"/>
      <c r="D84" s="40"/>
      <c r="E84" s="40"/>
      <c r="F84" s="40"/>
      <c r="G84" s="40"/>
      <c r="H84" s="40"/>
      <c r="I84" s="40"/>
      <c r="J84" s="40"/>
      <c r="K84" s="40"/>
      <c r="L84" s="40"/>
      <c r="M84" s="40"/>
    </row>
    <row r="85" spans="1:13" ht="13" x14ac:dyDescent="0.3">
      <c r="A85" s="36"/>
      <c r="B85" s="62"/>
      <c r="C85" s="63"/>
      <c r="D85" s="40"/>
      <c r="E85" s="40"/>
      <c r="F85" s="40"/>
      <c r="G85" s="40"/>
      <c r="H85" s="40"/>
      <c r="I85" s="40"/>
      <c r="J85" s="40"/>
      <c r="K85" s="40"/>
      <c r="L85" s="40"/>
      <c r="M85" s="40"/>
    </row>
    <row r="86" spans="1:13" ht="13" x14ac:dyDescent="0.3">
      <c r="A86" s="36"/>
      <c r="B86" s="62"/>
      <c r="C86" s="63"/>
      <c r="D86" s="40"/>
      <c r="E86" s="40"/>
      <c r="F86" s="40"/>
      <c r="G86" s="40"/>
      <c r="H86" s="40"/>
      <c r="I86" s="40"/>
      <c r="J86" s="40"/>
      <c r="K86" s="40"/>
      <c r="L86" s="40"/>
      <c r="M86" s="40"/>
    </row>
    <row r="87" spans="1:13" ht="13" x14ac:dyDescent="0.3">
      <c r="A87" s="36"/>
      <c r="B87" s="62"/>
      <c r="C87" s="63"/>
      <c r="D87" s="40"/>
      <c r="E87" s="40"/>
      <c r="F87" s="40"/>
      <c r="G87" s="40"/>
      <c r="H87" s="40"/>
      <c r="I87" s="40"/>
      <c r="J87" s="40"/>
      <c r="K87" s="40"/>
      <c r="L87" s="40"/>
      <c r="M87" s="40"/>
    </row>
    <row r="88" spans="1:13" ht="13" x14ac:dyDescent="0.3">
      <c r="A88" s="36"/>
      <c r="B88" s="62"/>
      <c r="C88" s="63"/>
      <c r="D88" s="40"/>
      <c r="E88" s="40"/>
      <c r="F88" s="40"/>
      <c r="G88" s="40"/>
      <c r="H88" s="40"/>
      <c r="I88" s="40"/>
      <c r="J88" s="40"/>
      <c r="K88" s="40"/>
      <c r="L88" s="40"/>
      <c r="M88" s="40"/>
    </row>
    <row r="89" spans="1:13" ht="13" x14ac:dyDescent="0.3">
      <c r="A89" s="36"/>
      <c r="B89" s="62"/>
      <c r="C89" s="63"/>
      <c r="D89" s="40"/>
      <c r="E89" s="40"/>
      <c r="F89" s="40"/>
      <c r="G89" s="40"/>
      <c r="H89" s="40"/>
      <c r="I89" s="40"/>
      <c r="J89" s="40"/>
      <c r="K89" s="40"/>
      <c r="L89" s="40"/>
      <c r="M89" s="40"/>
    </row>
    <row r="90" spans="1:13" ht="13" x14ac:dyDescent="0.3">
      <c r="A90" s="36"/>
      <c r="B90" s="62"/>
      <c r="C90" s="63"/>
      <c r="D90" s="40"/>
      <c r="E90" s="40"/>
      <c r="F90" s="40"/>
      <c r="G90" s="40"/>
      <c r="H90" s="40"/>
      <c r="I90" s="40"/>
      <c r="J90" s="40"/>
      <c r="K90" s="40"/>
      <c r="L90" s="40"/>
      <c r="M90" s="40"/>
    </row>
    <row r="91" spans="1:13" ht="13" x14ac:dyDescent="0.3">
      <c r="A91" s="36"/>
      <c r="B91" s="62"/>
      <c r="C91" s="63"/>
      <c r="D91" s="40"/>
      <c r="E91" s="40"/>
      <c r="F91" s="40"/>
      <c r="G91" s="40"/>
      <c r="H91" s="40"/>
      <c r="I91" s="40"/>
      <c r="J91" s="40"/>
      <c r="K91" s="40"/>
      <c r="L91" s="40"/>
      <c r="M91" s="40"/>
    </row>
    <row r="92" spans="1:13" ht="13" x14ac:dyDescent="0.3">
      <c r="A92" s="36"/>
      <c r="B92" s="62"/>
      <c r="C92" s="63"/>
      <c r="D92" s="40"/>
      <c r="E92" s="40"/>
      <c r="F92" s="40"/>
      <c r="G92" s="40"/>
      <c r="H92" s="40"/>
      <c r="I92" s="40"/>
      <c r="J92" s="40"/>
      <c r="K92" s="40"/>
      <c r="L92" s="40"/>
      <c r="M92" s="40"/>
    </row>
    <row r="93" spans="1:13" ht="13" x14ac:dyDescent="0.3">
      <c r="A93" s="36"/>
      <c r="B93" s="62"/>
      <c r="C93" s="63"/>
      <c r="D93" s="40"/>
      <c r="E93" s="40"/>
      <c r="F93" s="40"/>
      <c r="G93" s="40"/>
      <c r="H93" s="40"/>
      <c r="I93" s="40"/>
      <c r="J93" s="40"/>
      <c r="K93" s="40"/>
      <c r="L93" s="40"/>
      <c r="M93" s="40"/>
    </row>
    <row r="94" spans="1:13" ht="13" x14ac:dyDescent="0.3">
      <c r="A94" s="36"/>
      <c r="B94" s="62"/>
      <c r="C94" s="63"/>
      <c r="D94" s="40"/>
      <c r="E94" s="40"/>
      <c r="F94" s="40"/>
      <c r="G94" s="40"/>
      <c r="H94" s="40"/>
      <c r="I94" s="40"/>
      <c r="J94" s="40"/>
      <c r="K94" s="40"/>
      <c r="L94" s="40"/>
      <c r="M94" s="40"/>
    </row>
    <row r="95" spans="1:13" ht="13" x14ac:dyDescent="0.3">
      <c r="A95" s="36"/>
      <c r="B95" s="62"/>
      <c r="C95" s="63"/>
      <c r="D95" s="40"/>
      <c r="E95" s="40"/>
      <c r="F95" s="40"/>
      <c r="G95" s="40"/>
      <c r="H95" s="40"/>
      <c r="I95" s="40"/>
      <c r="J95" s="40"/>
      <c r="K95" s="40"/>
      <c r="L95" s="40"/>
      <c r="M95" s="40"/>
    </row>
    <row r="96" spans="1:13" ht="13" x14ac:dyDescent="0.3">
      <c r="A96" s="36"/>
      <c r="B96" s="62"/>
      <c r="C96" s="63"/>
      <c r="D96" s="40"/>
      <c r="E96" s="40"/>
      <c r="F96" s="40"/>
      <c r="G96" s="40"/>
      <c r="H96" s="40"/>
      <c r="I96" s="40"/>
      <c r="J96" s="40"/>
      <c r="K96" s="40"/>
      <c r="L96" s="40"/>
      <c r="M96" s="40"/>
    </row>
    <row r="97" spans="1:13" ht="13" x14ac:dyDescent="0.3">
      <c r="A97" s="36"/>
      <c r="B97" s="62"/>
      <c r="C97" s="63"/>
      <c r="D97" s="40"/>
      <c r="E97" s="40"/>
      <c r="F97" s="40"/>
      <c r="G97" s="40"/>
      <c r="H97" s="40"/>
      <c r="I97" s="40"/>
      <c r="J97" s="40"/>
      <c r="K97" s="40"/>
      <c r="L97" s="40"/>
      <c r="M97" s="40"/>
    </row>
    <row r="98" spans="1:13" ht="13" x14ac:dyDescent="0.3">
      <c r="A98" s="36"/>
      <c r="B98" s="62"/>
      <c r="C98" s="63"/>
      <c r="D98" s="40"/>
      <c r="E98" s="40"/>
      <c r="F98" s="40"/>
      <c r="G98" s="40"/>
      <c r="H98" s="40"/>
      <c r="I98" s="40"/>
      <c r="J98" s="40"/>
      <c r="K98" s="40"/>
      <c r="L98" s="40"/>
      <c r="M98" s="40"/>
    </row>
    <row r="99" spans="1:13" x14ac:dyDescent="0.25">
      <c r="A99" s="36"/>
      <c r="K99" s="40"/>
    </row>
    <row r="100" spans="1:13" x14ac:dyDescent="0.25">
      <c r="A100" s="36"/>
      <c r="K100" s="40"/>
    </row>
    <row r="101" spans="1:13" x14ac:dyDescent="0.25">
      <c r="A101" s="36"/>
    </row>
    <row r="102" spans="1:13" x14ac:dyDescent="0.25">
      <c r="A102" s="36"/>
    </row>
    <row r="103" spans="1:13" x14ac:dyDescent="0.25">
      <c r="A103" s="36"/>
    </row>
  </sheetData>
  <mergeCells count="36">
    <mergeCell ref="C38:I38"/>
    <mergeCell ref="C17:E17"/>
    <mergeCell ref="F17:G17"/>
    <mergeCell ref="F18:G18"/>
    <mergeCell ref="F20:G20"/>
    <mergeCell ref="C26:D26"/>
    <mergeCell ref="B36:H36"/>
    <mergeCell ref="F21:G21"/>
    <mergeCell ref="C22:E22"/>
    <mergeCell ref="F22:G22"/>
    <mergeCell ref="C23:E23"/>
    <mergeCell ref="F23:G23"/>
    <mergeCell ref="F26:G26"/>
    <mergeCell ref="F27:G27"/>
    <mergeCell ref="B57:G57"/>
    <mergeCell ref="C59:I59"/>
    <mergeCell ref="C39:I39"/>
    <mergeCell ref="C40:I40"/>
    <mergeCell ref="B42:E42"/>
    <mergeCell ref="B52:H52"/>
    <mergeCell ref="B53:G53"/>
    <mergeCell ref="C55:I55"/>
    <mergeCell ref="C10:E10"/>
    <mergeCell ref="F7:J7"/>
    <mergeCell ref="C9:E9"/>
    <mergeCell ref="F24:G24"/>
    <mergeCell ref="B34:C34"/>
    <mergeCell ref="F29:G29"/>
    <mergeCell ref="F30:G30"/>
    <mergeCell ref="C29:D29"/>
    <mergeCell ref="C11:E11"/>
    <mergeCell ref="F14:G14"/>
    <mergeCell ref="C15:E15"/>
    <mergeCell ref="F15:G15"/>
    <mergeCell ref="C16:E16"/>
    <mergeCell ref="F16:G16"/>
  </mergeCells>
  <hyperlinks>
    <hyperlink ref="G5" r:id="rId1" xr:uid="{4F66812F-CD61-4409-98E7-6ACDB7B6CFCB}"/>
  </hyperlinks>
  <pageMargins left="0" right="0" top="0.98425196850393704" bottom="0.98425196850393704" header="0.51181102362204722" footer="0.51181102362204722"/>
  <pageSetup paperSize="8" scale="48" orientation="landscape" r:id="rId2"/>
  <headerFooter alignWithMargins="0"/>
  <ignoredErrors>
    <ignoredError sqref="B38:B40 B44 B48 B55 B5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39997558519241921"/>
    <pageSetUpPr fitToPage="1"/>
  </sheetPr>
  <dimension ref="A1:N97"/>
  <sheetViews>
    <sheetView showGridLines="0" topLeftCell="A4" zoomScale="85" zoomScaleNormal="85" workbookViewId="0">
      <selection activeCell="F11" sqref="F11:G11"/>
    </sheetView>
  </sheetViews>
  <sheetFormatPr defaultRowHeight="12.5" x14ac:dyDescent="0.25"/>
  <cols>
    <col min="1" max="1" width="3" style="24" customWidth="1"/>
    <col min="2" max="2" width="5.7265625" style="24" customWidth="1"/>
    <col min="3" max="3" width="17.7265625" style="24" customWidth="1"/>
    <col min="4" max="4" width="20.08984375" style="24" customWidth="1"/>
    <col min="5" max="5" width="32.36328125" style="24" customWidth="1"/>
    <col min="6" max="6" width="26.36328125" style="24" customWidth="1"/>
    <col min="7" max="7" width="25.7265625" style="24" customWidth="1"/>
    <col min="8" max="8" width="20.36328125" style="24" customWidth="1"/>
    <col min="9" max="9" width="24.26953125" style="24" customWidth="1"/>
    <col min="10" max="10" width="19" style="24" customWidth="1"/>
    <col min="11" max="11" width="18.36328125" style="24" customWidth="1"/>
    <col min="12" max="12" width="20.26953125" style="24" customWidth="1"/>
    <col min="13" max="13" width="8.7265625" style="24" customWidth="1"/>
    <col min="14" max="14" width="2" style="24" customWidth="1"/>
    <col min="15" max="256" width="9.08984375" style="24"/>
    <col min="257" max="257" width="3" style="24" customWidth="1"/>
    <col min="258" max="258" width="5.7265625" style="24" customWidth="1"/>
    <col min="259" max="259" width="17.7265625" style="24" customWidth="1"/>
    <col min="260" max="260" width="20.08984375" style="24" customWidth="1"/>
    <col min="261" max="261" width="32.36328125" style="24" customWidth="1"/>
    <col min="262" max="262" width="26.36328125" style="24" customWidth="1"/>
    <col min="263" max="263" width="25.7265625" style="24" customWidth="1"/>
    <col min="264" max="264" width="20.36328125" style="24" customWidth="1"/>
    <col min="265" max="265" width="24.26953125" style="24" customWidth="1"/>
    <col min="266" max="266" width="19" style="24" customWidth="1"/>
    <col min="267" max="267" width="18.36328125" style="24" customWidth="1"/>
    <col min="268" max="268" width="20.26953125" style="24" customWidth="1"/>
    <col min="269" max="269" width="8.7265625" style="24" customWidth="1"/>
    <col min="270" max="270" width="2" style="24" customWidth="1"/>
    <col min="271" max="512" width="9.08984375" style="24"/>
    <col min="513" max="513" width="3" style="24" customWidth="1"/>
    <col min="514" max="514" width="5.7265625" style="24" customWidth="1"/>
    <col min="515" max="515" width="17.7265625" style="24" customWidth="1"/>
    <col min="516" max="516" width="20.08984375" style="24" customWidth="1"/>
    <col min="517" max="517" width="32.36328125" style="24" customWidth="1"/>
    <col min="518" max="518" width="26.36328125" style="24" customWidth="1"/>
    <col min="519" max="519" width="25.7265625" style="24" customWidth="1"/>
    <col min="520" max="520" width="20.36328125" style="24" customWidth="1"/>
    <col min="521" max="521" width="24.26953125" style="24" customWidth="1"/>
    <col min="522" max="522" width="19" style="24" customWidth="1"/>
    <col min="523" max="523" width="18.36328125" style="24" customWidth="1"/>
    <col min="524" max="524" width="20.26953125" style="24" customWidth="1"/>
    <col min="525" max="525" width="8.7265625" style="24" customWidth="1"/>
    <col min="526" max="526" width="2" style="24" customWidth="1"/>
    <col min="527" max="768" width="9.08984375" style="24"/>
    <col min="769" max="769" width="3" style="24" customWidth="1"/>
    <col min="770" max="770" width="5.7265625" style="24" customWidth="1"/>
    <col min="771" max="771" width="17.7265625" style="24" customWidth="1"/>
    <col min="772" max="772" width="20.08984375" style="24" customWidth="1"/>
    <col min="773" max="773" width="32.36328125" style="24" customWidth="1"/>
    <col min="774" max="774" width="26.36328125" style="24" customWidth="1"/>
    <col min="775" max="775" width="25.7265625" style="24" customWidth="1"/>
    <col min="776" max="776" width="20.36328125" style="24" customWidth="1"/>
    <col min="777" max="777" width="24.26953125" style="24" customWidth="1"/>
    <col min="778" max="778" width="19" style="24" customWidth="1"/>
    <col min="779" max="779" width="18.36328125" style="24" customWidth="1"/>
    <col min="780" max="780" width="20.26953125" style="24" customWidth="1"/>
    <col min="781" max="781" width="8.7265625" style="24" customWidth="1"/>
    <col min="782" max="782" width="2" style="24" customWidth="1"/>
    <col min="783" max="1024" width="9.08984375" style="24"/>
    <col min="1025" max="1025" width="3" style="24" customWidth="1"/>
    <col min="1026" max="1026" width="5.7265625" style="24" customWidth="1"/>
    <col min="1027" max="1027" width="17.7265625" style="24" customWidth="1"/>
    <col min="1028" max="1028" width="20.08984375" style="24" customWidth="1"/>
    <col min="1029" max="1029" width="32.36328125" style="24" customWidth="1"/>
    <col min="1030" max="1030" width="26.36328125" style="24" customWidth="1"/>
    <col min="1031" max="1031" width="25.7265625" style="24" customWidth="1"/>
    <col min="1032" max="1032" width="20.36328125" style="24" customWidth="1"/>
    <col min="1033" max="1033" width="24.26953125" style="24" customWidth="1"/>
    <col min="1034" max="1034" width="19" style="24" customWidth="1"/>
    <col min="1035" max="1035" width="18.36328125" style="24" customWidth="1"/>
    <col min="1036" max="1036" width="20.26953125" style="24" customWidth="1"/>
    <col min="1037" max="1037" width="8.7265625" style="24" customWidth="1"/>
    <col min="1038" max="1038" width="2" style="24" customWidth="1"/>
    <col min="1039" max="1280" width="9.08984375" style="24"/>
    <col min="1281" max="1281" width="3" style="24" customWidth="1"/>
    <col min="1282" max="1282" width="5.7265625" style="24" customWidth="1"/>
    <col min="1283" max="1283" width="17.7265625" style="24" customWidth="1"/>
    <col min="1284" max="1284" width="20.08984375" style="24" customWidth="1"/>
    <col min="1285" max="1285" width="32.36328125" style="24" customWidth="1"/>
    <col min="1286" max="1286" width="26.36328125" style="24" customWidth="1"/>
    <col min="1287" max="1287" width="25.7265625" style="24" customWidth="1"/>
    <col min="1288" max="1288" width="20.36328125" style="24" customWidth="1"/>
    <col min="1289" max="1289" width="24.26953125" style="24" customWidth="1"/>
    <col min="1290" max="1290" width="19" style="24" customWidth="1"/>
    <col min="1291" max="1291" width="18.36328125" style="24" customWidth="1"/>
    <col min="1292" max="1292" width="20.26953125" style="24" customWidth="1"/>
    <col min="1293" max="1293" width="8.7265625" style="24" customWidth="1"/>
    <col min="1294" max="1294" width="2" style="24" customWidth="1"/>
    <col min="1295" max="1536" width="9.08984375" style="24"/>
    <col min="1537" max="1537" width="3" style="24" customWidth="1"/>
    <col min="1538" max="1538" width="5.7265625" style="24" customWidth="1"/>
    <col min="1539" max="1539" width="17.7265625" style="24" customWidth="1"/>
    <col min="1540" max="1540" width="20.08984375" style="24" customWidth="1"/>
    <col min="1541" max="1541" width="32.36328125" style="24" customWidth="1"/>
    <col min="1542" max="1542" width="26.36328125" style="24" customWidth="1"/>
    <col min="1543" max="1543" width="25.7265625" style="24" customWidth="1"/>
    <col min="1544" max="1544" width="20.36328125" style="24" customWidth="1"/>
    <col min="1545" max="1545" width="24.26953125" style="24" customWidth="1"/>
    <col min="1546" max="1546" width="19" style="24" customWidth="1"/>
    <col min="1547" max="1547" width="18.36328125" style="24" customWidth="1"/>
    <col min="1548" max="1548" width="20.26953125" style="24" customWidth="1"/>
    <col min="1549" max="1549" width="8.7265625" style="24" customWidth="1"/>
    <col min="1550" max="1550" width="2" style="24" customWidth="1"/>
    <col min="1551" max="1792" width="9.08984375" style="24"/>
    <col min="1793" max="1793" width="3" style="24" customWidth="1"/>
    <col min="1794" max="1794" width="5.7265625" style="24" customWidth="1"/>
    <col min="1795" max="1795" width="17.7265625" style="24" customWidth="1"/>
    <col min="1796" max="1796" width="20.08984375" style="24" customWidth="1"/>
    <col min="1797" max="1797" width="32.36328125" style="24" customWidth="1"/>
    <col min="1798" max="1798" width="26.36328125" style="24" customWidth="1"/>
    <col min="1799" max="1799" width="25.7265625" style="24" customWidth="1"/>
    <col min="1800" max="1800" width="20.36328125" style="24" customWidth="1"/>
    <col min="1801" max="1801" width="24.26953125" style="24" customWidth="1"/>
    <col min="1802" max="1802" width="19" style="24" customWidth="1"/>
    <col min="1803" max="1803" width="18.36328125" style="24" customWidth="1"/>
    <col min="1804" max="1804" width="20.26953125" style="24" customWidth="1"/>
    <col min="1805" max="1805" width="8.7265625" style="24" customWidth="1"/>
    <col min="1806" max="1806" width="2" style="24" customWidth="1"/>
    <col min="1807" max="2048" width="9.08984375" style="24"/>
    <col min="2049" max="2049" width="3" style="24" customWidth="1"/>
    <col min="2050" max="2050" width="5.7265625" style="24" customWidth="1"/>
    <col min="2051" max="2051" width="17.7265625" style="24" customWidth="1"/>
    <col min="2052" max="2052" width="20.08984375" style="24" customWidth="1"/>
    <col min="2053" max="2053" width="32.36328125" style="24" customWidth="1"/>
    <col min="2054" max="2054" width="26.36328125" style="24" customWidth="1"/>
    <col min="2055" max="2055" width="25.7265625" style="24" customWidth="1"/>
    <col min="2056" max="2056" width="20.36328125" style="24" customWidth="1"/>
    <col min="2057" max="2057" width="24.26953125" style="24" customWidth="1"/>
    <col min="2058" max="2058" width="19" style="24" customWidth="1"/>
    <col min="2059" max="2059" width="18.36328125" style="24" customWidth="1"/>
    <col min="2060" max="2060" width="20.26953125" style="24" customWidth="1"/>
    <col min="2061" max="2061" width="8.7265625" style="24" customWidth="1"/>
    <col min="2062" max="2062" width="2" style="24" customWidth="1"/>
    <col min="2063" max="2304" width="9.08984375" style="24"/>
    <col min="2305" max="2305" width="3" style="24" customWidth="1"/>
    <col min="2306" max="2306" width="5.7265625" style="24" customWidth="1"/>
    <col min="2307" max="2307" width="17.7265625" style="24" customWidth="1"/>
    <col min="2308" max="2308" width="20.08984375" style="24" customWidth="1"/>
    <col min="2309" max="2309" width="32.36328125" style="24" customWidth="1"/>
    <col min="2310" max="2310" width="26.36328125" style="24" customWidth="1"/>
    <col min="2311" max="2311" width="25.7265625" style="24" customWidth="1"/>
    <col min="2312" max="2312" width="20.36328125" style="24" customWidth="1"/>
    <col min="2313" max="2313" width="24.26953125" style="24" customWidth="1"/>
    <col min="2314" max="2314" width="19" style="24" customWidth="1"/>
    <col min="2315" max="2315" width="18.36328125" style="24" customWidth="1"/>
    <col min="2316" max="2316" width="20.26953125" style="24" customWidth="1"/>
    <col min="2317" max="2317" width="8.7265625" style="24" customWidth="1"/>
    <col min="2318" max="2318" width="2" style="24" customWidth="1"/>
    <col min="2319" max="2560" width="9.08984375" style="24"/>
    <col min="2561" max="2561" width="3" style="24" customWidth="1"/>
    <col min="2562" max="2562" width="5.7265625" style="24" customWidth="1"/>
    <col min="2563" max="2563" width="17.7265625" style="24" customWidth="1"/>
    <col min="2564" max="2564" width="20.08984375" style="24" customWidth="1"/>
    <col min="2565" max="2565" width="32.36328125" style="24" customWidth="1"/>
    <col min="2566" max="2566" width="26.36328125" style="24" customWidth="1"/>
    <col min="2567" max="2567" width="25.7265625" style="24" customWidth="1"/>
    <col min="2568" max="2568" width="20.36328125" style="24" customWidth="1"/>
    <col min="2569" max="2569" width="24.26953125" style="24" customWidth="1"/>
    <col min="2570" max="2570" width="19" style="24" customWidth="1"/>
    <col min="2571" max="2571" width="18.36328125" style="24" customWidth="1"/>
    <col min="2572" max="2572" width="20.26953125" style="24" customWidth="1"/>
    <col min="2573" max="2573" width="8.7265625" style="24" customWidth="1"/>
    <col min="2574" max="2574" width="2" style="24" customWidth="1"/>
    <col min="2575" max="2816" width="9.08984375" style="24"/>
    <col min="2817" max="2817" width="3" style="24" customWidth="1"/>
    <col min="2818" max="2818" width="5.7265625" style="24" customWidth="1"/>
    <col min="2819" max="2819" width="17.7265625" style="24" customWidth="1"/>
    <col min="2820" max="2820" width="20.08984375" style="24" customWidth="1"/>
    <col min="2821" max="2821" width="32.36328125" style="24" customWidth="1"/>
    <col min="2822" max="2822" width="26.36328125" style="24" customWidth="1"/>
    <col min="2823" max="2823" width="25.7265625" style="24" customWidth="1"/>
    <col min="2824" max="2824" width="20.36328125" style="24" customWidth="1"/>
    <col min="2825" max="2825" width="24.26953125" style="24" customWidth="1"/>
    <col min="2826" max="2826" width="19" style="24" customWidth="1"/>
    <col min="2827" max="2827" width="18.36328125" style="24" customWidth="1"/>
    <col min="2828" max="2828" width="20.26953125" style="24" customWidth="1"/>
    <col min="2829" max="2829" width="8.7265625" style="24" customWidth="1"/>
    <col min="2830" max="2830" width="2" style="24" customWidth="1"/>
    <col min="2831" max="3072" width="9.08984375" style="24"/>
    <col min="3073" max="3073" width="3" style="24" customWidth="1"/>
    <col min="3074" max="3074" width="5.7265625" style="24" customWidth="1"/>
    <col min="3075" max="3075" width="17.7265625" style="24" customWidth="1"/>
    <col min="3076" max="3076" width="20.08984375" style="24" customWidth="1"/>
    <col min="3077" max="3077" width="32.36328125" style="24" customWidth="1"/>
    <col min="3078" max="3078" width="26.36328125" style="24" customWidth="1"/>
    <col min="3079" max="3079" width="25.7265625" style="24" customWidth="1"/>
    <col min="3080" max="3080" width="20.36328125" style="24" customWidth="1"/>
    <col min="3081" max="3081" width="24.26953125" style="24" customWidth="1"/>
    <col min="3082" max="3082" width="19" style="24" customWidth="1"/>
    <col min="3083" max="3083" width="18.36328125" style="24" customWidth="1"/>
    <col min="3084" max="3084" width="20.26953125" style="24" customWidth="1"/>
    <col min="3085" max="3085" width="8.7265625" style="24" customWidth="1"/>
    <col min="3086" max="3086" width="2" style="24" customWidth="1"/>
    <col min="3087" max="3328" width="9.08984375" style="24"/>
    <col min="3329" max="3329" width="3" style="24" customWidth="1"/>
    <col min="3330" max="3330" width="5.7265625" style="24" customWidth="1"/>
    <col min="3331" max="3331" width="17.7265625" style="24" customWidth="1"/>
    <col min="3332" max="3332" width="20.08984375" style="24" customWidth="1"/>
    <col min="3333" max="3333" width="32.36328125" style="24" customWidth="1"/>
    <col min="3334" max="3334" width="26.36328125" style="24" customWidth="1"/>
    <col min="3335" max="3335" width="25.7265625" style="24" customWidth="1"/>
    <col min="3336" max="3336" width="20.36328125" style="24" customWidth="1"/>
    <col min="3337" max="3337" width="24.26953125" style="24" customWidth="1"/>
    <col min="3338" max="3338" width="19" style="24" customWidth="1"/>
    <col min="3339" max="3339" width="18.36328125" style="24" customWidth="1"/>
    <col min="3340" max="3340" width="20.26953125" style="24" customWidth="1"/>
    <col min="3341" max="3341" width="8.7265625" style="24" customWidth="1"/>
    <col min="3342" max="3342" width="2" style="24" customWidth="1"/>
    <col min="3343" max="3584" width="9.08984375" style="24"/>
    <col min="3585" max="3585" width="3" style="24" customWidth="1"/>
    <col min="3586" max="3586" width="5.7265625" style="24" customWidth="1"/>
    <col min="3587" max="3587" width="17.7265625" style="24" customWidth="1"/>
    <col min="3588" max="3588" width="20.08984375" style="24" customWidth="1"/>
    <col min="3589" max="3589" width="32.36328125" style="24" customWidth="1"/>
    <col min="3590" max="3590" width="26.36328125" style="24" customWidth="1"/>
    <col min="3591" max="3591" width="25.7265625" style="24" customWidth="1"/>
    <col min="3592" max="3592" width="20.36328125" style="24" customWidth="1"/>
    <col min="3593" max="3593" width="24.26953125" style="24" customWidth="1"/>
    <col min="3594" max="3594" width="19" style="24" customWidth="1"/>
    <col min="3595" max="3595" width="18.36328125" style="24" customWidth="1"/>
    <col min="3596" max="3596" width="20.26953125" style="24" customWidth="1"/>
    <col min="3597" max="3597" width="8.7265625" style="24" customWidth="1"/>
    <col min="3598" max="3598" width="2" style="24" customWidth="1"/>
    <col min="3599" max="3840" width="9.08984375" style="24"/>
    <col min="3841" max="3841" width="3" style="24" customWidth="1"/>
    <col min="3842" max="3842" width="5.7265625" style="24" customWidth="1"/>
    <col min="3843" max="3843" width="17.7265625" style="24" customWidth="1"/>
    <col min="3844" max="3844" width="20.08984375" style="24" customWidth="1"/>
    <col min="3845" max="3845" width="32.36328125" style="24" customWidth="1"/>
    <col min="3846" max="3846" width="26.36328125" style="24" customWidth="1"/>
    <col min="3847" max="3847" width="25.7265625" style="24" customWidth="1"/>
    <col min="3848" max="3848" width="20.36328125" style="24" customWidth="1"/>
    <col min="3849" max="3849" width="24.26953125" style="24" customWidth="1"/>
    <col min="3850" max="3850" width="19" style="24" customWidth="1"/>
    <col min="3851" max="3851" width="18.36328125" style="24" customWidth="1"/>
    <col min="3852" max="3852" width="20.26953125" style="24" customWidth="1"/>
    <col min="3853" max="3853" width="8.7265625" style="24" customWidth="1"/>
    <col min="3854" max="3854" width="2" style="24" customWidth="1"/>
    <col min="3855" max="4096" width="9.08984375" style="24"/>
    <col min="4097" max="4097" width="3" style="24" customWidth="1"/>
    <col min="4098" max="4098" width="5.7265625" style="24" customWidth="1"/>
    <col min="4099" max="4099" width="17.7265625" style="24" customWidth="1"/>
    <col min="4100" max="4100" width="20.08984375" style="24" customWidth="1"/>
    <col min="4101" max="4101" width="32.36328125" style="24" customWidth="1"/>
    <col min="4102" max="4102" width="26.36328125" style="24" customWidth="1"/>
    <col min="4103" max="4103" width="25.7265625" style="24" customWidth="1"/>
    <col min="4104" max="4104" width="20.36328125" style="24" customWidth="1"/>
    <col min="4105" max="4105" width="24.26953125" style="24" customWidth="1"/>
    <col min="4106" max="4106" width="19" style="24" customWidth="1"/>
    <col min="4107" max="4107" width="18.36328125" style="24" customWidth="1"/>
    <col min="4108" max="4108" width="20.26953125" style="24" customWidth="1"/>
    <col min="4109" max="4109" width="8.7265625" style="24" customWidth="1"/>
    <col min="4110" max="4110" width="2" style="24" customWidth="1"/>
    <col min="4111" max="4352" width="9.08984375" style="24"/>
    <col min="4353" max="4353" width="3" style="24" customWidth="1"/>
    <col min="4354" max="4354" width="5.7265625" style="24" customWidth="1"/>
    <col min="4355" max="4355" width="17.7265625" style="24" customWidth="1"/>
    <col min="4356" max="4356" width="20.08984375" style="24" customWidth="1"/>
    <col min="4357" max="4357" width="32.36328125" style="24" customWidth="1"/>
    <col min="4358" max="4358" width="26.36328125" style="24" customWidth="1"/>
    <col min="4359" max="4359" width="25.7265625" style="24" customWidth="1"/>
    <col min="4360" max="4360" width="20.36328125" style="24" customWidth="1"/>
    <col min="4361" max="4361" width="24.26953125" style="24" customWidth="1"/>
    <col min="4362" max="4362" width="19" style="24" customWidth="1"/>
    <col min="4363" max="4363" width="18.36328125" style="24" customWidth="1"/>
    <col min="4364" max="4364" width="20.26953125" style="24" customWidth="1"/>
    <col min="4365" max="4365" width="8.7265625" style="24" customWidth="1"/>
    <col min="4366" max="4366" width="2" style="24" customWidth="1"/>
    <col min="4367" max="4608" width="9.08984375" style="24"/>
    <col min="4609" max="4609" width="3" style="24" customWidth="1"/>
    <col min="4610" max="4610" width="5.7265625" style="24" customWidth="1"/>
    <col min="4611" max="4611" width="17.7265625" style="24" customWidth="1"/>
    <col min="4612" max="4612" width="20.08984375" style="24" customWidth="1"/>
    <col min="4613" max="4613" width="32.36328125" style="24" customWidth="1"/>
    <col min="4614" max="4614" width="26.36328125" style="24" customWidth="1"/>
    <col min="4615" max="4615" width="25.7265625" style="24" customWidth="1"/>
    <col min="4616" max="4616" width="20.36328125" style="24" customWidth="1"/>
    <col min="4617" max="4617" width="24.26953125" style="24" customWidth="1"/>
    <col min="4618" max="4618" width="19" style="24" customWidth="1"/>
    <col min="4619" max="4619" width="18.36328125" style="24" customWidth="1"/>
    <col min="4620" max="4620" width="20.26953125" style="24" customWidth="1"/>
    <col min="4621" max="4621" width="8.7265625" style="24" customWidth="1"/>
    <col min="4622" max="4622" width="2" style="24" customWidth="1"/>
    <col min="4623" max="4864" width="9.08984375" style="24"/>
    <col min="4865" max="4865" width="3" style="24" customWidth="1"/>
    <col min="4866" max="4866" width="5.7265625" style="24" customWidth="1"/>
    <col min="4867" max="4867" width="17.7265625" style="24" customWidth="1"/>
    <col min="4868" max="4868" width="20.08984375" style="24" customWidth="1"/>
    <col min="4869" max="4869" width="32.36328125" style="24" customWidth="1"/>
    <col min="4870" max="4870" width="26.36328125" style="24" customWidth="1"/>
    <col min="4871" max="4871" width="25.7265625" style="24" customWidth="1"/>
    <col min="4872" max="4872" width="20.36328125" style="24" customWidth="1"/>
    <col min="4873" max="4873" width="24.26953125" style="24" customWidth="1"/>
    <col min="4874" max="4874" width="19" style="24" customWidth="1"/>
    <col min="4875" max="4875" width="18.36328125" style="24" customWidth="1"/>
    <col min="4876" max="4876" width="20.26953125" style="24" customWidth="1"/>
    <col min="4877" max="4877" width="8.7265625" style="24" customWidth="1"/>
    <col min="4878" max="4878" width="2" style="24" customWidth="1"/>
    <col min="4879" max="5120" width="9.08984375" style="24"/>
    <col min="5121" max="5121" width="3" style="24" customWidth="1"/>
    <col min="5122" max="5122" width="5.7265625" style="24" customWidth="1"/>
    <col min="5123" max="5123" width="17.7265625" style="24" customWidth="1"/>
    <col min="5124" max="5124" width="20.08984375" style="24" customWidth="1"/>
    <col min="5125" max="5125" width="32.36328125" style="24" customWidth="1"/>
    <col min="5126" max="5126" width="26.36328125" style="24" customWidth="1"/>
    <col min="5127" max="5127" width="25.7265625" style="24" customWidth="1"/>
    <col min="5128" max="5128" width="20.36328125" style="24" customWidth="1"/>
    <col min="5129" max="5129" width="24.26953125" style="24" customWidth="1"/>
    <col min="5130" max="5130" width="19" style="24" customWidth="1"/>
    <col min="5131" max="5131" width="18.36328125" style="24" customWidth="1"/>
    <col min="5132" max="5132" width="20.26953125" style="24" customWidth="1"/>
    <col min="5133" max="5133" width="8.7265625" style="24" customWidth="1"/>
    <col min="5134" max="5134" width="2" style="24" customWidth="1"/>
    <col min="5135" max="5376" width="9.08984375" style="24"/>
    <col min="5377" max="5377" width="3" style="24" customWidth="1"/>
    <col min="5378" max="5378" width="5.7265625" style="24" customWidth="1"/>
    <col min="5379" max="5379" width="17.7265625" style="24" customWidth="1"/>
    <col min="5380" max="5380" width="20.08984375" style="24" customWidth="1"/>
    <col min="5381" max="5381" width="32.36328125" style="24" customWidth="1"/>
    <col min="5382" max="5382" width="26.36328125" style="24" customWidth="1"/>
    <col min="5383" max="5383" width="25.7265625" style="24" customWidth="1"/>
    <col min="5384" max="5384" width="20.36328125" style="24" customWidth="1"/>
    <col min="5385" max="5385" width="24.26953125" style="24" customWidth="1"/>
    <col min="5386" max="5386" width="19" style="24" customWidth="1"/>
    <col min="5387" max="5387" width="18.36328125" style="24" customWidth="1"/>
    <col min="5388" max="5388" width="20.26953125" style="24" customWidth="1"/>
    <col min="5389" max="5389" width="8.7265625" style="24" customWidth="1"/>
    <col min="5390" max="5390" width="2" style="24" customWidth="1"/>
    <col min="5391" max="5632" width="9.08984375" style="24"/>
    <col min="5633" max="5633" width="3" style="24" customWidth="1"/>
    <col min="5634" max="5634" width="5.7265625" style="24" customWidth="1"/>
    <col min="5635" max="5635" width="17.7265625" style="24" customWidth="1"/>
    <col min="5636" max="5636" width="20.08984375" style="24" customWidth="1"/>
    <col min="5637" max="5637" width="32.36328125" style="24" customWidth="1"/>
    <col min="5638" max="5638" width="26.36328125" style="24" customWidth="1"/>
    <col min="5639" max="5639" width="25.7265625" style="24" customWidth="1"/>
    <col min="5640" max="5640" width="20.36328125" style="24" customWidth="1"/>
    <col min="5641" max="5641" width="24.26953125" style="24" customWidth="1"/>
    <col min="5642" max="5642" width="19" style="24" customWidth="1"/>
    <col min="5643" max="5643" width="18.36328125" style="24" customWidth="1"/>
    <col min="5644" max="5644" width="20.26953125" style="24" customWidth="1"/>
    <col min="5645" max="5645" width="8.7265625" style="24" customWidth="1"/>
    <col min="5646" max="5646" width="2" style="24" customWidth="1"/>
    <col min="5647" max="5888" width="9.08984375" style="24"/>
    <col min="5889" max="5889" width="3" style="24" customWidth="1"/>
    <col min="5890" max="5890" width="5.7265625" style="24" customWidth="1"/>
    <col min="5891" max="5891" width="17.7265625" style="24" customWidth="1"/>
    <col min="5892" max="5892" width="20.08984375" style="24" customWidth="1"/>
    <col min="5893" max="5893" width="32.36328125" style="24" customWidth="1"/>
    <col min="5894" max="5894" width="26.36328125" style="24" customWidth="1"/>
    <col min="5895" max="5895" width="25.7265625" style="24" customWidth="1"/>
    <col min="5896" max="5896" width="20.36328125" style="24" customWidth="1"/>
    <col min="5897" max="5897" width="24.26953125" style="24" customWidth="1"/>
    <col min="5898" max="5898" width="19" style="24" customWidth="1"/>
    <col min="5899" max="5899" width="18.36328125" style="24" customWidth="1"/>
    <col min="5900" max="5900" width="20.26953125" style="24" customWidth="1"/>
    <col min="5901" max="5901" width="8.7265625" style="24" customWidth="1"/>
    <col min="5902" max="5902" width="2" style="24" customWidth="1"/>
    <col min="5903" max="6144" width="9.08984375" style="24"/>
    <col min="6145" max="6145" width="3" style="24" customWidth="1"/>
    <col min="6146" max="6146" width="5.7265625" style="24" customWidth="1"/>
    <col min="6147" max="6147" width="17.7265625" style="24" customWidth="1"/>
    <col min="6148" max="6148" width="20.08984375" style="24" customWidth="1"/>
    <col min="6149" max="6149" width="32.36328125" style="24" customWidth="1"/>
    <col min="6150" max="6150" width="26.36328125" style="24" customWidth="1"/>
    <col min="6151" max="6151" width="25.7265625" style="24" customWidth="1"/>
    <col min="6152" max="6152" width="20.36328125" style="24" customWidth="1"/>
    <col min="6153" max="6153" width="24.26953125" style="24" customWidth="1"/>
    <col min="6154" max="6154" width="19" style="24" customWidth="1"/>
    <col min="6155" max="6155" width="18.36328125" style="24" customWidth="1"/>
    <col min="6156" max="6156" width="20.26953125" style="24" customWidth="1"/>
    <col min="6157" max="6157" width="8.7265625" style="24" customWidth="1"/>
    <col min="6158" max="6158" width="2" style="24" customWidth="1"/>
    <col min="6159" max="6400" width="9.08984375" style="24"/>
    <col min="6401" max="6401" width="3" style="24" customWidth="1"/>
    <col min="6402" max="6402" width="5.7265625" style="24" customWidth="1"/>
    <col min="6403" max="6403" width="17.7265625" style="24" customWidth="1"/>
    <col min="6404" max="6404" width="20.08984375" style="24" customWidth="1"/>
    <col min="6405" max="6405" width="32.36328125" style="24" customWidth="1"/>
    <col min="6406" max="6406" width="26.36328125" style="24" customWidth="1"/>
    <col min="6407" max="6407" width="25.7265625" style="24" customWidth="1"/>
    <col min="6408" max="6408" width="20.36328125" style="24" customWidth="1"/>
    <col min="6409" max="6409" width="24.26953125" style="24" customWidth="1"/>
    <col min="6410" max="6410" width="19" style="24" customWidth="1"/>
    <col min="6411" max="6411" width="18.36328125" style="24" customWidth="1"/>
    <col min="6412" max="6412" width="20.26953125" style="24" customWidth="1"/>
    <col min="6413" max="6413" width="8.7265625" style="24" customWidth="1"/>
    <col min="6414" max="6414" width="2" style="24" customWidth="1"/>
    <col min="6415" max="6656" width="9.08984375" style="24"/>
    <col min="6657" max="6657" width="3" style="24" customWidth="1"/>
    <col min="6658" max="6658" width="5.7265625" style="24" customWidth="1"/>
    <col min="6659" max="6659" width="17.7265625" style="24" customWidth="1"/>
    <col min="6660" max="6660" width="20.08984375" style="24" customWidth="1"/>
    <col min="6661" max="6661" width="32.36328125" style="24" customWidth="1"/>
    <col min="6662" max="6662" width="26.36328125" style="24" customWidth="1"/>
    <col min="6663" max="6663" width="25.7265625" style="24" customWidth="1"/>
    <col min="6664" max="6664" width="20.36328125" style="24" customWidth="1"/>
    <col min="6665" max="6665" width="24.26953125" style="24" customWidth="1"/>
    <col min="6666" max="6666" width="19" style="24" customWidth="1"/>
    <col min="6667" max="6667" width="18.36328125" style="24" customWidth="1"/>
    <col min="6668" max="6668" width="20.26953125" style="24" customWidth="1"/>
    <col min="6669" max="6669" width="8.7265625" style="24" customWidth="1"/>
    <col min="6670" max="6670" width="2" style="24" customWidth="1"/>
    <col min="6671" max="6912" width="9.08984375" style="24"/>
    <col min="6913" max="6913" width="3" style="24" customWidth="1"/>
    <col min="6914" max="6914" width="5.7265625" style="24" customWidth="1"/>
    <col min="6915" max="6915" width="17.7265625" style="24" customWidth="1"/>
    <col min="6916" max="6916" width="20.08984375" style="24" customWidth="1"/>
    <col min="6917" max="6917" width="32.36328125" style="24" customWidth="1"/>
    <col min="6918" max="6918" width="26.36328125" style="24" customWidth="1"/>
    <col min="6919" max="6919" width="25.7265625" style="24" customWidth="1"/>
    <col min="6920" max="6920" width="20.36328125" style="24" customWidth="1"/>
    <col min="6921" max="6921" width="24.26953125" style="24" customWidth="1"/>
    <col min="6922" max="6922" width="19" style="24" customWidth="1"/>
    <col min="6923" max="6923" width="18.36328125" style="24" customWidth="1"/>
    <col min="6924" max="6924" width="20.26953125" style="24" customWidth="1"/>
    <col min="6925" max="6925" width="8.7265625" style="24" customWidth="1"/>
    <col min="6926" max="6926" width="2" style="24" customWidth="1"/>
    <col min="6927" max="7168" width="9.08984375" style="24"/>
    <col min="7169" max="7169" width="3" style="24" customWidth="1"/>
    <col min="7170" max="7170" width="5.7265625" style="24" customWidth="1"/>
    <col min="7171" max="7171" width="17.7265625" style="24" customWidth="1"/>
    <col min="7172" max="7172" width="20.08984375" style="24" customWidth="1"/>
    <col min="7173" max="7173" width="32.36328125" style="24" customWidth="1"/>
    <col min="7174" max="7174" width="26.36328125" style="24" customWidth="1"/>
    <col min="7175" max="7175" width="25.7265625" style="24" customWidth="1"/>
    <col min="7176" max="7176" width="20.36328125" style="24" customWidth="1"/>
    <col min="7177" max="7177" width="24.26953125" style="24" customWidth="1"/>
    <col min="7178" max="7178" width="19" style="24" customWidth="1"/>
    <col min="7179" max="7179" width="18.36328125" style="24" customWidth="1"/>
    <col min="7180" max="7180" width="20.26953125" style="24" customWidth="1"/>
    <col min="7181" max="7181" width="8.7265625" style="24" customWidth="1"/>
    <col min="7182" max="7182" width="2" style="24" customWidth="1"/>
    <col min="7183" max="7424" width="9.08984375" style="24"/>
    <col min="7425" max="7425" width="3" style="24" customWidth="1"/>
    <col min="7426" max="7426" width="5.7265625" style="24" customWidth="1"/>
    <col min="7427" max="7427" width="17.7265625" style="24" customWidth="1"/>
    <col min="7428" max="7428" width="20.08984375" style="24" customWidth="1"/>
    <col min="7429" max="7429" width="32.36328125" style="24" customWidth="1"/>
    <col min="7430" max="7430" width="26.36328125" style="24" customWidth="1"/>
    <col min="7431" max="7431" width="25.7265625" style="24" customWidth="1"/>
    <col min="7432" max="7432" width="20.36328125" style="24" customWidth="1"/>
    <col min="7433" max="7433" width="24.26953125" style="24" customWidth="1"/>
    <col min="7434" max="7434" width="19" style="24" customWidth="1"/>
    <col min="7435" max="7435" width="18.36328125" style="24" customWidth="1"/>
    <col min="7436" max="7436" width="20.26953125" style="24" customWidth="1"/>
    <col min="7437" max="7437" width="8.7265625" style="24" customWidth="1"/>
    <col min="7438" max="7438" width="2" style="24" customWidth="1"/>
    <col min="7439" max="7680" width="9.08984375" style="24"/>
    <col min="7681" max="7681" width="3" style="24" customWidth="1"/>
    <col min="7682" max="7682" width="5.7265625" style="24" customWidth="1"/>
    <col min="7683" max="7683" width="17.7265625" style="24" customWidth="1"/>
    <col min="7684" max="7684" width="20.08984375" style="24" customWidth="1"/>
    <col min="7685" max="7685" width="32.36328125" style="24" customWidth="1"/>
    <col min="7686" max="7686" width="26.36328125" style="24" customWidth="1"/>
    <col min="7687" max="7687" width="25.7265625" style="24" customWidth="1"/>
    <col min="7688" max="7688" width="20.36328125" style="24" customWidth="1"/>
    <col min="7689" max="7689" width="24.26953125" style="24" customWidth="1"/>
    <col min="7690" max="7690" width="19" style="24" customWidth="1"/>
    <col min="7691" max="7691" width="18.36328125" style="24" customWidth="1"/>
    <col min="7692" max="7692" width="20.26953125" style="24" customWidth="1"/>
    <col min="7693" max="7693" width="8.7265625" style="24" customWidth="1"/>
    <col min="7694" max="7694" width="2" style="24" customWidth="1"/>
    <col min="7695" max="7936" width="9.08984375" style="24"/>
    <col min="7937" max="7937" width="3" style="24" customWidth="1"/>
    <col min="7938" max="7938" width="5.7265625" style="24" customWidth="1"/>
    <col min="7939" max="7939" width="17.7265625" style="24" customWidth="1"/>
    <col min="7940" max="7940" width="20.08984375" style="24" customWidth="1"/>
    <col min="7941" max="7941" width="32.36328125" style="24" customWidth="1"/>
    <col min="7942" max="7942" width="26.36328125" style="24" customWidth="1"/>
    <col min="7943" max="7943" width="25.7265625" style="24" customWidth="1"/>
    <col min="7944" max="7944" width="20.36328125" style="24" customWidth="1"/>
    <col min="7945" max="7945" width="24.26953125" style="24" customWidth="1"/>
    <col min="7946" max="7946" width="19" style="24" customWidth="1"/>
    <col min="7947" max="7947" width="18.36328125" style="24" customWidth="1"/>
    <col min="7948" max="7948" width="20.26953125" style="24" customWidth="1"/>
    <col min="7949" max="7949" width="8.7265625" style="24" customWidth="1"/>
    <col min="7950" max="7950" width="2" style="24" customWidth="1"/>
    <col min="7951" max="8192" width="9.08984375" style="24"/>
    <col min="8193" max="8193" width="3" style="24" customWidth="1"/>
    <col min="8194" max="8194" width="5.7265625" style="24" customWidth="1"/>
    <col min="8195" max="8195" width="17.7265625" style="24" customWidth="1"/>
    <col min="8196" max="8196" width="20.08984375" style="24" customWidth="1"/>
    <col min="8197" max="8197" width="32.36328125" style="24" customWidth="1"/>
    <col min="8198" max="8198" width="26.36328125" style="24" customWidth="1"/>
    <col min="8199" max="8199" width="25.7265625" style="24" customWidth="1"/>
    <col min="8200" max="8200" width="20.36328125" style="24" customWidth="1"/>
    <col min="8201" max="8201" width="24.26953125" style="24" customWidth="1"/>
    <col min="8202" max="8202" width="19" style="24" customWidth="1"/>
    <col min="8203" max="8203" width="18.36328125" style="24" customWidth="1"/>
    <col min="8204" max="8204" width="20.26953125" style="24" customWidth="1"/>
    <col min="8205" max="8205" width="8.7265625" style="24" customWidth="1"/>
    <col min="8206" max="8206" width="2" style="24" customWidth="1"/>
    <col min="8207" max="8448" width="9.08984375" style="24"/>
    <col min="8449" max="8449" width="3" style="24" customWidth="1"/>
    <col min="8450" max="8450" width="5.7265625" style="24" customWidth="1"/>
    <col min="8451" max="8451" width="17.7265625" style="24" customWidth="1"/>
    <col min="8452" max="8452" width="20.08984375" style="24" customWidth="1"/>
    <col min="8453" max="8453" width="32.36328125" style="24" customWidth="1"/>
    <col min="8454" max="8454" width="26.36328125" style="24" customWidth="1"/>
    <col min="8455" max="8455" width="25.7265625" style="24" customWidth="1"/>
    <col min="8456" max="8456" width="20.36328125" style="24" customWidth="1"/>
    <col min="8457" max="8457" width="24.26953125" style="24" customWidth="1"/>
    <col min="8458" max="8458" width="19" style="24" customWidth="1"/>
    <col min="8459" max="8459" width="18.36328125" style="24" customWidth="1"/>
    <col min="8460" max="8460" width="20.26953125" style="24" customWidth="1"/>
    <col min="8461" max="8461" width="8.7265625" style="24" customWidth="1"/>
    <col min="8462" max="8462" width="2" style="24" customWidth="1"/>
    <col min="8463" max="8704" width="9.08984375" style="24"/>
    <col min="8705" max="8705" width="3" style="24" customWidth="1"/>
    <col min="8706" max="8706" width="5.7265625" style="24" customWidth="1"/>
    <col min="8707" max="8707" width="17.7265625" style="24" customWidth="1"/>
    <col min="8708" max="8708" width="20.08984375" style="24" customWidth="1"/>
    <col min="8709" max="8709" width="32.36328125" style="24" customWidth="1"/>
    <col min="8710" max="8710" width="26.36328125" style="24" customWidth="1"/>
    <col min="8711" max="8711" width="25.7265625" style="24" customWidth="1"/>
    <col min="8712" max="8712" width="20.36328125" style="24" customWidth="1"/>
    <col min="8713" max="8713" width="24.26953125" style="24" customWidth="1"/>
    <col min="8714" max="8714" width="19" style="24" customWidth="1"/>
    <col min="8715" max="8715" width="18.36328125" style="24" customWidth="1"/>
    <col min="8716" max="8716" width="20.26953125" style="24" customWidth="1"/>
    <col min="8717" max="8717" width="8.7265625" style="24" customWidth="1"/>
    <col min="8718" max="8718" width="2" style="24" customWidth="1"/>
    <col min="8719" max="8960" width="9.08984375" style="24"/>
    <col min="8961" max="8961" width="3" style="24" customWidth="1"/>
    <col min="8962" max="8962" width="5.7265625" style="24" customWidth="1"/>
    <col min="8963" max="8963" width="17.7265625" style="24" customWidth="1"/>
    <col min="8964" max="8964" width="20.08984375" style="24" customWidth="1"/>
    <col min="8965" max="8965" width="32.36328125" style="24" customWidth="1"/>
    <col min="8966" max="8966" width="26.36328125" style="24" customWidth="1"/>
    <col min="8967" max="8967" width="25.7265625" style="24" customWidth="1"/>
    <col min="8968" max="8968" width="20.36328125" style="24" customWidth="1"/>
    <col min="8969" max="8969" width="24.26953125" style="24" customWidth="1"/>
    <col min="8970" max="8970" width="19" style="24" customWidth="1"/>
    <col min="8971" max="8971" width="18.36328125" style="24" customWidth="1"/>
    <col min="8972" max="8972" width="20.26953125" style="24" customWidth="1"/>
    <col min="8973" max="8973" width="8.7265625" style="24" customWidth="1"/>
    <col min="8974" max="8974" width="2" style="24" customWidth="1"/>
    <col min="8975" max="9216" width="9.08984375" style="24"/>
    <col min="9217" max="9217" width="3" style="24" customWidth="1"/>
    <col min="9218" max="9218" width="5.7265625" style="24" customWidth="1"/>
    <col min="9219" max="9219" width="17.7265625" style="24" customWidth="1"/>
    <col min="9220" max="9220" width="20.08984375" style="24" customWidth="1"/>
    <col min="9221" max="9221" width="32.36328125" style="24" customWidth="1"/>
    <col min="9222" max="9222" width="26.36328125" style="24" customWidth="1"/>
    <col min="9223" max="9223" width="25.7265625" style="24" customWidth="1"/>
    <col min="9224" max="9224" width="20.36328125" style="24" customWidth="1"/>
    <col min="9225" max="9225" width="24.26953125" style="24" customWidth="1"/>
    <col min="9226" max="9226" width="19" style="24" customWidth="1"/>
    <col min="9227" max="9227" width="18.36328125" style="24" customWidth="1"/>
    <col min="9228" max="9228" width="20.26953125" style="24" customWidth="1"/>
    <col min="9229" max="9229" width="8.7265625" style="24" customWidth="1"/>
    <col min="9230" max="9230" width="2" style="24" customWidth="1"/>
    <col min="9231" max="9472" width="9.08984375" style="24"/>
    <col min="9473" max="9473" width="3" style="24" customWidth="1"/>
    <col min="9474" max="9474" width="5.7265625" style="24" customWidth="1"/>
    <col min="9475" max="9475" width="17.7265625" style="24" customWidth="1"/>
    <col min="9476" max="9476" width="20.08984375" style="24" customWidth="1"/>
    <col min="9477" max="9477" width="32.36328125" style="24" customWidth="1"/>
    <col min="9478" max="9478" width="26.36328125" style="24" customWidth="1"/>
    <col min="9479" max="9479" width="25.7265625" style="24" customWidth="1"/>
    <col min="9480" max="9480" width="20.36328125" style="24" customWidth="1"/>
    <col min="9481" max="9481" width="24.26953125" style="24" customWidth="1"/>
    <col min="9482" max="9482" width="19" style="24" customWidth="1"/>
    <col min="9483" max="9483" width="18.36328125" style="24" customWidth="1"/>
    <col min="9484" max="9484" width="20.26953125" style="24" customWidth="1"/>
    <col min="9485" max="9485" width="8.7265625" style="24" customWidth="1"/>
    <col min="9486" max="9486" width="2" style="24" customWidth="1"/>
    <col min="9487" max="9728" width="9.08984375" style="24"/>
    <col min="9729" max="9729" width="3" style="24" customWidth="1"/>
    <col min="9730" max="9730" width="5.7265625" style="24" customWidth="1"/>
    <col min="9731" max="9731" width="17.7265625" style="24" customWidth="1"/>
    <col min="9732" max="9732" width="20.08984375" style="24" customWidth="1"/>
    <col min="9733" max="9733" width="32.36328125" style="24" customWidth="1"/>
    <col min="9734" max="9734" width="26.36328125" style="24" customWidth="1"/>
    <col min="9735" max="9735" width="25.7265625" style="24" customWidth="1"/>
    <col min="9736" max="9736" width="20.36328125" style="24" customWidth="1"/>
    <col min="9737" max="9737" width="24.26953125" style="24" customWidth="1"/>
    <col min="9738" max="9738" width="19" style="24" customWidth="1"/>
    <col min="9739" max="9739" width="18.36328125" style="24" customWidth="1"/>
    <col min="9740" max="9740" width="20.26953125" style="24" customWidth="1"/>
    <col min="9741" max="9741" width="8.7265625" style="24" customWidth="1"/>
    <col min="9742" max="9742" width="2" style="24" customWidth="1"/>
    <col min="9743" max="9984" width="9.08984375" style="24"/>
    <col min="9985" max="9985" width="3" style="24" customWidth="1"/>
    <col min="9986" max="9986" width="5.7265625" style="24" customWidth="1"/>
    <col min="9987" max="9987" width="17.7265625" style="24" customWidth="1"/>
    <col min="9988" max="9988" width="20.08984375" style="24" customWidth="1"/>
    <col min="9989" max="9989" width="32.36328125" style="24" customWidth="1"/>
    <col min="9990" max="9990" width="26.36328125" style="24" customWidth="1"/>
    <col min="9991" max="9991" width="25.7265625" style="24" customWidth="1"/>
    <col min="9992" max="9992" width="20.36328125" style="24" customWidth="1"/>
    <col min="9993" max="9993" width="24.26953125" style="24" customWidth="1"/>
    <col min="9994" max="9994" width="19" style="24" customWidth="1"/>
    <col min="9995" max="9995" width="18.36328125" style="24" customWidth="1"/>
    <col min="9996" max="9996" width="20.26953125" style="24" customWidth="1"/>
    <col min="9997" max="9997" width="8.7265625" style="24" customWidth="1"/>
    <col min="9998" max="9998" width="2" style="24" customWidth="1"/>
    <col min="9999" max="10240" width="9.08984375" style="24"/>
    <col min="10241" max="10241" width="3" style="24" customWidth="1"/>
    <col min="10242" max="10242" width="5.7265625" style="24" customWidth="1"/>
    <col min="10243" max="10243" width="17.7265625" style="24" customWidth="1"/>
    <col min="10244" max="10244" width="20.08984375" style="24" customWidth="1"/>
    <col min="10245" max="10245" width="32.36328125" style="24" customWidth="1"/>
    <col min="10246" max="10246" width="26.36328125" style="24" customWidth="1"/>
    <col min="10247" max="10247" width="25.7265625" style="24" customWidth="1"/>
    <col min="10248" max="10248" width="20.36328125" style="24" customWidth="1"/>
    <col min="10249" max="10249" width="24.26953125" style="24" customWidth="1"/>
    <col min="10250" max="10250" width="19" style="24" customWidth="1"/>
    <col min="10251" max="10251" width="18.36328125" style="24" customWidth="1"/>
    <col min="10252" max="10252" width="20.26953125" style="24" customWidth="1"/>
    <col min="10253" max="10253" width="8.7265625" style="24" customWidth="1"/>
    <col min="10254" max="10254" width="2" style="24" customWidth="1"/>
    <col min="10255" max="10496" width="9.08984375" style="24"/>
    <col min="10497" max="10497" width="3" style="24" customWidth="1"/>
    <col min="10498" max="10498" width="5.7265625" style="24" customWidth="1"/>
    <col min="10499" max="10499" width="17.7265625" style="24" customWidth="1"/>
    <col min="10500" max="10500" width="20.08984375" style="24" customWidth="1"/>
    <col min="10501" max="10501" width="32.36328125" style="24" customWidth="1"/>
    <col min="10502" max="10502" width="26.36328125" style="24" customWidth="1"/>
    <col min="10503" max="10503" width="25.7265625" style="24" customWidth="1"/>
    <col min="10504" max="10504" width="20.36328125" style="24" customWidth="1"/>
    <col min="10505" max="10505" width="24.26953125" style="24" customWidth="1"/>
    <col min="10506" max="10506" width="19" style="24" customWidth="1"/>
    <col min="10507" max="10507" width="18.36328125" style="24" customWidth="1"/>
    <col min="10508" max="10508" width="20.26953125" style="24" customWidth="1"/>
    <col min="10509" max="10509" width="8.7265625" style="24" customWidth="1"/>
    <col min="10510" max="10510" width="2" style="24" customWidth="1"/>
    <col min="10511" max="10752" width="9.08984375" style="24"/>
    <col min="10753" max="10753" width="3" style="24" customWidth="1"/>
    <col min="10754" max="10754" width="5.7265625" style="24" customWidth="1"/>
    <col min="10755" max="10755" width="17.7265625" style="24" customWidth="1"/>
    <col min="10756" max="10756" width="20.08984375" style="24" customWidth="1"/>
    <col min="10757" max="10757" width="32.36328125" style="24" customWidth="1"/>
    <col min="10758" max="10758" width="26.36328125" style="24" customWidth="1"/>
    <col min="10759" max="10759" width="25.7265625" style="24" customWidth="1"/>
    <col min="10760" max="10760" width="20.36328125" style="24" customWidth="1"/>
    <col min="10761" max="10761" width="24.26953125" style="24" customWidth="1"/>
    <col min="10762" max="10762" width="19" style="24" customWidth="1"/>
    <col min="10763" max="10763" width="18.36328125" style="24" customWidth="1"/>
    <col min="10764" max="10764" width="20.26953125" style="24" customWidth="1"/>
    <col min="10765" max="10765" width="8.7265625" style="24" customWidth="1"/>
    <col min="10766" max="10766" width="2" style="24" customWidth="1"/>
    <col min="10767" max="11008" width="9.08984375" style="24"/>
    <col min="11009" max="11009" width="3" style="24" customWidth="1"/>
    <col min="11010" max="11010" width="5.7265625" style="24" customWidth="1"/>
    <col min="11011" max="11011" width="17.7265625" style="24" customWidth="1"/>
    <col min="11012" max="11012" width="20.08984375" style="24" customWidth="1"/>
    <col min="11013" max="11013" width="32.36328125" style="24" customWidth="1"/>
    <col min="11014" max="11014" width="26.36328125" style="24" customWidth="1"/>
    <col min="11015" max="11015" width="25.7265625" style="24" customWidth="1"/>
    <col min="11016" max="11016" width="20.36328125" style="24" customWidth="1"/>
    <col min="11017" max="11017" width="24.26953125" style="24" customWidth="1"/>
    <col min="11018" max="11018" width="19" style="24" customWidth="1"/>
    <col min="11019" max="11019" width="18.36328125" style="24" customWidth="1"/>
    <col min="11020" max="11020" width="20.26953125" style="24" customWidth="1"/>
    <col min="11021" max="11021" width="8.7265625" style="24" customWidth="1"/>
    <col min="11022" max="11022" width="2" style="24" customWidth="1"/>
    <col min="11023" max="11264" width="9.08984375" style="24"/>
    <col min="11265" max="11265" width="3" style="24" customWidth="1"/>
    <col min="11266" max="11266" width="5.7265625" style="24" customWidth="1"/>
    <col min="11267" max="11267" width="17.7265625" style="24" customWidth="1"/>
    <col min="11268" max="11268" width="20.08984375" style="24" customWidth="1"/>
    <col min="11269" max="11269" width="32.36328125" style="24" customWidth="1"/>
    <col min="11270" max="11270" width="26.36328125" style="24" customWidth="1"/>
    <col min="11271" max="11271" width="25.7265625" style="24" customWidth="1"/>
    <col min="11272" max="11272" width="20.36328125" style="24" customWidth="1"/>
    <col min="11273" max="11273" width="24.26953125" style="24" customWidth="1"/>
    <col min="11274" max="11274" width="19" style="24" customWidth="1"/>
    <col min="11275" max="11275" width="18.36328125" style="24" customWidth="1"/>
    <col min="11276" max="11276" width="20.26953125" style="24" customWidth="1"/>
    <col min="11277" max="11277" width="8.7265625" style="24" customWidth="1"/>
    <col min="11278" max="11278" width="2" style="24" customWidth="1"/>
    <col min="11279" max="11520" width="9.08984375" style="24"/>
    <col min="11521" max="11521" width="3" style="24" customWidth="1"/>
    <col min="11522" max="11522" width="5.7265625" style="24" customWidth="1"/>
    <col min="11523" max="11523" width="17.7265625" style="24" customWidth="1"/>
    <col min="11524" max="11524" width="20.08984375" style="24" customWidth="1"/>
    <col min="11525" max="11525" width="32.36328125" style="24" customWidth="1"/>
    <col min="11526" max="11526" width="26.36328125" style="24" customWidth="1"/>
    <col min="11527" max="11527" width="25.7265625" style="24" customWidth="1"/>
    <col min="11528" max="11528" width="20.36328125" style="24" customWidth="1"/>
    <col min="11529" max="11529" width="24.26953125" style="24" customWidth="1"/>
    <col min="11530" max="11530" width="19" style="24" customWidth="1"/>
    <col min="11531" max="11531" width="18.36328125" style="24" customWidth="1"/>
    <col min="11532" max="11532" width="20.26953125" style="24" customWidth="1"/>
    <col min="11533" max="11533" width="8.7265625" style="24" customWidth="1"/>
    <col min="11534" max="11534" width="2" style="24" customWidth="1"/>
    <col min="11535" max="11776" width="9.08984375" style="24"/>
    <col min="11777" max="11777" width="3" style="24" customWidth="1"/>
    <col min="11778" max="11778" width="5.7265625" style="24" customWidth="1"/>
    <col min="11779" max="11779" width="17.7265625" style="24" customWidth="1"/>
    <col min="11780" max="11780" width="20.08984375" style="24" customWidth="1"/>
    <col min="11781" max="11781" width="32.36328125" style="24" customWidth="1"/>
    <col min="11782" max="11782" width="26.36328125" style="24" customWidth="1"/>
    <col min="11783" max="11783" width="25.7265625" style="24" customWidth="1"/>
    <col min="11784" max="11784" width="20.36328125" style="24" customWidth="1"/>
    <col min="11785" max="11785" width="24.26953125" style="24" customWidth="1"/>
    <col min="11786" max="11786" width="19" style="24" customWidth="1"/>
    <col min="11787" max="11787" width="18.36328125" style="24" customWidth="1"/>
    <col min="11788" max="11788" width="20.26953125" style="24" customWidth="1"/>
    <col min="11789" max="11789" width="8.7265625" style="24" customWidth="1"/>
    <col min="11790" max="11790" width="2" style="24" customWidth="1"/>
    <col min="11791" max="12032" width="9.08984375" style="24"/>
    <col min="12033" max="12033" width="3" style="24" customWidth="1"/>
    <col min="12034" max="12034" width="5.7265625" style="24" customWidth="1"/>
    <col min="12035" max="12035" width="17.7265625" style="24" customWidth="1"/>
    <col min="12036" max="12036" width="20.08984375" style="24" customWidth="1"/>
    <col min="12037" max="12037" width="32.36328125" style="24" customWidth="1"/>
    <col min="12038" max="12038" width="26.36328125" style="24" customWidth="1"/>
    <col min="12039" max="12039" width="25.7265625" style="24" customWidth="1"/>
    <col min="12040" max="12040" width="20.36328125" style="24" customWidth="1"/>
    <col min="12041" max="12041" width="24.26953125" style="24" customWidth="1"/>
    <col min="12042" max="12042" width="19" style="24" customWidth="1"/>
    <col min="12043" max="12043" width="18.36328125" style="24" customWidth="1"/>
    <col min="12044" max="12044" width="20.26953125" style="24" customWidth="1"/>
    <col min="12045" max="12045" width="8.7265625" style="24" customWidth="1"/>
    <col min="12046" max="12046" width="2" style="24" customWidth="1"/>
    <col min="12047" max="12288" width="9.08984375" style="24"/>
    <col min="12289" max="12289" width="3" style="24" customWidth="1"/>
    <col min="12290" max="12290" width="5.7265625" style="24" customWidth="1"/>
    <col min="12291" max="12291" width="17.7265625" style="24" customWidth="1"/>
    <col min="12292" max="12292" width="20.08984375" style="24" customWidth="1"/>
    <col min="12293" max="12293" width="32.36328125" style="24" customWidth="1"/>
    <col min="12294" max="12294" width="26.36328125" style="24" customWidth="1"/>
    <col min="12295" max="12295" width="25.7265625" style="24" customWidth="1"/>
    <col min="12296" max="12296" width="20.36328125" style="24" customWidth="1"/>
    <col min="12297" max="12297" width="24.26953125" style="24" customWidth="1"/>
    <col min="12298" max="12298" width="19" style="24" customWidth="1"/>
    <col min="12299" max="12299" width="18.36328125" style="24" customWidth="1"/>
    <col min="12300" max="12300" width="20.26953125" style="24" customWidth="1"/>
    <col min="12301" max="12301" width="8.7265625" style="24" customWidth="1"/>
    <col min="12302" max="12302" width="2" style="24" customWidth="1"/>
    <col min="12303" max="12544" width="9.08984375" style="24"/>
    <col min="12545" max="12545" width="3" style="24" customWidth="1"/>
    <col min="12546" max="12546" width="5.7265625" style="24" customWidth="1"/>
    <col min="12547" max="12547" width="17.7265625" style="24" customWidth="1"/>
    <col min="12548" max="12548" width="20.08984375" style="24" customWidth="1"/>
    <col min="12549" max="12549" width="32.36328125" style="24" customWidth="1"/>
    <col min="12550" max="12550" width="26.36328125" style="24" customWidth="1"/>
    <col min="12551" max="12551" width="25.7265625" style="24" customWidth="1"/>
    <col min="12552" max="12552" width="20.36328125" style="24" customWidth="1"/>
    <col min="12553" max="12553" width="24.26953125" style="24" customWidth="1"/>
    <col min="12554" max="12554" width="19" style="24" customWidth="1"/>
    <col min="12555" max="12555" width="18.36328125" style="24" customWidth="1"/>
    <col min="12556" max="12556" width="20.26953125" style="24" customWidth="1"/>
    <col min="12557" max="12557" width="8.7265625" style="24" customWidth="1"/>
    <col min="12558" max="12558" width="2" style="24" customWidth="1"/>
    <col min="12559" max="12800" width="9.08984375" style="24"/>
    <col min="12801" max="12801" width="3" style="24" customWidth="1"/>
    <col min="12802" max="12802" width="5.7265625" style="24" customWidth="1"/>
    <col min="12803" max="12803" width="17.7265625" style="24" customWidth="1"/>
    <col min="12804" max="12804" width="20.08984375" style="24" customWidth="1"/>
    <col min="12805" max="12805" width="32.36328125" style="24" customWidth="1"/>
    <col min="12806" max="12806" width="26.36328125" style="24" customWidth="1"/>
    <col min="12807" max="12807" width="25.7265625" style="24" customWidth="1"/>
    <col min="12808" max="12808" width="20.36328125" style="24" customWidth="1"/>
    <col min="12809" max="12809" width="24.26953125" style="24" customWidth="1"/>
    <col min="12810" max="12810" width="19" style="24" customWidth="1"/>
    <col min="12811" max="12811" width="18.36328125" style="24" customWidth="1"/>
    <col min="12812" max="12812" width="20.26953125" style="24" customWidth="1"/>
    <col min="12813" max="12813" width="8.7265625" style="24" customWidth="1"/>
    <col min="12814" max="12814" width="2" style="24" customWidth="1"/>
    <col min="12815" max="13056" width="9.08984375" style="24"/>
    <col min="13057" max="13057" width="3" style="24" customWidth="1"/>
    <col min="13058" max="13058" width="5.7265625" style="24" customWidth="1"/>
    <col min="13059" max="13059" width="17.7265625" style="24" customWidth="1"/>
    <col min="13060" max="13060" width="20.08984375" style="24" customWidth="1"/>
    <col min="13061" max="13061" width="32.36328125" style="24" customWidth="1"/>
    <col min="13062" max="13062" width="26.36328125" style="24" customWidth="1"/>
    <col min="13063" max="13063" width="25.7265625" style="24" customWidth="1"/>
    <col min="13064" max="13064" width="20.36328125" style="24" customWidth="1"/>
    <col min="13065" max="13065" width="24.26953125" style="24" customWidth="1"/>
    <col min="13066" max="13066" width="19" style="24" customWidth="1"/>
    <col min="13067" max="13067" width="18.36328125" style="24" customWidth="1"/>
    <col min="13068" max="13068" width="20.26953125" style="24" customWidth="1"/>
    <col min="13069" max="13069" width="8.7265625" style="24" customWidth="1"/>
    <col min="13070" max="13070" width="2" style="24" customWidth="1"/>
    <col min="13071" max="13312" width="9.08984375" style="24"/>
    <col min="13313" max="13313" width="3" style="24" customWidth="1"/>
    <col min="13314" max="13314" width="5.7265625" style="24" customWidth="1"/>
    <col min="13315" max="13315" width="17.7265625" style="24" customWidth="1"/>
    <col min="13316" max="13316" width="20.08984375" style="24" customWidth="1"/>
    <col min="13317" max="13317" width="32.36328125" style="24" customWidth="1"/>
    <col min="13318" max="13318" width="26.36328125" style="24" customWidth="1"/>
    <col min="13319" max="13319" width="25.7265625" style="24" customWidth="1"/>
    <col min="13320" max="13320" width="20.36328125" style="24" customWidth="1"/>
    <col min="13321" max="13321" width="24.26953125" style="24" customWidth="1"/>
    <col min="13322" max="13322" width="19" style="24" customWidth="1"/>
    <col min="13323" max="13323" width="18.36328125" style="24" customWidth="1"/>
    <col min="13324" max="13324" width="20.26953125" style="24" customWidth="1"/>
    <col min="13325" max="13325" width="8.7265625" style="24" customWidth="1"/>
    <col min="13326" max="13326" width="2" style="24" customWidth="1"/>
    <col min="13327" max="13568" width="9.08984375" style="24"/>
    <col min="13569" max="13569" width="3" style="24" customWidth="1"/>
    <col min="13570" max="13570" width="5.7265625" style="24" customWidth="1"/>
    <col min="13571" max="13571" width="17.7265625" style="24" customWidth="1"/>
    <col min="13572" max="13572" width="20.08984375" style="24" customWidth="1"/>
    <col min="13573" max="13573" width="32.36328125" style="24" customWidth="1"/>
    <col min="13574" max="13574" width="26.36328125" style="24" customWidth="1"/>
    <col min="13575" max="13575" width="25.7265625" style="24" customWidth="1"/>
    <col min="13576" max="13576" width="20.36328125" style="24" customWidth="1"/>
    <col min="13577" max="13577" width="24.26953125" style="24" customWidth="1"/>
    <col min="13578" max="13578" width="19" style="24" customWidth="1"/>
    <col min="13579" max="13579" width="18.36328125" style="24" customWidth="1"/>
    <col min="13580" max="13580" width="20.26953125" style="24" customWidth="1"/>
    <col min="13581" max="13581" width="8.7265625" style="24" customWidth="1"/>
    <col min="13582" max="13582" width="2" style="24" customWidth="1"/>
    <col min="13583" max="13824" width="9.08984375" style="24"/>
    <col min="13825" max="13825" width="3" style="24" customWidth="1"/>
    <col min="13826" max="13826" width="5.7265625" style="24" customWidth="1"/>
    <col min="13827" max="13827" width="17.7265625" style="24" customWidth="1"/>
    <col min="13828" max="13828" width="20.08984375" style="24" customWidth="1"/>
    <col min="13829" max="13829" width="32.36328125" style="24" customWidth="1"/>
    <col min="13830" max="13830" width="26.36328125" style="24" customWidth="1"/>
    <col min="13831" max="13831" width="25.7265625" style="24" customWidth="1"/>
    <col min="13832" max="13832" width="20.36328125" style="24" customWidth="1"/>
    <col min="13833" max="13833" width="24.26953125" style="24" customWidth="1"/>
    <col min="13834" max="13834" width="19" style="24" customWidth="1"/>
    <col min="13835" max="13835" width="18.36328125" style="24" customWidth="1"/>
    <col min="13836" max="13836" width="20.26953125" style="24" customWidth="1"/>
    <col min="13837" max="13837" width="8.7265625" style="24" customWidth="1"/>
    <col min="13838" max="13838" width="2" style="24" customWidth="1"/>
    <col min="13839" max="14080" width="9.08984375" style="24"/>
    <col min="14081" max="14081" width="3" style="24" customWidth="1"/>
    <col min="14082" max="14082" width="5.7265625" style="24" customWidth="1"/>
    <col min="14083" max="14083" width="17.7265625" style="24" customWidth="1"/>
    <col min="14084" max="14084" width="20.08984375" style="24" customWidth="1"/>
    <col min="14085" max="14085" width="32.36328125" style="24" customWidth="1"/>
    <col min="14086" max="14086" width="26.36328125" style="24" customWidth="1"/>
    <col min="14087" max="14087" width="25.7265625" style="24" customWidth="1"/>
    <col min="14088" max="14088" width="20.36328125" style="24" customWidth="1"/>
    <col min="14089" max="14089" width="24.26953125" style="24" customWidth="1"/>
    <col min="14090" max="14090" width="19" style="24" customWidth="1"/>
    <col min="14091" max="14091" width="18.36328125" style="24" customWidth="1"/>
    <col min="14092" max="14092" width="20.26953125" style="24" customWidth="1"/>
    <col min="14093" max="14093" width="8.7265625" style="24" customWidth="1"/>
    <col min="14094" max="14094" width="2" style="24" customWidth="1"/>
    <col min="14095" max="14336" width="9.08984375" style="24"/>
    <col min="14337" max="14337" width="3" style="24" customWidth="1"/>
    <col min="14338" max="14338" width="5.7265625" style="24" customWidth="1"/>
    <col min="14339" max="14339" width="17.7265625" style="24" customWidth="1"/>
    <col min="14340" max="14340" width="20.08984375" style="24" customWidth="1"/>
    <col min="14341" max="14341" width="32.36328125" style="24" customWidth="1"/>
    <col min="14342" max="14342" width="26.36328125" style="24" customWidth="1"/>
    <col min="14343" max="14343" width="25.7265625" style="24" customWidth="1"/>
    <col min="14344" max="14344" width="20.36328125" style="24" customWidth="1"/>
    <col min="14345" max="14345" width="24.26953125" style="24" customWidth="1"/>
    <col min="14346" max="14346" width="19" style="24" customWidth="1"/>
    <col min="14347" max="14347" width="18.36328125" style="24" customWidth="1"/>
    <col min="14348" max="14348" width="20.26953125" style="24" customWidth="1"/>
    <col min="14349" max="14349" width="8.7265625" style="24" customWidth="1"/>
    <col min="14350" max="14350" width="2" style="24" customWidth="1"/>
    <col min="14351" max="14592" width="9.08984375" style="24"/>
    <col min="14593" max="14593" width="3" style="24" customWidth="1"/>
    <col min="14594" max="14594" width="5.7265625" style="24" customWidth="1"/>
    <col min="14595" max="14595" width="17.7265625" style="24" customWidth="1"/>
    <col min="14596" max="14596" width="20.08984375" style="24" customWidth="1"/>
    <col min="14597" max="14597" width="32.36328125" style="24" customWidth="1"/>
    <col min="14598" max="14598" width="26.36328125" style="24" customWidth="1"/>
    <col min="14599" max="14599" width="25.7265625" style="24" customWidth="1"/>
    <col min="14600" max="14600" width="20.36328125" style="24" customWidth="1"/>
    <col min="14601" max="14601" width="24.26953125" style="24" customWidth="1"/>
    <col min="14602" max="14602" width="19" style="24" customWidth="1"/>
    <col min="14603" max="14603" width="18.36328125" style="24" customWidth="1"/>
    <col min="14604" max="14604" width="20.26953125" style="24" customWidth="1"/>
    <col min="14605" max="14605" width="8.7265625" style="24" customWidth="1"/>
    <col min="14606" max="14606" width="2" style="24" customWidth="1"/>
    <col min="14607" max="14848" width="9.08984375" style="24"/>
    <col min="14849" max="14849" width="3" style="24" customWidth="1"/>
    <col min="14850" max="14850" width="5.7265625" style="24" customWidth="1"/>
    <col min="14851" max="14851" width="17.7265625" style="24" customWidth="1"/>
    <col min="14852" max="14852" width="20.08984375" style="24" customWidth="1"/>
    <col min="14853" max="14853" width="32.36328125" style="24" customWidth="1"/>
    <col min="14854" max="14854" width="26.36328125" style="24" customWidth="1"/>
    <col min="14855" max="14855" width="25.7265625" style="24" customWidth="1"/>
    <col min="14856" max="14856" width="20.36328125" style="24" customWidth="1"/>
    <col min="14857" max="14857" width="24.26953125" style="24" customWidth="1"/>
    <col min="14858" max="14858" width="19" style="24" customWidth="1"/>
    <col min="14859" max="14859" width="18.36328125" style="24" customWidth="1"/>
    <col min="14860" max="14860" width="20.26953125" style="24" customWidth="1"/>
    <col min="14861" max="14861" width="8.7265625" style="24" customWidth="1"/>
    <col min="14862" max="14862" width="2" style="24" customWidth="1"/>
    <col min="14863" max="15104" width="9.08984375" style="24"/>
    <col min="15105" max="15105" width="3" style="24" customWidth="1"/>
    <col min="15106" max="15106" width="5.7265625" style="24" customWidth="1"/>
    <col min="15107" max="15107" width="17.7265625" style="24" customWidth="1"/>
    <col min="15108" max="15108" width="20.08984375" style="24" customWidth="1"/>
    <col min="15109" max="15109" width="32.36328125" style="24" customWidth="1"/>
    <col min="15110" max="15110" width="26.36328125" style="24" customWidth="1"/>
    <col min="15111" max="15111" width="25.7265625" style="24" customWidth="1"/>
    <col min="15112" max="15112" width="20.36328125" style="24" customWidth="1"/>
    <col min="15113" max="15113" width="24.26953125" style="24" customWidth="1"/>
    <col min="15114" max="15114" width="19" style="24" customWidth="1"/>
    <col min="15115" max="15115" width="18.36328125" style="24" customWidth="1"/>
    <col min="15116" max="15116" width="20.26953125" style="24" customWidth="1"/>
    <col min="15117" max="15117" width="8.7265625" style="24" customWidth="1"/>
    <col min="15118" max="15118" width="2" style="24" customWidth="1"/>
    <col min="15119" max="15360" width="9.08984375" style="24"/>
    <col min="15361" max="15361" width="3" style="24" customWidth="1"/>
    <col min="15362" max="15362" width="5.7265625" style="24" customWidth="1"/>
    <col min="15363" max="15363" width="17.7265625" style="24" customWidth="1"/>
    <col min="15364" max="15364" width="20.08984375" style="24" customWidth="1"/>
    <col min="15365" max="15365" width="32.36328125" style="24" customWidth="1"/>
    <col min="15366" max="15366" width="26.36328125" style="24" customWidth="1"/>
    <col min="15367" max="15367" width="25.7265625" style="24" customWidth="1"/>
    <col min="15368" max="15368" width="20.36328125" style="24" customWidth="1"/>
    <col min="15369" max="15369" width="24.26953125" style="24" customWidth="1"/>
    <col min="15370" max="15370" width="19" style="24" customWidth="1"/>
    <col min="15371" max="15371" width="18.36328125" style="24" customWidth="1"/>
    <col min="15372" max="15372" width="20.26953125" style="24" customWidth="1"/>
    <col min="15373" max="15373" width="8.7265625" style="24" customWidth="1"/>
    <col min="15374" max="15374" width="2" style="24" customWidth="1"/>
    <col min="15375" max="15616" width="9.08984375" style="24"/>
    <col min="15617" max="15617" width="3" style="24" customWidth="1"/>
    <col min="15618" max="15618" width="5.7265625" style="24" customWidth="1"/>
    <col min="15619" max="15619" width="17.7265625" style="24" customWidth="1"/>
    <col min="15620" max="15620" width="20.08984375" style="24" customWidth="1"/>
    <col min="15621" max="15621" width="32.36328125" style="24" customWidth="1"/>
    <col min="15622" max="15622" width="26.36328125" style="24" customWidth="1"/>
    <col min="15623" max="15623" width="25.7265625" style="24" customWidth="1"/>
    <col min="15624" max="15624" width="20.36328125" style="24" customWidth="1"/>
    <col min="15625" max="15625" width="24.26953125" style="24" customWidth="1"/>
    <col min="15626" max="15626" width="19" style="24" customWidth="1"/>
    <col min="15627" max="15627" width="18.36328125" style="24" customWidth="1"/>
    <col min="15628" max="15628" width="20.26953125" style="24" customWidth="1"/>
    <col min="15629" max="15629" width="8.7265625" style="24" customWidth="1"/>
    <col min="15630" max="15630" width="2" style="24" customWidth="1"/>
    <col min="15631" max="15872" width="9.08984375" style="24"/>
    <col min="15873" max="15873" width="3" style="24" customWidth="1"/>
    <col min="15874" max="15874" width="5.7265625" style="24" customWidth="1"/>
    <col min="15875" max="15875" width="17.7265625" style="24" customWidth="1"/>
    <col min="15876" max="15876" width="20.08984375" style="24" customWidth="1"/>
    <col min="15877" max="15877" width="32.36328125" style="24" customWidth="1"/>
    <col min="15878" max="15878" width="26.36328125" style="24" customWidth="1"/>
    <col min="15879" max="15879" width="25.7265625" style="24" customWidth="1"/>
    <col min="15880" max="15880" width="20.36328125" style="24" customWidth="1"/>
    <col min="15881" max="15881" width="24.26953125" style="24" customWidth="1"/>
    <col min="15882" max="15882" width="19" style="24" customWidth="1"/>
    <col min="15883" max="15883" width="18.36328125" style="24" customWidth="1"/>
    <col min="15884" max="15884" width="20.26953125" style="24" customWidth="1"/>
    <col min="15885" max="15885" width="8.7265625" style="24" customWidth="1"/>
    <col min="15886" max="15886" width="2" style="24" customWidth="1"/>
    <col min="15887" max="16128" width="9.08984375" style="24"/>
    <col min="16129" max="16129" width="3" style="24" customWidth="1"/>
    <col min="16130" max="16130" width="5.7265625" style="24" customWidth="1"/>
    <col min="16131" max="16131" width="17.7265625" style="24" customWidth="1"/>
    <col min="16132" max="16132" width="20.08984375" style="24" customWidth="1"/>
    <col min="16133" max="16133" width="32.36328125" style="24" customWidth="1"/>
    <col min="16134" max="16134" width="26.36328125" style="24" customWidth="1"/>
    <col min="16135" max="16135" width="25.7265625" style="24" customWidth="1"/>
    <col min="16136" max="16136" width="20.36328125" style="24" customWidth="1"/>
    <col min="16137" max="16137" width="24.26953125" style="24" customWidth="1"/>
    <col min="16138" max="16138" width="19" style="24" customWidth="1"/>
    <col min="16139" max="16139" width="18.36328125" style="24" customWidth="1"/>
    <col min="16140" max="16140" width="20.26953125" style="24" customWidth="1"/>
    <col min="16141" max="16141" width="8.7265625" style="24" customWidth="1"/>
    <col min="16142" max="16142" width="2" style="24" customWidth="1"/>
    <col min="16143" max="16384" width="9.08984375" style="24"/>
  </cols>
  <sheetData>
    <row r="1" spans="1:14" ht="15.5" x14ac:dyDescent="0.35">
      <c r="A1" s="23" t="s">
        <v>1267</v>
      </c>
      <c r="D1" s="25"/>
    </row>
    <row r="2" spans="1:14" ht="16" thickBot="1" x14ac:dyDescent="0.4">
      <c r="A2" s="23"/>
      <c r="D2" s="25"/>
      <c r="F2" s="148"/>
    </row>
    <row r="3" spans="1:14" ht="33" customHeight="1" thickBot="1" x14ac:dyDescent="0.4">
      <c r="A3" s="212">
        <f>INDEX('Source data'!$A$5:$A$157,$A$4)</f>
        <v>0</v>
      </c>
      <c r="B3" s="27" t="str">
        <f>INDEX('Source data'!$B$5:$B$157,'Schools&amp;Central School Services'!$A$4)</f>
        <v>Select LA..</v>
      </c>
      <c r="C3" s="28"/>
      <c r="D3" s="29"/>
      <c r="E3" s="29"/>
      <c r="F3" s="298" t="s">
        <v>1322</v>
      </c>
      <c r="G3" s="306"/>
      <c r="H3" s="299"/>
    </row>
    <row r="4" spans="1:14" ht="51" customHeight="1" thickBot="1" x14ac:dyDescent="0.35">
      <c r="A4" s="213">
        <f>'Schools&amp;Central School Services'!$A$4</f>
        <v>1</v>
      </c>
      <c r="B4" s="31"/>
      <c r="D4" s="32"/>
      <c r="E4" s="33"/>
      <c r="F4" s="130" t="s">
        <v>55</v>
      </c>
      <c r="G4" s="130" t="s">
        <v>56</v>
      </c>
      <c r="H4" s="149" t="s">
        <v>14</v>
      </c>
    </row>
    <row r="5" spans="1:14" ht="35.15" customHeight="1" x14ac:dyDescent="0.25">
      <c r="A5" s="36"/>
      <c r="B5" s="37" t="s">
        <v>15</v>
      </c>
      <c r="C5" s="267" t="s">
        <v>1271</v>
      </c>
      <c r="D5" s="267"/>
      <c r="E5" s="267"/>
      <c r="F5" s="38" t="str">
        <f>IF(A3=0,"Select LA",INDEX('Source data'!BH$1:BH$65538,MATCH($A$3,'Source data'!$A$1:$A$65538,0)))</f>
        <v>Select LA</v>
      </c>
      <c r="G5" s="38" t="str">
        <f>IF(A3=0,"Select LA",INDEX('Source data'!BJ$1:BJ$65538,MATCH($A$3,'Source data'!$A$1:$A$65538,0)))</f>
        <v>Select LA</v>
      </c>
      <c r="H5" s="39" t="str">
        <f>IF($A$3=0,"Select LA",SUM(F5:G5))</f>
        <v>Select LA</v>
      </c>
      <c r="I5" s="40"/>
      <c r="N5" s="40"/>
    </row>
    <row r="6" spans="1:14" ht="35.15" customHeight="1" thickBot="1" x14ac:dyDescent="0.3">
      <c r="A6" s="36"/>
      <c r="B6" s="37" t="s">
        <v>16</v>
      </c>
      <c r="C6" s="267" t="s">
        <v>1272</v>
      </c>
      <c r="D6" s="267"/>
      <c r="E6" s="267"/>
      <c r="F6" s="41" t="str">
        <f>IF(A3=0,"Select LA",INDEX('Source data'!BI$1:BI$65538,MATCH($A$3,'Source data'!$A$1:$A$65538,0)))</f>
        <v>Select LA</v>
      </c>
      <c r="G6" s="41" t="str">
        <f>IF(A3=0,"Select LA",INDEX('Source data'!BK$1:BK$65538,MATCH($A$3,'Source data'!$A$1:$A$65538,0)))</f>
        <v>Select LA</v>
      </c>
      <c r="H6" s="42" t="str">
        <f>IF($A$3=0,"Select LA",SUM(F6:G6))</f>
        <v>Select LA</v>
      </c>
      <c r="I6" s="40"/>
      <c r="N6" s="40"/>
    </row>
    <row r="7" spans="1:14" ht="35.15" customHeight="1" thickBot="1" x14ac:dyDescent="0.3">
      <c r="A7" s="36"/>
      <c r="B7" s="43" t="s">
        <v>1261</v>
      </c>
      <c r="C7" s="44" t="s">
        <v>1260</v>
      </c>
      <c r="D7" s="45"/>
      <c r="E7" s="45"/>
      <c r="F7" s="46" t="str">
        <f>IF($A$3=0,"Select LA",SUM(F5:F6))</f>
        <v>Select LA</v>
      </c>
      <c r="G7" s="46" t="str">
        <f>IF($A$3=0,"Select LA",SUM(G5:G6))</f>
        <v>Select LA</v>
      </c>
      <c r="H7" s="47" t="str">
        <f>IF($A$3=0,"Select LA",SUM(H5:H6))</f>
        <v>Select LA</v>
      </c>
      <c r="I7" s="40"/>
      <c r="J7" s="40"/>
      <c r="K7" s="40"/>
      <c r="L7" s="40"/>
      <c r="M7" s="40"/>
      <c r="N7" s="40"/>
    </row>
    <row r="8" spans="1:14" ht="14" x14ac:dyDescent="0.25">
      <c r="A8" s="36"/>
      <c r="B8" s="48"/>
      <c r="C8" s="48"/>
      <c r="D8" s="48"/>
      <c r="E8" s="48"/>
      <c r="F8" s="150"/>
      <c r="G8" s="150"/>
      <c r="H8" s="150"/>
      <c r="I8" s="40"/>
      <c r="J8" s="40"/>
      <c r="K8" s="40"/>
      <c r="L8" s="40"/>
      <c r="M8" s="40"/>
      <c r="N8" s="40"/>
    </row>
    <row r="9" spans="1:14" ht="14.5" thickBot="1" x14ac:dyDescent="0.3">
      <c r="A9" s="36"/>
      <c r="B9" s="48"/>
      <c r="C9" s="48"/>
      <c r="D9" s="48"/>
      <c r="E9" s="48"/>
      <c r="F9" s="150"/>
      <c r="G9" s="150"/>
      <c r="H9" s="150"/>
      <c r="I9" s="40"/>
      <c r="J9" s="40"/>
      <c r="K9" s="40"/>
      <c r="L9" s="40"/>
      <c r="M9" s="40"/>
      <c r="N9" s="40"/>
    </row>
    <row r="10" spans="1:14" ht="32.15" customHeight="1" x14ac:dyDescent="0.25">
      <c r="A10" s="36"/>
      <c r="B10" s="48"/>
      <c r="C10" s="48"/>
      <c r="D10" s="48"/>
      <c r="E10" s="48"/>
      <c r="F10" s="282" t="s">
        <v>1288</v>
      </c>
      <c r="G10" s="283"/>
      <c r="H10" s="150"/>
      <c r="I10" s="40"/>
      <c r="J10" s="40"/>
      <c r="K10" s="40"/>
      <c r="L10" s="40"/>
      <c r="M10" s="40"/>
      <c r="N10" s="40"/>
    </row>
    <row r="11" spans="1:14" ht="32.15" customHeight="1" x14ac:dyDescent="0.25">
      <c r="A11" s="36"/>
      <c r="B11" s="48"/>
      <c r="C11" s="48"/>
      <c r="D11" s="48"/>
      <c r="E11" s="48"/>
      <c r="F11" s="284" t="s">
        <v>57</v>
      </c>
      <c r="G11" s="285"/>
      <c r="H11" s="150"/>
      <c r="I11" s="40"/>
      <c r="J11" s="40"/>
      <c r="K11" s="40"/>
      <c r="L11" s="40"/>
      <c r="M11" s="40"/>
      <c r="N11" s="40"/>
    </row>
    <row r="12" spans="1:14" ht="32.15" customHeight="1" thickBot="1" x14ac:dyDescent="0.3">
      <c r="A12" s="36"/>
      <c r="B12" s="48"/>
      <c r="C12" s="48"/>
      <c r="D12" s="48"/>
      <c r="E12" s="48"/>
      <c r="F12" s="307" t="str">
        <f>IF(A3=0,"Select LA",INDEX('Source data'!BL$1:BL$65538,MATCH($A$3,'Source data'!$A$1:$A$65538,0)))</f>
        <v>Select LA</v>
      </c>
      <c r="G12" s="308"/>
      <c r="H12" s="150"/>
      <c r="I12" s="40"/>
      <c r="J12" s="40"/>
      <c r="K12" s="40"/>
      <c r="L12" s="40"/>
      <c r="M12" s="40"/>
      <c r="N12" s="40"/>
    </row>
    <row r="13" spans="1:14" ht="13.9" customHeight="1" x14ac:dyDescent="0.25">
      <c r="A13" s="36"/>
      <c r="B13" s="48"/>
      <c r="C13" s="48"/>
      <c r="D13" s="48"/>
      <c r="E13" s="48"/>
      <c r="F13" s="49"/>
      <c r="G13" s="49"/>
      <c r="H13" s="49"/>
      <c r="I13" s="40"/>
      <c r="J13" s="40"/>
      <c r="K13" s="40"/>
      <c r="L13" s="40"/>
      <c r="M13" s="40"/>
      <c r="N13" s="40"/>
    </row>
    <row r="14" spans="1:14" ht="48" customHeight="1" x14ac:dyDescent="0.25">
      <c r="A14" s="36"/>
      <c r="B14" s="48"/>
      <c r="C14" s="151" t="s">
        <v>58</v>
      </c>
      <c r="D14" s="152">
        <f>INDEX('Source data'!A$1:A$65538,MATCH(B3,'Source data'!B$1:B$65538,0),0)</f>
        <v>0</v>
      </c>
      <c r="E14" s="48"/>
      <c r="F14" s="49"/>
      <c r="G14" s="49"/>
      <c r="H14" s="49"/>
      <c r="I14" s="40"/>
      <c r="J14" s="40"/>
      <c r="K14" s="40"/>
      <c r="L14" s="40"/>
      <c r="M14" s="40"/>
      <c r="N14" s="40"/>
    </row>
    <row r="15" spans="1:14" ht="25.9" customHeight="1" x14ac:dyDescent="0.25">
      <c r="A15" s="36"/>
      <c r="B15" s="48"/>
      <c r="D15" s="48"/>
      <c r="E15" s="48"/>
      <c r="F15" s="49"/>
      <c r="G15" s="49"/>
      <c r="H15" s="49"/>
      <c r="I15" s="40"/>
      <c r="J15" s="40"/>
      <c r="K15" s="40"/>
      <c r="L15" s="40"/>
      <c r="M15" s="40"/>
      <c r="N15" s="40"/>
    </row>
    <row r="16" spans="1:14" ht="28.9" customHeight="1" x14ac:dyDescent="0.3">
      <c r="A16" s="36"/>
      <c r="B16" s="48"/>
      <c r="C16" s="48"/>
      <c r="D16" s="153" t="s">
        <v>59</v>
      </c>
      <c r="E16" s="153" t="s">
        <v>60</v>
      </c>
      <c r="F16" s="153" t="s">
        <v>61</v>
      </c>
      <c r="G16" s="153" t="s">
        <v>62</v>
      </c>
      <c r="H16" s="154" t="s">
        <v>63</v>
      </c>
      <c r="I16" s="154" t="s">
        <v>64</v>
      </c>
      <c r="J16" s="40"/>
      <c r="K16" s="40"/>
      <c r="L16" s="40"/>
    </row>
    <row r="17" spans="1:12" ht="25.9" customHeight="1" x14ac:dyDescent="0.3">
      <c r="A17" s="36"/>
      <c r="B17" s="48"/>
      <c r="C17" s="155">
        <v>1</v>
      </c>
      <c r="D17" s="156" t="str">
        <f>IFERROR(INDEX('Source data'!BP:BP,MATCH($D$14&amp;$C17,'Source data'!$BX:$BX,0)),"")</f>
        <v/>
      </c>
      <c r="E17" s="156" t="str">
        <f>IFERROR(INDEX('Source data'!BQ:BQ,MATCH($D$14&amp;$C17,'Source data'!$BX:$BX,0)),"")</f>
        <v/>
      </c>
      <c r="F17" s="156" t="str">
        <f>IFERROR(INDEX('Source data'!BR:BR,MATCH($D$14&amp;$C17,'Source data'!$BX:$BX,0)),"")</f>
        <v/>
      </c>
      <c r="G17" s="156" t="str">
        <f>IFERROR(INDEX('Source data'!BS:BS,MATCH($D$14&amp;$C17,'Source data'!$BX:$BX,0)),"")</f>
        <v/>
      </c>
      <c r="H17" s="156" t="str">
        <f>IFERROR(INDEX('Source data'!BU:BU,MATCH($D$14&amp;$C17,'Source data'!$BX:$BX,0)),"")</f>
        <v/>
      </c>
      <c r="I17" s="156" t="str">
        <f>IFERROR(INDEX('Source data'!BV:BV,MATCH($D$14&amp;$C17,'Source data'!$BX:$BX,0)),"")</f>
        <v/>
      </c>
      <c r="J17" s="40"/>
      <c r="K17" s="40"/>
      <c r="L17" s="40"/>
    </row>
    <row r="18" spans="1:12" ht="25.9" customHeight="1" x14ac:dyDescent="0.3">
      <c r="A18" s="36"/>
      <c r="B18" s="48"/>
      <c r="C18" s="155">
        <v>2</v>
      </c>
      <c r="D18" s="156" t="str">
        <f>IFERROR(INDEX('Source data'!BP:BP,MATCH($D$14&amp;$C18,'Source data'!$BX:$BX,0)),"")</f>
        <v/>
      </c>
      <c r="E18" s="156" t="str">
        <f>IFERROR(INDEX('Source data'!BQ:BQ,MATCH($D$14&amp;$C18,'Source data'!$BX:$BX,0)),"")</f>
        <v/>
      </c>
      <c r="F18" s="156" t="str">
        <f>IFERROR(INDEX('Source data'!BR:BR,MATCH($D$14&amp;$C18,'Source data'!$BX:$BX,0)),"")</f>
        <v/>
      </c>
      <c r="G18" s="156" t="str">
        <f>IFERROR(INDEX('Source data'!BS:BS,MATCH($D$14&amp;$C18,'Source data'!$BX:$BX,0)),"")</f>
        <v/>
      </c>
      <c r="H18" s="156" t="str">
        <f>IFERROR(INDEX('Source data'!BU:BU,MATCH($D$14&amp;$C18,'Source data'!$BX:$BX,0)),"")</f>
        <v/>
      </c>
      <c r="I18" s="156" t="str">
        <f>IFERROR(INDEX('Source data'!BV:BV,MATCH($D$14&amp;$C18,'Source data'!$BX:$BX,0)),"")</f>
        <v/>
      </c>
      <c r="J18" s="40"/>
      <c r="K18" s="40"/>
      <c r="L18" s="40"/>
    </row>
    <row r="19" spans="1:12" ht="25.9" customHeight="1" x14ac:dyDescent="0.3">
      <c r="A19" s="36"/>
      <c r="B19" s="48"/>
      <c r="C19" s="155">
        <v>3</v>
      </c>
      <c r="D19" s="156" t="str">
        <f>IFERROR(INDEX('Source data'!BP:BP,MATCH($D$14&amp;$C19,'Source data'!$BX:$BX,0)),"")</f>
        <v/>
      </c>
      <c r="E19" s="156" t="str">
        <f>IFERROR(INDEX('Source data'!BQ:BQ,MATCH($D$14&amp;$C19,'Source data'!$BX:$BX,0)),"")</f>
        <v/>
      </c>
      <c r="F19" s="156" t="str">
        <f>IFERROR(INDEX('Source data'!BR:BR,MATCH($D$14&amp;$C19,'Source data'!$BX:$BX,0)),"")</f>
        <v/>
      </c>
      <c r="G19" s="156" t="str">
        <f>IFERROR(INDEX('Source data'!BS:BS,MATCH($D$14&amp;$C19,'Source data'!$BX:$BX,0)),"")</f>
        <v/>
      </c>
      <c r="H19" s="156" t="str">
        <f>IFERROR(INDEX('Source data'!BU:BU,MATCH($D$14&amp;$C19,'Source data'!$BX:$BX,0)),"")</f>
        <v/>
      </c>
      <c r="I19" s="156" t="str">
        <f>IFERROR(INDEX('Source data'!BV:BV,MATCH($D$14&amp;$C19,'Source data'!$BX:$BX,0)),"")</f>
        <v/>
      </c>
      <c r="J19" s="40"/>
      <c r="K19" s="40"/>
      <c r="L19" s="40"/>
    </row>
    <row r="20" spans="1:12" ht="25.9" customHeight="1" x14ac:dyDescent="0.3">
      <c r="A20" s="36"/>
      <c r="B20" s="48"/>
      <c r="C20" s="155">
        <v>4</v>
      </c>
      <c r="D20" s="156" t="str">
        <f>IFERROR(INDEX('Source data'!BP:BP,MATCH($D$14&amp;$C20,'Source data'!$BX:$BX,0)),"")</f>
        <v/>
      </c>
      <c r="E20" s="156" t="str">
        <f>IFERROR(INDEX('Source data'!BQ:BQ,MATCH($D$14&amp;$C20,'Source data'!$BX:$BX,0)),"")</f>
        <v/>
      </c>
      <c r="F20" s="156" t="str">
        <f>IFERROR(INDEX('Source data'!BR:BR,MATCH($D$14&amp;$C20,'Source data'!$BX:$BX,0)),"")</f>
        <v/>
      </c>
      <c r="G20" s="156" t="str">
        <f>IFERROR(INDEX('Source data'!BS:BS,MATCH($D$14&amp;$C20,'Source data'!$BX:$BX,0)),"")</f>
        <v/>
      </c>
      <c r="H20" s="156" t="str">
        <f>IFERROR(INDEX('Source data'!BU:BU,MATCH($D$14&amp;$C20,'Source data'!$BX:$BX,0)),"")</f>
        <v/>
      </c>
      <c r="I20" s="156" t="str">
        <f>IFERROR(INDEX('Source data'!BV:BV,MATCH($D$14&amp;$C20,'Source data'!$BX:$BX,0)),"")</f>
        <v/>
      </c>
      <c r="J20" s="40"/>
      <c r="K20" s="40"/>
      <c r="L20" s="40"/>
    </row>
    <row r="21" spans="1:12" ht="25.9" customHeight="1" x14ac:dyDescent="0.3">
      <c r="A21" s="36"/>
      <c r="B21" s="48"/>
      <c r="C21" s="155">
        <v>5</v>
      </c>
      <c r="D21" s="156" t="str">
        <f>IFERROR(INDEX('Source data'!BP:BP,MATCH($D$14&amp;$C21,'Source data'!$BX:$BX,0)),"")</f>
        <v/>
      </c>
      <c r="E21" s="156" t="str">
        <f>IFERROR(INDEX('Source data'!BQ:BQ,MATCH($D$14&amp;$C21,'Source data'!$BX:$BX,0)),"")</f>
        <v/>
      </c>
      <c r="F21" s="156" t="str">
        <f>IFERROR(INDEX('Source data'!BR:BR,MATCH($D$14&amp;$C21,'Source data'!$BX:$BX,0)),"")</f>
        <v/>
      </c>
      <c r="G21" s="156" t="str">
        <f>IFERROR(INDEX('Source data'!BS:BS,MATCH($D$14&amp;$C21,'Source data'!$BX:$BX,0)),"")</f>
        <v/>
      </c>
      <c r="H21" s="156" t="str">
        <f>IFERROR(INDEX('Source data'!BU:BU,MATCH($D$14&amp;$C21,'Source data'!$BX:$BX,0)),"")</f>
        <v/>
      </c>
      <c r="I21" s="156" t="str">
        <f>IFERROR(INDEX('Source data'!BV:BV,MATCH($D$14&amp;$C21,'Source data'!$BX:$BX,0)),"")</f>
        <v/>
      </c>
      <c r="J21" s="40"/>
      <c r="K21" s="40"/>
      <c r="L21" s="40"/>
    </row>
    <row r="22" spans="1:12" ht="25.9" customHeight="1" x14ac:dyDescent="0.3">
      <c r="A22" s="36"/>
      <c r="B22" s="48"/>
      <c r="C22" s="155">
        <v>6</v>
      </c>
      <c r="D22" s="156" t="str">
        <f>IFERROR(INDEX('Source data'!BP:BP,MATCH($D$14&amp;$C22,'Source data'!$BX:$BX,0)),"")</f>
        <v/>
      </c>
      <c r="E22" s="156" t="str">
        <f>IFERROR(INDEX('Source data'!BQ:BQ,MATCH($D$14&amp;$C22,'Source data'!$BX:$BX,0)),"")</f>
        <v/>
      </c>
      <c r="F22" s="156" t="str">
        <f>IFERROR(INDEX('Source data'!BR:BR,MATCH($D$14&amp;$C22,'Source data'!$BX:$BX,0)),"")</f>
        <v/>
      </c>
      <c r="G22" s="156" t="str">
        <f>IFERROR(INDEX('Source data'!BS:BS,MATCH($D$14&amp;$C22,'Source data'!$BX:$BX,0)),"")</f>
        <v/>
      </c>
      <c r="H22" s="156" t="str">
        <f>IFERROR(INDEX('Source data'!BU:BU,MATCH($D$14&amp;$C22,'Source data'!$BX:$BX,0)),"")</f>
        <v/>
      </c>
      <c r="I22" s="156" t="str">
        <f>IFERROR(INDEX('Source data'!BV:BV,MATCH($D$14&amp;$C22,'Source data'!$BX:$BX,0)),"")</f>
        <v/>
      </c>
      <c r="J22" s="40"/>
      <c r="K22" s="40"/>
      <c r="L22" s="40"/>
    </row>
    <row r="23" spans="1:12" ht="25.9" customHeight="1" x14ac:dyDescent="0.3">
      <c r="A23" s="36"/>
      <c r="B23" s="48"/>
      <c r="C23" s="155">
        <v>7</v>
      </c>
      <c r="D23" s="156" t="str">
        <f>IFERROR(INDEX('Source data'!BP:BP,MATCH($D$14&amp;$C23,'Source data'!$BX:$BX,0)),"")</f>
        <v/>
      </c>
      <c r="E23" s="156" t="str">
        <f>IFERROR(INDEX('Source data'!BQ:BQ,MATCH($D$14&amp;$C23,'Source data'!$BX:$BX,0)),"")</f>
        <v/>
      </c>
      <c r="F23" s="156" t="str">
        <f>IFERROR(INDEX('Source data'!BR:BR,MATCH($D$14&amp;$C23,'Source data'!$BX:$BX,0)),"")</f>
        <v/>
      </c>
      <c r="G23" s="156" t="str">
        <f>IFERROR(INDEX('Source data'!BS:BS,MATCH($D$14&amp;$C23,'Source data'!$BX:$BX,0)),"")</f>
        <v/>
      </c>
      <c r="H23" s="156" t="str">
        <f>IFERROR(INDEX('Source data'!BU:BU,MATCH($D$14&amp;$C23,'Source data'!$BX:$BX,0)),"")</f>
        <v/>
      </c>
      <c r="I23" s="156" t="str">
        <f>IFERROR(INDEX('Source data'!BV:BV,MATCH($D$14&amp;$C23,'Source data'!$BX:$BX,0)),"")</f>
        <v/>
      </c>
      <c r="J23" s="40"/>
      <c r="K23" s="40"/>
      <c r="L23" s="40"/>
    </row>
    <row r="24" spans="1:12" ht="25.9" customHeight="1" x14ac:dyDescent="0.3">
      <c r="A24" s="36"/>
      <c r="B24" s="48"/>
      <c r="C24" s="155">
        <v>8</v>
      </c>
      <c r="D24" s="156" t="str">
        <f>IFERROR(INDEX('Source data'!BP:BP,MATCH($D$14&amp;$C24,'Source data'!$BX:$BX,0)),"")</f>
        <v/>
      </c>
      <c r="E24" s="156" t="str">
        <f>IFERROR(INDEX('Source data'!BQ:BQ,MATCH($D$14&amp;$C24,'Source data'!$BX:$BX,0)),"")</f>
        <v/>
      </c>
      <c r="F24" s="156" t="str">
        <f>IFERROR(INDEX('Source data'!BR:BR,MATCH($D$14&amp;$C24,'Source data'!$BX:$BX,0)),"")</f>
        <v/>
      </c>
      <c r="G24" s="156" t="str">
        <f>IFERROR(INDEX('Source data'!BS:BS,MATCH($D$14&amp;$C24,'Source data'!$BX:$BX,0)),"")</f>
        <v/>
      </c>
      <c r="H24" s="156" t="str">
        <f>IFERROR(INDEX('Source data'!BU:BU,MATCH($D$14&amp;$C24,'Source data'!$BX:$BX,0)),"")</f>
        <v/>
      </c>
      <c r="I24" s="156" t="str">
        <f>IFERROR(INDEX('Source data'!BV:BV,MATCH($D$14&amp;$C24,'Source data'!$BX:$BX,0)),"")</f>
        <v/>
      </c>
      <c r="J24" s="40"/>
      <c r="K24" s="40"/>
      <c r="L24" s="40"/>
    </row>
    <row r="25" spans="1:12" ht="25.9" customHeight="1" x14ac:dyDescent="0.3">
      <c r="A25" s="36"/>
      <c r="B25" s="48"/>
      <c r="C25" s="155">
        <v>9</v>
      </c>
      <c r="D25" s="156" t="str">
        <f>IFERROR(INDEX('Source data'!BP:BP,MATCH($D$14&amp;$C25,'Source data'!$BX:$BX,0)),"")</f>
        <v/>
      </c>
      <c r="E25" s="156" t="str">
        <f>IFERROR(INDEX('Source data'!BQ:BQ,MATCH($D$14&amp;$C25,'Source data'!$BX:$BX,0)),"")</f>
        <v/>
      </c>
      <c r="F25" s="156" t="str">
        <f>IFERROR(INDEX('Source data'!BR:BR,MATCH($D$14&amp;$C25,'Source data'!$BX:$BX,0)),"")</f>
        <v/>
      </c>
      <c r="G25" s="156" t="str">
        <f>IFERROR(INDEX('Source data'!BS:BS,MATCH($D$14&amp;$C25,'Source data'!$BX:$BX,0)),"")</f>
        <v/>
      </c>
      <c r="H25" s="156" t="str">
        <f>IFERROR(INDEX('Source data'!BU:BU,MATCH($D$14&amp;$C25,'Source data'!$BX:$BX,0)),"")</f>
        <v/>
      </c>
      <c r="I25" s="156" t="str">
        <f>IFERROR(INDEX('Source data'!BV:BV,MATCH($D$14&amp;$C25,'Source data'!$BX:$BX,0)),"")</f>
        <v/>
      </c>
      <c r="J25" s="40"/>
      <c r="K25" s="40"/>
      <c r="L25" s="40"/>
    </row>
    <row r="26" spans="1:12" ht="25.9" customHeight="1" x14ac:dyDescent="0.3">
      <c r="A26" s="36"/>
      <c r="B26" s="48"/>
      <c r="C26" s="155">
        <v>10</v>
      </c>
      <c r="D26" s="156" t="str">
        <f>IFERROR(INDEX('Source data'!BP:BP,MATCH($D$14&amp;$C26,'Source data'!$BX:$BX,0)),"")</f>
        <v/>
      </c>
      <c r="E26" s="156" t="str">
        <f>IFERROR(INDEX('Source data'!BQ:BQ,MATCH($D$14&amp;$C26,'Source data'!$BX:$BX,0)),"")</f>
        <v/>
      </c>
      <c r="F26" s="156" t="str">
        <f>IFERROR(INDEX('Source data'!BR:BR,MATCH($D$14&amp;$C26,'Source data'!$BX:$BX,0)),"")</f>
        <v/>
      </c>
      <c r="G26" s="156" t="str">
        <f>IFERROR(INDEX('Source data'!BS:BS,MATCH($D$14&amp;$C26,'Source data'!$BX:$BX,0)),"")</f>
        <v/>
      </c>
      <c r="H26" s="156" t="str">
        <f>IFERROR(INDEX('Source data'!BU:BU,MATCH($D$14&amp;$C26,'Source data'!$BX:$BX,0)),"")</f>
        <v/>
      </c>
      <c r="I26" s="156" t="str">
        <f>IFERROR(INDEX('Source data'!BV:BV,MATCH($D$14&amp;$C26,'Source data'!$BX:$BX,0)),"")</f>
        <v/>
      </c>
      <c r="J26" s="40"/>
      <c r="K26" s="40"/>
      <c r="L26" s="40"/>
    </row>
    <row r="27" spans="1:12" ht="25.9" customHeight="1" x14ac:dyDescent="0.3">
      <c r="A27" s="36"/>
      <c r="B27" s="48"/>
      <c r="C27" s="155">
        <v>11</v>
      </c>
      <c r="D27" s="156" t="str">
        <f>IFERROR(INDEX('Source data'!BP:BP,MATCH($D$14&amp;$C27,'Source data'!$BX:$BX,0)),"")</f>
        <v/>
      </c>
      <c r="E27" s="156" t="str">
        <f>IFERROR(INDEX('Source data'!BQ:BQ,MATCH($D$14&amp;$C27,'Source data'!$BX:$BX,0)),"")</f>
        <v/>
      </c>
      <c r="F27" s="156" t="str">
        <f>IFERROR(INDEX('Source data'!BR:BR,MATCH($D$14&amp;$C27,'Source data'!$BX:$BX,0)),"")</f>
        <v/>
      </c>
      <c r="G27" s="156" t="str">
        <f>IFERROR(INDEX('Source data'!BS:BS,MATCH($D$14&amp;$C27,'Source data'!$BX:$BX,0)),"")</f>
        <v/>
      </c>
      <c r="H27" s="156" t="str">
        <f>IFERROR(INDEX('Source data'!BU:BU,MATCH($D$14&amp;$C27,'Source data'!$BX:$BX,0)),"")</f>
        <v/>
      </c>
      <c r="I27" s="156" t="str">
        <f>IFERROR(INDEX('Source data'!BV:BV,MATCH($D$14&amp;$C27,'Source data'!$BX:$BX,0)),"")</f>
        <v/>
      </c>
      <c r="J27" s="40"/>
      <c r="K27" s="40"/>
      <c r="L27" s="40"/>
    </row>
    <row r="28" spans="1:12" ht="25.9" customHeight="1" x14ac:dyDescent="0.3">
      <c r="A28" s="36"/>
      <c r="B28" s="48"/>
      <c r="C28" s="155">
        <v>12</v>
      </c>
      <c r="D28" s="156" t="str">
        <f>IFERROR(INDEX('Source data'!BP:BP,MATCH($D$14&amp;$C28,'Source data'!$BX:$BX,0)),"")</f>
        <v/>
      </c>
      <c r="E28" s="156" t="str">
        <f>IFERROR(INDEX('Source data'!BQ:BQ,MATCH($D$14&amp;$C28,'Source data'!$BX:$BX,0)),"")</f>
        <v/>
      </c>
      <c r="F28" s="156" t="str">
        <f>IFERROR(INDEX('Source data'!BR:BR,MATCH($D$14&amp;$C28,'Source data'!$BX:$BX,0)),"")</f>
        <v/>
      </c>
      <c r="G28" s="156" t="str">
        <f>IFERROR(INDEX('Source data'!BS:BS,MATCH($D$14&amp;$C28,'Source data'!$BX:$BX,0)),"")</f>
        <v/>
      </c>
      <c r="H28" s="156" t="str">
        <f>IFERROR(INDEX('Source data'!BU:BU,MATCH($D$14&amp;$C28,'Source data'!$BX:$BX,0)),"")</f>
        <v/>
      </c>
      <c r="I28" s="156" t="str">
        <f>IFERROR(INDEX('Source data'!BV:BV,MATCH($D$14&amp;$C28,'Source data'!$BX:$BX,0)),"")</f>
        <v/>
      </c>
      <c r="J28" s="40"/>
      <c r="K28" s="40"/>
      <c r="L28" s="40"/>
    </row>
    <row r="29" spans="1:12" ht="25.9" customHeight="1" x14ac:dyDescent="0.3">
      <c r="A29" s="36"/>
      <c r="B29" s="48"/>
      <c r="C29" s="155">
        <v>13</v>
      </c>
      <c r="D29" s="156" t="str">
        <f>IFERROR(INDEX('Source data'!BP:BP,MATCH($D$14&amp;$C29,'Source data'!$BX:$BX,0)),"")</f>
        <v/>
      </c>
      <c r="E29" s="156" t="str">
        <f>IFERROR(INDEX('Source data'!BQ:BQ,MATCH($D$14&amp;$C29,'Source data'!$BX:$BX,0)),"")</f>
        <v/>
      </c>
      <c r="F29" s="156" t="str">
        <f>IFERROR(INDEX('Source data'!BR:BR,MATCH($D$14&amp;$C29,'Source data'!$BX:$BX,0)),"")</f>
        <v/>
      </c>
      <c r="G29" s="156" t="str">
        <f>IFERROR(INDEX('Source data'!BS:BS,MATCH($D$14&amp;$C29,'Source data'!$BX:$BX,0)),"")</f>
        <v/>
      </c>
      <c r="H29" s="156" t="str">
        <f>IFERROR(INDEX('Source data'!BU:BU,MATCH($D$14&amp;$C29,'Source data'!$BX:$BX,0)),"")</f>
        <v/>
      </c>
      <c r="I29" s="156" t="str">
        <f>IFERROR(INDEX('Source data'!BV:BV,MATCH($D$14&amp;$C29,'Source data'!$BX:$BX,0)),"")</f>
        <v/>
      </c>
      <c r="J29" s="40"/>
      <c r="K29" s="40"/>
      <c r="L29" s="40"/>
    </row>
    <row r="30" spans="1:12" ht="25.9" customHeight="1" x14ac:dyDescent="0.3">
      <c r="A30" s="36"/>
      <c r="B30" s="48"/>
      <c r="C30" s="155">
        <v>14</v>
      </c>
      <c r="D30" s="156" t="str">
        <f>IFERROR(INDEX('Source data'!BP:BP,MATCH($D$14&amp;$C30,'Source data'!$BX:$BX,0)),"")</f>
        <v/>
      </c>
      <c r="E30" s="156" t="str">
        <f>IFERROR(INDEX('Source data'!BQ:BQ,MATCH($D$14&amp;$C30,'Source data'!$BX:$BX,0)),"")</f>
        <v/>
      </c>
      <c r="F30" s="156" t="str">
        <f>IFERROR(INDEX('Source data'!BR:BR,MATCH($D$14&amp;$C30,'Source data'!$BX:$BX,0)),"")</f>
        <v/>
      </c>
      <c r="G30" s="156" t="str">
        <f>IFERROR(INDEX('Source data'!BS:BS,MATCH($D$14&amp;$C30,'Source data'!$BX:$BX,0)),"")</f>
        <v/>
      </c>
      <c r="H30" s="156" t="str">
        <f>IFERROR(INDEX('Source data'!BU:BU,MATCH($D$14&amp;$C30,'Source data'!$BX:$BX,0)),"")</f>
        <v/>
      </c>
      <c r="I30" s="156" t="str">
        <f>IFERROR(INDEX('Source data'!BV:BV,MATCH($D$14&amp;$C30,'Source data'!$BX:$BX,0)),"")</f>
        <v/>
      </c>
      <c r="J30" s="40"/>
      <c r="K30" s="40"/>
      <c r="L30" s="40"/>
    </row>
    <row r="31" spans="1:12" ht="25.9" customHeight="1" x14ac:dyDescent="0.3">
      <c r="A31" s="36"/>
      <c r="B31" s="48"/>
      <c r="C31" s="155">
        <v>15</v>
      </c>
      <c r="D31" s="156" t="str">
        <f>IFERROR(INDEX('Source data'!BP:BP,MATCH($D$14&amp;$C31,'Source data'!$BX:$BX,0)),"")</f>
        <v/>
      </c>
      <c r="E31" s="156" t="str">
        <f>IFERROR(INDEX('Source data'!BQ:BQ,MATCH($D$14&amp;$C31,'Source data'!$BX:$BX,0)),"")</f>
        <v/>
      </c>
      <c r="F31" s="156" t="str">
        <f>IFERROR(INDEX('Source data'!BR:BR,MATCH($D$14&amp;$C31,'Source data'!$BX:$BX,0)),"")</f>
        <v/>
      </c>
      <c r="G31" s="156" t="str">
        <f>IFERROR(INDEX('Source data'!BS:BS,MATCH($D$14&amp;$C31,'Source data'!$BX:$BX,0)),"")</f>
        <v/>
      </c>
      <c r="H31" s="156" t="str">
        <f>IFERROR(INDEX('Source data'!BU:BU,MATCH($D$14&amp;$C31,'Source data'!$BX:$BX,0)),"")</f>
        <v/>
      </c>
      <c r="I31" s="156" t="str">
        <f>IFERROR(INDEX('Source data'!BV:BV,MATCH($D$14&amp;$C31,'Source data'!$BX:$BX,0)),"")</f>
        <v/>
      </c>
      <c r="J31" s="40"/>
      <c r="K31" s="40"/>
      <c r="L31" s="40"/>
    </row>
    <row r="32" spans="1:12" ht="25.9" customHeight="1" x14ac:dyDescent="0.3">
      <c r="A32" s="36"/>
      <c r="B32" s="48"/>
      <c r="C32" s="155">
        <v>16</v>
      </c>
      <c r="D32" s="156" t="str">
        <f>IFERROR(INDEX('Source data'!BP:BP,MATCH($D$14&amp;$C32,'Source data'!$BX:$BX,0)),"")</f>
        <v/>
      </c>
      <c r="E32" s="156" t="str">
        <f>IFERROR(INDEX('Source data'!BQ:BQ,MATCH($D$14&amp;$C32,'Source data'!$BX:$BX,0)),"")</f>
        <v/>
      </c>
      <c r="F32" s="156" t="str">
        <f>IFERROR(INDEX('Source data'!BR:BR,MATCH($D$14&amp;$C32,'Source data'!$BX:$BX,0)),"")</f>
        <v/>
      </c>
      <c r="G32" s="156" t="str">
        <f>IFERROR(INDEX('Source data'!BS:BS,MATCH($D$14&amp;$C32,'Source data'!$BX:$BX,0)),"")</f>
        <v/>
      </c>
      <c r="H32" s="156" t="str">
        <f>IFERROR(INDEX('Source data'!BU:BU,MATCH($D$14&amp;$C32,'Source data'!$BX:$BX,0)),"")</f>
        <v/>
      </c>
      <c r="I32" s="156" t="str">
        <f>IFERROR(INDEX('Source data'!BV:BV,MATCH($D$14&amp;$C32,'Source data'!$BX:$BX,0)),"")</f>
        <v/>
      </c>
      <c r="J32" s="40"/>
      <c r="K32" s="40"/>
      <c r="L32" s="40"/>
    </row>
    <row r="33" spans="1:14" ht="25.9" customHeight="1" x14ac:dyDescent="0.3">
      <c r="A33" s="36"/>
      <c r="B33" s="48"/>
      <c r="C33" s="155">
        <v>17</v>
      </c>
      <c r="D33" s="156" t="str">
        <f>IFERROR(INDEX('Source data'!BP:BP,MATCH($D$14&amp;$C33,'Source data'!$BX:$BX,0)),"")</f>
        <v/>
      </c>
      <c r="E33" s="156" t="str">
        <f>IFERROR(INDEX('Source data'!BQ:BQ,MATCH($D$14&amp;$C33,'Source data'!$BX:$BX,0)),"")</f>
        <v/>
      </c>
      <c r="F33" s="156" t="str">
        <f>IFERROR(INDEX('Source data'!BR:BR,MATCH($D$14&amp;$C33,'Source data'!$BX:$BX,0)),"")</f>
        <v/>
      </c>
      <c r="G33" s="156" t="str">
        <f>IFERROR(INDEX('Source data'!BS:BS,MATCH($D$14&amp;$C33,'Source data'!$BX:$BX,0)),"")</f>
        <v/>
      </c>
      <c r="H33" s="156" t="str">
        <f>IFERROR(INDEX('Source data'!BU:BU,MATCH($D$14&amp;$C33,'Source data'!$BX:$BX,0)),"")</f>
        <v/>
      </c>
      <c r="I33" s="156" t="str">
        <f>IFERROR(INDEX('Source data'!BV:BV,MATCH($D$14&amp;$C33,'Source data'!$BX:$BX,0)),"")</f>
        <v/>
      </c>
      <c r="J33" s="40"/>
      <c r="K33" s="40"/>
      <c r="L33" s="40"/>
    </row>
    <row r="34" spans="1:14" ht="25.9" customHeight="1" x14ac:dyDescent="0.3">
      <c r="A34" s="36"/>
      <c r="B34" s="48"/>
      <c r="C34" s="155">
        <v>18</v>
      </c>
      <c r="D34" s="156" t="str">
        <f>IFERROR(INDEX('Source data'!BP:BP,MATCH($D$14&amp;$C34,'Source data'!$BX:$BX,0)),"")</f>
        <v/>
      </c>
      <c r="E34" s="156" t="str">
        <f>IFERROR(INDEX('Source data'!BQ:BQ,MATCH($D$14&amp;$C34,'Source data'!$BX:$BX,0)),"")</f>
        <v/>
      </c>
      <c r="F34" s="156" t="str">
        <f>IFERROR(INDEX('Source data'!BR:BR,MATCH($D$14&amp;$C34,'Source data'!$BX:$BX,0)),"")</f>
        <v/>
      </c>
      <c r="G34" s="156" t="str">
        <f>IFERROR(INDEX('Source data'!BS:BS,MATCH($D$14&amp;$C34,'Source data'!$BX:$BX,0)),"")</f>
        <v/>
      </c>
      <c r="H34" s="156" t="str">
        <f>IFERROR(INDEX('Source data'!BU:BU,MATCH($D$14&amp;$C34,'Source data'!$BX:$BX,0)),"")</f>
        <v/>
      </c>
      <c r="I34" s="156" t="str">
        <f>IFERROR(INDEX('Source data'!BV:BV,MATCH($D$14&amp;$C34,'Source data'!$BX:$BX,0)),"")</f>
        <v/>
      </c>
      <c r="J34" s="40"/>
      <c r="K34" s="40"/>
      <c r="L34" s="40"/>
    </row>
    <row r="35" spans="1:14" ht="25.9" customHeight="1" x14ac:dyDescent="0.3">
      <c r="A35" s="36"/>
      <c r="B35" s="48"/>
      <c r="C35" s="155">
        <v>19</v>
      </c>
      <c r="D35" s="156" t="str">
        <f>IFERROR(INDEX('Source data'!BP:BP,MATCH($D$14&amp;$C35,'Source data'!$BX:$BX,0)),"")</f>
        <v/>
      </c>
      <c r="E35" s="156" t="str">
        <f>IFERROR(INDEX('Source data'!BQ:BQ,MATCH($D$14&amp;$C35,'Source data'!$BX:$BX,0)),"")</f>
        <v/>
      </c>
      <c r="F35" s="156" t="str">
        <f>IFERROR(INDEX('Source data'!BR:BR,MATCH($D$14&amp;$C35,'Source data'!$BX:$BX,0)),"")</f>
        <v/>
      </c>
      <c r="G35" s="156" t="str">
        <f>IFERROR(INDEX('Source data'!BS:BS,MATCH($D$14&amp;$C35,'Source data'!$BX:$BX,0)),"")</f>
        <v/>
      </c>
      <c r="H35" s="156" t="str">
        <f>IFERROR(INDEX('Source data'!BU:BU,MATCH($D$14&amp;$C35,'Source data'!$BX:$BX,0)),"")</f>
        <v/>
      </c>
      <c r="I35" s="156" t="str">
        <f>IFERROR(INDEX('Source data'!BV:BV,MATCH($D$14&amp;$C35,'Source data'!$BX:$BX,0)),"")</f>
        <v/>
      </c>
      <c r="J35" s="40"/>
      <c r="K35" s="40"/>
      <c r="L35" s="40"/>
    </row>
    <row r="36" spans="1:14" ht="25.9" customHeight="1" x14ac:dyDescent="0.3">
      <c r="A36" s="36"/>
      <c r="B36" s="48"/>
      <c r="C36" s="155">
        <v>20</v>
      </c>
      <c r="D36" s="156" t="str">
        <f>IFERROR(INDEX('Source data'!BP:BP,MATCH($D$14&amp;$C36,'Source data'!$BX:$BX,0)),"")</f>
        <v/>
      </c>
      <c r="E36" s="156" t="str">
        <f>IFERROR(INDEX('Source data'!BQ:BQ,MATCH($D$14&amp;$C36,'Source data'!$BX:$BX,0)),"")</f>
        <v/>
      </c>
      <c r="F36" s="156" t="str">
        <f>IFERROR(INDEX('Source data'!BR:BR,MATCH($D$14&amp;$C36,'Source data'!$BX:$BX,0)),"")</f>
        <v/>
      </c>
      <c r="G36" s="156" t="str">
        <f>IFERROR(INDEX('Source data'!BS:BS,MATCH($D$14&amp;$C36,'Source data'!$BX:$BX,0)),"")</f>
        <v/>
      </c>
      <c r="H36" s="156" t="str">
        <f>IFERROR(INDEX('Source data'!BU:BU,MATCH($D$14&amp;$C36,'Source data'!$BX:$BX,0)),"")</f>
        <v/>
      </c>
      <c r="I36" s="156" t="str">
        <f>IFERROR(INDEX('Source data'!BV:BV,MATCH($D$14&amp;$C36,'Source data'!$BX:$BX,0)),"")</f>
        <v/>
      </c>
      <c r="J36" s="40"/>
      <c r="K36" s="40"/>
      <c r="L36" s="40"/>
    </row>
    <row r="37" spans="1:14" ht="25.9" customHeight="1" x14ac:dyDescent="0.3">
      <c r="A37" s="36"/>
      <c r="B37" s="48"/>
      <c r="C37" s="155">
        <v>21</v>
      </c>
      <c r="D37" s="156" t="str">
        <f>IFERROR(INDEX('Source data'!BP:BP,MATCH($D$14&amp;$C37,'Source data'!$BX:$BX,0)),"")</f>
        <v/>
      </c>
      <c r="E37" s="156" t="str">
        <f>IFERROR(INDEX('Source data'!BQ:BQ,MATCH($D$14&amp;$C37,'Source data'!$BX:$BX,0)),"")</f>
        <v/>
      </c>
      <c r="F37" s="156" t="str">
        <f>IFERROR(INDEX('Source data'!BR:BR,MATCH($D$14&amp;$C37,'Source data'!$BX:$BX,0)),"")</f>
        <v/>
      </c>
      <c r="G37" s="156" t="str">
        <f>IFERROR(INDEX('Source data'!BS:BS,MATCH($D$14&amp;$C37,'Source data'!$BX:$BX,0)),"")</f>
        <v/>
      </c>
      <c r="H37" s="156" t="str">
        <f>IFERROR(INDEX('Source data'!BU:BU,MATCH($D$14&amp;$C37,'Source data'!$BX:$BX,0)),"")</f>
        <v/>
      </c>
      <c r="I37" s="156" t="str">
        <f>IFERROR(INDEX('Source data'!BV:BV,MATCH($D$14&amp;$C37,'Source data'!$BX:$BX,0)),"")</f>
        <v/>
      </c>
      <c r="J37" s="40"/>
      <c r="K37" s="40"/>
      <c r="L37" s="40"/>
    </row>
    <row r="38" spans="1:14" ht="25.9" customHeight="1" x14ac:dyDescent="0.3">
      <c r="A38" s="36"/>
      <c r="B38" s="48"/>
      <c r="C38" s="155">
        <v>22</v>
      </c>
      <c r="D38" s="156" t="str">
        <f>IFERROR(INDEX('Source data'!BP:BP,MATCH($D$14&amp;$C38,'Source data'!$BX:$BX,0)),"")</f>
        <v/>
      </c>
      <c r="E38" s="156" t="str">
        <f>IFERROR(INDEX('Source data'!BQ:BQ,MATCH($D$14&amp;$C38,'Source data'!$BX:$BX,0)),"")</f>
        <v/>
      </c>
      <c r="F38" s="156" t="str">
        <f>IFERROR(INDEX('Source data'!BR:BR,MATCH($D$14&amp;$C38,'Source data'!$BX:$BX,0)),"")</f>
        <v/>
      </c>
      <c r="G38" s="156" t="str">
        <f>IFERROR(INDEX('Source data'!BS:BS,MATCH($D$14&amp;$C38,'Source data'!$BX:$BX,0)),"")</f>
        <v/>
      </c>
      <c r="H38" s="156" t="str">
        <f>IFERROR(INDEX('Source data'!BU:BU,MATCH($D$14&amp;$C38,'Source data'!$BX:$BX,0)),"")</f>
        <v/>
      </c>
      <c r="I38" s="156" t="str">
        <f>IFERROR(INDEX('Source data'!BV:BV,MATCH($D$14&amp;$C38,'Source data'!$BX:$BX,0)),"")</f>
        <v/>
      </c>
      <c r="J38" s="40"/>
      <c r="K38" s="40"/>
      <c r="L38" s="40"/>
    </row>
    <row r="39" spans="1:14" ht="25.9" customHeight="1" x14ac:dyDescent="0.3">
      <c r="A39" s="36"/>
      <c r="B39" s="48"/>
      <c r="C39" s="155">
        <v>23</v>
      </c>
      <c r="D39" s="156" t="str">
        <f>IFERROR(INDEX('Source data'!BP:BP,MATCH($D$14&amp;$C39,'Source data'!$BX:$BX,0)),"")</f>
        <v/>
      </c>
      <c r="E39" s="156" t="str">
        <f>IFERROR(INDEX('Source data'!BQ:BQ,MATCH($D$14&amp;$C39,'Source data'!$BX:$BX,0)),"")</f>
        <v/>
      </c>
      <c r="F39" s="156" t="str">
        <f>IFERROR(INDEX('Source data'!BR:BR,MATCH($D$14&amp;$C39,'Source data'!$BX:$BX,0)),"")</f>
        <v/>
      </c>
      <c r="G39" s="156" t="str">
        <f>IFERROR(INDEX('Source data'!BS:BS,MATCH($D$14&amp;$C39,'Source data'!$BX:$BX,0)),"")</f>
        <v/>
      </c>
      <c r="H39" s="156" t="str">
        <f>IFERROR(INDEX('Source data'!BU:BU,MATCH($D$14&amp;$C39,'Source data'!$BX:$BX,0)),"")</f>
        <v/>
      </c>
      <c r="I39" s="156" t="str">
        <f>IFERROR(INDEX('Source data'!BV:BV,MATCH($D$14&amp;$C39,'Source data'!$BX:$BX,0)),"")</f>
        <v/>
      </c>
      <c r="J39" s="40"/>
      <c r="K39" s="40"/>
      <c r="L39" s="40"/>
    </row>
    <row r="40" spans="1:14" ht="25.9" customHeight="1" x14ac:dyDescent="0.3">
      <c r="A40" s="36"/>
      <c r="B40" s="48"/>
      <c r="C40" s="155">
        <v>24</v>
      </c>
      <c r="D40" s="156" t="str">
        <f>IFERROR(INDEX('Source data'!BP:BP,MATCH($D$14&amp;$C40,'Source data'!$BX:$BX,0)),"")</f>
        <v/>
      </c>
      <c r="E40" s="156" t="str">
        <f>IFERROR(INDEX('Source data'!BQ:BQ,MATCH($D$14&amp;$C40,'Source data'!$BX:$BX,0)),"")</f>
        <v/>
      </c>
      <c r="F40" s="156" t="str">
        <f>IFERROR(INDEX('Source data'!BR:BR,MATCH($D$14&amp;$C40,'Source data'!$BX:$BX,0)),"")</f>
        <v/>
      </c>
      <c r="G40" s="156" t="str">
        <f>IFERROR(INDEX('Source data'!BS:BS,MATCH($D$14&amp;$C40,'Source data'!$BX:$BX,0)),"")</f>
        <v/>
      </c>
      <c r="H40" s="156" t="str">
        <f>IFERROR(INDEX('Source data'!BU:BU,MATCH($D$14&amp;$C40,'Source data'!$BX:$BX,0)),"")</f>
        <v/>
      </c>
      <c r="I40" s="156" t="str">
        <f>IFERROR(INDEX('Source data'!BV:BV,MATCH($D$14&amp;$C40,'Source data'!$BX:$BX,0)),"")</f>
        <v/>
      </c>
      <c r="J40" s="40"/>
      <c r="K40" s="40"/>
      <c r="L40" s="40"/>
    </row>
    <row r="41" spans="1:14" ht="25.9" customHeight="1" x14ac:dyDescent="0.3">
      <c r="A41" s="36"/>
      <c r="B41" s="48"/>
      <c r="C41" s="155">
        <v>25</v>
      </c>
      <c r="D41" s="156" t="str">
        <f>IFERROR(INDEX('Source data'!BP:BP,MATCH($D$14&amp;$C41,'Source data'!$BX:$BX,0)),"")</f>
        <v/>
      </c>
      <c r="E41" s="156" t="str">
        <f>IFERROR(INDEX('Source data'!BQ:BQ,MATCH($D$14&amp;$C41,'Source data'!$BX:$BX,0)),"")</f>
        <v/>
      </c>
      <c r="F41" s="156" t="str">
        <f>IFERROR(INDEX('Source data'!BR:BR,MATCH($D$14&amp;$C41,'Source data'!$BX:$BX,0)),"")</f>
        <v/>
      </c>
      <c r="G41" s="156" t="str">
        <f>IFERROR(INDEX('Source data'!BS:BS,MATCH($D$14&amp;$C41,'Source data'!$BX:$BX,0)),"")</f>
        <v/>
      </c>
      <c r="H41" s="156" t="str">
        <f>IFERROR(INDEX('Source data'!BU:BU,MATCH($D$14&amp;$C41,'Source data'!$BX:$BX,0)),"")</f>
        <v/>
      </c>
      <c r="I41" s="156" t="str">
        <f>IFERROR(INDEX('Source data'!BV:BV,MATCH($D$14&amp;$C41,'Source data'!$BX:$BX,0)),"")</f>
        <v/>
      </c>
      <c r="J41" s="40"/>
      <c r="K41" s="40"/>
      <c r="L41" s="40"/>
    </row>
    <row r="42" spans="1:14" ht="25.9" customHeight="1" x14ac:dyDescent="0.3">
      <c r="A42" s="36"/>
      <c r="B42" s="48"/>
      <c r="C42" s="155">
        <v>26</v>
      </c>
      <c r="D42" s="156" t="str">
        <f>IFERROR(INDEX('Source data'!BP:BP,MATCH($D$14&amp;$C42,'Source data'!$BX:$BX,0)),"")</f>
        <v/>
      </c>
      <c r="E42" s="156" t="str">
        <f>IFERROR(INDEX('Source data'!BQ:BQ,MATCH($D$14&amp;$C42,'Source data'!$BX:$BX,0)),"")</f>
        <v/>
      </c>
      <c r="F42" s="156" t="str">
        <f>IFERROR(INDEX('Source data'!BR:BR,MATCH($D$14&amp;$C42,'Source data'!$BX:$BX,0)),"")</f>
        <v/>
      </c>
      <c r="G42" s="156" t="str">
        <f>IFERROR(INDEX('Source data'!BS:BS,MATCH($D$14&amp;$C42,'Source data'!$BX:$BX,0)),"")</f>
        <v/>
      </c>
      <c r="H42" s="156" t="str">
        <f>IFERROR(INDEX('Source data'!BU:BU,MATCH($D$14&amp;$C42,'Source data'!$BX:$BX,0)),"")</f>
        <v/>
      </c>
      <c r="I42" s="156" t="str">
        <f>IFERROR(INDEX('Source data'!BV:BV,MATCH($D$14&amp;$C42,'Source data'!$BX:$BX,0)),"")</f>
        <v/>
      </c>
      <c r="J42" s="40"/>
      <c r="K42" s="40"/>
      <c r="L42" s="40"/>
    </row>
    <row r="43" spans="1:14" ht="25.9" customHeight="1" x14ac:dyDescent="0.3">
      <c r="A43" s="36"/>
      <c r="B43" s="48"/>
      <c r="C43" s="155">
        <v>27</v>
      </c>
      <c r="D43" s="156" t="str">
        <f>IFERROR(INDEX('Source data'!BP:BP,MATCH($D$14&amp;$C43,'Source data'!$BX:$BX,0)),"")</f>
        <v/>
      </c>
      <c r="E43" s="156" t="str">
        <f>IFERROR(INDEX('Source data'!BQ:BQ,MATCH($D$14&amp;$C43,'Source data'!$BX:$BX,0)),"")</f>
        <v/>
      </c>
      <c r="F43" s="156" t="str">
        <f>IFERROR(INDEX('Source data'!BR:BR,MATCH($D$14&amp;$C43,'Source data'!$BX:$BX,0)),"")</f>
        <v/>
      </c>
      <c r="G43" s="156" t="str">
        <f>IFERROR(INDEX('Source data'!BS:BS,MATCH($D$14&amp;$C43,'Source data'!$BX:$BX,0)),"")</f>
        <v/>
      </c>
      <c r="H43" s="156" t="str">
        <f>IFERROR(INDEX('Source data'!BU:BU,MATCH($D$14&amp;$C43,'Source data'!$BX:$BX,0)),"")</f>
        <v/>
      </c>
      <c r="I43" s="156" t="str">
        <f>IFERROR(INDEX('Source data'!BV:BV,MATCH($D$14&amp;$C43,'Source data'!$BX:$BX,0)),"")</f>
        <v/>
      </c>
      <c r="J43" s="40"/>
      <c r="K43" s="40"/>
      <c r="L43" s="40"/>
    </row>
    <row r="44" spans="1:14" ht="25.9" customHeight="1" x14ac:dyDescent="0.3">
      <c r="A44" s="36"/>
      <c r="B44" s="48"/>
      <c r="C44" s="155">
        <v>28</v>
      </c>
      <c r="D44" s="156" t="str">
        <f>IFERROR(INDEX('Source data'!BP:BP,MATCH($D$14&amp;$C44,'Source data'!$BX:$BX,0)),"")</f>
        <v/>
      </c>
      <c r="E44" s="156" t="str">
        <f>IFERROR(INDEX('Source data'!BQ:BQ,MATCH($D$14&amp;$C44,'Source data'!$BX:$BX,0)),"")</f>
        <v/>
      </c>
      <c r="F44" s="156" t="str">
        <f>IFERROR(INDEX('Source data'!BR:BR,MATCH($D$14&amp;$C44,'Source data'!$BX:$BX,0)),"")</f>
        <v/>
      </c>
      <c r="G44" s="156" t="str">
        <f>IFERROR(INDEX('Source data'!BS:BS,MATCH($D$14&amp;$C44,'Source data'!$BX:$BX,0)),"")</f>
        <v/>
      </c>
      <c r="H44" s="156" t="str">
        <f>IFERROR(INDEX('Source data'!BU:BU,MATCH($D$14&amp;$C44,'Source data'!$BX:$BX,0)),"")</f>
        <v/>
      </c>
      <c r="I44" s="156" t="str">
        <f>IFERROR(INDEX('Source data'!BV:BV,MATCH($D$14&amp;$C44,'Source data'!$BX:$BX,0)),"")</f>
        <v/>
      </c>
      <c r="J44" s="40"/>
      <c r="K44" s="40"/>
      <c r="L44" s="40"/>
    </row>
    <row r="45" spans="1:14" ht="25.9" customHeight="1" x14ac:dyDescent="0.3">
      <c r="A45" s="36"/>
      <c r="B45" s="48"/>
      <c r="C45" s="155">
        <v>29</v>
      </c>
      <c r="D45" s="156" t="str">
        <f>IFERROR(INDEX('Source data'!BP:BP,MATCH($D$14&amp;$C45,'Source data'!$BX:$BX,0)),"")</f>
        <v/>
      </c>
      <c r="E45" s="156" t="str">
        <f>IFERROR(INDEX('Source data'!BQ:BQ,MATCH($D$14&amp;$C45,'Source data'!$BX:$BX,0)),"")</f>
        <v/>
      </c>
      <c r="F45" s="156" t="str">
        <f>IFERROR(INDEX('Source data'!BR:BR,MATCH($D$14&amp;$C45,'Source data'!$BX:$BX,0)),"")</f>
        <v/>
      </c>
      <c r="G45" s="156" t="str">
        <f>IFERROR(INDEX('Source data'!BS:BS,MATCH($D$14&amp;$C45,'Source data'!$BX:$BX,0)),"")</f>
        <v/>
      </c>
      <c r="H45" s="156" t="str">
        <f>IFERROR(INDEX('Source data'!BU:BU,MATCH($D$14&amp;$C45,'Source data'!$BX:$BX,0)),"")</f>
        <v/>
      </c>
      <c r="I45" s="156" t="str">
        <f>IFERROR(INDEX('Source data'!BV:BV,MATCH($D$14&amp;$C45,'Source data'!$BX:$BX,0)),"")</f>
        <v/>
      </c>
      <c r="J45" s="40"/>
      <c r="K45" s="40"/>
      <c r="L45" s="40"/>
    </row>
    <row r="46" spans="1:14" ht="25.9" customHeight="1" x14ac:dyDescent="0.3">
      <c r="A46" s="36"/>
      <c r="B46" s="48"/>
      <c r="C46" s="155">
        <v>30</v>
      </c>
      <c r="D46" s="156" t="str">
        <f>IFERROR(INDEX('Source data'!BP:BP,MATCH($D$14&amp;$C46,'Source data'!$BX:$BX,0)),"")</f>
        <v/>
      </c>
      <c r="E46" s="156" t="str">
        <f>IFERROR(INDEX('Source data'!BQ:BQ,MATCH($D$14&amp;$C46,'Source data'!$BX:$BX,0)),"")</f>
        <v/>
      </c>
      <c r="F46" s="156" t="str">
        <f>IFERROR(INDEX('Source data'!BR:BR,MATCH($D$14&amp;$C46,'Source data'!$BX:$BX,0)),"")</f>
        <v/>
      </c>
      <c r="G46" s="156" t="str">
        <f>IFERROR(INDEX('Source data'!BS:BS,MATCH($D$14&amp;$C46,'Source data'!$BX:$BX,0)),"")</f>
        <v/>
      </c>
      <c r="H46" s="156" t="str">
        <f>IFERROR(INDEX('Source data'!BU:BU,MATCH($D$14&amp;$C46,'Source data'!$BX:$BX,0)),"")</f>
        <v/>
      </c>
      <c r="I46" s="156" t="str">
        <f>IFERROR(INDEX('Source data'!BV:BV,MATCH($D$14&amp;$C46,'Source data'!$BX:$BX,0)),"")</f>
        <v/>
      </c>
      <c r="J46" s="40"/>
      <c r="K46" s="40"/>
      <c r="L46" s="40"/>
    </row>
    <row r="47" spans="1:14" ht="14" x14ac:dyDescent="0.25">
      <c r="A47" s="36"/>
      <c r="B47" s="48"/>
      <c r="C47" s="48"/>
      <c r="D47" s="48"/>
      <c r="E47" s="48"/>
      <c r="F47" s="49"/>
      <c r="G47" s="49"/>
      <c r="H47" s="49"/>
      <c r="I47" s="40"/>
      <c r="J47" s="40"/>
      <c r="K47" s="40"/>
      <c r="L47" s="40"/>
      <c r="M47" s="40"/>
      <c r="N47" s="40"/>
    </row>
    <row r="48" spans="1:14" ht="14" x14ac:dyDescent="0.25">
      <c r="A48" s="36"/>
      <c r="B48" s="268" t="s">
        <v>17</v>
      </c>
      <c r="C48" s="268"/>
      <c r="D48" s="50"/>
      <c r="E48" s="50"/>
      <c r="F48" s="51"/>
      <c r="G48" s="51"/>
      <c r="H48" s="40"/>
      <c r="I48" s="40"/>
      <c r="J48" s="40"/>
      <c r="K48" s="40"/>
      <c r="L48" s="40"/>
      <c r="M48" s="40"/>
      <c r="N48" s="40"/>
    </row>
    <row r="49" spans="1:14" ht="14.25" customHeight="1" x14ac:dyDescent="0.25">
      <c r="A49" s="36"/>
      <c r="B49" s="54" t="s">
        <v>18</v>
      </c>
      <c r="C49" s="262" t="s">
        <v>1224</v>
      </c>
      <c r="D49" s="262"/>
      <c r="E49" s="262"/>
      <c r="F49" s="262"/>
      <c r="G49" s="262"/>
      <c r="H49" s="55"/>
      <c r="I49" s="40"/>
      <c r="J49" s="40"/>
      <c r="K49" s="40"/>
      <c r="L49" s="40"/>
      <c r="M49" s="40"/>
      <c r="N49" s="40"/>
    </row>
    <row r="50" spans="1:14" ht="16.5" customHeight="1" x14ac:dyDescent="0.25">
      <c r="A50" s="36"/>
      <c r="B50" s="52" t="s">
        <v>19</v>
      </c>
      <c r="C50" s="262" t="s">
        <v>1190</v>
      </c>
      <c r="D50" s="262"/>
      <c r="E50" s="262"/>
      <c r="F50" s="262"/>
      <c r="G50" s="262"/>
      <c r="H50" s="262"/>
      <c r="I50" s="262"/>
      <c r="J50" s="262"/>
      <c r="K50" s="262"/>
      <c r="L50" s="262"/>
      <c r="M50" s="40"/>
      <c r="N50" s="40"/>
    </row>
    <row r="51" spans="1:14" ht="14" x14ac:dyDescent="0.25">
      <c r="A51" s="36"/>
      <c r="B51" s="52"/>
      <c r="C51" s="157"/>
      <c r="D51" s="57"/>
      <c r="E51" s="57"/>
      <c r="F51" s="57"/>
      <c r="G51" s="57"/>
      <c r="H51" s="58"/>
      <c r="I51" s="40"/>
      <c r="J51" s="40"/>
      <c r="K51" s="40"/>
      <c r="L51" s="40"/>
      <c r="M51" s="40"/>
      <c r="N51" s="40"/>
    </row>
    <row r="52" spans="1:14" ht="14" x14ac:dyDescent="0.25">
      <c r="A52" s="36"/>
      <c r="B52" s="59"/>
      <c r="C52" s="59"/>
      <c r="D52" s="59"/>
      <c r="E52" s="59"/>
      <c r="F52" s="59"/>
      <c r="G52" s="59"/>
      <c r="H52" s="60"/>
      <c r="I52" s="40"/>
      <c r="J52" s="40"/>
      <c r="K52" s="40"/>
      <c r="L52" s="40"/>
      <c r="M52" s="40"/>
      <c r="N52" s="40"/>
    </row>
    <row r="53" spans="1:14" ht="13" x14ac:dyDescent="0.3">
      <c r="A53" s="36"/>
      <c r="B53" s="56"/>
      <c r="C53" s="61"/>
      <c r="D53" s="51"/>
      <c r="E53" s="51"/>
      <c r="F53" s="51"/>
      <c r="G53" s="51"/>
      <c r="H53" s="40"/>
      <c r="I53" s="40"/>
      <c r="J53" s="40"/>
      <c r="K53" s="40"/>
      <c r="L53" s="40"/>
      <c r="M53" s="40"/>
      <c r="N53" s="40"/>
    </row>
    <row r="54" spans="1:14" ht="13" x14ac:dyDescent="0.3">
      <c r="A54" s="36"/>
      <c r="B54" s="62"/>
      <c r="C54" s="63"/>
      <c r="D54" s="40"/>
      <c r="E54" s="40"/>
      <c r="F54" s="40"/>
      <c r="G54" s="40"/>
      <c r="H54" s="40"/>
      <c r="I54" s="40"/>
      <c r="J54" s="40"/>
      <c r="K54" s="40"/>
      <c r="L54" s="40"/>
      <c r="M54" s="40"/>
      <c r="N54" s="40"/>
    </row>
    <row r="55" spans="1:14" ht="13" x14ac:dyDescent="0.3">
      <c r="A55" s="36"/>
      <c r="B55" s="62"/>
      <c r="C55" s="63"/>
      <c r="D55" s="40"/>
      <c r="E55" s="40"/>
      <c r="F55" s="40"/>
      <c r="G55" s="40"/>
      <c r="H55" s="40"/>
      <c r="I55" s="40"/>
      <c r="J55" s="40"/>
      <c r="K55" s="40"/>
      <c r="L55" s="40"/>
      <c r="M55" s="40"/>
      <c r="N55" s="40"/>
    </row>
    <row r="56" spans="1:14" ht="13" x14ac:dyDescent="0.3">
      <c r="A56" s="36"/>
      <c r="B56" s="62"/>
      <c r="C56" s="63"/>
      <c r="D56" s="40"/>
      <c r="E56" s="40"/>
      <c r="F56" s="40"/>
      <c r="G56" s="40"/>
      <c r="H56" s="40"/>
      <c r="I56" s="40"/>
      <c r="J56" s="40"/>
      <c r="K56" s="40"/>
      <c r="L56" s="40"/>
      <c r="M56" s="40"/>
      <c r="N56" s="40"/>
    </row>
    <row r="57" spans="1:14" ht="13" x14ac:dyDescent="0.3">
      <c r="A57" s="36"/>
      <c r="B57" s="62"/>
      <c r="C57" s="63"/>
      <c r="D57" s="40"/>
      <c r="E57" s="40"/>
      <c r="F57" s="40"/>
      <c r="G57" s="40"/>
      <c r="H57" s="40"/>
      <c r="I57" s="40"/>
      <c r="J57" s="40"/>
      <c r="K57" s="40"/>
      <c r="L57" s="40"/>
      <c r="M57" s="40"/>
      <c r="N57" s="40"/>
    </row>
    <row r="58" spans="1:14" ht="13" x14ac:dyDescent="0.3">
      <c r="A58" s="36"/>
      <c r="B58" s="62"/>
      <c r="C58" s="63"/>
      <c r="D58" s="40"/>
      <c r="E58" s="40"/>
      <c r="F58" s="40"/>
      <c r="G58" s="40"/>
      <c r="H58" s="40"/>
      <c r="I58" s="40"/>
      <c r="J58" s="40"/>
      <c r="K58" s="40"/>
      <c r="L58" s="40"/>
      <c r="M58" s="40"/>
      <c r="N58" s="40"/>
    </row>
    <row r="59" spans="1:14" ht="13" x14ac:dyDescent="0.3">
      <c r="A59" s="36"/>
      <c r="B59" s="62"/>
      <c r="C59" s="63"/>
      <c r="D59" s="40"/>
      <c r="E59" s="40"/>
      <c r="F59" s="40"/>
      <c r="G59" s="40"/>
      <c r="H59" s="40"/>
      <c r="I59" s="40"/>
      <c r="J59" s="40"/>
      <c r="K59" s="40"/>
      <c r="L59" s="40"/>
      <c r="M59" s="40"/>
      <c r="N59" s="40"/>
    </row>
    <row r="60" spans="1:14" ht="13" x14ac:dyDescent="0.3">
      <c r="A60" s="36"/>
      <c r="B60" s="62"/>
      <c r="C60" s="63"/>
      <c r="D60" s="40"/>
      <c r="E60" s="40"/>
      <c r="F60" s="40"/>
      <c r="G60" s="40"/>
      <c r="H60" s="40"/>
      <c r="I60" s="40"/>
      <c r="J60" s="40"/>
      <c r="K60" s="40"/>
      <c r="L60" s="40"/>
      <c r="M60" s="40"/>
      <c r="N60" s="40"/>
    </row>
    <row r="61" spans="1:14" ht="13" x14ac:dyDescent="0.3">
      <c r="A61" s="36"/>
      <c r="B61" s="62"/>
      <c r="C61" s="63"/>
      <c r="D61" s="40"/>
      <c r="E61" s="40"/>
      <c r="F61" s="40"/>
      <c r="G61" s="40"/>
      <c r="H61" s="40"/>
      <c r="I61" s="40"/>
      <c r="J61" s="40"/>
      <c r="K61" s="40"/>
      <c r="L61" s="40"/>
      <c r="M61" s="40"/>
      <c r="N61" s="40"/>
    </row>
    <row r="62" spans="1:14" ht="13" x14ac:dyDescent="0.3">
      <c r="A62" s="36"/>
      <c r="B62" s="62"/>
      <c r="C62" s="63"/>
      <c r="D62" s="40"/>
      <c r="E62" s="40"/>
      <c r="F62" s="40"/>
      <c r="G62" s="40"/>
      <c r="H62" s="40"/>
      <c r="I62" s="40"/>
      <c r="J62" s="40"/>
      <c r="K62" s="40"/>
      <c r="L62" s="40"/>
      <c r="M62" s="40"/>
      <c r="N62" s="40"/>
    </row>
    <row r="63" spans="1:14" ht="13" x14ac:dyDescent="0.3">
      <c r="A63" s="36"/>
      <c r="B63" s="62"/>
      <c r="C63" s="63"/>
      <c r="D63" s="40"/>
      <c r="E63" s="40"/>
      <c r="F63" s="40"/>
      <c r="G63" s="40"/>
      <c r="H63" s="40"/>
      <c r="I63" s="40"/>
      <c r="J63" s="40"/>
      <c r="K63" s="40"/>
      <c r="L63" s="40"/>
      <c r="M63" s="40"/>
      <c r="N63" s="40"/>
    </row>
    <row r="64" spans="1:14" ht="13" x14ac:dyDescent="0.3">
      <c r="A64" s="36"/>
      <c r="B64" s="62"/>
      <c r="C64" s="63"/>
      <c r="D64" s="40"/>
      <c r="E64" s="40"/>
      <c r="F64" s="40"/>
      <c r="G64" s="40"/>
      <c r="H64" s="40"/>
      <c r="I64" s="40"/>
      <c r="J64" s="40"/>
      <c r="K64" s="40"/>
      <c r="L64" s="40"/>
      <c r="M64" s="40"/>
      <c r="N64" s="40"/>
    </row>
    <row r="65" spans="1:14" ht="13" x14ac:dyDescent="0.3">
      <c r="A65" s="36"/>
      <c r="B65" s="62"/>
      <c r="C65" s="63"/>
      <c r="D65" s="40"/>
      <c r="E65" s="40"/>
      <c r="F65" s="40"/>
      <c r="G65" s="40"/>
      <c r="H65" s="40"/>
      <c r="I65" s="40"/>
      <c r="J65" s="40"/>
      <c r="K65" s="40"/>
      <c r="L65" s="40"/>
      <c r="M65" s="40"/>
      <c r="N65" s="40"/>
    </row>
    <row r="66" spans="1:14" ht="13" x14ac:dyDescent="0.3">
      <c r="A66" s="36"/>
      <c r="B66" s="62"/>
      <c r="C66" s="63"/>
      <c r="D66" s="40"/>
      <c r="E66" s="40"/>
      <c r="F66" s="40"/>
      <c r="G66" s="40"/>
      <c r="H66" s="40"/>
      <c r="I66" s="40"/>
      <c r="J66" s="40"/>
      <c r="K66" s="40"/>
      <c r="L66" s="40"/>
      <c r="M66" s="40"/>
      <c r="N66" s="40"/>
    </row>
    <row r="67" spans="1:14" ht="13" x14ac:dyDescent="0.3">
      <c r="A67" s="36"/>
      <c r="B67" s="62"/>
      <c r="C67" s="63"/>
      <c r="D67" s="40"/>
      <c r="E67" s="40"/>
      <c r="F67" s="40"/>
      <c r="G67" s="40"/>
      <c r="H67" s="40"/>
      <c r="I67" s="40"/>
      <c r="J67" s="40"/>
      <c r="K67" s="40"/>
      <c r="L67" s="40"/>
      <c r="M67" s="40"/>
      <c r="N67" s="40"/>
    </row>
    <row r="68" spans="1:14" ht="13" x14ac:dyDescent="0.3">
      <c r="A68" s="36"/>
      <c r="B68" s="62"/>
      <c r="C68" s="63"/>
      <c r="D68" s="40"/>
      <c r="E68" s="40"/>
      <c r="F68" s="40"/>
      <c r="G68" s="40"/>
      <c r="H68" s="40"/>
      <c r="I68" s="40"/>
      <c r="J68" s="40"/>
      <c r="K68" s="40"/>
      <c r="L68" s="40"/>
      <c r="M68" s="40"/>
      <c r="N68" s="40"/>
    </row>
    <row r="69" spans="1:14" ht="13" x14ac:dyDescent="0.3">
      <c r="A69" s="36"/>
      <c r="B69" s="62"/>
      <c r="C69" s="63"/>
      <c r="D69" s="40"/>
      <c r="E69" s="64"/>
      <c r="F69" s="40"/>
      <c r="G69" s="40"/>
      <c r="H69" s="40"/>
      <c r="I69" s="40"/>
      <c r="J69" s="40"/>
      <c r="K69" s="40"/>
      <c r="L69" s="40"/>
      <c r="M69" s="40"/>
      <c r="N69" s="40"/>
    </row>
    <row r="70" spans="1:14" ht="13" x14ac:dyDescent="0.3">
      <c r="A70" s="36"/>
      <c r="B70" s="62"/>
      <c r="C70" s="63"/>
      <c r="D70" s="40"/>
      <c r="E70" s="40"/>
      <c r="F70" s="40"/>
      <c r="G70" s="40"/>
      <c r="H70" s="40"/>
      <c r="I70" s="40"/>
      <c r="J70" s="40"/>
      <c r="K70" s="40"/>
      <c r="L70" s="40"/>
      <c r="M70" s="40"/>
      <c r="N70" s="40"/>
    </row>
    <row r="71" spans="1:14" ht="13" x14ac:dyDescent="0.3">
      <c r="A71" s="36"/>
      <c r="B71" s="62"/>
      <c r="C71" s="63"/>
      <c r="D71" s="40"/>
      <c r="E71" s="40"/>
      <c r="F71" s="40"/>
      <c r="G71" s="40"/>
      <c r="H71" s="40"/>
      <c r="I71" s="40"/>
      <c r="J71" s="40"/>
      <c r="K71" s="40"/>
      <c r="L71" s="40"/>
      <c r="M71" s="40"/>
      <c r="N71" s="40"/>
    </row>
    <row r="72" spans="1:14" ht="13" x14ac:dyDescent="0.3">
      <c r="A72" s="36"/>
      <c r="B72" s="62"/>
      <c r="C72" s="63"/>
      <c r="D72" s="40"/>
      <c r="E72" s="40"/>
      <c r="F72" s="40"/>
      <c r="G72" s="40"/>
      <c r="H72" s="40"/>
      <c r="I72" s="40"/>
      <c r="J72" s="40"/>
      <c r="K72" s="40"/>
      <c r="L72" s="40"/>
      <c r="M72" s="40"/>
      <c r="N72" s="40"/>
    </row>
    <row r="73" spans="1:14" ht="13" x14ac:dyDescent="0.3">
      <c r="A73" s="36"/>
      <c r="B73" s="62"/>
      <c r="C73" s="63"/>
      <c r="D73" s="40"/>
      <c r="E73" s="40"/>
      <c r="F73" s="40"/>
      <c r="G73" s="40"/>
      <c r="H73" s="40"/>
      <c r="I73" s="40"/>
      <c r="J73" s="40"/>
      <c r="K73" s="40"/>
      <c r="L73" s="40"/>
      <c r="M73" s="40"/>
      <c r="N73" s="40"/>
    </row>
    <row r="74" spans="1:14" ht="13" x14ac:dyDescent="0.3">
      <c r="A74" s="36"/>
      <c r="B74" s="62"/>
      <c r="C74" s="63"/>
      <c r="D74" s="40"/>
      <c r="E74" s="40"/>
      <c r="F74" s="40"/>
      <c r="G74" s="40"/>
      <c r="H74" s="40"/>
      <c r="I74" s="40"/>
      <c r="J74" s="40"/>
      <c r="K74" s="40"/>
      <c r="L74" s="40"/>
      <c r="M74" s="40"/>
      <c r="N74" s="40"/>
    </row>
    <row r="75" spans="1:14" ht="13" x14ac:dyDescent="0.3">
      <c r="A75" s="36"/>
      <c r="B75" s="62"/>
      <c r="C75" s="63"/>
      <c r="D75" s="40"/>
      <c r="E75" s="40"/>
      <c r="F75" s="40"/>
      <c r="G75" s="40"/>
      <c r="H75" s="40"/>
      <c r="I75" s="40"/>
      <c r="J75" s="40"/>
      <c r="K75" s="40"/>
      <c r="L75" s="40"/>
      <c r="M75" s="40"/>
      <c r="N75" s="40"/>
    </row>
    <row r="76" spans="1:14" ht="13" x14ac:dyDescent="0.3">
      <c r="A76" s="36"/>
      <c r="B76" s="62"/>
      <c r="C76" s="63"/>
      <c r="D76" s="40"/>
      <c r="E76" s="40"/>
      <c r="F76" s="40"/>
      <c r="G76" s="40"/>
      <c r="H76" s="40"/>
      <c r="I76" s="40"/>
      <c r="J76" s="40"/>
      <c r="K76" s="40"/>
      <c r="L76" s="40"/>
      <c r="M76" s="40"/>
      <c r="N76" s="40"/>
    </row>
    <row r="77" spans="1:14" ht="13" x14ac:dyDescent="0.3">
      <c r="A77" s="36"/>
      <c r="B77" s="62"/>
      <c r="C77" s="63"/>
      <c r="D77" s="40"/>
      <c r="E77" s="40"/>
      <c r="F77" s="40"/>
      <c r="G77" s="40"/>
      <c r="H77" s="40"/>
      <c r="I77" s="40"/>
      <c r="J77" s="40"/>
      <c r="K77" s="40"/>
      <c r="L77" s="40"/>
      <c r="M77" s="40"/>
      <c r="N77" s="40"/>
    </row>
    <row r="78" spans="1:14" ht="13" x14ac:dyDescent="0.3">
      <c r="A78" s="36"/>
      <c r="B78" s="62"/>
      <c r="C78" s="63"/>
      <c r="D78" s="40"/>
      <c r="E78" s="40"/>
      <c r="F78" s="40"/>
      <c r="G78" s="40"/>
      <c r="H78" s="40"/>
      <c r="I78" s="40"/>
      <c r="J78" s="40"/>
      <c r="K78" s="40"/>
      <c r="L78" s="40"/>
      <c r="M78" s="40"/>
      <c r="N78" s="40"/>
    </row>
    <row r="79" spans="1:14" ht="13" x14ac:dyDescent="0.3">
      <c r="A79" s="36"/>
      <c r="B79" s="62"/>
      <c r="C79" s="63"/>
      <c r="D79" s="40"/>
      <c r="E79" s="40"/>
      <c r="F79" s="40"/>
      <c r="G79" s="40"/>
      <c r="H79" s="40"/>
      <c r="I79" s="40"/>
      <c r="J79" s="40"/>
      <c r="K79" s="40"/>
      <c r="L79" s="40"/>
      <c r="M79" s="40"/>
      <c r="N79" s="40"/>
    </row>
    <row r="80" spans="1:14" ht="13" x14ac:dyDescent="0.3">
      <c r="A80" s="36"/>
      <c r="B80" s="62"/>
      <c r="C80" s="63"/>
      <c r="D80" s="40"/>
      <c r="E80" s="40"/>
      <c r="F80" s="40"/>
      <c r="G80" s="40"/>
      <c r="H80" s="40"/>
      <c r="I80" s="40"/>
      <c r="J80" s="40"/>
      <c r="K80" s="40"/>
      <c r="L80" s="40"/>
      <c r="M80" s="40"/>
      <c r="N80" s="40"/>
    </row>
    <row r="81" spans="1:14" ht="13" x14ac:dyDescent="0.3">
      <c r="A81" s="36"/>
      <c r="B81" s="62"/>
      <c r="C81" s="63"/>
      <c r="D81" s="40"/>
      <c r="E81" s="40"/>
      <c r="F81" s="40"/>
      <c r="G81" s="40"/>
      <c r="H81" s="40"/>
      <c r="I81" s="40"/>
      <c r="J81" s="40"/>
      <c r="K81" s="40"/>
      <c r="L81" s="40"/>
      <c r="M81" s="40"/>
      <c r="N81" s="40"/>
    </row>
    <row r="82" spans="1:14" ht="13" x14ac:dyDescent="0.3">
      <c r="A82" s="36"/>
      <c r="B82" s="62"/>
      <c r="C82" s="63"/>
      <c r="D82" s="40"/>
      <c r="E82" s="40"/>
      <c r="F82" s="40"/>
      <c r="G82" s="40"/>
      <c r="H82" s="40"/>
      <c r="I82" s="40"/>
      <c r="J82" s="40"/>
      <c r="K82" s="40"/>
      <c r="L82" s="40"/>
      <c r="M82" s="40"/>
      <c r="N82" s="40"/>
    </row>
    <row r="83" spans="1:14" ht="13" x14ac:dyDescent="0.3">
      <c r="A83" s="36"/>
      <c r="B83" s="62"/>
      <c r="C83" s="63"/>
      <c r="D83" s="40"/>
      <c r="E83" s="40"/>
      <c r="F83" s="40"/>
      <c r="G83" s="40"/>
      <c r="H83" s="40"/>
      <c r="I83" s="40"/>
      <c r="J83" s="40"/>
      <c r="K83" s="40"/>
      <c r="L83" s="40"/>
      <c r="M83" s="40"/>
      <c r="N83" s="40"/>
    </row>
    <row r="84" spans="1:14" ht="13" x14ac:dyDescent="0.3">
      <c r="A84" s="36"/>
      <c r="B84" s="62"/>
      <c r="C84" s="63"/>
      <c r="D84" s="40"/>
      <c r="E84" s="40"/>
      <c r="F84" s="40"/>
      <c r="G84" s="40"/>
      <c r="H84" s="40"/>
      <c r="I84" s="40"/>
      <c r="J84" s="40"/>
      <c r="K84" s="40"/>
      <c r="L84" s="40"/>
      <c r="M84" s="40"/>
      <c r="N84" s="40"/>
    </row>
    <row r="85" spans="1:14" ht="13" x14ac:dyDescent="0.3">
      <c r="A85" s="36"/>
      <c r="B85" s="62"/>
      <c r="C85" s="63"/>
      <c r="D85" s="40"/>
      <c r="E85" s="40"/>
      <c r="F85" s="40"/>
      <c r="G85" s="40"/>
      <c r="H85" s="40"/>
      <c r="I85" s="40"/>
      <c r="J85" s="40"/>
      <c r="K85" s="40"/>
      <c r="L85" s="40"/>
      <c r="M85" s="40"/>
      <c r="N85" s="40"/>
    </row>
    <row r="86" spans="1:14" ht="13" x14ac:dyDescent="0.3">
      <c r="A86" s="36"/>
      <c r="B86" s="62"/>
      <c r="C86" s="63"/>
      <c r="D86" s="40"/>
      <c r="E86" s="40"/>
      <c r="F86" s="40"/>
      <c r="G86" s="40"/>
      <c r="H86" s="40"/>
      <c r="I86" s="40"/>
      <c r="J86" s="40"/>
      <c r="K86" s="40"/>
      <c r="L86" s="40"/>
      <c r="M86" s="40"/>
      <c r="N86" s="40"/>
    </row>
    <row r="87" spans="1:14" ht="13" x14ac:dyDescent="0.3">
      <c r="A87" s="36"/>
      <c r="B87" s="62"/>
      <c r="C87" s="63"/>
      <c r="D87" s="40"/>
      <c r="E87" s="40"/>
      <c r="F87" s="40"/>
      <c r="G87" s="40"/>
      <c r="H87" s="40"/>
      <c r="I87" s="40"/>
      <c r="J87" s="40"/>
      <c r="K87" s="40"/>
      <c r="L87" s="40"/>
      <c r="M87" s="40"/>
      <c r="N87" s="40"/>
    </row>
    <row r="88" spans="1:14" ht="13" x14ac:dyDescent="0.3">
      <c r="A88" s="36"/>
      <c r="B88" s="62"/>
      <c r="C88" s="63"/>
      <c r="D88" s="40"/>
      <c r="E88" s="40"/>
      <c r="F88" s="40"/>
      <c r="G88" s="40"/>
      <c r="H88" s="40"/>
      <c r="I88" s="40"/>
      <c r="J88" s="40"/>
      <c r="K88" s="40"/>
      <c r="L88" s="40"/>
      <c r="M88" s="40"/>
      <c r="N88" s="40"/>
    </row>
    <row r="89" spans="1:14" ht="13" x14ac:dyDescent="0.3">
      <c r="A89" s="36"/>
      <c r="B89" s="62"/>
      <c r="C89" s="63"/>
      <c r="D89" s="40"/>
      <c r="E89" s="40"/>
      <c r="F89" s="40"/>
      <c r="G89" s="40"/>
      <c r="H89" s="40"/>
      <c r="I89" s="40"/>
      <c r="J89" s="40"/>
      <c r="K89" s="40"/>
      <c r="L89" s="40"/>
      <c r="M89" s="40"/>
      <c r="N89" s="40"/>
    </row>
    <row r="90" spans="1:14" ht="13" x14ac:dyDescent="0.3">
      <c r="A90" s="36"/>
      <c r="B90" s="62"/>
      <c r="C90" s="63"/>
      <c r="D90" s="40"/>
      <c r="E90" s="40"/>
      <c r="F90" s="40"/>
      <c r="G90" s="40"/>
      <c r="H90" s="40"/>
      <c r="I90" s="40"/>
      <c r="J90" s="40"/>
      <c r="K90" s="40"/>
      <c r="L90" s="40"/>
      <c r="M90" s="40"/>
      <c r="N90" s="40"/>
    </row>
    <row r="91" spans="1:14" ht="13" x14ac:dyDescent="0.3">
      <c r="A91" s="36"/>
      <c r="B91" s="62"/>
      <c r="C91" s="63"/>
      <c r="D91" s="40"/>
      <c r="E91" s="40"/>
      <c r="F91" s="40"/>
      <c r="G91" s="40"/>
      <c r="H91" s="40"/>
      <c r="I91" s="40"/>
      <c r="J91" s="40"/>
      <c r="K91" s="40"/>
      <c r="L91" s="40"/>
      <c r="M91" s="40"/>
      <c r="N91" s="40"/>
    </row>
    <row r="92" spans="1:14" ht="13" x14ac:dyDescent="0.3">
      <c r="A92" s="36"/>
      <c r="B92" s="62"/>
      <c r="C92" s="63"/>
      <c r="D92" s="40"/>
      <c r="E92" s="40"/>
      <c r="F92" s="40"/>
      <c r="G92" s="40"/>
      <c r="H92" s="40"/>
      <c r="I92" s="40"/>
      <c r="J92" s="40"/>
      <c r="K92" s="40"/>
      <c r="L92" s="40"/>
      <c r="M92" s="40"/>
      <c r="N92" s="40"/>
    </row>
    <row r="93" spans="1:14" ht="13" x14ac:dyDescent="0.3">
      <c r="A93" s="36"/>
      <c r="B93" s="62"/>
      <c r="C93" s="63"/>
      <c r="D93" s="40"/>
      <c r="E93" s="40"/>
      <c r="F93" s="40"/>
      <c r="G93" s="40"/>
      <c r="H93" s="40"/>
      <c r="I93" s="40"/>
      <c r="J93" s="40"/>
      <c r="K93" s="40"/>
      <c r="L93" s="40"/>
      <c r="M93" s="40"/>
      <c r="N93" s="40"/>
    </row>
    <row r="94" spans="1:14" ht="13" x14ac:dyDescent="0.3">
      <c r="A94" s="36"/>
      <c r="B94" s="62"/>
      <c r="C94" s="63"/>
      <c r="D94" s="40"/>
      <c r="E94" s="40"/>
      <c r="F94" s="40"/>
      <c r="G94" s="40"/>
      <c r="H94" s="40"/>
      <c r="I94" s="40"/>
      <c r="J94" s="40"/>
      <c r="K94" s="40"/>
      <c r="L94" s="40"/>
      <c r="M94" s="40"/>
      <c r="N94" s="40"/>
    </row>
    <row r="95" spans="1:14" ht="13" x14ac:dyDescent="0.3">
      <c r="A95" s="36"/>
      <c r="B95" s="62"/>
      <c r="C95" s="63"/>
      <c r="D95" s="40"/>
      <c r="E95" s="40"/>
      <c r="F95" s="40"/>
      <c r="G95" s="40"/>
      <c r="H95" s="40"/>
      <c r="I95" s="40"/>
      <c r="N95" s="40"/>
    </row>
    <row r="96" spans="1:14" ht="13" x14ac:dyDescent="0.3">
      <c r="A96" s="36"/>
      <c r="B96" s="62"/>
      <c r="C96" s="63"/>
      <c r="D96" s="40"/>
      <c r="E96" s="40"/>
      <c r="F96" s="40"/>
      <c r="G96" s="40"/>
      <c r="H96" s="40"/>
      <c r="I96" s="40"/>
      <c r="N96" s="40"/>
    </row>
    <row r="97" spans="1:1" x14ac:dyDescent="0.25">
      <c r="A97" s="36"/>
    </row>
  </sheetData>
  <mergeCells count="9">
    <mergeCell ref="B48:C48"/>
    <mergeCell ref="C49:G49"/>
    <mergeCell ref="C50:L50"/>
    <mergeCell ref="F3:H3"/>
    <mergeCell ref="C5:E5"/>
    <mergeCell ref="C6:E6"/>
    <mergeCell ref="F10:G10"/>
    <mergeCell ref="F11:G11"/>
    <mergeCell ref="F12:G12"/>
  </mergeCells>
  <pageMargins left="0" right="0" top="0.98425196850393704" bottom="0.98425196850393704" header="0.51181102362204722" footer="0.51181102362204722"/>
  <pageSetup paperSize="8"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9FFCC"/>
  </sheetPr>
  <dimension ref="A1:CD1044"/>
  <sheetViews>
    <sheetView zoomScale="85" zoomScaleNormal="85" workbookViewId="0">
      <pane xSplit="2" ySplit="4" topLeftCell="BV36" activePane="bottomRight" state="frozen"/>
      <selection activeCell="C26" sqref="C26"/>
      <selection pane="topRight" activeCell="C26" sqref="C26"/>
      <selection pane="bottomLeft" activeCell="C26" sqref="C26"/>
      <selection pane="bottomRight" activeCell="CG50" sqref="CG50"/>
    </sheetView>
  </sheetViews>
  <sheetFormatPr defaultRowHeight="14" x14ac:dyDescent="0.3"/>
  <cols>
    <col min="1" max="1" width="9.08984375" style="158" customWidth="1"/>
    <col min="2" max="2" width="37.36328125" style="159" bestFit="1" customWidth="1"/>
    <col min="3" max="3" width="14.08984375" style="159" customWidth="1"/>
    <col min="4" max="4" width="12.81640625" style="159" customWidth="1"/>
    <col min="5" max="21" width="10.7265625" style="57" customWidth="1"/>
    <col min="22" max="30" width="10.7265625" style="160" customWidth="1"/>
    <col min="31" max="31" width="9.08984375" style="160"/>
    <col min="32" max="32" width="10.36328125" style="160" customWidth="1"/>
    <col min="33" max="37" width="9.08984375" style="160"/>
    <col min="38" max="38" width="11.08984375" style="160" customWidth="1"/>
    <col min="39" max="39" width="9.08984375" style="160"/>
    <col min="40" max="40" width="13" style="160" customWidth="1"/>
    <col min="41" max="41" width="14.26953125" style="160" customWidth="1"/>
    <col min="42" max="42" width="11.36328125" style="160" customWidth="1"/>
    <col min="43" max="43" width="12" style="160" customWidth="1"/>
    <col min="44" max="59" width="12.36328125" style="160" customWidth="1"/>
    <col min="60" max="63" width="13.26953125" style="160" customWidth="1"/>
    <col min="64" max="64" width="13.6328125" style="160" customWidth="1"/>
    <col min="65" max="66" width="9.08984375" style="160"/>
    <col min="67" max="67" width="31.7265625" style="160" bestFit="1" customWidth="1"/>
    <col min="68" max="69" width="9.08984375" style="160"/>
    <col min="70" max="70" width="44" style="160" customWidth="1"/>
    <col min="71" max="71" width="28.6328125" style="160" bestFit="1" customWidth="1"/>
    <col min="72" max="72" width="26.81640625" style="160" customWidth="1"/>
    <col min="73" max="74" width="9.08984375" style="160"/>
    <col min="75" max="75" width="1.81640625" style="200" customWidth="1"/>
    <col min="76" max="76" width="1.54296875" style="200" customWidth="1"/>
    <col min="77" max="77" width="8.7265625" style="200"/>
    <col min="78" max="78" width="22.6328125" style="160" customWidth="1"/>
    <col min="79" max="80" width="18.26953125" style="160" customWidth="1"/>
    <col min="81" max="81" width="15.7265625" style="160" customWidth="1"/>
    <col min="82" max="82" width="17" style="160" customWidth="1"/>
    <col min="83" max="252" width="9.08984375" style="160"/>
    <col min="253" max="253" width="9.08984375" style="160" customWidth="1"/>
    <col min="254" max="254" width="37.36328125" style="160" bestFit="1" customWidth="1"/>
    <col min="255" max="255" width="14.08984375" style="160" customWidth="1"/>
    <col min="256" max="256" width="12.81640625" style="160" customWidth="1"/>
    <col min="257" max="282" width="10.7265625" style="160" customWidth="1"/>
    <col min="283" max="283" width="9.08984375" style="160"/>
    <col min="284" max="284" width="10.36328125" style="160" customWidth="1"/>
    <col min="285" max="289" width="9.08984375" style="160"/>
    <col min="290" max="290" width="11.08984375" style="160" customWidth="1"/>
    <col min="291" max="291" width="9.08984375" style="160"/>
    <col min="292" max="292" width="13" style="160" customWidth="1"/>
    <col min="293" max="293" width="14.26953125" style="160" customWidth="1"/>
    <col min="294" max="294" width="11.36328125" style="160" customWidth="1"/>
    <col min="295" max="295" width="12" style="160" customWidth="1"/>
    <col min="296" max="312" width="12.36328125" style="160" customWidth="1"/>
    <col min="313" max="316" width="13.26953125" style="160" customWidth="1"/>
    <col min="317" max="317" width="13.6328125" style="160" customWidth="1"/>
    <col min="318" max="322" width="9.08984375" style="160"/>
    <col min="323" max="323" width="44" style="160" customWidth="1"/>
    <col min="324" max="324" width="26.81640625" style="160" customWidth="1"/>
    <col min="325" max="508" width="9.08984375" style="160"/>
    <col min="509" max="509" width="9.08984375" style="160" customWidth="1"/>
    <col min="510" max="510" width="37.36328125" style="160" bestFit="1" customWidth="1"/>
    <col min="511" max="511" width="14.08984375" style="160" customWidth="1"/>
    <col min="512" max="512" width="12.81640625" style="160" customWidth="1"/>
    <col min="513" max="538" width="10.7265625" style="160" customWidth="1"/>
    <col min="539" max="539" width="9.08984375" style="160"/>
    <col min="540" max="540" width="10.36328125" style="160" customWidth="1"/>
    <col min="541" max="545" width="9.08984375" style="160"/>
    <col min="546" max="546" width="11.08984375" style="160" customWidth="1"/>
    <col min="547" max="547" width="9.08984375" style="160"/>
    <col min="548" max="548" width="13" style="160" customWidth="1"/>
    <col min="549" max="549" width="14.26953125" style="160" customWidth="1"/>
    <col min="550" max="550" width="11.36328125" style="160" customWidth="1"/>
    <col min="551" max="551" width="12" style="160" customWidth="1"/>
    <col min="552" max="568" width="12.36328125" style="160" customWidth="1"/>
    <col min="569" max="572" width="13.26953125" style="160" customWidth="1"/>
    <col min="573" max="573" width="13.6328125" style="160" customWidth="1"/>
    <col min="574" max="578" width="9.08984375" style="160"/>
    <col min="579" max="579" width="44" style="160" customWidth="1"/>
    <col min="580" max="580" width="26.81640625" style="160" customWidth="1"/>
    <col min="581" max="764" width="9.08984375" style="160"/>
    <col min="765" max="765" width="9.08984375" style="160" customWidth="1"/>
    <col min="766" max="766" width="37.36328125" style="160" bestFit="1" customWidth="1"/>
    <col min="767" max="767" width="14.08984375" style="160" customWidth="1"/>
    <col min="768" max="768" width="12.81640625" style="160" customWidth="1"/>
    <col min="769" max="794" width="10.7265625" style="160" customWidth="1"/>
    <col min="795" max="795" width="9.08984375" style="160"/>
    <col min="796" max="796" width="10.36328125" style="160" customWidth="1"/>
    <col min="797" max="801" width="9.08984375" style="160"/>
    <col min="802" max="802" width="11.08984375" style="160" customWidth="1"/>
    <col min="803" max="803" width="9.08984375" style="160"/>
    <col min="804" max="804" width="13" style="160" customWidth="1"/>
    <col min="805" max="805" width="14.26953125" style="160" customWidth="1"/>
    <col min="806" max="806" width="11.36328125" style="160" customWidth="1"/>
    <col min="807" max="807" width="12" style="160" customWidth="1"/>
    <col min="808" max="824" width="12.36328125" style="160" customWidth="1"/>
    <col min="825" max="828" width="13.26953125" style="160" customWidth="1"/>
    <col min="829" max="829" width="13.6328125" style="160" customWidth="1"/>
    <col min="830" max="834" width="9.08984375" style="160"/>
    <col min="835" max="835" width="44" style="160" customWidth="1"/>
    <col min="836" max="836" width="26.81640625" style="160" customWidth="1"/>
    <col min="837" max="1020" width="9.08984375" style="160"/>
    <col min="1021" max="1021" width="9.08984375" style="160" customWidth="1"/>
    <col min="1022" max="1022" width="37.36328125" style="160" bestFit="1" customWidth="1"/>
    <col min="1023" max="1023" width="14.08984375" style="160" customWidth="1"/>
    <col min="1024" max="1024" width="12.81640625" style="160" customWidth="1"/>
    <col min="1025" max="1050" width="10.7265625" style="160" customWidth="1"/>
    <col min="1051" max="1051" width="9.08984375" style="160"/>
    <col min="1052" max="1052" width="10.36328125" style="160" customWidth="1"/>
    <col min="1053" max="1057" width="9.08984375" style="160"/>
    <col min="1058" max="1058" width="11.08984375" style="160" customWidth="1"/>
    <col min="1059" max="1059" width="9.08984375" style="160"/>
    <col min="1060" max="1060" width="13" style="160" customWidth="1"/>
    <col min="1061" max="1061" width="14.26953125" style="160" customWidth="1"/>
    <col min="1062" max="1062" width="11.36328125" style="160" customWidth="1"/>
    <col min="1063" max="1063" width="12" style="160" customWidth="1"/>
    <col min="1064" max="1080" width="12.36328125" style="160" customWidth="1"/>
    <col min="1081" max="1084" width="13.26953125" style="160" customWidth="1"/>
    <col min="1085" max="1085" width="13.6328125" style="160" customWidth="1"/>
    <col min="1086" max="1090" width="9.08984375" style="160"/>
    <col min="1091" max="1091" width="44" style="160" customWidth="1"/>
    <col min="1092" max="1092" width="26.81640625" style="160" customWidth="1"/>
    <col min="1093" max="1276" width="9.08984375" style="160"/>
    <col min="1277" max="1277" width="9.08984375" style="160" customWidth="1"/>
    <col min="1278" max="1278" width="37.36328125" style="160" bestFit="1" customWidth="1"/>
    <col min="1279" max="1279" width="14.08984375" style="160" customWidth="1"/>
    <col min="1280" max="1280" width="12.81640625" style="160" customWidth="1"/>
    <col min="1281" max="1306" width="10.7265625" style="160" customWidth="1"/>
    <col min="1307" max="1307" width="9.08984375" style="160"/>
    <col min="1308" max="1308" width="10.36328125" style="160" customWidth="1"/>
    <col min="1309" max="1313" width="9.08984375" style="160"/>
    <col min="1314" max="1314" width="11.08984375" style="160" customWidth="1"/>
    <col min="1315" max="1315" width="9.08984375" style="160"/>
    <col min="1316" max="1316" width="13" style="160" customWidth="1"/>
    <col min="1317" max="1317" width="14.26953125" style="160" customWidth="1"/>
    <col min="1318" max="1318" width="11.36328125" style="160" customWidth="1"/>
    <col min="1319" max="1319" width="12" style="160" customWidth="1"/>
    <col min="1320" max="1336" width="12.36328125" style="160" customWidth="1"/>
    <col min="1337" max="1340" width="13.26953125" style="160" customWidth="1"/>
    <col min="1341" max="1341" width="13.6328125" style="160" customWidth="1"/>
    <col min="1342" max="1346" width="9.08984375" style="160"/>
    <col min="1347" max="1347" width="44" style="160" customWidth="1"/>
    <col min="1348" max="1348" width="26.81640625" style="160" customWidth="1"/>
    <col min="1349" max="1532" width="9.08984375" style="160"/>
    <col min="1533" max="1533" width="9.08984375" style="160" customWidth="1"/>
    <col min="1534" max="1534" width="37.36328125" style="160" bestFit="1" customWidth="1"/>
    <col min="1535" max="1535" width="14.08984375" style="160" customWidth="1"/>
    <col min="1536" max="1536" width="12.81640625" style="160" customWidth="1"/>
    <col min="1537" max="1562" width="10.7265625" style="160" customWidth="1"/>
    <col min="1563" max="1563" width="9.08984375" style="160"/>
    <col min="1564" max="1564" width="10.36328125" style="160" customWidth="1"/>
    <col min="1565" max="1569" width="9.08984375" style="160"/>
    <col min="1570" max="1570" width="11.08984375" style="160" customWidth="1"/>
    <col min="1571" max="1571" width="9.08984375" style="160"/>
    <col min="1572" max="1572" width="13" style="160" customWidth="1"/>
    <col min="1573" max="1573" width="14.26953125" style="160" customWidth="1"/>
    <col min="1574" max="1574" width="11.36328125" style="160" customWidth="1"/>
    <col min="1575" max="1575" width="12" style="160" customWidth="1"/>
    <col min="1576" max="1592" width="12.36328125" style="160" customWidth="1"/>
    <col min="1593" max="1596" width="13.26953125" style="160" customWidth="1"/>
    <col min="1597" max="1597" width="13.6328125" style="160" customWidth="1"/>
    <col min="1598" max="1602" width="9.08984375" style="160"/>
    <col min="1603" max="1603" width="44" style="160" customWidth="1"/>
    <col min="1604" max="1604" width="26.81640625" style="160" customWidth="1"/>
    <col min="1605" max="1788" width="9.08984375" style="160"/>
    <col min="1789" max="1789" width="9.08984375" style="160" customWidth="1"/>
    <col min="1790" max="1790" width="37.36328125" style="160" bestFit="1" customWidth="1"/>
    <col min="1791" max="1791" width="14.08984375" style="160" customWidth="1"/>
    <col min="1792" max="1792" width="12.81640625" style="160" customWidth="1"/>
    <col min="1793" max="1818" width="10.7265625" style="160" customWidth="1"/>
    <col min="1819" max="1819" width="9.08984375" style="160"/>
    <col min="1820" max="1820" width="10.36328125" style="160" customWidth="1"/>
    <col min="1821" max="1825" width="9.08984375" style="160"/>
    <col min="1826" max="1826" width="11.08984375" style="160" customWidth="1"/>
    <col min="1827" max="1827" width="9.08984375" style="160"/>
    <col min="1828" max="1828" width="13" style="160" customWidth="1"/>
    <col min="1829" max="1829" width="14.26953125" style="160" customWidth="1"/>
    <col min="1830" max="1830" width="11.36328125" style="160" customWidth="1"/>
    <col min="1831" max="1831" width="12" style="160" customWidth="1"/>
    <col min="1832" max="1848" width="12.36328125" style="160" customWidth="1"/>
    <col min="1849" max="1852" width="13.26953125" style="160" customWidth="1"/>
    <col min="1853" max="1853" width="13.6328125" style="160" customWidth="1"/>
    <col min="1854" max="1858" width="9.08984375" style="160"/>
    <col min="1859" max="1859" width="44" style="160" customWidth="1"/>
    <col min="1860" max="1860" width="26.81640625" style="160" customWidth="1"/>
    <col min="1861" max="2044" width="9.08984375" style="160"/>
    <col min="2045" max="2045" width="9.08984375" style="160" customWidth="1"/>
    <col min="2046" max="2046" width="37.36328125" style="160" bestFit="1" customWidth="1"/>
    <col min="2047" max="2047" width="14.08984375" style="160" customWidth="1"/>
    <col min="2048" max="2048" width="12.81640625" style="160" customWidth="1"/>
    <col min="2049" max="2074" width="10.7265625" style="160" customWidth="1"/>
    <col min="2075" max="2075" width="9.08984375" style="160"/>
    <col min="2076" max="2076" width="10.36328125" style="160" customWidth="1"/>
    <col min="2077" max="2081" width="9.08984375" style="160"/>
    <col min="2082" max="2082" width="11.08984375" style="160" customWidth="1"/>
    <col min="2083" max="2083" width="9.08984375" style="160"/>
    <col min="2084" max="2084" width="13" style="160" customWidth="1"/>
    <col min="2085" max="2085" width="14.26953125" style="160" customWidth="1"/>
    <col min="2086" max="2086" width="11.36328125" style="160" customWidth="1"/>
    <col min="2087" max="2087" width="12" style="160" customWidth="1"/>
    <col min="2088" max="2104" width="12.36328125" style="160" customWidth="1"/>
    <col min="2105" max="2108" width="13.26953125" style="160" customWidth="1"/>
    <col min="2109" max="2109" width="13.6328125" style="160" customWidth="1"/>
    <col min="2110" max="2114" width="9.08984375" style="160"/>
    <col min="2115" max="2115" width="44" style="160" customWidth="1"/>
    <col min="2116" max="2116" width="26.81640625" style="160" customWidth="1"/>
    <col min="2117" max="2300" width="9.08984375" style="160"/>
    <col min="2301" max="2301" width="9.08984375" style="160" customWidth="1"/>
    <col min="2302" max="2302" width="37.36328125" style="160" bestFit="1" customWidth="1"/>
    <col min="2303" max="2303" width="14.08984375" style="160" customWidth="1"/>
    <col min="2304" max="2304" width="12.81640625" style="160" customWidth="1"/>
    <col min="2305" max="2330" width="10.7265625" style="160" customWidth="1"/>
    <col min="2331" max="2331" width="9.08984375" style="160"/>
    <col min="2332" max="2332" width="10.36328125" style="160" customWidth="1"/>
    <col min="2333" max="2337" width="9.08984375" style="160"/>
    <col min="2338" max="2338" width="11.08984375" style="160" customWidth="1"/>
    <col min="2339" max="2339" width="9.08984375" style="160"/>
    <col min="2340" max="2340" width="13" style="160" customWidth="1"/>
    <col min="2341" max="2341" width="14.26953125" style="160" customWidth="1"/>
    <col min="2342" max="2342" width="11.36328125" style="160" customWidth="1"/>
    <col min="2343" max="2343" width="12" style="160" customWidth="1"/>
    <col min="2344" max="2360" width="12.36328125" style="160" customWidth="1"/>
    <col min="2361" max="2364" width="13.26953125" style="160" customWidth="1"/>
    <col min="2365" max="2365" width="13.6328125" style="160" customWidth="1"/>
    <col min="2366" max="2370" width="9.08984375" style="160"/>
    <col min="2371" max="2371" width="44" style="160" customWidth="1"/>
    <col min="2372" max="2372" width="26.81640625" style="160" customWidth="1"/>
    <col min="2373" max="2556" width="9.08984375" style="160"/>
    <col min="2557" max="2557" width="9.08984375" style="160" customWidth="1"/>
    <col min="2558" max="2558" width="37.36328125" style="160" bestFit="1" customWidth="1"/>
    <col min="2559" max="2559" width="14.08984375" style="160" customWidth="1"/>
    <col min="2560" max="2560" width="12.81640625" style="160" customWidth="1"/>
    <col min="2561" max="2586" width="10.7265625" style="160" customWidth="1"/>
    <col min="2587" max="2587" width="9.08984375" style="160"/>
    <col min="2588" max="2588" width="10.36328125" style="160" customWidth="1"/>
    <col min="2589" max="2593" width="9.08984375" style="160"/>
    <col min="2594" max="2594" width="11.08984375" style="160" customWidth="1"/>
    <col min="2595" max="2595" width="9.08984375" style="160"/>
    <col min="2596" max="2596" width="13" style="160" customWidth="1"/>
    <col min="2597" max="2597" width="14.26953125" style="160" customWidth="1"/>
    <col min="2598" max="2598" width="11.36328125" style="160" customWidth="1"/>
    <col min="2599" max="2599" width="12" style="160" customWidth="1"/>
    <col min="2600" max="2616" width="12.36328125" style="160" customWidth="1"/>
    <col min="2617" max="2620" width="13.26953125" style="160" customWidth="1"/>
    <col min="2621" max="2621" width="13.6328125" style="160" customWidth="1"/>
    <col min="2622" max="2626" width="9.08984375" style="160"/>
    <col min="2627" max="2627" width="44" style="160" customWidth="1"/>
    <col min="2628" max="2628" width="26.81640625" style="160" customWidth="1"/>
    <col min="2629" max="2812" width="9.08984375" style="160"/>
    <col min="2813" max="2813" width="9.08984375" style="160" customWidth="1"/>
    <col min="2814" max="2814" width="37.36328125" style="160" bestFit="1" customWidth="1"/>
    <col min="2815" max="2815" width="14.08984375" style="160" customWidth="1"/>
    <col min="2816" max="2816" width="12.81640625" style="160" customWidth="1"/>
    <col min="2817" max="2842" width="10.7265625" style="160" customWidth="1"/>
    <col min="2843" max="2843" width="9.08984375" style="160"/>
    <col min="2844" max="2844" width="10.36328125" style="160" customWidth="1"/>
    <col min="2845" max="2849" width="9.08984375" style="160"/>
    <col min="2850" max="2850" width="11.08984375" style="160" customWidth="1"/>
    <col min="2851" max="2851" width="9.08984375" style="160"/>
    <col min="2852" max="2852" width="13" style="160" customWidth="1"/>
    <col min="2853" max="2853" width="14.26953125" style="160" customWidth="1"/>
    <col min="2854" max="2854" width="11.36328125" style="160" customWidth="1"/>
    <col min="2855" max="2855" width="12" style="160" customWidth="1"/>
    <col min="2856" max="2872" width="12.36328125" style="160" customWidth="1"/>
    <col min="2873" max="2876" width="13.26953125" style="160" customWidth="1"/>
    <col min="2877" max="2877" width="13.6328125" style="160" customWidth="1"/>
    <col min="2878" max="2882" width="9.08984375" style="160"/>
    <col min="2883" max="2883" width="44" style="160" customWidth="1"/>
    <col min="2884" max="2884" width="26.81640625" style="160" customWidth="1"/>
    <col min="2885" max="3068" width="9.08984375" style="160"/>
    <col min="3069" max="3069" width="9.08984375" style="160" customWidth="1"/>
    <col min="3070" max="3070" width="37.36328125" style="160" bestFit="1" customWidth="1"/>
    <col min="3071" max="3071" width="14.08984375" style="160" customWidth="1"/>
    <col min="3072" max="3072" width="12.81640625" style="160" customWidth="1"/>
    <col min="3073" max="3098" width="10.7265625" style="160" customWidth="1"/>
    <col min="3099" max="3099" width="9.08984375" style="160"/>
    <col min="3100" max="3100" width="10.36328125" style="160" customWidth="1"/>
    <col min="3101" max="3105" width="9.08984375" style="160"/>
    <col min="3106" max="3106" width="11.08984375" style="160" customWidth="1"/>
    <col min="3107" max="3107" width="9.08984375" style="160"/>
    <col min="3108" max="3108" width="13" style="160" customWidth="1"/>
    <col min="3109" max="3109" width="14.26953125" style="160" customWidth="1"/>
    <col min="3110" max="3110" width="11.36328125" style="160" customWidth="1"/>
    <col min="3111" max="3111" width="12" style="160" customWidth="1"/>
    <col min="3112" max="3128" width="12.36328125" style="160" customWidth="1"/>
    <col min="3129" max="3132" width="13.26953125" style="160" customWidth="1"/>
    <col min="3133" max="3133" width="13.6328125" style="160" customWidth="1"/>
    <col min="3134" max="3138" width="9.08984375" style="160"/>
    <col min="3139" max="3139" width="44" style="160" customWidth="1"/>
    <col min="3140" max="3140" width="26.81640625" style="160" customWidth="1"/>
    <col min="3141" max="3324" width="9.08984375" style="160"/>
    <col min="3325" max="3325" width="9.08984375" style="160" customWidth="1"/>
    <col min="3326" max="3326" width="37.36328125" style="160" bestFit="1" customWidth="1"/>
    <col min="3327" max="3327" width="14.08984375" style="160" customWidth="1"/>
    <col min="3328" max="3328" width="12.81640625" style="160" customWidth="1"/>
    <col min="3329" max="3354" width="10.7265625" style="160" customWidth="1"/>
    <col min="3355" max="3355" width="9.08984375" style="160"/>
    <col min="3356" max="3356" width="10.36328125" style="160" customWidth="1"/>
    <col min="3357" max="3361" width="9.08984375" style="160"/>
    <col min="3362" max="3362" width="11.08984375" style="160" customWidth="1"/>
    <col min="3363" max="3363" width="9.08984375" style="160"/>
    <col min="3364" max="3364" width="13" style="160" customWidth="1"/>
    <col min="3365" max="3365" width="14.26953125" style="160" customWidth="1"/>
    <col min="3366" max="3366" width="11.36328125" style="160" customWidth="1"/>
    <col min="3367" max="3367" width="12" style="160" customWidth="1"/>
    <col min="3368" max="3384" width="12.36328125" style="160" customWidth="1"/>
    <col min="3385" max="3388" width="13.26953125" style="160" customWidth="1"/>
    <col min="3389" max="3389" width="13.6328125" style="160" customWidth="1"/>
    <col min="3390" max="3394" width="9.08984375" style="160"/>
    <col min="3395" max="3395" width="44" style="160" customWidth="1"/>
    <col min="3396" max="3396" width="26.81640625" style="160" customWidth="1"/>
    <col min="3397" max="3580" width="9.08984375" style="160"/>
    <col min="3581" max="3581" width="9.08984375" style="160" customWidth="1"/>
    <col min="3582" max="3582" width="37.36328125" style="160" bestFit="1" customWidth="1"/>
    <col min="3583" max="3583" width="14.08984375" style="160" customWidth="1"/>
    <col min="3584" max="3584" width="12.81640625" style="160" customWidth="1"/>
    <col min="3585" max="3610" width="10.7265625" style="160" customWidth="1"/>
    <col min="3611" max="3611" width="9.08984375" style="160"/>
    <col min="3612" max="3612" width="10.36328125" style="160" customWidth="1"/>
    <col min="3613" max="3617" width="9.08984375" style="160"/>
    <col min="3618" max="3618" width="11.08984375" style="160" customWidth="1"/>
    <col min="3619" max="3619" width="9.08984375" style="160"/>
    <col min="3620" max="3620" width="13" style="160" customWidth="1"/>
    <col min="3621" max="3621" width="14.26953125" style="160" customWidth="1"/>
    <col min="3622" max="3622" width="11.36328125" style="160" customWidth="1"/>
    <col min="3623" max="3623" width="12" style="160" customWidth="1"/>
    <col min="3624" max="3640" width="12.36328125" style="160" customWidth="1"/>
    <col min="3641" max="3644" width="13.26953125" style="160" customWidth="1"/>
    <col min="3645" max="3645" width="13.6328125" style="160" customWidth="1"/>
    <col min="3646" max="3650" width="9.08984375" style="160"/>
    <col min="3651" max="3651" width="44" style="160" customWidth="1"/>
    <col min="3652" max="3652" width="26.81640625" style="160" customWidth="1"/>
    <col min="3653" max="3836" width="9.08984375" style="160"/>
    <col min="3837" max="3837" width="9.08984375" style="160" customWidth="1"/>
    <col min="3838" max="3838" width="37.36328125" style="160" bestFit="1" customWidth="1"/>
    <col min="3839" max="3839" width="14.08984375" style="160" customWidth="1"/>
    <col min="3840" max="3840" width="12.81640625" style="160" customWidth="1"/>
    <col min="3841" max="3866" width="10.7265625" style="160" customWidth="1"/>
    <col min="3867" max="3867" width="9.08984375" style="160"/>
    <col min="3868" max="3868" width="10.36328125" style="160" customWidth="1"/>
    <col min="3869" max="3873" width="9.08984375" style="160"/>
    <col min="3874" max="3874" width="11.08984375" style="160" customWidth="1"/>
    <col min="3875" max="3875" width="9.08984375" style="160"/>
    <col min="3876" max="3876" width="13" style="160" customWidth="1"/>
    <col min="3877" max="3877" width="14.26953125" style="160" customWidth="1"/>
    <col min="3878" max="3878" width="11.36328125" style="160" customWidth="1"/>
    <col min="3879" max="3879" width="12" style="160" customWidth="1"/>
    <col min="3880" max="3896" width="12.36328125" style="160" customWidth="1"/>
    <col min="3897" max="3900" width="13.26953125" style="160" customWidth="1"/>
    <col min="3901" max="3901" width="13.6328125" style="160" customWidth="1"/>
    <col min="3902" max="3906" width="9.08984375" style="160"/>
    <col min="3907" max="3907" width="44" style="160" customWidth="1"/>
    <col min="3908" max="3908" width="26.81640625" style="160" customWidth="1"/>
    <col min="3909" max="4092" width="9.08984375" style="160"/>
    <col min="4093" max="4093" width="9.08984375" style="160" customWidth="1"/>
    <col min="4094" max="4094" width="37.36328125" style="160" bestFit="1" customWidth="1"/>
    <col min="4095" max="4095" width="14.08984375" style="160" customWidth="1"/>
    <col min="4096" max="4096" width="12.81640625" style="160" customWidth="1"/>
    <col min="4097" max="4122" width="10.7265625" style="160" customWidth="1"/>
    <col min="4123" max="4123" width="9.08984375" style="160"/>
    <col min="4124" max="4124" width="10.36328125" style="160" customWidth="1"/>
    <col min="4125" max="4129" width="9.08984375" style="160"/>
    <col min="4130" max="4130" width="11.08984375" style="160" customWidth="1"/>
    <col min="4131" max="4131" width="9.08984375" style="160"/>
    <col min="4132" max="4132" width="13" style="160" customWidth="1"/>
    <col min="4133" max="4133" width="14.26953125" style="160" customWidth="1"/>
    <col min="4134" max="4134" width="11.36328125" style="160" customWidth="1"/>
    <col min="4135" max="4135" width="12" style="160" customWidth="1"/>
    <col min="4136" max="4152" width="12.36328125" style="160" customWidth="1"/>
    <col min="4153" max="4156" width="13.26953125" style="160" customWidth="1"/>
    <col min="4157" max="4157" width="13.6328125" style="160" customWidth="1"/>
    <col min="4158" max="4162" width="9.08984375" style="160"/>
    <col min="4163" max="4163" width="44" style="160" customWidth="1"/>
    <col min="4164" max="4164" width="26.81640625" style="160" customWidth="1"/>
    <col min="4165" max="4348" width="9.08984375" style="160"/>
    <col min="4349" max="4349" width="9.08984375" style="160" customWidth="1"/>
    <col min="4350" max="4350" width="37.36328125" style="160" bestFit="1" customWidth="1"/>
    <col min="4351" max="4351" width="14.08984375" style="160" customWidth="1"/>
    <col min="4352" max="4352" width="12.81640625" style="160" customWidth="1"/>
    <col min="4353" max="4378" width="10.7265625" style="160" customWidth="1"/>
    <col min="4379" max="4379" width="9.08984375" style="160"/>
    <col min="4380" max="4380" width="10.36328125" style="160" customWidth="1"/>
    <col min="4381" max="4385" width="9.08984375" style="160"/>
    <col min="4386" max="4386" width="11.08984375" style="160" customWidth="1"/>
    <col min="4387" max="4387" width="9.08984375" style="160"/>
    <col min="4388" max="4388" width="13" style="160" customWidth="1"/>
    <col min="4389" max="4389" width="14.26953125" style="160" customWidth="1"/>
    <col min="4390" max="4390" width="11.36328125" style="160" customWidth="1"/>
    <col min="4391" max="4391" width="12" style="160" customWidth="1"/>
    <col min="4392" max="4408" width="12.36328125" style="160" customWidth="1"/>
    <col min="4409" max="4412" width="13.26953125" style="160" customWidth="1"/>
    <col min="4413" max="4413" width="13.6328125" style="160" customWidth="1"/>
    <col min="4414" max="4418" width="9.08984375" style="160"/>
    <col min="4419" max="4419" width="44" style="160" customWidth="1"/>
    <col min="4420" max="4420" width="26.81640625" style="160" customWidth="1"/>
    <col min="4421" max="4604" width="9.08984375" style="160"/>
    <col min="4605" max="4605" width="9.08984375" style="160" customWidth="1"/>
    <col min="4606" max="4606" width="37.36328125" style="160" bestFit="1" customWidth="1"/>
    <col min="4607" max="4607" width="14.08984375" style="160" customWidth="1"/>
    <col min="4608" max="4608" width="12.81640625" style="160" customWidth="1"/>
    <col min="4609" max="4634" width="10.7265625" style="160" customWidth="1"/>
    <col min="4635" max="4635" width="9.08984375" style="160"/>
    <col min="4636" max="4636" width="10.36328125" style="160" customWidth="1"/>
    <col min="4637" max="4641" width="9.08984375" style="160"/>
    <col min="4642" max="4642" width="11.08984375" style="160" customWidth="1"/>
    <col min="4643" max="4643" width="9.08984375" style="160"/>
    <col min="4644" max="4644" width="13" style="160" customWidth="1"/>
    <col min="4645" max="4645" width="14.26953125" style="160" customWidth="1"/>
    <col min="4646" max="4646" width="11.36328125" style="160" customWidth="1"/>
    <col min="4647" max="4647" width="12" style="160" customWidth="1"/>
    <col min="4648" max="4664" width="12.36328125" style="160" customWidth="1"/>
    <col min="4665" max="4668" width="13.26953125" style="160" customWidth="1"/>
    <col min="4669" max="4669" width="13.6328125" style="160" customWidth="1"/>
    <col min="4670" max="4674" width="9.08984375" style="160"/>
    <col min="4675" max="4675" width="44" style="160" customWidth="1"/>
    <col min="4676" max="4676" width="26.81640625" style="160" customWidth="1"/>
    <col min="4677" max="4860" width="9.08984375" style="160"/>
    <col min="4861" max="4861" width="9.08984375" style="160" customWidth="1"/>
    <col min="4862" max="4862" width="37.36328125" style="160" bestFit="1" customWidth="1"/>
    <col min="4863" max="4863" width="14.08984375" style="160" customWidth="1"/>
    <col min="4864" max="4864" width="12.81640625" style="160" customWidth="1"/>
    <col min="4865" max="4890" width="10.7265625" style="160" customWidth="1"/>
    <col min="4891" max="4891" width="9.08984375" style="160"/>
    <col min="4892" max="4892" width="10.36328125" style="160" customWidth="1"/>
    <col min="4893" max="4897" width="9.08984375" style="160"/>
    <col min="4898" max="4898" width="11.08984375" style="160" customWidth="1"/>
    <col min="4899" max="4899" width="9.08984375" style="160"/>
    <col min="4900" max="4900" width="13" style="160" customWidth="1"/>
    <col min="4901" max="4901" width="14.26953125" style="160" customWidth="1"/>
    <col min="4902" max="4902" width="11.36328125" style="160" customWidth="1"/>
    <col min="4903" max="4903" width="12" style="160" customWidth="1"/>
    <col min="4904" max="4920" width="12.36328125" style="160" customWidth="1"/>
    <col min="4921" max="4924" width="13.26953125" style="160" customWidth="1"/>
    <col min="4925" max="4925" width="13.6328125" style="160" customWidth="1"/>
    <col min="4926" max="4930" width="9.08984375" style="160"/>
    <col min="4931" max="4931" width="44" style="160" customWidth="1"/>
    <col min="4932" max="4932" width="26.81640625" style="160" customWidth="1"/>
    <col min="4933" max="5116" width="9.08984375" style="160"/>
    <col min="5117" max="5117" width="9.08984375" style="160" customWidth="1"/>
    <col min="5118" max="5118" width="37.36328125" style="160" bestFit="1" customWidth="1"/>
    <col min="5119" max="5119" width="14.08984375" style="160" customWidth="1"/>
    <col min="5120" max="5120" width="12.81640625" style="160" customWidth="1"/>
    <col min="5121" max="5146" width="10.7265625" style="160" customWidth="1"/>
    <col min="5147" max="5147" width="9.08984375" style="160"/>
    <col min="5148" max="5148" width="10.36328125" style="160" customWidth="1"/>
    <col min="5149" max="5153" width="9.08984375" style="160"/>
    <col min="5154" max="5154" width="11.08984375" style="160" customWidth="1"/>
    <col min="5155" max="5155" width="9.08984375" style="160"/>
    <col min="5156" max="5156" width="13" style="160" customWidth="1"/>
    <col min="5157" max="5157" width="14.26953125" style="160" customWidth="1"/>
    <col min="5158" max="5158" width="11.36328125" style="160" customWidth="1"/>
    <col min="5159" max="5159" width="12" style="160" customWidth="1"/>
    <col min="5160" max="5176" width="12.36328125" style="160" customWidth="1"/>
    <col min="5177" max="5180" width="13.26953125" style="160" customWidth="1"/>
    <col min="5181" max="5181" width="13.6328125" style="160" customWidth="1"/>
    <col min="5182" max="5186" width="9.08984375" style="160"/>
    <col min="5187" max="5187" width="44" style="160" customWidth="1"/>
    <col min="5188" max="5188" width="26.81640625" style="160" customWidth="1"/>
    <col min="5189" max="5372" width="9.08984375" style="160"/>
    <col min="5373" max="5373" width="9.08984375" style="160" customWidth="1"/>
    <col min="5374" max="5374" width="37.36328125" style="160" bestFit="1" customWidth="1"/>
    <col min="5375" max="5375" width="14.08984375" style="160" customWidth="1"/>
    <col min="5376" max="5376" width="12.81640625" style="160" customWidth="1"/>
    <col min="5377" max="5402" width="10.7265625" style="160" customWidth="1"/>
    <col min="5403" max="5403" width="9.08984375" style="160"/>
    <col min="5404" max="5404" width="10.36328125" style="160" customWidth="1"/>
    <col min="5405" max="5409" width="9.08984375" style="160"/>
    <col min="5410" max="5410" width="11.08984375" style="160" customWidth="1"/>
    <col min="5411" max="5411" width="9.08984375" style="160"/>
    <col min="5412" max="5412" width="13" style="160" customWidth="1"/>
    <col min="5413" max="5413" width="14.26953125" style="160" customWidth="1"/>
    <col min="5414" max="5414" width="11.36328125" style="160" customWidth="1"/>
    <col min="5415" max="5415" width="12" style="160" customWidth="1"/>
    <col min="5416" max="5432" width="12.36328125" style="160" customWidth="1"/>
    <col min="5433" max="5436" width="13.26953125" style="160" customWidth="1"/>
    <col min="5437" max="5437" width="13.6328125" style="160" customWidth="1"/>
    <col min="5438" max="5442" width="9.08984375" style="160"/>
    <col min="5443" max="5443" width="44" style="160" customWidth="1"/>
    <col min="5444" max="5444" width="26.81640625" style="160" customWidth="1"/>
    <col min="5445" max="5628" width="9.08984375" style="160"/>
    <col min="5629" max="5629" width="9.08984375" style="160" customWidth="1"/>
    <col min="5630" max="5630" width="37.36328125" style="160" bestFit="1" customWidth="1"/>
    <col min="5631" max="5631" width="14.08984375" style="160" customWidth="1"/>
    <col min="5632" max="5632" width="12.81640625" style="160" customWidth="1"/>
    <col min="5633" max="5658" width="10.7265625" style="160" customWidth="1"/>
    <col min="5659" max="5659" width="9.08984375" style="160"/>
    <col min="5660" max="5660" width="10.36328125" style="160" customWidth="1"/>
    <col min="5661" max="5665" width="9.08984375" style="160"/>
    <col min="5666" max="5666" width="11.08984375" style="160" customWidth="1"/>
    <col min="5667" max="5667" width="9.08984375" style="160"/>
    <col min="5668" max="5668" width="13" style="160" customWidth="1"/>
    <col min="5669" max="5669" width="14.26953125" style="160" customWidth="1"/>
    <col min="5670" max="5670" width="11.36328125" style="160" customWidth="1"/>
    <col min="5671" max="5671" width="12" style="160" customWidth="1"/>
    <col min="5672" max="5688" width="12.36328125" style="160" customWidth="1"/>
    <col min="5689" max="5692" width="13.26953125" style="160" customWidth="1"/>
    <col min="5693" max="5693" width="13.6328125" style="160" customWidth="1"/>
    <col min="5694" max="5698" width="9.08984375" style="160"/>
    <col min="5699" max="5699" width="44" style="160" customWidth="1"/>
    <col min="5700" max="5700" width="26.81640625" style="160" customWidth="1"/>
    <col min="5701" max="5884" width="9.08984375" style="160"/>
    <col min="5885" max="5885" width="9.08984375" style="160" customWidth="1"/>
    <col min="5886" max="5886" width="37.36328125" style="160" bestFit="1" customWidth="1"/>
    <col min="5887" max="5887" width="14.08984375" style="160" customWidth="1"/>
    <col min="5888" max="5888" width="12.81640625" style="160" customWidth="1"/>
    <col min="5889" max="5914" width="10.7265625" style="160" customWidth="1"/>
    <col min="5915" max="5915" width="9.08984375" style="160"/>
    <col min="5916" max="5916" width="10.36328125" style="160" customWidth="1"/>
    <col min="5917" max="5921" width="9.08984375" style="160"/>
    <col min="5922" max="5922" width="11.08984375" style="160" customWidth="1"/>
    <col min="5923" max="5923" width="9.08984375" style="160"/>
    <col min="5924" max="5924" width="13" style="160" customWidth="1"/>
    <col min="5925" max="5925" width="14.26953125" style="160" customWidth="1"/>
    <col min="5926" max="5926" width="11.36328125" style="160" customWidth="1"/>
    <col min="5927" max="5927" width="12" style="160" customWidth="1"/>
    <col min="5928" max="5944" width="12.36328125" style="160" customWidth="1"/>
    <col min="5945" max="5948" width="13.26953125" style="160" customWidth="1"/>
    <col min="5949" max="5949" width="13.6328125" style="160" customWidth="1"/>
    <col min="5950" max="5954" width="9.08984375" style="160"/>
    <col min="5955" max="5955" width="44" style="160" customWidth="1"/>
    <col min="5956" max="5956" width="26.81640625" style="160" customWidth="1"/>
    <col min="5957" max="6140" width="9.08984375" style="160"/>
    <col min="6141" max="6141" width="9.08984375" style="160" customWidth="1"/>
    <col min="6142" max="6142" width="37.36328125" style="160" bestFit="1" customWidth="1"/>
    <col min="6143" max="6143" width="14.08984375" style="160" customWidth="1"/>
    <col min="6144" max="6144" width="12.81640625" style="160" customWidth="1"/>
    <col min="6145" max="6170" width="10.7265625" style="160" customWidth="1"/>
    <col min="6171" max="6171" width="9.08984375" style="160"/>
    <col min="6172" max="6172" width="10.36328125" style="160" customWidth="1"/>
    <col min="6173" max="6177" width="9.08984375" style="160"/>
    <col min="6178" max="6178" width="11.08984375" style="160" customWidth="1"/>
    <col min="6179" max="6179" width="9.08984375" style="160"/>
    <col min="6180" max="6180" width="13" style="160" customWidth="1"/>
    <col min="6181" max="6181" width="14.26953125" style="160" customWidth="1"/>
    <col min="6182" max="6182" width="11.36328125" style="160" customWidth="1"/>
    <col min="6183" max="6183" width="12" style="160" customWidth="1"/>
    <col min="6184" max="6200" width="12.36328125" style="160" customWidth="1"/>
    <col min="6201" max="6204" width="13.26953125" style="160" customWidth="1"/>
    <col min="6205" max="6205" width="13.6328125" style="160" customWidth="1"/>
    <col min="6206" max="6210" width="9.08984375" style="160"/>
    <col min="6211" max="6211" width="44" style="160" customWidth="1"/>
    <col min="6212" max="6212" width="26.81640625" style="160" customWidth="1"/>
    <col min="6213" max="6396" width="9.08984375" style="160"/>
    <col min="6397" max="6397" width="9.08984375" style="160" customWidth="1"/>
    <col min="6398" max="6398" width="37.36328125" style="160" bestFit="1" customWidth="1"/>
    <col min="6399" max="6399" width="14.08984375" style="160" customWidth="1"/>
    <col min="6400" max="6400" width="12.81640625" style="160" customWidth="1"/>
    <col min="6401" max="6426" width="10.7265625" style="160" customWidth="1"/>
    <col min="6427" max="6427" width="9.08984375" style="160"/>
    <col min="6428" max="6428" width="10.36328125" style="160" customWidth="1"/>
    <col min="6429" max="6433" width="9.08984375" style="160"/>
    <col min="6434" max="6434" width="11.08984375" style="160" customWidth="1"/>
    <col min="6435" max="6435" width="9.08984375" style="160"/>
    <col min="6436" max="6436" width="13" style="160" customWidth="1"/>
    <col min="6437" max="6437" width="14.26953125" style="160" customWidth="1"/>
    <col min="6438" max="6438" width="11.36328125" style="160" customWidth="1"/>
    <col min="6439" max="6439" width="12" style="160" customWidth="1"/>
    <col min="6440" max="6456" width="12.36328125" style="160" customWidth="1"/>
    <col min="6457" max="6460" width="13.26953125" style="160" customWidth="1"/>
    <col min="6461" max="6461" width="13.6328125" style="160" customWidth="1"/>
    <col min="6462" max="6466" width="9.08984375" style="160"/>
    <col min="6467" max="6467" width="44" style="160" customWidth="1"/>
    <col min="6468" max="6468" width="26.81640625" style="160" customWidth="1"/>
    <col min="6469" max="6652" width="9.08984375" style="160"/>
    <col min="6653" max="6653" width="9.08984375" style="160" customWidth="1"/>
    <col min="6654" max="6654" width="37.36328125" style="160" bestFit="1" customWidth="1"/>
    <col min="6655" max="6655" width="14.08984375" style="160" customWidth="1"/>
    <col min="6656" max="6656" width="12.81640625" style="160" customWidth="1"/>
    <col min="6657" max="6682" width="10.7265625" style="160" customWidth="1"/>
    <col min="6683" max="6683" width="9.08984375" style="160"/>
    <col min="6684" max="6684" width="10.36328125" style="160" customWidth="1"/>
    <col min="6685" max="6689" width="9.08984375" style="160"/>
    <col min="6690" max="6690" width="11.08984375" style="160" customWidth="1"/>
    <col min="6691" max="6691" width="9.08984375" style="160"/>
    <col min="6692" max="6692" width="13" style="160" customWidth="1"/>
    <col min="6693" max="6693" width="14.26953125" style="160" customWidth="1"/>
    <col min="6694" max="6694" width="11.36328125" style="160" customWidth="1"/>
    <col min="6695" max="6695" width="12" style="160" customWidth="1"/>
    <col min="6696" max="6712" width="12.36328125" style="160" customWidth="1"/>
    <col min="6713" max="6716" width="13.26953125" style="160" customWidth="1"/>
    <col min="6717" max="6717" width="13.6328125" style="160" customWidth="1"/>
    <col min="6718" max="6722" width="9.08984375" style="160"/>
    <col min="6723" max="6723" width="44" style="160" customWidth="1"/>
    <col min="6724" max="6724" width="26.81640625" style="160" customWidth="1"/>
    <col min="6725" max="6908" width="9.08984375" style="160"/>
    <col min="6909" max="6909" width="9.08984375" style="160" customWidth="1"/>
    <col min="6910" max="6910" width="37.36328125" style="160" bestFit="1" customWidth="1"/>
    <col min="6911" max="6911" width="14.08984375" style="160" customWidth="1"/>
    <col min="6912" max="6912" width="12.81640625" style="160" customWidth="1"/>
    <col min="6913" max="6938" width="10.7265625" style="160" customWidth="1"/>
    <col min="6939" max="6939" width="9.08984375" style="160"/>
    <col min="6940" max="6940" width="10.36328125" style="160" customWidth="1"/>
    <col min="6941" max="6945" width="9.08984375" style="160"/>
    <col min="6946" max="6946" width="11.08984375" style="160" customWidth="1"/>
    <col min="6947" max="6947" width="9.08984375" style="160"/>
    <col min="6948" max="6948" width="13" style="160" customWidth="1"/>
    <col min="6949" max="6949" width="14.26953125" style="160" customWidth="1"/>
    <col min="6950" max="6950" width="11.36328125" style="160" customWidth="1"/>
    <col min="6951" max="6951" width="12" style="160" customWidth="1"/>
    <col min="6952" max="6968" width="12.36328125" style="160" customWidth="1"/>
    <col min="6969" max="6972" width="13.26953125" style="160" customWidth="1"/>
    <col min="6973" max="6973" width="13.6328125" style="160" customWidth="1"/>
    <col min="6974" max="6978" width="9.08984375" style="160"/>
    <col min="6979" max="6979" width="44" style="160" customWidth="1"/>
    <col min="6980" max="6980" width="26.81640625" style="160" customWidth="1"/>
    <col min="6981" max="7164" width="9.08984375" style="160"/>
    <col min="7165" max="7165" width="9.08984375" style="160" customWidth="1"/>
    <col min="7166" max="7166" width="37.36328125" style="160" bestFit="1" customWidth="1"/>
    <col min="7167" max="7167" width="14.08984375" style="160" customWidth="1"/>
    <col min="7168" max="7168" width="12.81640625" style="160" customWidth="1"/>
    <col min="7169" max="7194" width="10.7265625" style="160" customWidth="1"/>
    <col min="7195" max="7195" width="9.08984375" style="160"/>
    <col min="7196" max="7196" width="10.36328125" style="160" customWidth="1"/>
    <col min="7197" max="7201" width="9.08984375" style="160"/>
    <col min="7202" max="7202" width="11.08984375" style="160" customWidth="1"/>
    <col min="7203" max="7203" width="9.08984375" style="160"/>
    <col min="7204" max="7204" width="13" style="160" customWidth="1"/>
    <col min="7205" max="7205" width="14.26953125" style="160" customWidth="1"/>
    <col min="7206" max="7206" width="11.36328125" style="160" customWidth="1"/>
    <col min="7207" max="7207" width="12" style="160" customWidth="1"/>
    <col min="7208" max="7224" width="12.36328125" style="160" customWidth="1"/>
    <col min="7225" max="7228" width="13.26953125" style="160" customWidth="1"/>
    <col min="7229" max="7229" width="13.6328125" style="160" customWidth="1"/>
    <col min="7230" max="7234" width="9.08984375" style="160"/>
    <col min="7235" max="7235" width="44" style="160" customWidth="1"/>
    <col min="7236" max="7236" width="26.81640625" style="160" customWidth="1"/>
    <col min="7237" max="7420" width="9.08984375" style="160"/>
    <col min="7421" max="7421" width="9.08984375" style="160" customWidth="1"/>
    <col min="7422" max="7422" width="37.36328125" style="160" bestFit="1" customWidth="1"/>
    <col min="7423" max="7423" width="14.08984375" style="160" customWidth="1"/>
    <col min="7424" max="7424" width="12.81640625" style="160" customWidth="1"/>
    <col min="7425" max="7450" width="10.7265625" style="160" customWidth="1"/>
    <col min="7451" max="7451" width="9.08984375" style="160"/>
    <col min="7452" max="7452" width="10.36328125" style="160" customWidth="1"/>
    <col min="7453" max="7457" width="9.08984375" style="160"/>
    <col min="7458" max="7458" width="11.08984375" style="160" customWidth="1"/>
    <col min="7459" max="7459" width="9.08984375" style="160"/>
    <col min="7460" max="7460" width="13" style="160" customWidth="1"/>
    <col min="7461" max="7461" width="14.26953125" style="160" customWidth="1"/>
    <col min="7462" max="7462" width="11.36328125" style="160" customWidth="1"/>
    <col min="7463" max="7463" width="12" style="160" customWidth="1"/>
    <col min="7464" max="7480" width="12.36328125" style="160" customWidth="1"/>
    <col min="7481" max="7484" width="13.26953125" style="160" customWidth="1"/>
    <col min="7485" max="7485" width="13.6328125" style="160" customWidth="1"/>
    <col min="7486" max="7490" width="9.08984375" style="160"/>
    <col min="7491" max="7491" width="44" style="160" customWidth="1"/>
    <col min="7492" max="7492" width="26.81640625" style="160" customWidth="1"/>
    <col min="7493" max="7676" width="9.08984375" style="160"/>
    <col min="7677" max="7677" width="9.08984375" style="160" customWidth="1"/>
    <col min="7678" max="7678" width="37.36328125" style="160" bestFit="1" customWidth="1"/>
    <col min="7679" max="7679" width="14.08984375" style="160" customWidth="1"/>
    <col min="7680" max="7680" width="12.81640625" style="160" customWidth="1"/>
    <col min="7681" max="7706" width="10.7265625" style="160" customWidth="1"/>
    <col min="7707" max="7707" width="9.08984375" style="160"/>
    <col min="7708" max="7708" width="10.36328125" style="160" customWidth="1"/>
    <col min="7709" max="7713" width="9.08984375" style="160"/>
    <col min="7714" max="7714" width="11.08984375" style="160" customWidth="1"/>
    <col min="7715" max="7715" width="9.08984375" style="160"/>
    <col min="7716" max="7716" width="13" style="160" customWidth="1"/>
    <col min="7717" max="7717" width="14.26953125" style="160" customWidth="1"/>
    <col min="7718" max="7718" width="11.36328125" style="160" customWidth="1"/>
    <col min="7719" max="7719" width="12" style="160" customWidth="1"/>
    <col min="7720" max="7736" width="12.36328125" style="160" customWidth="1"/>
    <col min="7737" max="7740" width="13.26953125" style="160" customWidth="1"/>
    <col min="7741" max="7741" width="13.6328125" style="160" customWidth="1"/>
    <col min="7742" max="7746" width="9.08984375" style="160"/>
    <col min="7747" max="7747" width="44" style="160" customWidth="1"/>
    <col min="7748" max="7748" width="26.81640625" style="160" customWidth="1"/>
    <col min="7749" max="7932" width="9.08984375" style="160"/>
    <col min="7933" max="7933" width="9.08984375" style="160" customWidth="1"/>
    <col min="7934" max="7934" width="37.36328125" style="160" bestFit="1" customWidth="1"/>
    <col min="7935" max="7935" width="14.08984375" style="160" customWidth="1"/>
    <col min="7936" max="7936" width="12.81640625" style="160" customWidth="1"/>
    <col min="7937" max="7962" width="10.7265625" style="160" customWidth="1"/>
    <col min="7963" max="7963" width="9.08984375" style="160"/>
    <col min="7964" max="7964" width="10.36328125" style="160" customWidth="1"/>
    <col min="7965" max="7969" width="9.08984375" style="160"/>
    <col min="7970" max="7970" width="11.08984375" style="160" customWidth="1"/>
    <col min="7971" max="7971" width="9.08984375" style="160"/>
    <col min="7972" max="7972" width="13" style="160" customWidth="1"/>
    <col min="7973" max="7973" width="14.26953125" style="160" customWidth="1"/>
    <col min="7974" max="7974" width="11.36328125" style="160" customWidth="1"/>
    <col min="7975" max="7975" width="12" style="160" customWidth="1"/>
    <col min="7976" max="7992" width="12.36328125" style="160" customWidth="1"/>
    <col min="7993" max="7996" width="13.26953125" style="160" customWidth="1"/>
    <col min="7997" max="7997" width="13.6328125" style="160" customWidth="1"/>
    <col min="7998" max="8002" width="9.08984375" style="160"/>
    <col min="8003" max="8003" width="44" style="160" customWidth="1"/>
    <col min="8004" max="8004" width="26.81640625" style="160" customWidth="1"/>
    <col min="8005" max="8188" width="9.08984375" style="160"/>
    <col min="8189" max="8189" width="9.08984375" style="160" customWidth="1"/>
    <col min="8190" max="8190" width="37.36328125" style="160" bestFit="1" customWidth="1"/>
    <col min="8191" max="8191" width="14.08984375" style="160" customWidth="1"/>
    <col min="8192" max="8192" width="12.81640625" style="160" customWidth="1"/>
    <col min="8193" max="8218" width="10.7265625" style="160" customWidth="1"/>
    <col min="8219" max="8219" width="9.08984375" style="160"/>
    <col min="8220" max="8220" width="10.36328125" style="160" customWidth="1"/>
    <col min="8221" max="8225" width="9.08984375" style="160"/>
    <col min="8226" max="8226" width="11.08984375" style="160" customWidth="1"/>
    <col min="8227" max="8227" width="9.08984375" style="160"/>
    <col min="8228" max="8228" width="13" style="160" customWidth="1"/>
    <col min="8229" max="8229" width="14.26953125" style="160" customWidth="1"/>
    <col min="8230" max="8230" width="11.36328125" style="160" customWidth="1"/>
    <col min="8231" max="8231" width="12" style="160" customWidth="1"/>
    <col min="8232" max="8248" width="12.36328125" style="160" customWidth="1"/>
    <col min="8249" max="8252" width="13.26953125" style="160" customWidth="1"/>
    <col min="8253" max="8253" width="13.6328125" style="160" customWidth="1"/>
    <col min="8254" max="8258" width="9.08984375" style="160"/>
    <col min="8259" max="8259" width="44" style="160" customWidth="1"/>
    <col min="8260" max="8260" width="26.81640625" style="160" customWidth="1"/>
    <col min="8261" max="8444" width="9.08984375" style="160"/>
    <col min="8445" max="8445" width="9.08984375" style="160" customWidth="1"/>
    <col min="8446" max="8446" width="37.36328125" style="160" bestFit="1" customWidth="1"/>
    <col min="8447" max="8447" width="14.08984375" style="160" customWidth="1"/>
    <col min="8448" max="8448" width="12.81640625" style="160" customWidth="1"/>
    <col min="8449" max="8474" width="10.7265625" style="160" customWidth="1"/>
    <col min="8475" max="8475" width="9.08984375" style="160"/>
    <col min="8476" max="8476" width="10.36328125" style="160" customWidth="1"/>
    <col min="8477" max="8481" width="9.08984375" style="160"/>
    <col min="8482" max="8482" width="11.08984375" style="160" customWidth="1"/>
    <col min="8483" max="8483" width="9.08984375" style="160"/>
    <col min="8484" max="8484" width="13" style="160" customWidth="1"/>
    <col min="8485" max="8485" width="14.26953125" style="160" customWidth="1"/>
    <col min="8486" max="8486" width="11.36328125" style="160" customWidth="1"/>
    <col min="8487" max="8487" width="12" style="160" customWidth="1"/>
    <col min="8488" max="8504" width="12.36328125" style="160" customWidth="1"/>
    <col min="8505" max="8508" width="13.26953125" style="160" customWidth="1"/>
    <col min="8509" max="8509" width="13.6328125" style="160" customWidth="1"/>
    <col min="8510" max="8514" width="9.08984375" style="160"/>
    <col min="8515" max="8515" width="44" style="160" customWidth="1"/>
    <col min="8516" max="8516" width="26.81640625" style="160" customWidth="1"/>
    <col min="8517" max="8700" width="9.08984375" style="160"/>
    <col min="8701" max="8701" width="9.08984375" style="160" customWidth="1"/>
    <col min="8702" max="8702" width="37.36328125" style="160" bestFit="1" customWidth="1"/>
    <col min="8703" max="8703" width="14.08984375" style="160" customWidth="1"/>
    <col min="8704" max="8704" width="12.81640625" style="160" customWidth="1"/>
    <col min="8705" max="8730" width="10.7265625" style="160" customWidth="1"/>
    <col min="8731" max="8731" width="9.08984375" style="160"/>
    <col min="8732" max="8732" width="10.36328125" style="160" customWidth="1"/>
    <col min="8733" max="8737" width="9.08984375" style="160"/>
    <col min="8738" max="8738" width="11.08984375" style="160" customWidth="1"/>
    <col min="8739" max="8739" width="9.08984375" style="160"/>
    <col min="8740" max="8740" width="13" style="160" customWidth="1"/>
    <col min="8741" max="8741" width="14.26953125" style="160" customWidth="1"/>
    <col min="8742" max="8742" width="11.36328125" style="160" customWidth="1"/>
    <col min="8743" max="8743" width="12" style="160" customWidth="1"/>
    <col min="8744" max="8760" width="12.36328125" style="160" customWidth="1"/>
    <col min="8761" max="8764" width="13.26953125" style="160" customWidth="1"/>
    <col min="8765" max="8765" width="13.6328125" style="160" customWidth="1"/>
    <col min="8766" max="8770" width="9.08984375" style="160"/>
    <col min="8771" max="8771" width="44" style="160" customWidth="1"/>
    <col min="8772" max="8772" width="26.81640625" style="160" customWidth="1"/>
    <col min="8773" max="8956" width="9.08984375" style="160"/>
    <col min="8957" max="8957" width="9.08984375" style="160" customWidth="1"/>
    <col min="8958" max="8958" width="37.36328125" style="160" bestFit="1" customWidth="1"/>
    <col min="8959" max="8959" width="14.08984375" style="160" customWidth="1"/>
    <col min="8960" max="8960" width="12.81640625" style="160" customWidth="1"/>
    <col min="8961" max="8986" width="10.7265625" style="160" customWidth="1"/>
    <col min="8987" max="8987" width="9.08984375" style="160"/>
    <col min="8988" max="8988" width="10.36328125" style="160" customWidth="1"/>
    <col min="8989" max="8993" width="9.08984375" style="160"/>
    <col min="8994" max="8994" width="11.08984375" style="160" customWidth="1"/>
    <col min="8995" max="8995" width="9.08984375" style="160"/>
    <col min="8996" max="8996" width="13" style="160" customWidth="1"/>
    <col min="8997" max="8997" width="14.26953125" style="160" customWidth="1"/>
    <col min="8998" max="8998" width="11.36328125" style="160" customWidth="1"/>
    <col min="8999" max="8999" width="12" style="160" customWidth="1"/>
    <col min="9000" max="9016" width="12.36328125" style="160" customWidth="1"/>
    <col min="9017" max="9020" width="13.26953125" style="160" customWidth="1"/>
    <col min="9021" max="9021" width="13.6328125" style="160" customWidth="1"/>
    <col min="9022" max="9026" width="9.08984375" style="160"/>
    <col min="9027" max="9027" width="44" style="160" customWidth="1"/>
    <col min="9028" max="9028" width="26.81640625" style="160" customWidth="1"/>
    <col min="9029" max="9212" width="9.08984375" style="160"/>
    <col min="9213" max="9213" width="9.08984375" style="160" customWidth="1"/>
    <col min="9214" max="9214" width="37.36328125" style="160" bestFit="1" customWidth="1"/>
    <col min="9215" max="9215" width="14.08984375" style="160" customWidth="1"/>
    <col min="9216" max="9216" width="12.81640625" style="160" customWidth="1"/>
    <col min="9217" max="9242" width="10.7265625" style="160" customWidth="1"/>
    <col min="9243" max="9243" width="9.08984375" style="160"/>
    <col min="9244" max="9244" width="10.36328125" style="160" customWidth="1"/>
    <col min="9245" max="9249" width="9.08984375" style="160"/>
    <col min="9250" max="9250" width="11.08984375" style="160" customWidth="1"/>
    <col min="9251" max="9251" width="9.08984375" style="160"/>
    <col min="9252" max="9252" width="13" style="160" customWidth="1"/>
    <col min="9253" max="9253" width="14.26953125" style="160" customWidth="1"/>
    <col min="9254" max="9254" width="11.36328125" style="160" customWidth="1"/>
    <col min="9255" max="9255" width="12" style="160" customWidth="1"/>
    <col min="9256" max="9272" width="12.36328125" style="160" customWidth="1"/>
    <col min="9273" max="9276" width="13.26953125" style="160" customWidth="1"/>
    <col min="9277" max="9277" width="13.6328125" style="160" customWidth="1"/>
    <col min="9278" max="9282" width="9.08984375" style="160"/>
    <col min="9283" max="9283" width="44" style="160" customWidth="1"/>
    <col min="9284" max="9284" width="26.81640625" style="160" customWidth="1"/>
    <col min="9285" max="9468" width="9.08984375" style="160"/>
    <col min="9469" max="9469" width="9.08984375" style="160" customWidth="1"/>
    <col min="9470" max="9470" width="37.36328125" style="160" bestFit="1" customWidth="1"/>
    <col min="9471" max="9471" width="14.08984375" style="160" customWidth="1"/>
    <col min="9472" max="9472" width="12.81640625" style="160" customWidth="1"/>
    <col min="9473" max="9498" width="10.7265625" style="160" customWidth="1"/>
    <col min="9499" max="9499" width="9.08984375" style="160"/>
    <col min="9500" max="9500" width="10.36328125" style="160" customWidth="1"/>
    <col min="9501" max="9505" width="9.08984375" style="160"/>
    <col min="9506" max="9506" width="11.08984375" style="160" customWidth="1"/>
    <col min="9507" max="9507" width="9.08984375" style="160"/>
    <col min="9508" max="9508" width="13" style="160" customWidth="1"/>
    <col min="9509" max="9509" width="14.26953125" style="160" customWidth="1"/>
    <col min="9510" max="9510" width="11.36328125" style="160" customWidth="1"/>
    <col min="9511" max="9511" width="12" style="160" customWidth="1"/>
    <col min="9512" max="9528" width="12.36328125" style="160" customWidth="1"/>
    <col min="9529" max="9532" width="13.26953125" style="160" customWidth="1"/>
    <col min="9533" max="9533" width="13.6328125" style="160" customWidth="1"/>
    <col min="9534" max="9538" width="9.08984375" style="160"/>
    <col min="9539" max="9539" width="44" style="160" customWidth="1"/>
    <col min="9540" max="9540" width="26.81640625" style="160" customWidth="1"/>
    <col min="9541" max="9724" width="9.08984375" style="160"/>
    <col min="9725" max="9725" width="9.08984375" style="160" customWidth="1"/>
    <col min="9726" max="9726" width="37.36328125" style="160" bestFit="1" customWidth="1"/>
    <col min="9727" max="9727" width="14.08984375" style="160" customWidth="1"/>
    <col min="9728" max="9728" width="12.81640625" style="160" customWidth="1"/>
    <col min="9729" max="9754" width="10.7265625" style="160" customWidth="1"/>
    <col min="9755" max="9755" width="9.08984375" style="160"/>
    <col min="9756" max="9756" width="10.36328125" style="160" customWidth="1"/>
    <col min="9757" max="9761" width="9.08984375" style="160"/>
    <col min="9762" max="9762" width="11.08984375" style="160" customWidth="1"/>
    <col min="9763" max="9763" width="9.08984375" style="160"/>
    <col min="9764" max="9764" width="13" style="160" customWidth="1"/>
    <col min="9765" max="9765" width="14.26953125" style="160" customWidth="1"/>
    <col min="9766" max="9766" width="11.36328125" style="160" customWidth="1"/>
    <col min="9767" max="9767" width="12" style="160" customWidth="1"/>
    <col min="9768" max="9784" width="12.36328125" style="160" customWidth="1"/>
    <col min="9785" max="9788" width="13.26953125" style="160" customWidth="1"/>
    <col min="9789" max="9789" width="13.6328125" style="160" customWidth="1"/>
    <col min="9790" max="9794" width="9.08984375" style="160"/>
    <col min="9795" max="9795" width="44" style="160" customWidth="1"/>
    <col min="9796" max="9796" width="26.81640625" style="160" customWidth="1"/>
    <col min="9797" max="9980" width="9.08984375" style="160"/>
    <col min="9981" max="9981" width="9.08984375" style="160" customWidth="1"/>
    <col min="9982" max="9982" width="37.36328125" style="160" bestFit="1" customWidth="1"/>
    <col min="9983" max="9983" width="14.08984375" style="160" customWidth="1"/>
    <col min="9984" max="9984" width="12.81640625" style="160" customWidth="1"/>
    <col min="9985" max="10010" width="10.7265625" style="160" customWidth="1"/>
    <col min="10011" max="10011" width="9.08984375" style="160"/>
    <col min="10012" max="10012" width="10.36328125" style="160" customWidth="1"/>
    <col min="10013" max="10017" width="9.08984375" style="160"/>
    <col min="10018" max="10018" width="11.08984375" style="160" customWidth="1"/>
    <col min="10019" max="10019" width="9.08984375" style="160"/>
    <col min="10020" max="10020" width="13" style="160" customWidth="1"/>
    <col min="10021" max="10021" width="14.26953125" style="160" customWidth="1"/>
    <col min="10022" max="10022" width="11.36328125" style="160" customWidth="1"/>
    <col min="10023" max="10023" width="12" style="160" customWidth="1"/>
    <col min="10024" max="10040" width="12.36328125" style="160" customWidth="1"/>
    <col min="10041" max="10044" width="13.26953125" style="160" customWidth="1"/>
    <col min="10045" max="10045" width="13.6328125" style="160" customWidth="1"/>
    <col min="10046" max="10050" width="9.08984375" style="160"/>
    <col min="10051" max="10051" width="44" style="160" customWidth="1"/>
    <col min="10052" max="10052" width="26.81640625" style="160" customWidth="1"/>
    <col min="10053" max="10236" width="9.08984375" style="160"/>
    <col min="10237" max="10237" width="9.08984375" style="160" customWidth="1"/>
    <col min="10238" max="10238" width="37.36328125" style="160" bestFit="1" customWidth="1"/>
    <col min="10239" max="10239" width="14.08984375" style="160" customWidth="1"/>
    <col min="10240" max="10240" width="12.81640625" style="160" customWidth="1"/>
    <col min="10241" max="10266" width="10.7265625" style="160" customWidth="1"/>
    <col min="10267" max="10267" width="9.08984375" style="160"/>
    <col min="10268" max="10268" width="10.36328125" style="160" customWidth="1"/>
    <col min="10269" max="10273" width="9.08984375" style="160"/>
    <col min="10274" max="10274" width="11.08984375" style="160" customWidth="1"/>
    <col min="10275" max="10275" width="9.08984375" style="160"/>
    <col min="10276" max="10276" width="13" style="160" customWidth="1"/>
    <col min="10277" max="10277" width="14.26953125" style="160" customWidth="1"/>
    <col min="10278" max="10278" width="11.36328125" style="160" customWidth="1"/>
    <col min="10279" max="10279" width="12" style="160" customWidth="1"/>
    <col min="10280" max="10296" width="12.36328125" style="160" customWidth="1"/>
    <col min="10297" max="10300" width="13.26953125" style="160" customWidth="1"/>
    <col min="10301" max="10301" width="13.6328125" style="160" customWidth="1"/>
    <col min="10302" max="10306" width="9.08984375" style="160"/>
    <col min="10307" max="10307" width="44" style="160" customWidth="1"/>
    <col min="10308" max="10308" width="26.81640625" style="160" customWidth="1"/>
    <col min="10309" max="10492" width="9.08984375" style="160"/>
    <col min="10493" max="10493" width="9.08984375" style="160" customWidth="1"/>
    <col min="10494" max="10494" width="37.36328125" style="160" bestFit="1" customWidth="1"/>
    <col min="10495" max="10495" width="14.08984375" style="160" customWidth="1"/>
    <col min="10496" max="10496" width="12.81640625" style="160" customWidth="1"/>
    <col min="10497" max="10522" width="10.7265625" style="160" customWidth="1"/>
    <col min="10523" max="10523" width="9.08984375" style="160"/>
    <col min="10524" max="10524" width="10.36328125" style="160" customWidth="1"/>
    <col min="10525" max="10529" width="9.08984375" style="160"/>
    <col min="10530" max="10530" width="11.08984375" style="160" customWidth="1"/>
    <col min="10531" max="10531" width="9.08984375" style="160"/>
    <col min="10532" max="10532" width="13" style="160" customWidth="1"/>
    <col min="10533" max="10533" width="14.26953125" style="160" customWidth="1"/>
    <col min="10534" max="10534" width="11.36328125" style="160" customWidth="1"/>
    <col min="10535" max="10535" width="12" style="160" customWidth="1"/>
    <col min="10536" max="10552" width="12.36328125" style="160" customWidth="1"/>
    <col min="10553" max="10556" width="13.26953125" style="160" customWidth="1"/>
    <col min="10557" max="10557" width="13.6328125" style="160" customWidth="1"/>
    <col min="10558" max="10562" width="9.08984375" style="160"/>
    <col min="10563" max="10563" width="44" style="160" customWidth="1"/>
    <col min="10564" max="10564" width="26.81640625" style="160" customWidth="1"/>
    <col min="10565" max="10748" width="9.08984375" style="160"/>
    <col min="10749" max="10749" width="9.08984375" style="160" customWidth="1"/>
    <col min="10750" max="10750" width="37.36328125" style="160" bestFit="1" customWidth="1"/>
    <col min="10751" max="10751" width="14.08984375" style="160" customWidth="1"/>
    <col min="10752" max="10752" width="12.81640625" style="160" customWidth="1"/>
    <col min="10753" max="10778" width="10.7265625" style="160" customWidth="1"/>
    <col min="10779" max="10779" width="9.08984375" style="160"/>
    <col min="10780" max="10780" width="10.36328125" style="160" customWidth="1"/>
    <col min="10781" max="10785" width="9.08984375" style="160"/>
    <col min="10786" max="10786" width="11.08984375" style="160" customWidth="1"/>
    <col min="10787" max="10787" width="9.08984375" style="160"/>
    <col min="10788" max="10788" width="13" style="160" customWidth="1"/>
    <col min="10789" max="10789" width="14.26953125" style="160" customWidth="1"/>
    <col min="10790" max="10790" width="11.36328125" style="160" customWidth="1"/>
    <col min="10791" max="10791" width="12" style="160" customWidth="1"/>
    <col min="10792" max="10808" width="12.36328125" style="160" customWidth="1"/>
    <col min="10809" max="10812" width="13.26953125" style="160" customWidth="1"/>
    <col min="10813" max="10813" width="13.6328125" style="160" customWidth="1"/>
    <col min="10814" max="10818" width="9.08984375" style="160"/>
    <col min="10819" max="10819" width="44" style="160" customWidth="1"/>
    <col min="10820" max="10820" width="26.81640625" style="160" customWidth="1"/>
    <col min="10821" max="11004" width="9.08984375" style="160"/>
    <col min="11005" max="11005" width="9.08984375" style="160" customWidth="1"/>
    <col min="11006" max="11006" width="37.36328125" style="160" bestFit="1" customWidth="1"/>
    <col min="11007" max="11007" width="14.08984375" style="160" customWidth="1"/>
    <col min="11008" max="11008" width="12.81640625" style="160" customWidth="1"/>
    <col min="11009" max="11034" width="10.7265625" style="160" customWidth="1"/>
    <col min="11035" max="11035" width="9.08984375" style="160"/>
    <col min="11036" max="11036" width="10.36328125" style="160" customWidth="1"/>
    <col min="11037" max="11041" width="9.08984375" style="160"/>
    <col min="11042" max="11042" width="11.08984375" style="160" customWidth="1"/>
    <col min="11043" max="11043" width="9.08984375" style="160"/>
    <col min="11044" max="11044" width="13" style="160" customWidth="1"/>
    <col min="11045" max="11045" width="14.26953125" style="160" customWidth="1"/>
    <col min="11046" max="11046" width="11.36328125" style="160" customWidth="1"/>
    <col min="11047" max="11047" width="12" style="160" customWidth="1"/>
    <col min="11048" max="11064" width="12.36328125" style="160" customWidth="1"/>
    <col min="11065" max="11068" width="13.26953125" style="160" customWidth="1"/>
    <col min="11069" max="11069" width="13.6328125" style="160" customWidth="1"/>
    <col min="11070" max="11074" width="9.08984375" style="160"/>
    <col min="11075" max="11075" width="44" style="160" customWidth="1"/>
    <col min="11076" max="11076" width="26.81640625" style="160" customWidth="1"/>
    <col min="11077" max="11260" width="9.08984375" style="160"/>
    <col min="11261" max="11261" width="9.08984375" style="160" customWidth="1"/>
    <col min="11262" max="11262" width="37.36328125" style="160" bestFit="1" customWidth="1"/>
    <col min="11263" max="11263" width="14.08984375" style="160" customWidth="1"/>
    <col min="11264" max="11264" width="12.81640625" style="160" customWidth="1"/>
    <col min="11265" max="11290" width="10.7265625" style="160" customWidth="1"/>
    <col min="11291" max="11291" width="9.08984375" style="160"/>
    <col min="11292" max="11292" width="10.36328125" style="160" customWidth="1"/>
    <col min="11293" max="11297" width="9.08984375" style="160"/>
    <col min="11298" max="11298" width="11.08984375" style="160" customWidth="1"/>
    <col min="11299" max="11299" width="9.08984375" style="160"/>
    <col min="11300" max="11300" width="13" style="160" customWidth="1"/>
    <col min="11301" max="11301" width="14.26953125" style="160" customWidth="1"/>
    <col min="11302" max="11302" width="11.36328125" style="160" customWidth="1"/>
    <col min="11303" max="11303" width="12" style="160" customWidth="1"/>
    <col min="11304" max="11320" width="12.36328125" style="160" customWidth="1"/>
    <col min="11321" max="11324" width="13.26953125" style="160" customWidth="1"/>
    <col min="11325" max="11325" width="13.6328125" style="160" customWidth="1"/>
    <col min="11326" max="11330" width="9.08984375" style="160"/>
    <col min="11331" max="11331" width="44" style="160" customWidth="1"/>
    <col min="11332" max="11332" width="26.81640625" style="160" customWidth="1"/>
    <col min="11333" max="11516" width="9.08984375" style="160"/>
    <col min="11517" max="11517" width="9.08984375" style="160" customWidth="1"/>
    <col min="11518" max="11518" width="37.36328125" style="160" bestFit="1" customWidth="1"/>
    <col min="11519" max="11519" width="14.08984375" style="160" customWidth="1"/>
    <col min="11520" max="11520" width="12.81640625" style="160" customWidth="1"/>
    <col min="11521" max="11546" width="10.7265625" style="160" customWidth="1"/>
    <col min="11547" max="11547" width="9.08984375" style="160"/>
    <col min="11548" max="11548" width="10.36328125" style="160" customWidth="1"/>
    <col min="11549" max="11553" width="9.08984375" style="160"/>
    <col min="11554" max="11554" width="11.08984375" style="160" customWidth="1"/>
    <col min="11555" max="11555" width="9.08984375" style="160"/>
    <col min="11556" max="11556" width="13" style="160" customWidth="1"/>
    <col min="11557" max="11557" width="14.26953125" style="160" customWidth="1"/>
    <col min="11558" max="11558" width="11.36328125" style="160" customWidth="1"/>
    <col min="11559" max="11559" width="12" style="160" customWidth="1"/>
    <col min="11560" max="11576" width="12.36328125" style="160" customWidth="1"/>
    <col min="11577" max="11580" width="13.26953125" style="160" customWidth="1"/>
    <col min="11581" max="11581" width="13.6328125" style="160" customWidth="1"/>
    <col min="11582" max="11586" width="9.08984375" style="160"/>
    <col min="11587" max="11587" width="44" style="160" customWidth="1"/>
    <col min="11588" max="11588" width="26.81640625" style="160" customWidth="1"/>
    <col min="11589" max="11772" width="9.08984375" style="160"/>
    <col min="11773" max="11773" width="9.08984375" style="160" customWidth="1"/>
    <col min="11774" max="11774" width="37.36328125" style="160" bestFit="1" customWidth="1"/>
    <col min="11775" max="11775" width="14.08984375" style="160" customWidth="1"/>
    <col min="11776" max="11776" width="12.81640625" style="160" customWidth="1"/>
    <col min="11777" max="11802" width="10.7265625" style="160" customWidth="1"/>
    <col min="11803" max="11803" width="9.08984375" style="160"/>
    <col min="11804" max="11804" width="10.36328125" style="160" customWidth="1"/>
    <col min="11805" max="11809" width="9.08984375" style="160"/>
    <col min="11810" max="11810" width="11.08984375" style="160" customWidth="1"/>
    <col min="11811" max="11811" width="9.08984375" style="160"/>
    <col min="11812" max="11812" width="13" style="160" customWidth="1"/>
    <col min="11813" max="11813" width="14.26953125" style="160" customWidth="1"/>
    <col min="11814" max="11814" width="11.36328125" style="160" customWidth="1"/>
    <col min="11815" max="11815" width="12" style="160" customWidth="1"/>
    <col min="11816" max="11832" width="12.36328125" style="160" customWidth="1"/>
    <col min="11833" max="11836" width="13.26953125" style="160" customWidth="1"/>
    <col min="11837" max="11837" width="13.6328125" style="160" customWidth="1"/>
    <col min="11838" max="11842" width="9.08984375" style="160"/>
    <col min="11843" max="11843" width="44" style="160" customWidth="1"/>
    <col min="11844" max="11844" width="26.81640625" style="160" customWidth="1"/>
    <col min="11845" max="12028" width="9.08984375" style="160"/>
    <col min="12029" max="12029" width="9.08984375" style="160" customWidth="1"/>
    <col min="12030" max="12030" width="37.36328125" style="160" bestFit="1" customWidth="1"/>
    <col min="12031" max="12031" width="14.08984375" style="160" customWidth="1"/>
    <col min="12032" max="12032" width="12.81640625" style="160" customWidth="1"/>
    <col min="12033" max="12058" width="10.7265625" style="160" customWidth="1"/>
    <col min="12059" max="12059" width="9.08984375" style="160"/>
    <col min="12060" max="12060" width="10.36328125" style="160" customWidth="1"/>
    <col min="12061" max="12065" width="9.08984375" style="160"/>
    <col min="12066" max="12066" width="11.08984375" style="160" customWidth="1"/>
    <col min="12067" max="12067" width="9.08984375" style="160"/>
    <col min="12068" max="12068" width="13" style="160" customWidth="1"/>
    <col min="12069" max="12069" width="14.26953125" style="160" customWidth="1"/>
    <col min="12070" max="12070" width="11.36328125" style="160" customWidth="1"/>
    <col min="12071" max="12071" width="12" style="160" customWidth="1"/>
    <col min="12072" max="12088" width="12.36328125" style="160" customWidth="1"/>
    <col min="12089" max="12092" width="13.26953125" style="160" customWidth="1"/>
    <col min="12093" max="12093" width="13.6328125" style="160" customWidth="1"/>
    <col min="12094" max="12098" width="9.08984375" style="160"/>
    <col min="12099" max="12099" width="44" style="160" customWidth="1"/>
    <col min="12100" max="12100" width="26.81640625" style="160" customWidth="1"/>
    <col min="12101" max="12284" width="9.08984375" style="160"/>
    <col min="12285" max="12285" width="9.08984375" style="160" customWidth="1"/>
    <col min="12286" max="12286" width="37.36328125" style="160" bestFit="1" customWidth="1"/>
    <col min="12287" max="12287" width="14.08984375" style="160" customWidth="1"/>
    <col min="12288" max="12288" width="12.81640625" style="160" customWidth="1"/>
    <col min="12289" max="12314" width="10.7265625" style="160" customWidth="1"/>
    <col min="12315" max="12315" width="9.08984375" style="160"/>
    <col min="12316" max="12316" width="10.36328125" style="160" customWidth="1"/>
    <col min="12317" max="12321" width="9.08984375" style="160"/>
    <col min="12322" max="12322" width="11.08984375" style="160" customWidth="1"/>
    <col min="12323" max="12323" width="9.08984375" style="160"/>
    <col min="12324" max="12324" width="13" style="160" customWidth="1"/>
    <col min="12325" max="12325" width="14.26953125" style="160" customWidth="1"/>
    <col min="12326" max="12326" width="11.36328125" style="160" customWidth="1"/>
    <col min="12327" max="12327" width="12" style="160" customWidth="1"/>
    <col min="12328" max="12344" width="12.36328125" style="160" customWidth="1"/>
    <col min="12345" max="12348" width="13.26953125" style="160" customWidth="1"/>
    <col min="12349" max="12349" width="13.6328125" style="160" customWidth="1"/>
    <col min="12350" max="12354" width="9.08984375" style="160"/>
    <col min="12355" max="12355" width="44" style="160" customWidth="1"/>
    <col min="12356" max="12356" width="26.81640625" style="160" customWidth="1"/>
    <col min="12357" max="12540" width="9.08984375" style="160"/>
    <col min="12541" max="12541" width="9.08984375" style="160" customWidth="1"/>
    <col min="12542" max="12542" width="37.36328125" style="160" bestFit="1" customWidth="1"/>
    <col min="12543" max="12543" width="14.08984375" style="160" customWidth="1"/>
    <col min="12544" max="12544" width="12.81640625" style="160" customWidth="1"/>
    <col min="12545" max="12570" width="10.7265625" style="160" customWidth="1"/>
    <col min="12571" max="12571" width="9.08984375" style="160"/>
    <col min="12572" max="12572" width="10.36328125" style="160" customWidth="1"/>
    <col min="12573" max="12577" width="9.08984375" style="160"/>
    <col min="12578" max="12578" width="11.08984375" style="160" customWidth="1"/>
    <col min="12579" max="12579" width="9.08984375" style="160"/>
    <col min="12580" max="12580" width="13" style="160" customWidth="1"/>
    <col min="12581" max="12581" width="14.26953125" style="160" customWidth="1"/>
    <col min="12582" max="12582" width="11.36328125" style="160" customWidth="1"/>
    <col min="12583" max="12583" width="12" style="160" customWidth="1"/>
    <col min="12584" max="12600" width="12.36328125" style="160" customWidth="1"/>
    <col min="12601" max="12604" width="13.26953125" style="160" customWidth="1"/>
    <col min="12605" max="12605" width="13.6328125" style="160" customWidth="1"/>
    <col min="12606" max="12610" width="9.08984375" style="160"/>
    <col min="12611" max="12611" width="44" style="160" customWidth="1"/>
    <col min="12612" max="12612" width="26.81640625" style="160" customWidth="1"/>
    <col min="12613" max="12796" width="9.08984375" style="160"/>
    <col min="12797" max="12797" width="9.08984375" style="160" customWidth="1"/>
    <col min="12798" max="12798" width="37.36328125" style="160" bestFit="1" customWidth="1"/>
    <col min="12799" max="12799" width="14.08984375" style="160" customWidth="1"/>
    <col min="12800" max="12800" width="12.81640625" style="160" customWidth="1"/>
    <col min="12801" max="12826" width="10.7265625" style="160" customWidth="1"/>
    <col min="12827" max="12827" width="9.08984375" style="160"/>
    <col min="12828" max="12828" width="10.36328125" style="160" customWidth="1"/>
    <col min="12829" max="12833" width="9.08984375" style="160"/>
    <col min="12834" max="12834" width="11.08984375" style="160" customWidth="1"/>
    <col min="12835" max="12835" width="9.08984375" style="160"/>
    <col min="12836" max="12836" width="13" style="160" customWidth="1"/>
    <col min="12837" max="12837" width="14.26953125" style="160" customWidth="1"/>
    <col min="12838" max="12838" width="11.36328125" style="160" customWidth="1"/>
    <col min="12839" max="12839" width="12" style="160" customWidth="1"/>
    <col min="12840" max="12856" width="12.36328125" style="160" customWidth="1"/>
    <col min="12857" max="12860" width="13.26953125" style="160" customWidth="1"/>
    <col min="12861" max="12861" width="13.6328125" style="160" customWidth="1"/>
    <col min="12862" max="12866" width="9.08984375" style="160"/>
    <col min="12867" max="12867" width="44" style="160" customWidth="1"/>
    <col min="12868" max="12868" width="26.81640625" style="160" customWidth="1"/>
    <col min="12869" max="13052" width="9.08984375" style="160"/>
    <col min="13053" max="13053" width="9.08984375" style="160" customWidth="1"/>
    <col min="13054" max="13054" width="37.36328125" style="160" bestFit="1" customWidth="1"/>
    <col min="13055" max="13055" width="14.08984375" style="160" customWidth="1"/>
    <col min="13056" max="13056" width="12.81640625" style="160" customWidth="1"/>
    <col min="13057" max="13082" width="10.7265625" style="160" customWidth="1"/>
    <col min="13083" max="13083" width="9.08984375" style="160"/>
    <col min="13084" max="13084" width="10.36328125" style="160" customWidth="1"/>
    <col min="13085" max="13089" width="9.08984375" style="160"/>
    <col min="13090" max="13090" width="11.08984375" style="160" customWidth="1"/>
    <col min="13091" max="13091" width="9.08984375" style="160"/>
    <col min="13092" max="13092" width="13" style="160" customWidth="1"/>
    <col min="13093" max="13093" width="14.26953125" style="160" customWidth="1"/>
    <col min="13094" max="13094" width="11.36328125" style="160" customWidth="1"/>
    <col min="13095" max="13095" width="12" style="160" customWidth="1"/>
    <col min="13096" max="13112" width="12.36328125" style="160" customWidth="1"/>
    <col min="13113" max="13116" width="13.26953125" style="160" customWidth="1"/>
    <col min="13117" max="13117" width="13.6328125" style="160" customWidth="1"/>
    <col min="13118" max="13122" width="9.08984375" style="160"/>
    <col min="13123" max="13123" width="44" style="160" customWidth="1"/>
    <col min="13124" max="13124" width="26.81640625" style="160" customWidth="1"/>
    <col min="13125" max="13308" width="9.08984375" style="160"/>
    <col min="13309" max="13309" width="9.08984375" style="160" customWidth="1"/>
    <col min="13310" max="13310" width="37.36328125" style="160" bestFit="1" customWidth="1"/>
    <col min="13311" max="13311" width="14.08984375" style="160" customWidth="1"/>
    <col min="13312" max="13312" width="12.81640625" style="160" customWidth="1"/>
    <col min="13313" max="13338" width="10.7265625" style="160" customWidth="1"/>
    <col min="13339" max="13339" width="9.08984375" style="160"/>
    <col min="13340" max="13340" width="10.36328125" style="160" customWidth="1"/>
    <col min="13341" max="13345" width="9.08984375" style="160"/>
    <col min="13346" max="13346" width="11.08984375" style="160" customWidth="1"/>
    <col min="13347" max="13347" width="9.08984375" style="160"/>
    <col min="13348" max="13348" width="13" style="160" customWidth="1"/>
    <col min="13349" max="13349" width="14.26953125" style="160" customWidth="1"/>
    <col min="13350" max="13350" width="11.36328125" style="160" customWidth="1"/>
    <col min="13351" max="13351" width="12" style="160" customWidth="1"/>
    <col min="13352" max="13368" width="12.36328125" style="160" customWidth="1"/>
    <col min="13369" max="13372" width="13.26953125" style="160" customWidth="1"/>
    <col min="13373" max="13373" width="13.6328125" style="160" customWidth="1"/>
    <col min="13374" max="13378" width="9.08984375" style="160"/>
    <col min="13379" max="13379" width="44" style="160" customWidth="1"/>
    <col min="13380" max="13380" width="26.81640625" style="160" customWidth="1"/>
    <col min="13381" max="13564" width="9.08984375" style="160"/>
    <col min="13565" max="13565" width="9.08984375" style="160" customWidth="1"/>
    <col min="13566" max="13566" width="37.36328125" style="160" bestFit="1" customWidth="1"/>
    <col min="13567" max="13567" width="14.08984375" style="160" customWidth="1"/>
    <col min="13568" max="13568" width="12.81640625" style="160" customWidth="1"/>
    <col min="13569" max="13594" width="10.7265625" style="160" customWidth="1"/>
    <col min="13595" max="13595" width="9.08984375" style="160"/>
    <col min="13596" max="13596" width="10.36328125" style="160" customWidth="1"/>
    <col min="13597" max="13601" width="9.08984375" style="160"/>
    <col min="13602" max="13602" width="11.08984375" style="160" customWidth="1"/>
    <col min="13603" max="13603" width="9.08984375" style="160"/>
    <col min="13604" max="13604" width="13" style="160" customWidth="1"/>
    <col min="13605" max="13605" width="14.26953125" style="160" customWidth="1"/>
    <col min="13606" max="13606" width="11.36328125" style="160" customWidth="1"/>
    <col min="13607" max="13607" width="12" style="160" customWidth="1"/>
    <col min="13608" max="13624" width="12.36328125" style="160" customWidth="1"/>
    <col min="13625" max="13628" width="13.26953125" style="160" customWidth="1"/>
    <col min="13629" max="13629" width="13.6328125" style="160" customWidth="1"/>
    <col min="13630" max="13634" width="9.08984375" style="160"/>
    <col min="13635" max="13635" width="44" style="160" customWidth="1"/>
    <col min="13636" max="13636" width="26.81640625" style="160" customWidth="1"/>
    <col min="13637" max="13820" width="9.08984375" style="160"/>
    <col min="13821" max="13821" width="9.08984375" style="160" customWidth="1"/>
    <col min="13822" max="13822" width="37.36328125" style="160" bestFit="1" customWidth="1"/>
    <col min="13823" max="13823" width="14.08984375" style="160" customWidth="1"/>
    <col min="13824" max="13824" width="12.81640625" style="160" customWidth="1"/>
    <col min="13825" max="13850" width="10.7265625" style="160" customWidth="1"/>
    <col min="13851" max="13851" width="9.08984375" style="160"/>
    <col min="13852" max="13852" width="10.36328125" style="160" customWidth="1"/>
    <col min="13853" max="13857" width="9.08984375" style="160"/>
    <col min="13858" max="13858" width="11.08984375" style="160" customWidth="1"/>
    <col min="13859" max="13859" width="9.08984375" style="160"/>
    <col min="13860" max="13860" width="13" style="160" customWidth="1"/>
    <col min="13861" max="13861" width="14.26953125" style="160" customWidth="1"/>
    <col min="13862" max="13862" width="11.36328125" style="160" customWidth="1"/>
    <col min="13863" max="13863" width="12" style="160" customWidth="1"/>
    <col min="13864" max="13880" width="12.36328125" style="160" customWidth="1"/>
    <col min="13881" max="13884" width="13.26953125" style="160" customWidth="1"/>
    <col min="13885" max="13885" width="13.6328125" style="160" customWidth="1"/>
    <col min="13886" max="13890" width="9.08984375" style="160"/>
    <col min="13891" max="13891" width="44" style="160" customWidth="1"/>
    <col min="13892" max="13892" width="26.81640625" style="160" customWidth="1"/>
    <col min="13893" max="14076" width="9.08984375" style="160"/>
    <col min="14077" max="14077" width="9.08984375" style="160" customWidth="1"/>
    <col min="14078" max="14078" width="37.36328125" style="160" bestFit="1" customWidth="1"/>
    <col min="14079" max="14079" width="14.08984375" style="160" customWidth="1"/>
    <col min="14080" max="14080" width="12.81640625" style="160" customWidth="1"/>
    <col min="14081" max="14106" width="10.7265625" style="160" customWidth="1"/>
    <col min="14107" max="14107" width="9.08984375" style="160"/>
    <col min="14108" max="14108" width="10.36328125" style="160" customWidth="1"/>
    <col min="14109" max="14113" width="9.08984375" style="160"/>
    <col min="14114" max="14114" width="11.08984375" style="160" customWidth="1"/>
    <col min="14115" max="14115" width="9.08984375" style="160"/>
    <col min="14116" max="14116" width="13" style="160" customWidth="1"/>
    <col min="14117" max="14117" width="14.26953125" style="160" customWidth="1"/>
    <col min="14118" max="14118" width="11.36328125" style="160" customWidth="1"/>
    <col min="14119" max="14119" width="12" style="160" customWidth="1"/>
    <col min="14120" max="14136" width="12.36328125" style="160" customWidth="1"/>
    <col min="14137" max="14140" width="13.26953125" style="160" customWidth="1"/>
    <col min="14141" max="14141" width="13.6328125" style="160" customWidth="1"/>
    <col min="14142" max="14146" width="9.08984375" style="160"/>
    <col min="14147" max="14147" width="44" style="160" customWidth="1"/>
    <col min="14148" max="14148" width="26.81640625" style="160" customWidth="1"/>
    <col min="14149" max="14332" width="9.08984375" style="160"/>
    <col min="14333" max="14333" width="9.08984375" style="160" customWidth="1"/>
    <col min="14334" max="14334" width="37.36328125" style="160" bestFit="1" customWidth="1"/>
    <col min="14335" max="14335" width="14.08984375" style="160" customWidth="1"/>
    <col min="14336" max="14336" width="12.81640625" style="160" customWidth="1"/>
    <col min="14337" max="14362" width="10.7265625" style="160" customWidth="1"/>
    <col min="14363" max="14363" width="9.08984375" style="160"/>
    <col min="14364" max="14364" width="10.36328125" style="160" customWidth="1"/>
    <col min="14365" max="14369" width="9.08984375" style="160"/>
    <col min="14370" max="14370" width="11.08984375" style="160" customWidth="1"/>
    <col min="14371" max="14371" width="9.08984375" style="160"/>
    <col min="14372" max="14372" width="13" style="160" customWidth="1"/>
    <col min="14373" max="14373" width="14.26953125" style="160" customWidth="1"/>
    <col min="14374" max="14374" width="11.36328125" style="160" customWidth="1"/>
    <col min="14375" max="14375" width="12" style="160" customWidth="1"/>
    <col min="14376" max="14392" width="12.36328125" style="160" customWidth="1"/>
    <col min="14393" max="14396" width="13.26953125" style="160" customWidth="1"/>
    <col min="14397" max="14397" width="13.6328125" style="160" customWidth="1"/>
    <col min="14398" max="14402" width="9.08984375" style="160"/>
    <col min="14403" max="14403" width="44" style="160" customWidth="1"/>
    <col min="14404" max="14404" width="26.81640625" style="160" customWidth="1"/>
    <col min="14405" max="14588" width="9.08984375" style="160"/>
    <col min="14589" max="14589" width="9.08984375" style="160" customWidth="1"/>
    <col min="14590" max="14590" width="37.36328125" style="160" bestFit="1" customWidth="1"/>
    <col min="14591" max="14591" width="14.08984375" style="160" customWidth="1"/>
    <col min="14592" max="14592" width="12.81640625" style="160" customWidth="1"/>
    <col min="14593" max="14618" width="10.7265625" style="160" customWidth="1"/>
    <col min="14619" max="14619" width="9.08984375" style="160"/>
    <col min="14620" max="14620" width="10.36328125" style="160" customWidth="1"/>
    <col min="14621" max="14625" width="9.08984375" style="160"/>
    <col min="14626" max="14626" width="11.08984375" style="160" customWidth="1"/>
    <col min="14627" max="14627" width="9.08984375" style="160"/>
    <col min="14628" max="14628" width="13" style="160" customWidth="1"/>
    <col min="14629" max="14629" width="14.26953125" style="160" customWidth="1"/>
    <col min="14630" max="14630" width="11.36328125" style="160" customWidth="1"/>
    <col min="14631" max="14631" width="12" style="160" customWidth="1"/>
    <col min="14632" max="14648" width="12.36328125" style="160" customWidth="1"/>
    <col min="14649" max="14652" width="13.26953125" style="160" customWidth="1"/>
    <col min="14653" max="14653" width="13.6328125" style="160" customWidth="1"/>
    <col min="14654" max="14658" width="9.08984375" style="160"/>
    <col min="14659" max="14659" width="44" style="160" customWidth="1"/>
    <col min="14660" max="14660" width="26.81640625" style="160" customWidth="1"/>
    <col min="14661" max="14844" width="9.08984375" style="160"/>
    <col min="14845" max="14845" width="9.08984375" style="160" customWidth="1"/>
    <col min="14846" max="14846" width="37.36328125" style="160" bestFit="1" customWidth="1"/>
    <col min="14847" max="14847" width="14.08984375" style="160" customWidth="1"/>
    <col min="14848" max="14848" width="12.81640625" style="160" customWidth="1"/>
    <col min="14849" max="14874" width="10.7265625" style="160" customWidth="1"/>
    <col min="14875" max="14875" width="9.08984375" style="160"/>
    <col min="14876" max="14876" width="10.36328125" style="160" customWidth="1"/>
    <col min="14877" max="14881" width="9.08984375" style="160"/>
    <col min="14882" max="14882" width="11.08984375" style="160" customWidth="1"/>
    <col min="14883" max="14883" width="9.08984375" style="160"/>
    <col min="14884" max="14884" width="13" style="160" customWidth="1"/>
    <col min="14885" max="14885" width="14.26953125" style="160" customWidth="1"/>
    <col min="14886" max="14886" width="11.36328125" style="160" customWidth="1"/>
    <col min="14887" max="14887" width="12" style="160" customWidth="1"/>
    <col min="14888" max="14904" width="12.36328125" style="160" customWidth="1"/>
    <col min="14905" max="14908" width="13.26953125" style="160" customWidth="1"/>
    <col min="14909" max="14909" width="13.6328125" style="160" customWidth="1"/>
    <col min="14910" max="14914" width="9.08984375" style="160"/>
    <col min="14915" max="14915" width="44" style="160" customWidth="1"/>
    <col min="14916" max="14916" width="26.81640625" style="160" customWidth="1"/>
    <col min="14917" max="15100" width="9.08984375" style="160"/>
    <col min="15101" max="15101" width="9.08984375" style="160" customWidth="1"/>
    <col min="15102" max="15102" width="37.36328125" style="160" bestFit="1" customWidth="1"/>
    <col min="15103" max="15103" width="14.08984375" style="160" customWidth="1"/>
    <col min="15104" max="15104" width="12.81640625" style="160" customWidth="1"/>
    <col min="15105" max="15130" width="10.7265625" style="160" customWidth="1"/>
    <col min="15131" max="15131" width="9.08984375" style="160"/>
    <col min="15132" max="15132" width="10.36328125" style="160" customWidth="1"/>
    <col min="15133" max="15137" width="9.08984375" style="160"/>
    <col min="15138" max="15138" width="11.08984375" style="160" customWidth="1"/>
    <col min="15139" max="15139" width="9.08984375" style="160"/>
    <col min="15140" max="15140" width="13" style="160" customWidth="1"/>
    <col min="15141" max="15141" width="14.26953125" style="160" customWidth="1"/>
    <col min="15142" max="15142" width="11.36328125" style="160" customWidth="1"/>
    <col min="15143" max="15143" width="12" style="160" customWidth="1"/>
    <col min="15144" max="15160" width="12.36328125" style="160" customWidth="1"/>
    <col min="15161" max="15164" width="13.26953125" style="160" customWidth="1"/>
    <col min="15165" max="15165" width="13.6328125" style="160" customWidth="1"/>
    <col min="15166" max="15170" width="9.08984375" style="160"/>
    <col min="15171" max="15171" width="44" style="160" customWidth="1"/>
    <col min="15172" max="15172" width="26.81640625" style="160" customWidth="1"/>
    <col min="15173" max="15356" width="9.08984375" style="160"/>
    <col min="15357" max="15357" width="9.08984375" style="160" customWidth="1"/>
    <col min="15358" max="15358" width="37.36328125" style="160" bestFit="1" customWidth="1"/>
    <col min="15359" max="15359" width="14.08984375" style="160" customWidth="1"/>
    <col min="15360" max="15360" width="12.81640625" style="160" customWidth="1"/>
    <col min="15361" max="15386" width="10.7265625" style="160" customWidth="1"/>
    <col min="15387" max="15387" width="9.08984375" style="160"/>
    <col min="15388" max="15388" width="10.36328125" style="160" customWidth="1"/>
    <col min="15389" max="15393" width="9.08984375" style="160"/>
    <col min="15394" max="15394" width="11.08984375" style="160" customWidth="1"/>
    <col min="15395" max="15395" width="9.08984375" style="160"/>
    <col min="15396" max="15396" width="13" style="160" customWidth="1"/>
    <col min="15397" max="15397" width="14.26953125" style="160" customWidth="1"/>
    <col min="15398" max="15398" width="11.36328125" style="160" customWidth="1"/>
    <col min="15399" max="15399" width="12" style="160" customWidth="1"/>
    <col min="15400" max="15416" width="12.36328125" style="160" customWidth="1"/>
    <col min="15417" max="15420" width="13.26953125" style="160" customWidth="1"/>
    <col min="15421" max="15421" width="13.6328125" style="160" customWidth="1"/>
    <col min="15422" max="15426" width="9.08984375" style="160"/>
    <col min="15427" max="15427" width="44" style="160" customWidth="1"/>
    <col min="15428" max="15428" width="26.81640625" style="160" customWidth="1"/>
    <col min="15429" max="15612" width="9.08984375" style="160"/>
    <col min="15613" max="15613" width="9.08984375" style="160" customWidth="1"/>
    <col min="15614" max="15614" width="37.36328125" style="160" bestFit="1" customWidth="1"/>
    <col min="15615" max="15615" width="14.08984375" style="160" customWidth="1"/>
    <col min="15616" max="15616" width="12.81640625" style="160" customWidth="1"/>
    <col min="15617" max="15642" width="10.7265625" style="160" customWidth="1"/>
    <col min="15643" max="15643" width="9.08984375" style="160"/>
    <col min="15644" max="15644" width="10.36328125" style="160" customWidth="1"/>
    <col min="15645" max="15649" width="9.08984375" style="160"/>
    <col min="15650" max="15650" width="11.08984375" style="160" customWidth="1"/>
    <col min="15651" max="15651" width="9.08984375" style="160"/>
    <col min="15652" max="15652" width="13" style="160" customWidth="1"/>
    <col min="15653" max="15653" width="14.26953125" style="160" customWidth="1"/>
    <col min="15654" max="15654" width="11.36328125" style="160" customWidth="1"/>
    <col min="15655" max="15655" width="12" style="160" customWidth="1"/>
    <col min="15656" max="15672" width="12.36328125" style="160" customWidth="1"/>
    <col min="15673" max="15676" width="13.26953125" style="160" customWidth="1"/>
    <col min="15677" max="15677" width="13.6328125" style="160" customWidth="1"/>
    <col min="15678" max="15682" width="9.08984375" style="160"/>
    <col min="15683" max="15683" width="44" style="160" customWidth="1"/>
    <col min="15684" max="15684" width="26.81640625" style="160" customWidth="1"/>
    <col min="15685" max="15868" width="9.08984375" style="160"/>
    <col min="15869" max="15869" width="9.08984375" style="160" customWidth="1"/>
    <col min="15870" max="15870" width="37.36328125" style="160" bestFit="1" customWidth="1"/>
    <col min="15871" max="15871" width="14.08984375" style="160" customWidth="1"/>
    <col min="15872" max="15872" width="12.81640625" style="160" customWidth="1"/>
    <col min="15873" max="15898" width="10.7265625" style="160" customWidth="1"/>
    <col min="15899" max="15899" width="9.08984375" style="160"/>
    <col min="15900" max="15900" width="10.36328125" style="160" customWidth="1"/>
    <col min="15901" max="15905" width="9.08984375" style="160"/>
    <col min="15906" max="15906" width="11.08984375" style="160" customWidth="1"/>
    <col min="15907" max="15907" width="9.08984375" style="160"/>
    <col min="15908" max="15908" width="13" style="160" customWidth="1"/>
    <col min="15909" max="15909" width="14.26953125" style="160" customWidth="1"/>
    <col min="15910" max="15910" width="11.36328125" style="160" customWidth="1"/>
    <col min="15911" max="15911" width="12" style="160" customWidth="1"/>
    <col min="15912" max="15928" width="12.36328125" style="160" customWidth="1"/>
    <col min="15929" max="15932" width="13.26953125" style="160" customWidth="1"/>
    <col min="15933" max="15933" width="13.6328125" style="160" customWidth="1"/>
    <col min="15934" max="15938" width="9.08984375" style="160"/>
    <col min="15939" max="15939" width="44" style="160" customWidth="1"/>
    <col min="15940" max="15940" width="26.81640625" style="160" customWidth="1"/>
    <col min="15941" max="16124" width="9.08984375" style="160"/>
    <col min="16125" max="16125" width="9.08984375" style="160" customWidth="1"/>
    <col min="16126" max="16126" width="37.36328125" style="160" bestFit="1" customWidth="1"/>
    <col min="16127" max="16127" width="14.08984375" style="160" customWidth="1"/>
    <col min="16128" max="16128" width="12.81640625" style="160" customWidth="1"/>
    <col min="16129" max="16154" width="10.7265625" style="160" customWidth="1"/>
    <col min="16155" max="16155" width="9.08984375" style="160"/>
    <col min="16156" max="16156" width="10.36328125" style="160" customWidth="1"/>
    <col min="16157" max="16161" width="9.08984375" style="160"/>
    <col min="16162" max="16162" width="11.08984375" style="160" customWidth="1"/>
    <col min="16163" max="16163" width="9.08984375" style="160"/>
    <col min="16164" max="16164" width="13" style="160" customWidth="1"/>
    <col min="16165" max="16165" width="14.26953125" style="160" customWidth="1"/>
    <col min="16166" max="16166" width="11.36328125" style="160" customWidth="1"/>
    <col min="16167" max="16167" width="12" style="160" customWidth="1"/>
    <col min="16168" max="16184" width="12.36328125" style="160" customWidth="1"/>
    <col min="16185" max="16188" width="13.26953125" style="160" customWidth="1"/>
    <col min="16189" max="16189" width="13.6328125" style="160" customWidth="1"/>
    <col min="16190" max="16194" width="9.08984375" style="160"/>
    <col min="16195" max="16195" width="44" style="160" customWidth="1"/>
    <col min="16196" max="16196" width="26.81640625" style="160" customWidth="1"/>
    <col min="16197" max="16377" width="9.08984375" style="160"/>
    <col min="16378" max="16384" width="9.08984375" style="160" customWidth="1"/>
  </cols>
  <sheetData>
    <row r="1" spans="1:82" ht="14.5" x14ac:dyDescent="0.35">
      <c r="C1" s="325" t="s">
        <v>65</v>
      </c>
      <c r="D1" s="326"/>
      <c r="E1" s="327" t="s">
        <v>66</v>
      </c>
      <c r="F1" s="327"/>
      <c r="G1" s="327"/>
      <c r="H1" s="327"/>
      <c r="I1" s="327"/>
      <c r="J1" s="327"/>
      <c r="K1" s="327"/>
      <c r="L1" s="327"/>
      <c r="M1" s="327"/>
      <c r="N1" s="327"/>
      <c r="O1" s="327"/>
      <c r="P1" s="327"/>
      <c r="Q1" s="327"/>
      <c r="R1" s="327"/>
      <c r="S1" s="327"/>
      <c r="T1" s="327"/>
      <c r="U1" s="327"/>
      <c r="V1" s="327"/>
      <c r="W1" s="327"/>
      <c r="X1" s="327"/>
      <c r="Y1" s="327"/>
      <c r="Z1" s="327"/>
      <c r="AA1" s="327"/>
      <c r="AB1" s="327" t="s">
        <v>67</v>
      </c>
      <c r="AC1" s="327"/>
      <c r="AD1" s="327"/>
      <c r="AE1" s="327"/>
      <c r="AF1" s="327"/>
      <c r="AG1" s="327"/>
      <c r="AH1" s="327"/>
      <c r="AI1" s="327"/>
      <c r="AJ1" s="327"/>
      <c r="AK1" s="327"/>
      <c r="AL1" s="327"/>
      <c r="AM1" s="327"/>
      <c r="AN1" s="327"/>
      <c r="AO1" s="327"/>
      <c r="AP1" s="327"/>
      <c r="AQ1" s="327"/>
      <c r="AR1" s="327"/>
      <c r="AS1" s="328" t="s">
        <v>68</v>
      </c>
      <c r="AT1" s="329"/>
      <c r="AU1" s="329"/>
      <c r="AV1" s="329"/>
      <c r="AW1" s="329"/>
      <c r="AX1" s="329"/>
      <c r="AY1" s="329"/>
      <c r="AZ1" s="329"/>
      <c r="BA1" s="329"/>
      <c r="BB1" s="329"/>
      <c r="BC1" s="329"/>
      <c r="BD1" s="329"/>
      <c r="BE1" s="329"/>
      <c r="BF1" s="329"/>
      <c r="BG1" s="330"/>
      <c r="BH1" s="323" t="s">
        <v>69</v>
      </c>
      <c r="BI1" s="331"/>
      <c r="BJ1" s="331"/>
      <c r="BK1" s="331"/>
      <c r="BL1" s="324"/>
      <c r="BN1" s="161" t="s">
        <v>1225</v>
      </c>
      <c r="BO1" s="57"/>
      <c r="BP1" s="57"/>
      <c r="BQ1" s="57"/>
      <c r="BR1" s="57"/>
      <c r="BS1" s="57"/>
      <c r="BT1" s="57"/>
    </row>
    <row r="2" spans="1:82" s="158" customFormat="1" ht="13.9" customHeight="1" x14ac:dyDescent="0.35">
      <c r="B2" s="159"/>
      <c r="C2" s="162" t="s">
        <v>1257</v>
      </c>
      <c r="D2" s="162"/>
      <c r="E2" s="221" t="s">
        <v>1275</v>
      </c>
      <c r="F2" s="163"/>
      <c r="G2" s="163"/>
      <c r="H2" s="163"/>
      <c r="I2" s="163"/>
      <c r="J2" s="163"/>
      <c r="K2" s="163"/>
      <c r="L2" s="163"/>
      <c r="M2" s="163"/>
      <c r="N2" s="163"/>
      <c r="O2" s="163"/>
      <c r="P2" s="163"/>
      <c r="Q2" s="163"/>
      <c r="R2" s="163"/>
      <c r="S2" s="163"/>
      <c r="T2" s="164"/>
      <c r="U2" s="163" t="s">
        <v>1273</v>
      </c>
      <c r="V2" s="165"/>
      <c r="W2" s="163"/>
      <c r="X2" s="312" t="s">
        <v>1274</v>
      </c>
      <c r="Y2" s="313"/>
      <c r="Z2" s="313"/>
      <c r="AA2" s="314"/>
      <c r="AB2" s="312" t="s">
        <v>1275</v>
      </c>
      <c r="AC2" s="313"/>
      <c r="AD2" s="313"/>
      <c r="AE2" s="313"/>
      <c r="AF2" s="313"/>
      <c r="AG2" s="313"/>
      <c r="AH2" s="313"/>
      <c r="AI2" s="313"/>
      <c r="AJ2" s="313"/>
      <c r="AK2" s="313"/>
      <c r="AL2" s="313"/>
      <c r="AM2" s="314"/>
      <c r="AN2" s="166" t="s">
        <v>1276</v>
      </c>
      <c r="AO2" s="167"/>
      <c r="AP2" s="312" t="s">
        <v>1277</v>
      </c>
      <c r="AQ2" s="313"/>
      <c r="AR2" s="314"/>
      <c r="AS2" s="315" t="s">
        <v>1275</v>
      </c>
      <c r="AT2" s="316"/>
      <c r="AU2" s="316"/>
      <c r="AV2" s="316"/>
      <c r="AW2" s="316"/>
      <c r="AX2" s="316"/>
      <c r="AY2" s="316"/>
      <c r="AZ2" s="316"/>
      <c r="BA2" s="316"/>
      <c r="BB2" s="316"/>
      <c r="BC2" s="316"/>
      <c r="BD2" s="317"/>
      <c r="BE2" s="312" t="s">
        <v>1277</v>
      </c>
      <c r="BF2" s="313"/>
      <c r="BG2" s="314"/>
      <c r="BH2" s="168" t="s">
        <v>1225</v>
      </c>
      <c r="BI2" s="168"/>
      <c r="BJ2" s="168"/>
      <c r="BK2" s="168"/>
      <c r="BL2" s="318" t="s">
        <v>70</v>
      </c>
      <c r="BM2" s="169"/>
      <c r="BN2" s="170" t="s">
        <v>71</v>
      </c>
      <c r="BO2" s="161"/>
      <c r="BP2" s="161"/>
      <c r="BQ2" s="161"/>
      <c r="BR2" s="57"/>
      <c r="BS2" s="57"/>
      <c r="BT2" s="57"/>
      <c r="BW2" s="199"/>
      <c r="BX2" s="199"/>
      <c r="BY2" s="199"/>
    </row>
    <row r="3" spans="1:82" s="171" customFormat="1" ht="28.5" customHeight="1" x14ac:dyDescent="0.35">
      <c r="B3" s="172"/>
      <c r="C3" s="173" t="s">
        <v>72</v>
      </c>
      <c r="D3" s="173" t="s">
        <v>73</v>
      </c>
      <c r="E3" s="174" t="s">
        <v>74</v>
      </c>
      <c r="F3" s="174"/>
      <c r="G3" s="174"/>
      <c r="H3" s="174"/>
      <c r="I3" s="175" t="s">
        <v>75</v>
      </c>
      <c r="J3" s="176"/>
      <c r="K3" s="176"/>
      <c r="L3" s="177"/>
      <c r="M3" s="175" t="s">
        <v>76</v>
      </c>
      <c r="N3" s="176"/>
      <c r="O3" s="176"/>
      <c r="P3" s="177"/>
      <c r="Q3" s="175" t="s">
        <v>77</v>
      </c>
      <c r="R3" s="176"/>
      <c r="S3" s="176"/>
      <c r="T3" s="176"/>
      <c r="U3" s="178"/>
      <c r="V3" s="179"/>
      <c r="W3" s="180"/>
      <c r="X3" s="179"/>
      <c r="Y3" s="179"/>
      <c r="Z3" s="181"/>
      <c r="AA3" s="182"/>
      <c r="AB3" s="312" t="s">
        <v>74</v>
      </c>
      <c r="AC3" s="313"/>
      <c r="AD3" s="314"/>
      <c r="AE3" s="319" t="s">
        <v>75</v>
      </c>
      <c r="AF3" s="320"/>
      <c r="AG3" s="321"/>
      <c r="AH3" s="319" t="s">
        <v>76</v>
      </c>
      <c r="AI3" s="320"/>
      <c r="AJ3" s="321"/>
      <c r="AK3" s="319" t="s">
        <v>78</v>
      </c>
      <c r="AL3" s="320"/>
      <c r="AM3" s="321"/>
      <c r="AN3" s="312"/>
      <c r="AO3" s="314"/>
      <c r="AP3" s="313"/>
      <c r="AQ3" s="313"/>
      <c r="AR3" s="314"/>
      <c r="AS3" s="319" t="s">
        <v>74</v>
      </c>
      <c r="AT3" s="320"/>
      <c r="AU3" s="321"/>
      <c r="AV3" s="322" t="s">
        <v>75</v>
      </c>
      <c r="AW3" s="322"/>
      <c r="AX3" s="322"/>
      <c r="AY3" s="322" t="s">
        <v>76</v>
      </c>
      <c r="AZ3" s="322"/>
      <c r="BA3" s="322"/>
      <c r="BB3" s="322" t="s">
        <v>77</v>
      </c>
      <c r="BC3" s="322"/>
      <c r="BD3" s="322"/>
      <c r="BE3" s="183"/>
      <c r="BF3" s="183"/>
      <c r="BG3" s="183"/>
      <c r="BH3" s="323" t="s">
        <v>79</v>
      </c>
      <c r="BI3" s="324"/>
      <c r="BJ3" s="323" t="s">
        <v>80</v>
      </c>
      <c r="BK3" s="324"/>
      <c r="BL3" s="318"/>
      <c r="BM3" s="169"/>
      <c r="BN3" s="58" t="s">
        <v>81</v>
      </c>
      <c r="BO3" s="184"/>
      <c r="BP3" s="184"/>
      <c r="BQ3" s="184"/>
      <c r="BR3" s="185"/>
      <c r="BS3" s="185"/>
      <c r="BT3" s="185"/>
      <c r="BW3" s="201"/>
      <c r="BX3" s="201"/>
      <c r="BY3" s="201"/>
      <c r="CA3" s="309" t="s">
        <v>1307</v>
      </c>
      <c r="CB3" s="310"/>
      <c r="CC3" s="310"/>
      <c r="CD3" s="311"/>
    </row>
    <row r="4" spans="1:82" s="192" customFormat="1" ht="84.75" customHeight="1" x14ac:dyDescent="0.35">
      <c r="A4" s="186" t="s">
        <v>82</v>
      </c>
      <c r="B4" s="186" t="s">
        <v>83</v>
      </c>
      <c r="C4" s="187" t="s">
        <v>63</v>
      </c>
      <c r="D4" s="187" t="s">
        <v>84</v>
      </c>
      <c r="E4" s="188" t="s">
        <v>85</v>
      </c>
      <c r="F4" s="188" t="s">
        <v>86</v>
      </c>
      <c r="G4" s="188" t="s">
        <v>87</v>
      </c>
      <c r="H4" s="188" t="s">
        <v>88</v>
      </c>
      <c r="I4" s="188" t="s">
        <v>85</v>
      </c>
      <c r="J4" s="188" t="s">
        <v>86</v>
      </c>
      <c r="K4" s="188" t="s">
        <v>87</v>
      </c>
      <c r="L4" s="188" t="s">
        <v>88</v>
      </c>
      <c r="M4" s="188" t="s">
        <v>85</v>
      </c>
      <c r="N4" s="188" t="s">
        <v>86</v>
      </c>
      <c r="O4" s="188" t="s">
        <v>87</v>
      </c>
      <c r="P4" s="188" t="s">
        <v>88</v>
      </c>
      <c r="Q4" s="188" t="s">
        <v>85</v>
      </c>
      <c r="R4" s="188" t="s">
        <v>86</v>
      </c>
      <c r="S4" s="188" t="s">
        <v>87</v>
      </c>
      <c r="T4" s="188" t="s">
        <v>88</v>
      </c>
      <c r="U4" s="188" t="s">
        <v>85</v>
      </c>
      <c r="V4" s="189" t="s">
        <v>86</v>
      </c>
      <c r="W4" s="189" t="s">
        <v>87</v>
      </c>
      <c r="X4" s="189" t="s">
        <v>85</v>
      </c>
      <c r="Y4" s="189" t="s">
        <v>86</v>
      </c>
      <c r="Z4" s="189" t="s">
        <v>87</v>
      </c>
      <c r="AA4" s="189" t="s">
        <v>88</v>
      </c>
      <c r="AB4" s="188" t="s">
        <v>86</v>
      </c>
      <c r="AC4" s="188" t="s">
        <v>87</v>
      </c>
      <c r="AD4" s="188" t="s">
        <v>88</v>
      </c>
      <c r="AE4" s="188" t="s">
        <v>86</v>
      </c>
      <c r="AF4" s="188" t="s">
        <v>87</v>
      </c>
      <c r="AG4" s="188" t="s">
        <v>88</v>
      </c>
      <c r="AH4" s="188" t="s">
        <v>86</v>
      </c>
      <c r="AI4" s="188" t="s">
        <v>87</v>
      </c>
      <c r="AJ4" s="188" t="s">
        <v>88</v>
      </c>
      <c r="AK4" s="188" t="s">
        <v>86</v>
      </c>
      <c r="AL4" s="188" t="s">
        <v>87</v>
      </c>
      <c r="AM4" s="188" t="s">
        <v>88</v>
      </c>
      <c r="AN4" s="188" t="s">
        <v>86</v>
      </c>
      <c r="AO4" s="188" t="s">
        <v>87</v>
      </c>
      <c r="AP4" s="188" t="s">
        <v>86</v>
      </c>
      <c r="AQ4" s="188" t="s">
        <v>87</v>
      </c>
      <c r="AR4" s="188" t="s">
        <v>88</v>
      </c>
      <c r="AS4" s="188" t="s">
        <v>86</v>
      </c>
      <c r="AT4" s="188" t="s">
        <v>87</v>
      </c>
      <c r="AU4" s="188" t="s">
        <v>88</v>
      </c>
      <c r="AV4" s="188" t="s">
        <v>86</v>
      </c>
      <c r="AW4" s="188" t="s">
        <v>87</v>
      </c>
      <c r="AX4" s="188" t="s">
        <v>88</v>
      </c>
      <c r="AY4" s="188" t="s">
        <v>86</v>
      </c>
      <c r="AZ4" s="188" t="s">
        <v>87</v>
      </c>
      <c r="BA4" s="188" t="s">
        <v>88</v>
      </c>
      <c r="BB4" s="188" t="s">
        <v>86</v>
      </c>
      <c r="BC4" s="188" t="s">
        <v>87</v>
      </c>
      <c r="BD4" s="188" t="s">
        <v>88</v>
      </c>
      <c r="BE4" s="188" t="s">
        <v>86</v>
      </c>
      <c r="BF4" s="188" t="s">
        <v>87</v>
      </c>
      <c r="BG4" s="188" t="s">
        <v>88</v>
      </c>
      <c r="BH4" s="190" t="s">
        <v>1189</v>
      </c>
      <c r="BI4" s="190" t="s">
        <v>89</v>
      </c>
      <c r="BJ4" s="190" t="s">
        <v>1189</v>
      </c>
      <c r="BK4" s="190" t="s">
        <v>89</v>
      </c>
      <c r="BL4" s="318"/>
      <c r="BM4" s="169"/>
      <c r="BN4" s="191" t="s">
        <v>90</v>
      </c>
      <c r="BO4" s="191" t="s">
        <v>83</v>
      </c>
      <c r="BP4" s="191" t="s">
        <v>59</v>
      </c>
      <c r="BQ4" s="191" t="s">
        <v>60</v>
      </c>
      <c r="BR4" s="191" t="s">
        <v>61</v>
      </c>
      <c r="BS4" s="191" t="s">
        <v>62</v>
      </c>
      <c r="BT4" s="191" t="s">
        <v>239</v>
      </c>
      <c r="BU4" s="190" t="s">
        <v>1189</v>
      </c>
      <c r="BV4" s="190" t="s">
        <v>89</v>
      </c>
      <c r="BW4" s="202"/>
      <c r="BX4" s="202"/>
      <c r="BY4" s="225" t="s">
        <v>82</v>
      </c>
      <c r="BZ4" s="225" t="s">
        <v>83</v>
      </c>
      <c r="CA4" s="223" t="s">
        <v>1308</v>
      </c>
      <c r="CB4" s="224" t="s">
        <v>1309</v>
      </c>
      <c r="CC4" s="223" t="s">
        <v>1323</v>
      </c>
      <c r="CD4" s="224" t="s">
        <v>1324</v>
      </c>
    </row>
    <row r="5" spans="1:82" s="192" customFormat="1" ht="14.5" x14ac:dyDescent="0.35">
      <c r="A5" s="186"/>
      <c r="B5" s="186" t="s">
        <v>91</v>
      </c>
      <c r="C5" s="187"/>
      <c r="D5" s="187"/>
      <c r="E5" s="188"/>
      <c r="F5" s="188"/>
      <c r="G5" s="188"/>
      <c r="H5" s="188"/>
      <c r="I5" s="188"/>
      <c r="J5" s="188"/>
      <c r="K5" s="188"/>
      <c r="L5" s="188"/>
      <c r="M5" s="188"/>
      <c r="N5" s="188"/>
      <c r="O5" s="188"/>
      <c r="P5" s="188"/>
      <c r="Q5" s="188"/>
      <c r="R5" s="188"/>
      <c r="S5" s="188"/>
      <c r="T5" s="188"/>
      <c r="U5" s="188"/>
      <c r="V5" s="189"/>
      <c r="W5" s="189"/>
      <c r="X5" s="189"/>
      <c r="Y5" s="189"/>
      <c r="Z5" s="189"/>
      <c r="AA5" s="189"/>
      <c r="AB5" s="189"/>
      <c r="AC5" s="189"/>
      <c r="AD5" s="189"/>
      <c r="AE5" s="188"/>
      <c r="AF5" s="188"/>
      <c r="AG5" s="188"/>
      <c r="AH5" s="188"/>
      <c r="AI5" s="188"/>
      <c r="AJ5" s="188"/>
      <c r="AK5" s="188"/>
      <c r="AL5" s="188"/>
      <c r="AM5" s="188"/>
      <c r="AN5" s="189"/>
      <c r="AO5" s="189"/>
      <c r="AP5" s="189"/>
      <c r="AQ5" s="189"/>
      <c r="AR5" s="189"/>
      <c r="AS5" s="189"/>
      <c r="AT5" s="189"/>
      <c r="AU5" s="189"/>
      <c r="AV5" s="189"/>
      <c r="AW5" s="189"/>
      <c r="AX5" s="189"/>
      <c r="AY5" s="189"/>
      <c r="AZ5" s="189"/>
      <c r="BA5" s="189"/>
      <c r="BB5" s="189"/>
      <c r="BC5" s="189"/>
      <c r="BD5" s="189"/>
      <c r="BE5" s="189"/>
      <c r="BF5" s="189"/>
      <c r="BG5" s="189"/>
      <c r="BH5" s="193"/>
      <c r="BI5" s="193"/>
      <c r="BJ5" s="193"/>
      <c r="BK5" s="193"/>
      <c r="BL5" s="193"/>
      <c r="BN5" s="218">
        <v>202</v>
      </c>
      <c r="BO5" s="218" t="s">
        <v>92</v>
      </c>
      <c r="BP5" s="218">
        <v>2027008</v>
      </c>
      <c r="BQ5" s="218">
        <v>100091</v>
      </c>
      <c r="BR5" s="218" t="s">
        <v>240</v>
      </c>
      <c r="BS5" s="218" t="s">
        <v>241</v>
      </c>
      <c r="BT5" s="194" t="str">
        <f t="shared" ref="BT5:BT68" si="0">IF(OR(LEFT(BS5,7)="Academy",LEFT(BS5,11)="Free School"),"Academy","Maintained")</f>
        <v>Maintained</v>
      </c>
      <c r="BU5" s="211">
        <v>37</v>
      </c>
      <c r="BV5" s="211">
        <v>0</v>
      </c>
      <c r="BW5" s="195">
        <v>1</v>
      </c>
      <c r="BX5" s="195" t="str">
        <f>BN5&amp;BW5</f>
        <v>2021</v>
      </c>
      <c r="BY5" s="226">
        <v>202</v>
      </c>
      <c r="BZ5" s="227" t="s">
        <v>92</v>
      </c>
      <c r="CA5" s="258">
        <v>326.0526315789474</v>
      </c>
      <c r="CB5" s="259">
        <v>125.52631578947368</v>
      </c>
      <c r="CC5" s="258">
        <v>225.10526315789474</v>
      </c>
      <c r="CD5" s="259">
        <v>0.68421052631578949</v>
      </c>
    </row>
    <row r="6" spans="1:82" ht="14.5" x14ac:dyDescent="0.35">
      <c r="A6" s="196">
        <v>301</v>
      </c>
      <c r="B6" s="197" t="s">
        <v>93</v>
      </c>
      <c r="C6" s="198">
        <v>24317</v>
      </c>
      <c r="D6" s="198">
        <v>16201.5</v>
      </c>
      <c r="E6" s="198">
        <f>INDEX('[1]Jan 2024 School Census'!D:D,MATCH($A6,'[1]Jan 2024 School Census'!$A:$A,0))</f>
        <v>0</v>
      </c>
      <c r="F6" s="198">
        <f>INDEX('[1]Jan 2024 School Census'!E:E,MATCH($A6,'[1]Jan 2024 School Census'!$A:$A,0))</f>
        <v>0</v>
      </c>
      <c r="G6" s="198">
        <f>INDEX('[1]Jan 2024 School Census'!F:F,MATCH($A6,'[1]Jan 2024 School Census'!$A:$A,0))</f>
        <v>0</v>
      </c>
      <c r="H6" s="198">
        <f>INDEX('[1]Jan 2024 School Census'!G:G,MATCH($A6,'[1]Jan 2024 School Census'!$A:$A,0))+INDEX('[1]Jan 2024 School Census'!H:H,MATCH($A6,'[1]Jan 2024 School Census'!$A:$A,0))</f>
        <v>0</v>
      </c>
      <c r="I6" s="198">
        <f>INDEX('[1]Jan 2024 School Census'!I:I,MATCH($A6,'[1]Jan 2024 School Census'!$A:$A,0))</f>
        <v>1</v>
      </c>
      <c r="J6" s="198">
        <f>INDEX('[1]Jan 2024 School Census'!J:J,MATCH($A6,'[1]Jan 2024 School Census'!$A:$A,0))</f>
        <v>1042</v>
      </c>
      <c r="K6" s="198">
        <f>INDEX('[1]Jan 2024 School Census'!K:K,MATCH($A6,'[1]Jan 2024 School Census'!$A:$A,0))</f>
        <v>519</v>
      </c>
      <c r="L6" s="198">
        <f>INDEX('[1]Jan 2024 School Census'!L:L,MATCH($A6,'[1]Jan 2024 School Census'!$A:$A,0))+INDEX('[1]Jan 2024 School Census'!M:M,MATCH($A6,'[1]Jan 2024 School Census'!$A:$A,0))</f>
        <v>2</v>
      </c>
      <c r="M6" s="198">
        <f>INDEX('[1]Jan 2024 School Census'!N:N,MATCH($A6,'[1]Jan 2024 School Census'!$A:$A,0))+INDEX('[1]Jan 2024 School Census'!S:S,MATCH($A6,'[1]Jan 2024 School Census'!$A:$A,0))</f>
        <v>0</v>
      </c>
      <c r="N6" s="198">
        <f>INDEX('[1]Jan 2024 School Census'!O:O,MATCH($A6,'[1]Jan 2024 School Census'!$A:$A,0))+INDEX('[1]Jan 2024 School Census'!T:T,MATCH($A6,'[1]Jan 2024 School Census'!$A:$A,0))</f>
        <v>34</v>
      </c>
      <c r="O6" s="198">
        <f>INDEX('[1]Jan 2024 School Census'!P:P,MATCH($A6,'[1]Jan 2024 School Census'!$A:$A,0))+INDEX('[1]Jan 2024 School Census'!U:U,MATCH($A6,'[1]Jan 2024 School Census'!$A:$A,0))</f>
        <v>11</v>
      </c>
      <c r="P6" s="198">
        <f>INDEX('[1]Jan 2024 School Census'!Q:Q,MATCH($A6,'[1]Jan 2024 School Census'!$A:$A,0))+INDEX('[1]Jan 2024 School Census'!R:R,MATCH($A6,'[1]Jan 2024 School Census'!$A:$A,0))+INDEX('[1]Jan 2024 School Census'!V:V,MATCH($A6,'[1]Jan 2024 School Census'!$A:$A,0))+INDEX('[1]Jan 2024 School Census'!W:W,MATCH($A6,'[1]Jan 2024 School Census'!$A:$A,0))</f>
        <v>0</v>
      </c>
      <c r="Q6" s="198">
        <f>INDEX('[1]Jan 2024 School Census'!X:X,MATCH($A6,'[1]Jan 2024 School Census'!$A:$A,0))</f>
        <v>0</v>
      </c>
      <c r="R6" s="198">
        <f>INDEX('[1]Jan 2024 School Census'!Y:Y,MATCH($A6,'[1]Jan 2024 School Census'!$A:$A,0))</f>
        <v>202</v>
      </c>
      <c r="S6" s="198">
        <f>INDEX('[1]Jan 2024 School Census'!Z:Z,MATCH($A6,'[1]Jan 2024 School Census'!$A:$A,0))</f>
        <v>89</v>
      </c>
      <c r="T6" s="198">
        <f>INDEX('[1]Jan 2024 School Census'!AA:AA,MATCH($A6,'[1]Jan 2024 School Census'!$A:$A,0))+INDEX('[1]Jan 2024 School Census'!AB:AB,MATCH($A6,'[1]Jan 2024 School Census'!$A:$A,0))</f>
        <v>2</v>
      </c>
      <c r="U6" s="198">
        <f>INDEX('[1]Jan 2024 AP Census'!D:D,MATCH($A6,'[1]Jan 2024 AP Census'!$A:$A,0))</f>
        <v>0</v>
      </c>
      <c r="V6" s="198">
        <f>INDEX('[1]Jan 2024 AP Census'!E:E,MATCH($A6,'[1]Jan 2024 AP Census'!$A:$A,0))</f>
        <v>0</v>
      </c>
      <c r="W6" s="198">
        <f>INDEX('[1]Jan 2024 AP Census'!F:F,MATCH($A6,'[1]Jan 2024 AP Census'!$A:$A,0))</f>
        <v>0</v>
      </c>
      <c r="X6" s="198">
        <f>INDEX('[1]Jan 2024 EY Census'!D:D,MATCH($A6,'[1]Jan 2024 EY Census'!$A:$A,0))</f>
        <v>1001.763255</v>
      </c>
      <c r="Y6" s="198">
        <f>INDEX('[1]Jan 2024 EY Census'!E:E,MATCH($A6,'[1]Jan 2024 EY Census'!$A:$A,0))</f>
        <v>1796.2492299999999</v>
      </c>
      <c r="Z6" s="198">
        <f>INDEX('[1]Jan 2024 EY Census'!F:F,MATCH($A6,'[1]Jan 2024 EY Census'!$A:$A,0))</f>
        <v>531.98950400000001</v>
      </c>
      <c r="AA6" s="198">
        <f>INDEX('[1]Jan 2024 EY Census'!G:G,MATCH($A6,'[1]Jan 2024 EY Census'!$A:$A,0))</f>
        <v>57.984211000000002</v>
      </c>
      <c r="AB6" s="198">
        <f>INDEX('[1]Jan 2024 School Census'!AF:AF,MATCH($A6,'[1]Jan 2024 School Census'!$A:$A,0))</f>
        <v>0</v>
      </c>
      <c r="AC6" s="198">
        <f>INDEX('[1]Jan 2024 School Census'!AG:AG,MATCH($A6,'[1]Jan 2024 School Census'!$A:$A,0))</f>
        <v>0</v>
      </c>
      <c r="AD6" s="198">
        <f>INDEX('[1]Jan 2024 School Census'!AH:AH,MATCH($A6,'[1]Jan 2024 School Census'!$A:$A,0))+INDEX('[1]Jan 2024 School Census'!AI:AI,MATCH($A6,'[1]Jan 2024 School Census'!$A:$A,0))</f>
        <v>0</v>
      </c>
      <c r="AE6" s="198">
        <f>INDEX('[1]Jan 2024 School Census'!AJ:AJ,MATCH($A6,'[1]Jan 2024 School Census'!$A:$A,0))</f>
        <v>105</v>
      </c>
      <c r="AF6" s="198">
        <f>INDEX('[1]Jan 2024 School Census'!AK:AK,MATCH($A6,'[1]Jan 2024 School Census'!$A:$A,0))</f>
        <v>61</v>
      </c>
      <c r="AG6" s="198">
        <f>INDEX('[1]Jan 2024 School Census'!AL:AL,MATCH($A6,'[1]Jan 2024 School Census'!$A:$A,0))+INDEX('[1]Jan 2024 School Census'!AM:AM,MATCH($A6,'[1]Jan 2024 School Census'!$A:$A,0))</f>
        <v>0</v>
      </c>
      <c r="AH6" s="198">
        <f>INDEX('[1]Jan 2024 School Census'!AN:AN,MATCH($A6,'[1]Jan 2024 School Census'!$A:$A,0))+INDEX('[1]Jan 2024 School Census'!AR:AR,MATCH($A6,'[1]Jan 2024 School Census'!$A:$A,0))</f>
        <v>0</v>
      </c>
      <c r="AI6" s="198">
        <f>INDEX('[1]Jan 2024 School Census'!AO:AO,MATCH($A6,'[1]Jan 2024 School Census'!$A:$A,0))+INDEX('[1]Jan 2024 School Census'!AS:AS,MATCH($A6,'[1]Jan 2024 School Census'!$A:$A,0))</f>
        <v>0</v>
      </c>
      <c r="AJ6" s="198">
        <f>INDEX('[1]Jan 2024 School Census'!AP:AP,MATCH($A6,'[1]Jan 2024 School Census'!$A:$A,0))+INDEX('[1]Jan 2024 School Census'!AQ:AQ,MATCH($A6,'[1]Jan 2024 School Census'!$A:$A,0))+INDEX('[1]Jan 2024 School Census'!AT:AT,MATCH($A6,'[1]Jan 2024 School Census'!$A:$A,0))+INDEX('[1]Jan 2024 School Census'!AU:AU,MATCH($A6,'[1]Jan 2024 School Census'!$A:$A,0))</f>
        <v>0</v>
      </c>
      <c r="AK6" s="198">
        <f>INDEX('[1]Jan 2024 School Census'!AV:AV,MATCH($A6,'[1]Jan 2024 School Census'!$A:$A,0))+INDEX('[1]Jan 2024 School Census'!AZ:AZ,MATCH($A6,'[1]Jan 2024 School Census'!$A:$A,0))</f>
        <v>9</v>
      </c>
      <c r="AL6" s="198">
        <f>INDEX('[1]Jan 2024 School Census'!AW:AW,MATCH($A6,'[1]Jan 2024 School Census'!$A:$A,0))+INDEX('[1]Jan 2024 School Census'!BA:BA,MATCH($A6,'[1]Jan 2024 School Census'!$A:$A,0))</f>
        <v>7</v>
      </c>
      <c r="AM6" s="198">
        <f>INDEX('[1]Jan 2024 School Census'!AX:AX,MATCH($A6,'[1]Jan 2024 School Census'!$A:$A,0))+INDEX('[1]Jan 2024 School Census'!BB:BB,MATCH($A6,'[1]Jan 2024 School Census'!$A:$A,0))+INDEX('[1]Jan 2024 School Census'!AY:AY,MATCH($A6,'[1]Jan 2024 School Census'!$A:$A,0))+INDEX('[1]Jan 2024 School Census'!BC:BC,MATCH($A6,'[1]Jan 2024 School Census'!$A:$A,0))</f>
        <v>1</v>
      </c>
      <c r="AN6" s="198">
        <f>INDEX('[1]Jan 2024 AP Census'!I:I,MATCH($A6,'[1]Jan 2024 AP Census'!$A:$A,0))</f>
        <v>0</v>
      </c>
      <c r="AO6" s="198">
        <f>INDEX('[1]Jan 2024 AP Census'!J:J,MATCH($A6,'[1]Jan 2024 AP Census'!$A:$A,0))</f>
        <v>0</v>
      </c>
      <c r="AP6" s="198">
        <f>INDEX('[1]Jan 2024 EY Census'!N:N,MATCH($A6,'[1]Jan 2024 EY Census'!$A:$A,0))</f>
        <v>188.447385</v>
      </c>
      <c r="AQ6" s="198">
        <f>INDEX('[1]Jan 2024 EY Census'!O:O,MATCH($A6,'[1]Jan 2024 EY Census'!$A:$A,0))</f>
        <v>68.778953999999999</v>
      </c>
      <c r="AR6" s="198">
        <f>INDEX('[1]Jan 2024 EY Census'!P:P,MATCH($A6,'[1]Jan 2024 EY Census'!$A:$A,0))</f>
        <v>5</v>
      </c>
      <c r="AS6" s="198">
        <f>INDEX('[1]Jan 2024 School Census'!BE:BE,MATCH($A6,'[1]Jan 2024 School Census'!$A:$A,0))</f>
        <v>0</v>
      </c>
      <c r="AT6" s="198">
        <f>INDEX('[1]Jan 2024 School Census'!BF:BF,MATCH($A6,'[1]Jan 2024 School Census'!$A:$A,0))</f>
        <v>0</v>
      </c>
      <c r="AU6" s="198">
        <f>INDEX('[1]Jan 2024 School Census'!BG:BG,MATCH($A6,'[1]Jan 2024 School Census'!$A:$A,0))+INDEX('[1]Jan 2024 School Census'!BH:BH,MATCH($A6,'[1]Jan 2024 School Census'!$A:$A,0))</f>
        <v>0</v>
      </c>
      <c r="AV6" s="198">
        <f>INDEX('[1]Jan 2024 School Census'!BI:BI,MATCH($A6,'[1]Jan 2024 School Census'!$A:$A,0))</f>
        <v>182</v>
      </c>
      <c r="AW6" s="198">
        <f>INDEX('[1]Jan 2024 School Census'!BJ:BJ,MATCH($A6,'[1]Jan 2024 School Census'!$A:$A,0))</f>
        <v>100</v>
      </c>
      <c r="AX6" s="198">
        <f>INDEX('[1]Jan 2024 School Census'!BK:BK,MATCH($A6,'[1]Jan 2024 School Census'!$A:$A,0))+INDEX('[1]Jan 2024 School Census'!BL:BL,MATCH($A6,'[1]Jan 2024 School Census'!$A:$A,0))</f>
        <v>0</v>
      </c>
      <c r="AY6" s="198">
        <f>INDEX('[1]Jan 2024 School Census'!BM:BM,MATCH($A6,'[1]Jan 2024 School Census'!$A:$A,0))+INDEX('[1]Jan 2024 School Census'!BQ:BQ,MATCH($A6,'[1]Jan 2024 School Census'!$A:$A,0))</f>
        <v>0</v>
      </c>
      <c r="AZ6" s="198">
        <f>INDEX('[1]Jan 2024 School Census'!BN:BN,MATCH($A6,'[1]Jan 2024 School Census'!$A:$A,0))+INDEX('[1]Jan 2024 School Census'!BR:BR,MATCH($A6,'[1]Jan 2024 School Census'!$A:$A,0))</f>
        <v>0</v>
      </c>
      <c r="BA6" s="198">
        <f>INDEX('[1]Jan 2024 School Census'!BO:BO,MATCH($A6,'[1]Jan 2024 School Census'!$A:$A,0))+INDEX('[1]Jan 2024 School Census'!BP:BP,MATCH($A6,'[1]Jan 2024 School Census'!$A:$A,0))+INDEX('[1]Jan 2024 School Census'!BS:BS,MATCH($A6,'[1]Jan 2024 School Census'!$A:$A,0))+INDEX('[1]Jan 2024 School Census'!BT:BT,MATCH($A6,'[1]Jan 2024 School Census'!$A:$A,0))</f>
        <v>0</v>
      </c>
      <c r="BB6" s="198">
        <f>INDEX('[1]Jan 2024 School Census'!BU:BU,MATCH($A6,'[1]Jan 2024 School Census'!$A:$A,0))</f>
        <v>57</v>
      </c>
      <c r="BC6" s="198">
        <f>INDEX('[1]Jan 2024 School Census'!BV:BV,MATCH($A6,'[1]Jan 2024 School Census'!$A:$A,0))</f>
        <v>23</v>
      </c>
      <c r="BD6" s="198">
        <f>INDEX('[1]Jan 2024 School Census'!BW:BW,MATCH($A6,'[1]Jan 2024 School Census'!$A:$A,0))+INDEX('[1]Jan 2024 School Census'!BX:BX,MATCH($A6,'[1]Jan 2024 School Census'!$A:$A,0))</f>
        <v>1</v>
      </c>
      <c r="BE6" s="198">
        <f>INDEX('[1]Jan 2024 EY Census'!J:J,MATCH($A6,'[1]Jan 2024 EY Census'!$A:$A,0))</f>
        <v>617.33333500000003</v>
      </c>
      <c r="BF6" s="198">
        <f>INDEX('[1]Jan 2024 EY Census'!K:K,MATCH($A6,'[1]Jan 2024 EY Census'!$A:$A,0))</f>
        <v>231.83333400000001</v>
      </c>
      <c r="BG6" s="198">
        <f>INDEX('[1]Jan 2024 EY Census'!L:L,MATCH($A6,'[1]Jan 2024 EY Census'!$A:$A,0))</f>
        <v>22</v>
      </c>
      <c r="BH6" s="198">
        <f t="shared" ref="BH6:BH37" si="1">SUMIFS(BU:BU,$BN:$BN,$A6,$BT:$BT,"Maintained")</f>
        <v>116</v>
      </c>
      <c r="BI6" s="198">
        <f t="shared" ref="BI6:BI37" si="2">SUMIFS(BV:BV,$BN:$BN,$A6,$BT:$BT,"Maintained")</f>
        <v>196</v>
      </c>
      <c r="BJ6" s="198">
        <f t="shared" ref="BJ6:BJ37" si="3">SUMIFS(BU:BU,$BN:$BN,$A6,$BT:$BT,"Academy")</f>
        <v>104</v>
      </c>
      <c r="BK6" s="198">
        <f t="shared" ref="BK6:BK37" si="4">SUMIFS(BV:BV,$BN:$BN,$A6,$BT:$BT,"Academy")</f>
        <v>145</v>
      </c>
      <c r="BL6" s="198">
        <v>48</v>
      </c>
      <c r="BN6" s="218">
        <v>202</v>
      </c>
      <c r="BO6" s="218" t="s">
        <v>92</v>
      </c>
      <c r="BP6" s="218">
        <v>2027137</v>
      </c>
      <c r="BQ6" s="218">
        <v>100092</v>
      </c>
      <c r="BR6" s="218" t="s">
        <v>1226</v>
      </c>
      <c r="BS6" s="218" t="s">
        <v>241</v>
      </c>
      <c r="BT6" s="194" t="str">
        <f t="shared" si="0"/>
        <v>Maintained</v>
      </c>
      <c r="BU6" s="211">
        <v>0</v>
      </c>
      <c r="BV6" s="211">
        <v>31</v>
      </c>
      <c r="BW6" s="199">
        <f>IF(BN6=BN5,BW5+1,1)</f>
        <v>2</v>
      </c>
      <c r="BX6" s="195" t="str">
        <f t="shared" ref="BX6" si="5">BN6&amp;BW6</f>
        <v>2022</v>
      </c>
      <c r="BY6" s="228">
        <v>203</v>
      </c>
      <c r="BZ6" s="229" t="s">
        <v>96</v>
      </c>
      <c r="CA6" s="258">
        <v>1053.2831578947369</v>
      </c>
      <c r="CB6" s="259">
        <v>419.16157894736835</v>
      </c>
      <c r="CC6" s="258">
        <v>647.44789473684216</v>
      </c>
      <c r="CD6" s="259">
        <v>14.368421052631579</v>
      </c>
    </row>
    <row r="7" spans="1:82" ht="14.5" x14ac:dyDescent="0.35">
      <c r="A7" s="196">
        <v>302</v>
      </c>
      <c r="B7" s="197" t="s">
        <v>94</v>
      </c>
      <c r="C7" s="198">
        <v>29353.5</v>
      </c>
      <c r="D7" s="198">
        <v>23635.5</v>
      </c>
      <c r="E7" s="198">
        <f>INDEX('[1]Jan 2024 School Census'!D:D,MATCH($A7,'[1]Jan 2024 School Census'!$A:$A,0))</f>
        <v>31</v>
      </c>
      <c r="F7" s="198">
        <f>INDEX('[1]Jan 2024 School Census'!E:E,MATCH($A7,'[1]Jan 2024 School Census'!$A:$A,0))</f>
        <v>212</v>
      </c>
      <c r="G7" s="198">
        <f>INDEX('[1]Jan 2024 School Census'!F:F,MATCH($A7,'[1]Jan 2024 School Census'!$A:$A,0))</f>
        <v>108</v>
      </c>
      <c r="H7" s="198">
        <f>INDEX('[1]Jan 2024 School Census'!G:G,MATCH($A7,'[1]Jan 2024 School Census'!$A:$A,0))+INDEX('[1]Jan 2024 School Census'!H:H,MATCH($A7,'[1]Jan 2024 School Census'!$A:$A,0))</f>
        <v>9</v>
      </c>
      <c r="I7" s="198">
        <f>INDEX('[1]Jan 2024 School Census'!I:I,MATCH($A7,'[1]Jan 2024 School Census'!$A:$A,0))</f>
        <v>101</v>
      </c>
      <c r="J7" s="198">
        <f>INDEX('[1]Jan 2024 School Census'!J:J,MATCH($A7,'[1]Jan 2024 School Census'!$A:$A,0))</f>
        <v>1166.666667</v>
      </c>
      <c r="K7" s="198">
        <f>INDEX('[1]Jan 2024 School Census'!K:K,MATCH($A7,'[1]Jan 2024 School Census'!$A:$A,0))</f>
        <v>506.5</v>
      </c>
      <c r="L7" s="198">
        <f>INDEX('[1]Jan 2024 School Census'!L:L,MATCH($A7,'[1]Jan 2024 School Census'!$A:$A,0))+INDEX('[1]Jan 2024 School Census'!M:M,MATCH($A7,'[1]Jan 2024 School Census'!$A:$A,0))</f>
        <v>13</v>
      </c>
      <c r="M7" s="198">
        <f>INDEX('[1]Jan 2024 School Census'!N:N,MATCH($A7,'[1]Jan 2024 School Census'!$A:$A,0))+INDEX('[1]Jan 2024 School Census'!S:S,MATCH($A7,'[1]Jan 2024 School Census'!$A:$A,0))</f>
        <v>0</v>
      </c>
      <c r="N7" s="198">
        <f>INDEX('[1]Jan 2024 School Census'!O:O,MATCH($A7,'[1]Jan 2024 School Census'!$A:$A,0))+INDEX('[1]Jan 2024 School Census'!T:T,MATCH($A7,'[1]Jan 2024 School Census'!$A:$A,0))</f>
        <v>13</v>
      </c>
      <c r="O7" s="198">
        <f>INDEX('[1]Jan 2024 School Census'!P:P,MATCH($A7,'[1]Jan 2024 School Census'!$A:$A,0))+INDEX('[1]Jan 2024 School Census'!U:U,MATCH($A7,'[1]Jan 2024 School Census'!$A:$A,0))</f>
        <v>20</v>
      </c>
      <c r="P7" s="198">
        <f>INDEX('[1]Jan 2024 School Census'!Q:Q,MATCH($A7,'[1]Jan 2024 School Census'!$A:$A,0))+INDEX('[1]Jan 2024 School Census'!R:R,MATCH($A7,'[1]Jan 2024 School Census'!$A:$A,0))+INDEX('[1]Jan 2024 School Census'!V:V,MATCH($A7,'[1]Jan 2024 School Census'!$A:$A,0))+INDEX('[1]Jan 2024 School Census'!W:W,MATCH($A7,'[1]Jan 2024 School Census'!$A:$A,0))</f>
        <v>0</v>
      </c>
      <c r="Q7" s="198">
        <f>INDEX('[1]Jan 2024 School Census'!X:X,MATCH($A7,'[1]Jan 2024 School Census'!$A:$A,0))</f>
        <v>25</v>
      </c>
      <c r="R7" s="198">
        <f>INDEX('[1]Jan 2024 School Census'!Y:Y,MATCH($A7,'[1]Jan 2024 School Census'!$A:$A,0))</f>
        <v>171</v>
      </c>
      <c r="S7" s="198">
        <f>INDEX('[1]Jan 2024 School Census'!Z:Z,MATCH($A7,'[1]Jan 2024 School Census'!$A:$A,0))</f>
        <v>88</v>
      </c>
      <c r="T7" s="198">
        <f>INDEX('[1]Jan 2024 School Census'!AA:AA,MATCH($A7,'[1]Jan 2024 School Census'!$A:$A,0))+INDEX('[1]Jan 2024 School Census'!AB:AB,MATCH($A7,'[1]Jan 2024 School Census'!$A:$A,0))</f>
        <v>15</v>
      </c>
      <c r="U7" s="198">
        <f>INDEX('[1]Jan 2024 AP Census'!D:D,MATCH($A7,'[1]Jan 2024 AP Census'!$A:$A,0))</f>
        <v>0</v>
      </c>
      <c r="V7" s="198">
        <f>INDEX('[1]Jan 2024 AP Census'!E:E,MATCH($A7,'[1]Jan 2024 AP Census'!$A:$A,0))</f>
        <v>0</v>
      </c>
      <c r="W7" s="198">
        <f>INDEX('[1]Jan 2024 AP Census'!F:F,MATCH($A7,'[1]Jan 2024 AP Census'!$A:$A,0))</f>
        <v>0</v>
      </c>
      <c r="X7" s="198">
        <f>INDEX('[1]Jan 2024 EY Census'!D:D,MATCH($A7,'[1]Jan 2024 EY Census'!$A:$A,0))</f>
        <v>526.82399999999996</v>
      </c>
      <c r="Y7" s="198">
        <f>INDEX('[1]Jan 2024 EY Census'!E:E,MATCH($A7,'[1]Jan 2024 EY Census'!$A:$A,0))</f>
        <v>2226.1366670000002</v>
      </c>
      <c r="Z7" s="198">
        <f>INDEX('[1]Jan 2024 EY Census'!F:F,MATCH($A7,'[1]Jan 2024 EY Census'!$A:$A,0))</f>
        <v>677.69400099999996</v>
      </c>
      <c r="AA7" s="198">
        <f>INDEX('[1]Jan 2024 EY Census'!G:G,MATCH($A7,'[1]Jan 2024 EY Census'!$A:$A,0))</f>
        <v>204.1</v>
      </c>
      <c r="AB7" s="198">
        <f>INDEX('[1]Jan 2024 School Census'!AF:AF,MATCH($A7,'[1]Jan 2024 School Census'!$A:$A,0))</f>
        <v>14</v>
      </c>
      <c r="AC7" s="198">
        <f>INDEX('[1]Jan 2024 School Census'!AG:AG,MATCH($A7,'[1]Jan 2024 School Census'!$A:$A,0))</f>
        <v>11</v>
      </c>
      <c r="AD7" s="198">
        <f>INDEX('[1]Jan 2024 School Census'!AH:AH,MATCH($A7,'[1]Jan 2024 School Census'!$A:$A,0))+INDEX('[1]Jan 2024 School Census'!AI:AI,MATCH($A7,'[1]Jan 2024 School Census'!$A:$A,0))</f>
        <v>1</v>
      </c>
      <c r="AE7" s="198">
        <f>INDEX('[1]Jan 2024 School Census'!AJ:AJ,MATCH($A7,'[1]Jan 2024 School Census'!$A:$A,0))</f>
        <v>156.66666699999999</v>
      </c>
      <c r="AF7" s="198">
        <f>INDEX('[1]Jan 2024 School Census'!AK:AK,MATCH($A7,'[1]Jan 2024 School Census'!$A:$A,0))</f>
        <v>86</v>
      </c>
      <c r="AG7" s="198">
        <f>INDEX('[1]Jan 2024 School Census'!AL:AL,MATCH($A7,'[1]Jan 2024 School Census'!$A:$A,0))+INDEX('[1]Jan 2024 School Census'!AM:AM,MATCH($A7,'[1]Jan 2024 School Census'!$A:$A,0))</f>
        <v>2</v>
      </c>
      <c r="AH7" s="198">
        <f>INDEX('[1]Jan 2024 School Census'!AN:AN,MATCH($A7,'[1]Jan 2024 School Census'!$A:$A,0))+INDEX('[1]Jan 2024 School Census'!AR:AR,MATCH($A7,'[1]Jan 2024 School Census'!$A:$A,0))</f>
        <v>2</v>
      </c>
      <c r="AI7" s="198">
        <f>INDEX('[1]Jan 2024 School Census'!AO:AO,MATCH($A7,'[1]Jan 2024 School Census'!$A:$A,0))+INDEX('[1]Jan 2024 School Census'!AS:AS,MATCH($A7,'[1]Jan 2024 School Census'!$A:$A,0))</f>
        <v>1</v>
      </c>
      <c r="AJ7" s="198">
        <f>INDEX('[1]Jan 2024 School Census'!AP:AP,MATCH($A7,'[1]Jan 2024 School Census'!$A:$A,0))+INDEX('[1]Jan 2024 School Census'!AQ:AQ,MATCH($A7,'[1]Jan 2024 School Census'!$A:$A,0))+INDEX('[1]Jan 2024 School Census'!AT:AT,MATCH($A7,'[1]Jan 2024 School Census'!$A:$A,0))+INDEX('[1]Jan 2024 School Census'!AU:AU,MATCH($A7,'[1]Jan 2024 School Census'!$A:$A,0))</f>
        <v>0</v>
      </c>
      <c r="AK7" s="198">
        <f>INDEX('[1]Jan 2024 School Census'!AV:AV,MATCH($A7,'[1]Jan 2024 School Census'!$A:$A,0))+INDEX('[1]Jan 2024 School Census'!AZ:AZ,MATCH($A7,'[1]Jan 2024 School Census'!$A:$A,0))</f>
        <v>42</v>
      </c>
      <c r="AL7" s="198">
        <f>INDEX('[1]Jan 2024 School Census'!AW:AW,MATCH($A7,'[1]Jan 2024 School Census'!$A:$A,0))+INDEX('[1]Jan 2024 School Census'!BA:BA,MATCH($A7,'[1]Jan 2024 School Census'!$A:$A,0))</f>
        <v>16</v>
      </c>
      <c r="AM7" s="198">
        <f>INDEX('[1]Jan 2024 School Census'!AX:AX,MATCH($A7,'[1]Jan 2024 School Census'!$A:$A,0))+INDEX('[1]Jan 2024 School Census'!BB:BB,MATCH($A7,'[1]Jan 2024 School Census'!$A:$A,0))+INDEX('[1]Jan 2024 School Census'!AY:AY,MATCH($A7,'[1]Jan 2024 School Census'!$A:$A,0))+INDEX('[1]Jan 2024 School Census'!BC:BC,MATCH($A7,'[1]Jan 2024 School Census'!$A:$A,0))</f>
        <v>0</v>
      </c>
      <c r="AN7" s="198">
        <f>INDEX('[1]Jan 2024 AP Census'!I:I,MATCH($A7,'[1]Jan 2024 AP Census'!$A:$A,0))</f>
        <v>0</v>
      </c>
      <c r="AO7" s="198">
        <f>INDEX('[1]Jan 2024 AP Census'!J:J,MATCH($A7,'[1]Jan 2024 AP Census'!$A:$A,0))</f>
        <v>0</v>
      </c>
      <c r="AP7" s="198">
        <f>INDEX('[1]Jan 2024 EY Census'!N:N,MATCH($A7,'[1]Jan 2024 EY Census'!$A:$A,0))</f>
        <v>111.266667</v>
      </c>
      <c r="AQ7" s="198">
        <f>INDEX('[1]Jan 2024 EY Census'!O:O,MATCH($A7,'[1]Jan 2024 EY Census'!$A:$A,0))</f>
        <v>49.8</v>
      </c>
      <c r="AR7" s="198">
        <f>INDEX('[1]Jan 2024 EY Census'!P:P,MATCH($A7,'[1]Jan 2024 EY Census'!$A:$A,0))</f>
        <v>4</v>
      </c>
      <c r="AS7" s="198">
        <f>INDEX('[1]Jan 2024 School Census'!BE:BE,MATCH($A7,'[1]Jan 2024 School Census'!$A:$A,0))</f>
        <v>80</v>
      </c>
      <c r="AT7" s="198">
        <f>INDEX('[1]Jan 2024 School Census'!BF:BF,MATCH($A7,'[1]Jan 2024 School Census'!$A:$A,0))</f>
        <v>48</v>
      </c>
      <c r="AU7" s="198">
        <f>INDEX('[1]Jan 2024 School Census'!BG:BG,MATCH($A7,'[1]Jan 2024 School Census'!$A:$A,0))+INDEX('[1]Jan 2024 School Census'!BH:BH,MATCH($A7,'[1]Jan 2024 School Census'!$A:$A,0))</f>
        <v>3</v>
      </c>
      <c r="AV7" s="198">
        <f>INDEX('[1]Jan 2024 School Census'!BI:BI,MATCH($A7,'[1]Jan 2024 School Census'!$A:$A,0))</f>
        <v>352.28333300000003</v>
      </c>
      <c r="AW7" s="198">
        <f>INDEX('[1]Jan 2024 School Census'!BJ:BJ,MATCH($A7,'[1]Jan 2024 School Census'!$A:$A,0))</f>
        <v>172.3</v>
      </c>
      <c r="AX7" s="198">
        <f>INDEX('[1]Jan 2024 School Census'!BK:BK,MATCH($A7,'[1]Jan 2024 School Census'!$A:$A,0))+INDEX('[1]Jan 2024 School Census'!BL:BL,MATCH($A7,'[1]Jan 2024 School Census'!$A:$A,0))</f>
        <v>4</v>
      </c>
      <c r="AY7" s="198">
        <f>INDEX('[1]Jan 2024 School Census'!BM:BM,MATCH($A7,'[1]Jan 2024 School Census'!$A:$A,0))+INDEX('[1]Jan 2024 School Census'!BQ:BQ,MATCH($A7,'[1]Jan 2024 School Census'!$A:$A,0))</f>
        <v>4</v>
      </c>
      <c r="AZ7" s="198">
        <f>INDEX('[1]Jan 2024 School Census'!BN:BN,MATCH($A7,'[1]Jan 2024 School Census'!$A:$A,0))+INDEX('[1]Jan 2024 School Census'!BR:BR,MATCH($A7,'[1]Jan 2024 School Census'!$A:$A,0))</f>
        <v>9</v>
      </c>
      <c r="BA7" s="198">
        <f>INDEX('[1]Jan 2024 School Census'!BO:BO,MATCH($A7,'[1]Jan 2024 School Census'!$A:$A,0))+INDEX('[1]Jan 2024 School Census'!BP:BP,MATCH($A7,'[1]Jan 2024 School Census'!$A:$A,0))+INDEX('[1]Jan 2024 School Census'!BS:BS,MATCH($A7,'[1]Jan 2024 School Census'!$A:$A,0))+INDEX('[1]Jan 2024 School Census'!BT:BT,MATCH($A7,'[1]Jan 2024 School Census'!$A:$A,0))</f>
        <v>0</v>
      </c>
      <c r="BB7" s="198">
        <f>INDEX('[1]Jan 2024 School Census'!BU:BU,MATCH($A7,'[1]Jan 2024 School Census'!$A:$A,0))</f>
        <v>39</v>
      </c>
      <c r="BC7" s="198">
        <f>INDEX('[1]Jan 2024 School Census'!BV:BV,MATCH($A7,'[1]Jan 2024 School Census'!$A:$A,0))</f>
        <v>19</v>
      </c>
      <c r="BD7" s="198">
        <f>INDEX('[1]Jan 2024 School Census'!BW:BW,MATCH($A7,'[1]Jan 2024 School Census'!$A:$A,0))+INDEX('[1]Jan 2024 School Census'!BX:BX,MATCH($A7,'[1]Jan 2024 School Census'!$A:$A,0))</f>
        <v>0</v>
      </c>
      <c r="BE7" s="198">
        <f>INDEX('[1]Jan 2024 EY Census'!J:J,MATCH($A7,'[1]Jan 2024 EY Census'!$A:$A,0))</f>
        <v>952.085331</v>
      </c>
      <c r="BF7" s="198">
        <f>INDEX('[1]Jan 2024 EY Census'!K:K,MATCH($A7,'[1]Jan 2024 EY Census'!$A:$A,0))</f>
        <v>287.80799999999999</v>
      </c>
      <c r="BG7" s="198">
        <f>INDEX('[1]Jan 2024 EY Census'!L:L,MATCH($A7,'[1]Jan 2024 EY Census'!$A:$A,0))</f>
        <v>78.533333999999996</v>
      </c>
      <c r="BH7" s="198">
        <f t="shared" si="1"/>
        <v>307</v>
      </c>
      <c r="BI7" s="198">
        <f t="shared" si="2"/>
        <v>133</v>
      </c>
      <c r="BJ7" s="198">
        <f t="shared" si="3"/>
        <v>33</v>
      </c>
      <c r="BK7" s="198">
        <f t="shared" si="4"/>
        <v>300</v>
      </c>
      <c r="BL7" s="198">
        <v>131</v>
      </c>
      <c r="BN7" s="218">
        <v>202</v>
      </c>
      <c r="BO7" s="218" t="s">
        <v>92</v>
      </c>
      <c r="BP7" s="218">
        <v>2027205</v>
      </c>
      <c r="BQ7" s="218">
        <v>100096</v>
      </c>
      <c r="BR7" s="218" t="s">
        <v>242</v>
      </c>
      <c r="BS7" s="218" t="s">
        <v>241</v>
      </c>
      <c r="BT7" s="194" t="str">
        <f t="shared" si="0"/>
        <v>Maintained</v>
      </c>
      <c r="BU7" s="211">
        <v>116</v>
      </c>
      <c r="BV7" s="211">
        <v>142</v>
      </c>
      <c r="BW7" s="199">
        <f t="shared" ref="BW7:BW70" si="6">IF(BN7=BN6,BW6+1,1)</f>
        <v>3</v>
      </c>
      <c r="BX7" s="195" t="str">
        <f t="shared" ref="BX7:BX70" si="7">BN7&amp;BW7</f>
        <v>2023</v>
      </c>
      <c r="BY7" s="228">
        <v>204</v>
      </c>
      <c r="BZ7" s="229" t="s">
        <v>101</v>
      </c>
      <c r="CA7" s="258">
        <v>765.001052631579</v>
      </c>
      <c r="CB7" s="259">
        <v>146.57894736842107</v>
      </c>
      <c r="CC7" s="258">
        <v>522.0526315789474</v>
      </c>
      <c r="CD7" s="259">
        <v>4.7894736842105265</v>
      </c>
    </row>
    <row r="8" spans="1:82" ht="14.5" x14ac:dyDescent="0.35">
      <c r="A8" s="196">
        <v>370</v>
      </c>
      <c r="B8" s="197" t="s">
        <v>95</v>
      </c>
      <c r="C8" s="198">
        <v>19668</v>
      </c>
      <c r="D8" s="198">
        <v>13142.5</v>
      </c>
      <c r="E8" s="198">
        <f>INDEX('[1]Jan 2024 School Census'!D:D,MATCH($A8,'[1]Jan 2024 School Census'!$A:$A,0))</f>
        <v>0</v>
      </c>
      <c r="F8" s="198">
        <f>INDEX('[1]Jan 2024 School Census'!E:E,MATCH($A8,'[1]Jan 2024 School Census'!$A:$A,0))</f>
        <v>0</v>
      </c>
      <c r="G8" s="198">
        <f>INDEX('[1]Jan 2024 School Census'!F:F,MATCH($A8,'[1]Jan 2024 School Census'!$A:$A,0))</f>
        <v>0</v>
      </c>
      <c r="H8" s="198">
        <f>INDEX('[1]Jan 2024 School Census'!G:G,MATCH($A8,'[1]Jan 2024 School Census'!$A:$A,0))+INDEX('[1]Jan 2024 School Census'!H:H,MATCH($A8,'[1]Jan 2024 School Census'!$A:$A,0))</f>
        <v>0</v>
      </c>
      <c r="I8" s="198">
        <f>INDEX('[1]Jan 2024 School Census'!I:I,MATCH($A8,'[1]Jan 2024 School Census'!$A:$A,0))</f>
        <v>0</v>
      </c>
      <c r="J8" s="198">
        <f>INDEX('[1]Jan 2024 School Census'!J:J,MATCH($A8,'[1]Jan 2024 School Census'!$A:$A,0))</f>
        <v>390.4</v>
      </c>
      <c r="K8" s="198">
        <f>INDEX('[1]Jan 2024 School Census'!K:K,MATCH($A8,'[1]Jan 2024 School Census'!$A:$A,0))</f>
        <v>181.6</v>
      </c>
      <c r="L8" s="198">
        <f>INDEX('[1]Jan 2024 School Census'!L:L,MATCH($A8,'[1]Jan 2024 School Census'!$A:$A,0))+INDEX('[1]Jan 2024 School Census'!M:M,MATCH($A8,'[1]Jan 2024 School Census'!$A:$A,0))</f>
        <v>4</v>
      </c>
      <c r="M8" s="198">
        <f>INDEX('[1]Jan 2024 School Census'!N:N,MATCH($A8,'[1]Jan 2024 School Census'!$A:$A,0))+INDEX('[1]Jan 2024 School Census'!S:S,MATCH($A8,'[1]Jan 2024 School Census'!$A:$A,0))</f>
        <v>0</v>
      </c>
      <c r="N8" s="198">
        <f>INDEX('[1]Jan 2024 School Census'!O:O,MATCH($A8,'[1]Jan 2024 School Census'!$A:$A,0))+INDEX('[1]Jan 2024 School Census'!T:T,MATCH($A8,'[1]Jan 2024 School Census'!$A:$A,0))</f>
        <v>0</v>
      </c>
      <c r="O8" s="198">
        <f>INDEX('[1]Jan 2024 School Census'!P:P,MATCH($A8,'[1]Jan 2024 School Census'!$A:$A,0))+INDEX('[1]Jan 2024 School Census'!U:U,MATCH($A8,'[1]Jan 2024 School Census'!$A:$A,0))</f>
        <v>0</v>
      </c>
      <c r="P8" s="198">
        <f>INDEX('[1]Jan 2024 School Census'!Q:Q,MATCH($A8,'[1]Jan 2024 School Census'!$A:$A,0))+INDEX('[1]Jan 2024 School Census'!R:R,MATCH($A8,'[1]Jan 2024 School Census'!$A:$A,0))+INDEX('[1]Jan 2024 School Census'!V:V,MATCH($A8,'[1]Jan 2024 School Census'!$A:$A,0))+INDEX('[1]Jan 2024 School Census'!W:W,MATCH($A8,'[1]Jan 2024 School Census'!$A:$A,0))</f>
        <v>0</v>
      </c>
      <c r="Q8" s="198">
        <f>INDEX('[1]Jan 2024 School Census'!X:X,MATCH($A8,'[1]Jan 2024 School Census'!$A:$A,0))</f>
        <v>0</v>
      </c>
      <c r="R8" s="198">
        <f>INDEX('[1]Jan 2024 School Census'!Y:Y,MATCH($A8,'[1]Jan 2024 School Census'!$A:$A,0))</f>
        <v>765.4</v>
      </c>
      <c r="S8" s="198">
        <f>INDEX('[1]Jan 2024 School Census'!Z:Z,MATCH($A8,'[1]Jan 2024 School Census'!$A:$A,0))</f>
        <v>317.39999999999998</v>
      </c>
      <c r="T8" s="198">
        <f>INDEX('[1]Jan 2024 School Census'!AA:AA,MATCH($A8,'[1]Jan 2024 School Census'!$A:$A,0))+INDEX('[1]Jan 2024 School Census'!AB:AB,MATCH($A8,'[1]Jan 2024 School Census'!$A:$A,0))</f>
        <v>2</v>
      </c>
      <c r="U8" s="198">
        <f>INDEX('[1]Jan 2024 AP Census'!D:D,MATCH($A8,'[1]Jan 2024 AP Census'!$A:$A,0))</f>
        <v>0</v>
      </c>
      <c r="V8" s="198">
        <f>INDEX('[1]Jan 2024 AP Census'!E:E,MATCH($A8,'[1]Jan 2024 AP Census'!$A:$A,0))</f>
        <v>0</v>
      </c>
      <c r="W8" s="198">
        <f>INDEX('[1]Jan 2024 AP Census'!F:F,MATCH($A8,'[1]Jan 2024 AP Census'!$A:$A,0))</f>
        <v>0</v>
      </c>
      <c r="X8" s="198">
        <f>INDEX('[1]Jan 2024 EY Census'!D:D,MATCH($A8,'[1]Jan 2024 EY Census'!$A:$A,0))</f>
        <v>628.93333399999995</v>
      </c>
      <c r="Y8" s="198">
        <f>INDEX('[1]Jan 2024 EY Census'!E:E,MATCH($A8,'[1]Jan 2024 EY Census'!$A:$A,0))</f>
        <v>1275.7000009999999</v>
      </c>
      <c r="Z8" s="198">
        <f>INDEX('[1]Jan 2024 EY Census'!F:F,MATCH($A8,'[1]Jan 2024 EY Census'!$A:$A,0))</f>
        <v>413.16666700000002</v>
      </c>
      <c r="AA8" s="198">
        <f>INDEX('[1]Jan 2024 EY Census'!G:G,MATCH($A8,'[1]Jan 2024 EY Census'!$A:$A,0))</f>
        <v>6.4666670000000002</v>
      </c>
      <c r="AB8" s="198">
        <f>INDEX('[1]Jan 2024 School Census'!AF:AF,MATCH($A8,'[1]Jan 2024 School Census'!$A:$A,0))</f>
        <v>0</v>
      </c>
      <c r="AC8" s="198">
        <f>INDEX('[1]Jan 2024 School Census'!AG:AG,MATCH($A8,'[1]Jan 2024 School Census'!$A:$A,0))</f>
        <v>0</v>
      </c>
      <c r="AD8" s="198">
        <f>INDEX('[1]Jan 2024 School Census'!AH:AH,MATCH($A8,'[1]Jan 2024 School Census'!$A:$A,0))+INDEX('[1]Jan 2024 School Census'!AI:AI,MATCH($A8,'[1]Jan 2024 School Census'!$A:$A,0))</f>
        <v>0</v>
      </c>
      <c r="AE8" s="198">
        <f>INDEX('[1]Jan 2024 School Census'!AJ:AJ,MATCH($A8,'[1]Jan 2024 School Census'!$A:$A,0))</f>
        <v>36</v>
      </c>
      <c r="AF8" s="198">
        <f>INDEX('[1]Jan 2024 School Census'!AK:AK,MATCH($A8,'[1]Jan 2024 School Census'!$A:$A,0))</f>
        <v>25</v>
      </c>
      <c r="AG8" s="198">
        <f>INDEX('[1]Jan 2024 School Census'!AL:AL,MATCH($A8,'[1]Jan 2024 School Census'!$A:$A,0))+INDEX('[1]Jan 2024 School Census'!AM:AM,MATCH($A8,'[1]Jan 2024 School Census'!$A:$A,0))</f>
        <v>2</v>
      </c>
      <c r="AH8" s="198">
        <f>INDEX('[1]Jan 2024 School Census'!AN:AN,MATCH($A8,'[1]Jan 2024 School Census'!$A:$A,0))+INDEX('[1]Jan 2024 School Census'!AR:AR,MATCH($A8,'[1]Jan 2024 School Census'!$A:$A,0))</f>
        <v>0</v>
      </c>
      <c r="AI8" s="198">
        <f>INDEX('[1]Jan 2024 School Census'!AO:AO,MATCH($A8,'[1]Jan 2024 School Census'!$A:$A,0))+INDEX('[1]Jan 2024 School Census'!AS:AS,MATCH($A8,'[1]Jan 2024 School Census'!$A:$A,0))</f>
        <v>0</v>
      </c>
      <c r="AJ8" s="198">
        <f>INDEX('[1]Jan 2024 School Census'!AP:AP,MATCH($A8,'[1]Jan 2024 School Census'!$A:$A,0))+INDEX('[1]Jan 2024 School Census'!AQ:AQ,MATCH($A8,'[1]Jan 2024 School Census'!$A:$A,0))+INDEX('[1]Jan 2024 School Census'!AT:AT,MATCH($A8,'[1]Jan 2024 School Census'!$A:$A,0))+INDEX('[1]Jan 2024 School Census'!AU:AU,MATCH($A8,'[1]Jan 2024 School Census'!$A:$A,0))</f>
        <v>0</v>
      </c>
      <c r="AK8" s="198">
        <f>INDEX('[1]Jan 2024 School Census'!AV:AV,MATCH($A8,'[1]Jan 2024 School Census'!$A:$A,0))+INDEX('[1]Jan 2024 School Census'!AZ:AZ,MATCH($A8,'[1]Jan 2024 School Census'!$A:$A,0))</f>
        <v>105</v>
      </c>
      <c r="AL8" s="198">
        <f>INDEX('[1]Jan 2024 School Census'!AW:AW,MATCH($A8,'[1]Jan 2024 School Census'!$A:$A,0))+INDEX('[1]Jan 2024 School Census'!BA:BA,MATCH($A8,'[1]Jan 2024 School Census'!$A:$A,0))</f>
        <v>63</v>
      </c>
      <c r="AM8" s="198">
        <f>INDEX('[1]Jan 2024 School Census'!AX:AX,MATCH($A8,'[1]Jan 2024 School Census'!$A:$A,0))+INDEX('[1]Jan 2024 School Census'!BB:BB,MATCH($A8,'[1]Jan 2024 School Census'!$A:$A,0))+INDEX('[1]Jan 2024 School Census'!AY:AY,MATCH($A8,'[1]Jan 2024 School Census'!$A:$A,0))+INDEX('[1]Jan 2024 School Census'!BC:BC,MATCH($A8,'[1]Jan 2024 School Census'!$A:$A,0))</f>
        <v>0</v>
      </c>
      <c r="AN8" s="198">
        <f>INDEX('[1]Jan 2024 AP Census'!I:I,MATCH($A8,'[1]Jan 2024 AP Census'!$A:$A,0))</f>
        <v>0</v>
      </c>
      <c r="AO8" s="198">
        <f>INDEX('[1]Jan 2024 AP Census'!J:J,MATCH($A8,'[1]Jan 2024 AP Census'!$A:$A,0))</f>
        <v>0</v>
      </c>
      <c r="AP8" s="198">
        <f>INDEX('[1]Jan 2024 EY Census'!N:N,MATCH($A8,'[1]Jan 2024 EY Census'!$A:$A,0))</f>
        <v>95.4</v>
      </c>
      <c r="AQ8" s="198">
        <f>INDEX('[1]Jan 2024 EY Census'!O:O,MATCH($A8,'[1]Jan 2024 EY Census'!$A:$A,0))</f>
        <v>47.533332999999999</v>
      </c>
      <c r="AR8" s="198">
        <f>INDEX('[1]Jan 2024 EY Census'!P:P,MATCH($A8,'[1]Jan 2024 EY Census'!$A:$A,0))</f>
        <v>2</v>
      </c>
      <c r="AS8" s="198">
        <f>INDEX('[1]Jan 2024 School Census'!BE:BE,MATCH($A8,'[1]Jan 2024 School Census'!$A:$A,0))</f>
        <v>0</v>
      </c>
      <c r="AT8" s="198">
        <f>INDEX('[1]Jan 2024 School Census'!BF:BF,MATCH($A8,'[1]Jan 2024 School Census'!$A:$A,0))</f>
        <v>0</v>
      </c>
      <c r="AU8" s="198">
        <f>INDEX('[1]Jan 2024 School Census'!BG:BG,MATCH($A8,'[1]Jan 2024 School Census'!$A:$A,0))+INDEX('[1]Jan 2024 School Census'!BH:BH,MATCH($A8,'[1]Jan 2024 School Census'!$A:$A,0))</f>
        <v>0</v>
      </c>
      <c r="AV8" s="198">
        <f>INDEX('[1]Jan 2024 School Census'!BI:BI,MATCH($A8,'[1]Jan 2024 School Census'!$A:$A,0))</f>
        <v>111.566667</v>
      </c>
      <c r="AW8" s="198">
        <f>INDEX('[1]Jan 2024 School Census'!BJ:BJ,MATCH($A8,'[1]Jan 2024 School Census'!$A:$A,0))</f>
        <v>62.866667999999997</v>
      </c>
      <c r="AX8" s="198">
        <f>INDEX('[1]Jan 2024 School Census'!BK:BK,MATCH($A8,'[1]Jan 2024 School Census'!$A:$A,0))+INDEX('[1]Jan 2024 School Census'!BL:BL,MATCH($A8,'[1]Jan 2024 School Census'!$A:$A,0))</f>
        <v>1</v>
      </c>
      <c r="AY8" s="198">
        <f>INDEX('[1]Jan 2024 School Census'!BM:BM,MATCH($A8,'[1]Jan 2024 School Census'!$A:$A,0))+INDEX('[1]Jan 2024 School Census'!BQ:BQ,MATCH($A8,'[1]Jan 2024 School Census'!$A:$A,0))</f>
        <v>0</v>
      </c>
      <c r="AZ8" s="198">
        <f>INDEX('[1]Jan 2024 School Census'!BN:BN,MATCH($A8,'[1]Jan 2024 School Census'!$A:$A,0))+INDEX('[1]Jan 2024 School Census'!BR:BR,MATCH($A8,'[1]Jan 2024 School Census'!$A:$A,0))</f>
        <v>0</v>
      </c>
      <c r="BA8" s="198">
        <f>INDEX('[1]Jan 2024 School Census'!BO:BO,MATCH($A8,'[1]Jan 2024 School Census'!$A:$A,0))+INDEX('[1]Jan 2024 School Census'!BP:BP,MATCH($A8,'[1]Jan 2024 School Census'!$A:$A,0))+INDEX('[1]Jan 2024 School Census'!BS:BS,MATCH($A8,'[1]Jan 2024 School Census'!$A:$A,0))+INDEX('[1]Jan 2024 School Census'!BT:BT,MATCH($A8,'[1]Jan 2024 School Census'!$A:$A,0))</f>
        <v>0</v>
      </c>
      <c r="BB8" s="198">
        <f>INDEX('[1]Jan 2024 School Census'!BU:BU,MATCH($A8,'[1]Jan 2024 School Census'!$A:$A,0))</f>
        <v>148.19999999999999</v>
      </c>
      <c r="BC8" s="198">
        <f>INDEX('[1]Jan 2024 School Census'!BV:BV,MATCH($A8,'[1]Jan 2024 School Census'!$A:$A,0))</f>
        <v>84.033332999999999</v>
      </c>
      <c r="BD8" s="198">
        <f>INDEX('[1]Jan 2024 School Census'!BW:BW,MATCH($A8,'[1]Jan 2024 School Census'!$A:$A,0))+INDEX('[1]Jan 2024 School Census'!BX:BX,MATCH($A8,'[1]Jan 2024 School Census'!$A:$A,0))</f>
        <v>0</v>
      </c>
      <c r="BE8" s="198">
        <f>INDEX('[1]Jan 2024 EY Census'!J:J,MATCH($A8,'[1]Jan 2024 EY Census'!$A:$A,0))</f>
        <v>801.76666599999999</v>
      </c>
      <c r="BF8" s="198">
        <f>INDEX('[1]Jan 2024 EY Census'!K:K,MATCH($A8,'[1]Jan 2024 EY Census'!$A:$A,0))</f>
        <v>283.8</v>
      </c>
      <c r="BG8" s="198">
        <f>INDEX('[1]Jan 2024 EY Census'!L:L,MATCH($A8,'[1]Jan 2024 EY Census'!$A:$A,0))</f>
        <v>2.3333330000000001</v>
      </c>
      <c r="BH8" s="198">
        <f t="shared" si="1"/>
        <v>0</v>
      </c>
      <c r="BI8" s="198">
        <f t="shared" si="2"/>
        <v>0</v>
      </c>
      <c r="BJ8" s="198">
        <f t="shared" si="3"/>
        <v>140</v>
      </c>
      <c r="BK8" s="198">
        <f t="shared" si="4"/>
        <v>306</v>
      </c>
      <c r="BL8" s="198">
        <v>211</v>
      </c>
      <c r="BN8" s="218">
        <v>203</v>
      </c>
      <c r="BO8" s="218" t="s">
        <v>96</v>
      </c>
      <c r="BP8" s="218">
        <v>2037118</v>
      </c>
      <c r="BQ8" s="218">
        <v>100204</v>
      </c>
      <c r="BR8" s="218" t="s">
        <v>243</v>
      </c>
      <c r="BS8" s="218" t="s">
        <v>241</v>
      </c>
      <c r="BT8" s="194" t="str">
        <f t="shared" si="0"/>
        <v>Maintained</v>
      </c>
      <c r="BU8" s="211">
        <v>0</v>
      </c>
      <c r="BV8" s="211">
        <v>39</v>
      </c>
      <c r="BW8" s="199">
        <f t="shared" si="6"/>
        <v>1</v>
      </c>
      <c r="BX8" s="195" t="str">
        <f t="shared" si="7"/>
        <v>2031</v>
      </c>
      <c r="BY8" s="228">
        <v>205</v>
      </c>
      <c r="BZ8" s="229" t="s">
        <v>105</v>
      </c>
      <c r="CA8" s="258">
        <v>268.56684210526316</v>
      </c>
      <c r="CB8" s="259">
        <v>50.84210526315789</v>
      </c>
      <c r="CC8" s="258">
        <v>210.46315789473687</v>
      </c>
      <c r="CD8" s="259">
        <v>0</v>
      </c>
    </row>
    <row r="9" spans="1:82" ht="14.5" x14ac:dyDescent="0.35">
      <c r="A9" s="196">
        <v>800</v>
      </c>
      <c r="B9" s="197" t="s">
        <v>97</v>
      </c>
      <c r="C9" s="198">
        <v>12816.5</v>
      </c>
      <c r="D9" s="198">
        <v>10995</v>
      </c>
      <c r="E9" s="198">
        <f>INDEX('[1]Jan 2024 School Census'!D:D,MATCH($A9,'[1]Jan 2024 School Census'!$A:$A,0))</f>
        <v>0</v>
      </c>
      <c r="F9" s="198">
        <f>INDEX('[1]Jan 2024 School Census'!E:E,MATCH($A9,'[1]Jan 2024 School Census'!$A:$A,0))</f>
        <v>0</v>
      </c>
      <c r="G9" s="198">
        <f>INDEX('[1]Jan 2024 School Census'!F:F,MATCH($A9,'[1]Jan 2024 School Census'!$A:$A,0))</f>
        <v>0</v>
      </c>
      <c r="H9" s="198">
        <f>INDEX('[1]Jan 2024 School Census'!G:G,MATCH($A9,'[1]Jan 2024 School Census'!$A:$A,0))+INDEX('[1]Jan 2024 School Census'!H:H,MATCH($A9,'[1]Jan 2024 School Census'!$A:$A,0))</f>
        <v>0</v>
      </c>
      <c r="I9" s="198">
        <f>INDEX('[1]Jan 2024 School Census'!I:I,MATCH($A9,'[1]Jan 2024 School Census'!$A:$A,0))</f>
        <v>7</v>
      </c>
      <c r="J9" s="198">
        <f>INDEX('[1]Jan 2024 School Census'!J:J,MATCH($A9,'[1]Jan 2024 School Census'!$A:$A,0))</f>
        <v>51.6</v>
      </c>
      <c r="K9" s="198">
        <f>INDEX('[1]Jan 2024 School Census'!K:K,MATCH($A9,'[1]Jan 2024 School Census'!$A:$A,0))</f>
        <v>13</v>
      </c>
      <c r="L9" s="198">
        <f>INDEX('[1]Jan 2024 School Census'!L:L,MATCH($A9,'[1]Jan 2024 School Census'!$A:$A,0))+INDEX('[1]Jan 2024 School Census'!M:M,MATCH($A9,'[1]Jan 2024 School Census'!$A:$A,0))</f>
        <v>4</v>
      </c>
      <c r="M9" s="198">
        <f>INDEX('[1]Jan 2024 School Census'!N:N,MATCH($A9,'[1]Jan 2024 School Census'!$A:$A,0))+INDEX('[1]Jan 2024 School Census'!S:S,MATCH($A9,'[1]Jan 2024 School Census'!$A:$A,0))</f>
        <v>0</v>
      </c>
      <c r="N9" s="198">
        <f>INDEX('[1]Jan 2024 School Census'!O:O,MATCH($A9,'[1]Jan 2024 School Census'!$A:$A,0))+INDEX('[1]Jan 2024 School Census'!T:T,MATCH($A9,'[1]Jan 2024 School Census'!$A:$A,0))</f>
        <v>0</v>
      </c>
      <c r="O9" s="198">
        <f>INDEX('[1]Jan 2024 School Census'!P:P,MATCH($A9,'[1]Jan 2024 School Census'!$A:$A,0))+INDEX('[1]Jan 2024 School Census'!U:U,MATCH($A9,'[1]Jan 2024 School Census'!$A:$A,0))</f>
        <v>0</v>
      </c>
      <c r="P9" s="198">
        <f>INDEX('[1]Jan 2024 School Census'!Q:Q,MATCH($A9,'[1]Jan 2024 School Census'!$A:$A,0))+INDEX('[1]Jan 2024 School Census'!R:R,MATCH($A9,'[1]Jan 2024 School Census'!$A:$A,0))+INDEX('[1]Jan 2024 School Census'!V:V,MATCH($A9,'[1]Jan 2024 School Census'!$A:$A,0))+INDEX('[1]Jan 2024 School Census'!W:W,MATCH($A9,'[1]Jan 2024 School Census'!$A:$A,0))</f>
        <v>0</v>
      </c>
      <c r="Q9" s="198">
        <f>INDEX('[1]Jan 2024 School Census'!X:X,MATCH($A9,'[1]Jan 2024 School Census'!$A:$A,0))</f>
        <v>44.716664999999999</v>
      </c>
      <c r="R9" s="198">
        <f>INDEX('[1]Jan 2024 School Census'!Y:Y,MATCH($A9,'[1]Jan 2024 School Census'!$A:$A,0))</f>
        <v>271.98333600000001</v>
      </c>
      <c r="S9" s="198">
        <f>INDEX('[1]Jan 2024 School Census'!Z:Z,MATCH($A9,'[1]Jan 2024 School Census'!$A:$A,0))</f>
        <v>107.61666700000001</v>
      </c>
      <c r="T9" s="198">
        <f>INDEX('[1]Jan 2024 School Census'!AA:AA,MATCH($A9,'[1]Jan 2024 School Census'!$A:$A,0))+INDEX('[1]Jan 2024 School Census'!AB:AB,MATCH($A9,'[1]Jan 2024 School Census'!$A:$A,0))</f>
        <v>12.9</v>
      </c>
      <c r="U9" s="198">
        <f>INDEX('[1]Jan 2024 AP Census'!D:D,MATCH($A9,'[1]Jan 2024 AP Census'!$A:$A,0))</f>
        <v>0</v>
      </c>
      <c r="V9" s="198">
        <f>INDEX('[1]Jan 2024 AP Census'!E:E,MATCH($A9,'[1]Jan 2024 AP Census'!$A:$A,0))</f>
        <v>0</v>
      </c>
      <c r="W9" s="198">
        <f>INDEX('[1]Jan 2024 AP Census'!F:F,MATCH($A9,'[1]Jan 2024 AP Census'!$A:$A,0))</f>
        <v>0</v>
      </c>
      <c r="X9" s="198">
        <f>INDEX('[1]Jan 2024 EY Census'!D:D,MATCH($A9,'[1]Jan 2024 EY Census'!$A:$A,0))</f>
        <v>199.014036</v>
      </c>
      <c r="Y9" s="198">
        <f>INDEX('[1]Jan 2024 EY Census'!E:E,MATCH($A9,'[1]Jan 2024 EY Census'!$A:$A,0))</f>
        <v>1366.2252040000001</v>
      </c>
      <c r="Z9" s="198">
        <f>INDEX('[1]Jan 2024 EY Census'!F:F,MATCH($A9,'[1]Jan 2024 EY Census'!$A:$A,0))</f>
        <v>487.03727700000002</v>
      </c>
      <c r="AA9" s="198">
        <f>INDEX('[1]Jan 2024 EY Census'!G:G,MATCH($A9,'[1]Jan 2024 EY Census'!$A:$A,0))</f>
        <v>86.533332999999999</v>
      </c>
      <c r="AB9" s="198">
        <f>INDEX('[1]Jan 2024 School Census'!AF:AF,MATCH($A9,'[1]Jan 2024 School Census'!$A:$A,0))</f>
        <v>0</v>
      </c>
      <c r="AC9" s="198">
        <f>INDEX('[1]Jan 2024 School Census'!AG:AG,MATCH($A9,'[1]Jan 2024 School Census'!$A:$A,0))</f>
        <v>0</v>
      </c>
      <c r="AD9" s="198">
        <f>INDEX('[1]Jan 2024 School Census'!AH:AH,MATCH($A9,'[1]Jan 2024 School Census'!$A:$A,0))+INDEX('[1]Jan 2024 School Census'!AI:AI,MATCH($A9,'[1]Jan 2024 School Census'!$A:$A,0))</f>
        <v>0</v>
      </c>
      <c r="AE9" s="198">
        <f>INDEX('[1]Jan 2024 School Census'!AJ:AJ,MATCH($A9,'[1]Jan 2024 School Census'!$A:$A,0))</f>
        <v>12.6</v>
      </c>
      <c r="AF9" s="198">
        <f>INDEX('[1]Jan 2024 School Census'!AK:AK,MATCH($A9,'[1]Jan 2024 School Census'!$A:$A,0))</f>
        <v>4</v>
      </c>
      <c r="AG9" s="198">
        <f>INDEX('[1]Jan 2024 School Census'!AL:AL,MATCH($A9,'[1]Jan 2024 School Census'!$A:$A,0))+INDEX('[1]Jan 2024 School Census'!AM:AM,MATCH($A9,'[1]Jan 2024 School Census'!$A:$A,0))</f>
        <v>2</v>
      </c>
      <c r="AH9" s="198">
        <f>INDEX('[1]Jan 2024 School Census'!AN:AN,MATCH($A9,'[1]Jan 2024 School Census'!$A:$A,0))+INDEX('[1]Jan 2024 School Census'!AR:AR,MATCH($A9,'[1]Jan 2024 School Census'!$A:$A,0))</f>
        <v>0</v>
      </c>
      <c r="AI9" s="198">
        <f>INDEX('[1]Jan 2024 School Census'!AO:AO,MATCH($A9,'[1]Jan 2024 School Census'!$A:$A,0))+INDEX('[1]Jan 2024 School Census'!AS:AS,MATCH($A9,'[1]Jan 2024 School Census'!$A:$A,0))</f>
        <v>0</v>
      </c>
      <c r="AJ9" s="198">
        <f>INDEX('[1]Jan 2024 School Census'!AP:AP,MATCH($A9,'[1]Jan 2024 School Census'!$A:$A,0))+INDEX('[1]Jan 2024 School Census'!AQ:AQ,MATCH($A9,'[1]Jan 2024 School Census'!$A:$A,0))+INDEX('[1]Jan 2024 School Census'!AT:AT,MATCH($A9,'[1]Jan 2024 School Census'!$A:$A,0))+INDEX('[1]Jan 2024 School Census'!AU:AU,MATCH($A9,'[1]Jan 2024 School Census'!$A:$A,0))</f>
        <v>0</v>
      </c>
      <c r="AK9" s="198">
        <f>INDEX('[1]Jan 2024 School Census'!AV:AV,MATCH($A9,'[1]Jan 2024 School Census'!$A:$A,0))+INDEX('[1]Jan 2024 School Census'!AZ:AZ,MATCH($A9,'[1]Jan 2024 School Census'!$A:$A,0))</f>
        <v>44.633333999999998</v>
      </c>
      <c r="AL9" s="198">
        <f>INDEX('[1]Jan 2024 School Census'!AW:AW,MATCH($A9,'[1]Jan 2024 School Census'!$A:$A,0))+INDEX('[1]Jan 2024 School Census'!BA:BA,MATCH($A9,'[1]Jan 2024 School Census'!$A:$A,0))</f>
        <v>19.266667000000002</v>
      </c>
      <c r="AM9" s="198">
        <f>INDEX('[1]Jan 2024 School Census'!AX:AX,MATCH($A9,'[1]Jan 2024 School Census'!$A:$A,0))+INDEX('[1]Jan 2024 School Census'!BB:BB,MATCH($A9,'[1]Jan 2024 School Census'!$A:$A,0))+INDEX('[1]Jan 2024 School Census'!AY:AY,MATCH($A9,'[1]Jan 2024 School Census'!$A:$A,0))+INDEX('[1]Jan 2024 School Census'!BC:BC,MATCH($A9,'[1]Jan 2024 School Census'!$A:$A,0))</f>
        <v>2.9</v>
      </c>
      <c r="AN9" s="198">
        <f>INDEX('[1]Jan 2024 AP Census'!I:I,MATCH($A9,'[1]Jan 2024 AP Census'!$A:$A,0))</f>
        <v>0</v>
      </c>
      <c r="AO9" s="198">
        <f>INDEX('[1]Jan 2024 AP Census'!J:J,MATCH($A9,'[1]Jan 2024 AP Census'!$A:$A,0))</f>
        <v>0</v>
      </c>
      <c r="AP9" s="198">
        <f>INDEX('[1]Jan 2024 EY Census'!N:N,MATCH($A9,'[1]Jan 2024 EY Census'!$A:$A,0))</f>
        <v>97.807017999999999</v>
      </c>
      <c r="AQ9" s="198">
        <f>INDEX('[1]Jan 2024 EY Census'!O:O,MATCH($A9,'[1]Jan 2024 EY Census'!$A:$A,0))</f>
        <v>38.668860000000002</v>
      </c>
      <c r="AR9" s="198">
        <f>INDEX('[1]Jan 2024 EY Census'!P:P,MATCH($A9,'[1]Jan 2024 EY Census'!$A:$A,0))</f>
        <v>6.2</v>
      </c>
      <c r="AS9" s="198">
        <f>INDEX('[1]Jan 2024 School Census'!BE:BE,MATCH($A9,'[1]Jan 2024 School Census'!$A:$A,0))</f>
        <v>0</v>
      </c>
      <c r="AT9" s="198">
        <f>INDEX('[1]Jan 2024 School Census'!BF:BF,MATCH($A9,'[1]Jan 2024 School Census'!$A:$A,0))</f>
        <v>0</v>
      </c>
      <c r="AU9" s="198">
        <f>INDEX('[1]Jan 2024 School Census'!BG:BG,MATCH($A9,'[1]Jan 2024 School Census'!$A:$A,0))+INDEX('[1]Jan 2024 School Census'!BH:BH,MATCH($A9,'[1]Jan 2024 School Census'!$A:$A,0))</f>
        <v>0</v>
      </c>
      <c r="AV9" s="198">
        <f>INDEX('[1]Jan 2024 School Census'!BI:BI,MATCH($A9,'[1]Jan 2024 School Census'!$A:$A,0))</f>
        <v>13</v>
      </c>
      <c r="AW9" s="198">
        <f>INDEX('[1]Jan 2024 School Census'!BJ:BJ,MATCH($A9,'[1]Jan 2024 School Census'!$A:$A,0))</f>
        <v>4</v>
      </c>
      <c r="AX9" s="198">
        <f>INDEX('[1]Jan 2024 School Census'!BK:BK,MATCH($A9,'[1]Jan 2024 School Census'!$A:$A,0))+INDEX('[1]Jan 2024 School Census'!BL:BL,MATCH($A9,'[1]Jan 2024 School Census'!$A:$A,0))</f>
        <v>0.6</v>
      </c>
      <c r="AY9" s="198">
        <f>INDEX('[1]Jan 2024 School Census'!BM:BM,MATCH($A9,'[1]Jan 2024 School Census'!$A:$A,0))+INDEX('[1]Jan 2024 School Census'!BQ:BQ,MATCH($A9,'[1]Jan 2024 School Census'!$A:$A,0))</f>
        <v>0</v>
      </c>
      <c r="AZ9" s="198">
        <f>INDEX('[1]Jan 2024 School Census'!BN:BN,MATCH($A9,'[1]Jan 2024 School Census'!$A:$A,0))+INDEX('[1]Jan 2024 School Census'!BR:BR,MATCH($A9,'[1]Jan 2024 School Census'!$A:$A,0))</f>
        <v>0</v>
      </c>
      <c r="BA9" s="198">
        <f>INDEX('[1]Jan 2024 School Census'!BO:BO,MATCH($A9,'[1]Jan 2024 School Census'!$A:$A,0))+INDEX('[1]Jan 2024 School Census'!BP:BP,MATCH($A9,'[1]Jan 2024 School Census'!$A:$A,0))+INDEX('[1]Jan 2024 School Census'!BS:BS,MATCH($A9,'[1]Jan 2024 School Census'!$A:$A,0))+INDEX('[1]Jan 2024 School Census'!BT:BT,MATCH($A9,'[1]Jan 2024 School Census'!$A:$A,0))</f>
        <v>0</v>
      </c>
      <c r="BB9" s="198">
        <f>INDEX('[1]Jan 2024 School Census'!BU:BU,MATCH($A9,'[1]Jan 2024 School Census'!$A:$A,0))</f>
        <v>83.45</v>
      </c>
      <c r="BC9" s="198">
        <f>INDEX('[1]Jan 2024 School Census'!BV:BV,MATCH($A9,'[1]Jan 2024 School Census'!$A:$A,0))</f>
        <v>44.349995999999997</v>
      </c>
      <c r="BD9" s="198">
        <f>INDEX('[1]Jan 2024 School Census'!BW:BW,MATCH($A9,'[1]Jan 2024 School Census'!$A:$A,0))+INDEX('[1]Jan 2024 School Census'!BX:BX,MATCH($A9,'[1]Jan 2024 School Census'!$A:$A,0))</f>
        <v>5.199999</v>
      </c>
      <c r="BE9" s="198">
        <f>INDEX('[1]Jan 2024 EY Census'!J:J,MATCH($A9,'[1]Jan 2024 EY Census'!$A:$A,0))</f>
        <v>708.95933400000001</v>
      </c>
      <c r="BF9" s="198">
        <f>INDEX('[1]Jan 2024 EY Census'!K:K,MATCH($A9,'[1]Jan 2024 EY Census'!$A:$A,0))</f>
        <v>241.818668</v>
      </c>
      <c r="BG9" s="198">
        <f>INDEX('[1]Jan 2024 EY Census'!L:L,MATCH($A9,'[1]Jan 2024 EY Census'!$A:$A,0))</f>
        <v>16.699998000000001</v>
      </c>
      <c r="BH9" s="198">
        <f t="shared" si="1"/>
        <v>0</v>
      </c>
      <c r="BI9" s="198">
        <f t="shared" si="2"/>
        <v>0</v>
      </c>
      <c r="BJ9" s="198">
        <f t="shared" si="3"/>
        <v>216</v>
      </c>
      <c r="BK9" s="198">
        <f t="shared" si="4"/>
        <v>344</v>
      </c>
      <c r="BL9" s="198">
        <v>38</v>
      </c>
      <c r="BN9" s="218">
        <v>203</v>
      </c>
      <c r="BO9" s="218" t="s">
        <v>96</v>
      </c>
      <c r="BP9" s="218">
        <v>2037199</v>
      </c>
      <c r="BQ9" s="218">
        <v>138547</v>
      </c>
      <c r="BR9" s="218" t="s">
        <v>244</v>
      </c>
      <c r="BS9" s="218" t="s">
        <v>245</v>
      </c>
      <c r="BT9" s="194" t="str">
        <f t="shared" si="0"/>
        <v>Academy</v>
      </c>
      <c r="BU9" s="211">
        <v>0</v>
      </c>
      <c r="BV9" s="211">
        <v>219</v>
      </c>
      <c r="BW9" s="199">
        <f t="shared" si="6"/>
        <v>2</v>
      </c>
      <c r="BX9" s="195" t="str">
        <f t="shared" si="7"/>
        <v>2032</v>
      </c>
      <c r="BY9" s="228">
        <v>206</v>
      </c>
      <c r="BZ9" s="229" t="s">
        <v>110</v>
      </c>
      <c r="CA9" s="258">
        <v>416.70754363157891</v>
      </c>
      <c r="CB9" s="259">
        <v>180.14736842105265</v>
      </c>
      <c r="CC9" s="258">
        <v>285.54385942105267</v>
      </c>
      <c r="CD9" s="259">
        <v>2.0526315789473686</v>
      </c>
    </row>
    <row r="10" spans="1:82" ht="14.5" x14ac:dyDescent="0.35">
      <c r="A10" s="196">
        <v>822</v>
      </c>
      <c r="B10" s="197" t="s">
        <v>98</v>
      </c>
      <c r="C10" s="198">
        <v>16148</v>
      </c>
      <c r="D10" s="198">
        <v>11912.5</v>
      </c>
      <c r="E10" s="198">
        <f>INDEX('[1]Jan 2024 School Census'!D:D,MATCH($A10,'[1]Jan 2024 School Census'!$A:$A,0))</f>
        <v>39.85</v>
      </c>
      <c r="F10" s="198">
        <f>INDEX('[1]Jan 2024 School Census'!E:E,MATCH($A10,'[1]Jan 2024 School Census'!$A:$A,0))</f>
        <v>163.066667</v>
      </c>
      <c r="G10" s="198">
        <f>INDEX('[1]Jan 2024 School Census'!F:F,MATCH($A10,'[1]Jan 2024 School Census'!$A:$A,0))</f>
        <v>53.666666999999997</v>
      </c>
      <c r="H10" s="198">
        <f>INDEX('[1]Jan 2024 School Census'!G:G,MATCH($A10,'[1]Jan 2024 School Census'!$A:$A,0))+INDEX('[1]Jan 2024 School Census'!H:H,MATCH($A10,'[1]Jan 2024 School Census'!$A:$A,0))</f>
        <v>0</v>
      </c>
      <c r="I10" s="198">
        <f>INDEX('[1]Jan 2024 School Census'!I:I,MATCH($A10,'[1]Jan 2024 School Census'!$A:$A,0))</f>
        <v>52.333334000000001</v>
      </c>
      <c r="J10" s="198">
        <f>INDEX('[1]Jan 2024 School Census'!J:J,MATCH($A10,'[1]Jan 2024 School Census'!$A:$A,0))</f>
        <v>431.51333499999998</v>
      </c>
      <c r="K10" s="198">
        <f>INDEX('[1]Jan 2024 School Census'!K:K,MATCH($A10,'[1]Jan 2024 School Census'!$A:$A,0))</f>
        <v>174.16666799999999</v>
      </c>
      <c r="L10" s="198">
        <f>INDEX('[1]Jan 2024 School Census'!L:L,MATCH($A10,'[1]Jan 2024 School Census'!$A:$A,0))+INDEX('[1]Jan 2024 School Census'!M:M,MATCH($A10,'[1]Jan 2024 School Census'!$A:$A,0))</f>
        <v>1</v>
      </c>
      <c r="M10" s="198">
        <f>INDEX('[1]Jan 2024 School Census'!N:N,MATCH($A10,'[1]Jan 2024 School Census'!$A:$A,0))+INDEX('[1]Jan 2024 School Census'!S:S,MATCH($A10,'[1]Jan 2024 School Census'!$A:$A,0))</f>
        <v>0</v>
      </c>
      <c r="N10" s="198">
        <f>INDEX('[1]Jan 2024 School Census'!O:O,MATCH($A10,'[1]Jan 2024 School Census'!$A:$A,0))+INDEX('[1]Jan 2024 School Census'!T:T,MATCH($A10,'[1]Jan 2024 School Census'!$A:$A,0))</f>
        <v>0</v>
      </c>
      <c r="O10" s="198">
        <f>INDEX('[1]Jan 2024 School Census'!P:P,MATCH($A10,'[1]Jan 2024 School Census'!$A:$A,0))+INDEX('[1]Jan 2024 School Census'!U:U,MATCH($A10,'[1]Jan 2024 School Census'!$A:$A,0))</f>
        <v>0</v>
      </c>
      <c r="P10" s="198">
        <f>INDEX('[1]Jan 2024 School Census'!Q:Q,MATCH($A10,'[1]Jan 2024 School Census'!$A:$A,0))+INDEX('[1]Jan 2024 School Census'!R:R,MATCH($A10,'[1]Jan 2024 School Census'!$A:$A,0))+INDEX('[1]Jan 2024 School Census'!V:V,MATCH($A10,'[1]Jan 2024 School Census'!$A:$A,0))+INDEX('[1]Jan 2024 School Census'!W:W,MATCH($A10,'[1]Jan 2024 School Census'!$A:$A,0))</f>
        <v>0</v>
      </c>
      <c r="Q10" s="198">
        <f>INDEX('[1]Jan 2024 School Census'!X:X,MATCH($A10,'[1]Jan 2024 School Census'!$A:$A,0))</f>
        <v>20.866667</v>
      </c>
      <c r="R10" s="198">
        <f>INDEX('[1]Jan 2024 School Census'!Y:Y,MATCH($A10,'[1]Jan 2024 School Census'!$A:$A,0))</f>
        <v>269.566666</v>
      </c>
      <c r="S10" s="198">
        <f>INDEX('[1]Jan 2024 School Census'!Z:Z,MATCH($A10,'[1]Jan 2024 School Census'!$A:$A,0))</f>
        <v>119.233333</v>
      </c>
      <c r="T10" s="198">
        <f>INDEX('[1]Jan 2024 School Census'!AA:AA,MATCH($A10,'[1]Jan 2024 School Census'!$A:$A,0))+INDEX('[1]Jan 2024 School Census'!AB:AB,MATCH($A10,'[1]Jan 2024 School Census'!$A:$A,0))</f>
        <v>3</v>
      </c>
      <c r="U10" s="198">
        <f>INDEX('[1]Jan 2024 AP Census'!D:D,MATCH($A10,'[1]Jan 2024 AP Census'!$A:$A,0))</f>
        <v>0</v>
      </c>
      <c r="V10" s="198">
        <f>INDEX('[1]Jan 2024 AP Census'!E:E,MATCH($A10,'[1]Jan 2024 AP Census'!$A:$A,0))</f>
        <v>0</v>
      </c>
      <c r="W10" s="198">
        <f>INDEX('[1]Jan 2024 AP Census'!F:F,MATCH($A10,'[1]Jan 2024 AP Census'!$A:$A,0))</f>
        <v>0</v>
      </c>
      <c r="X10" s="198">
        <f>INDEX('[1]Jan 2024 EY Census'!D:D,MATCH($A10,'[1]Jan 2024 EY Census'!$A:$A,0))</f>
        <v>224.586399</v>
      </c>
      <c r="Y10" s="198">
        <f>INDEX('[1]Jan 2024 EY Census'!E:E,MATCH($A10,'[1]Jan 2024 EY Census'!$A:$A,0))</f>
        <v>1146.3111489999999</v>
      </c>
      <c r="Z10" s="198">
        <f>INDEX('[1]Jan 2024 EY Census'!F:F,MATCH($A10,'[1]Jan 2024 EY Census'!$A:$A,0))</f>
        <v>348.39200499999998</v>
      </c>
      <c r="AA10" s="198">
        <f>INDEX('[1]Jan 2024 EY Census'!G:G,MATCH($A10,'[1]Jan 2024 EY Census'!$A:$A,0))</f>
        <v>67.706560999999994</v>
      </c>
      <c r="AB10" s="198">
        <f>INDEX('[1]Jan 2024 School Census'!AF:AF,MATCH($A10,'[1]Jan 2024 School Census'!$A:$A,0))</f>
        <v>24.6</v>
      </c>
      <c r="AC10" s="198">
        <f>INDEX('[1]Jan 2024 School Census'!AG:AG,MATCH($A10,'[1]Jan 2024 School Census'!$A:$A,0))</f>
        <v>8.8666669999999996</v>
      </c>
      <c r="AD10" s="198">
        <f>INDEX('[1]Jan 2024 School Census'!AH:AH,MATCH($A10,'[1]Jan 2024 School Census'!$A:$A,0))+INDEX('[1]Jan 2024 School Census'!AI:AI,MATCH($A10,'[1]Jan 2024 School Census'!$A:$A,0))</f>
        <v>0</v>
      </c>
      <c r="AE10" s="198">
        <f>INDEX('[1]Jan 2024 School Census'!AJ:AJ,MATCH($A10,'[1]Jan 2024 School Census'!$A:$A,0))</f>
        <v>46.6</v>
      </c>
      <c r="AF10" s="198">
        <f>INDEX('[1]Jan 2024 School Census'!AK:AK,MATCH($A10,'[1]Jan 2024 School Census'!$A:$A,0))</f>
        <v>22.933333999999999</v>
      </c>
      <c r="AG10" s="198">
        <f>INDEX('[1]Jan 2024 School Census'!AL:AL,MATCH($A10,'[1]Jan 2024 School Census'!$A:$A,0))+INDEX('[1]Jan 2024 School Census'!AM:AM,MATCH($A10,'[1]Jan 2024 School Census'!$A:$A,0))</f>
        <v>0</v>
      </c>
      <c r="AH10" s="198">
        <f>INDEX('[1]Jan 2024 School Census'!AN:AN,MATCH($A10,'[1]Jan 2024 School Census'!$A:$A,0))+INDEX('[1]Jan 2024 School Census'!AR:AR,MATCH($A10,'[1]Jan 2024 School Census'!$A:$A,0))</f>
        <v>0</v>
      </c>
      <c r="AI10" s="198">
        <f>INDEX('[1]Jan 2024 School Census'!AO:AO,MATCH($A10,'[1]Jan 2024 School Census'!$A:$A,0))+INDEX('[1]Jan 2024 School Census'!AS:AS,MATCH($A10,'[1]Jan 2024 School Census'!$A:$A,0))</f>
        <v>0</v>
      </c>
      <c r="AJ10" s="198">
        <f>INDEX('[1]Jan 2024 School Census'!AP:AP,MATCH($A10,'[1]Jan 2024 School Census'!$A:$A,0))+INDEX('[1]Jan 2024 School Census'!AQ:AQ,MATCH($A10,'[1]Jan 2024 School Census'!$A:$A,0))+INDEX('[1]Jan 2024 School Census'!AT:AT,MATCH($A10,'[1]Jan 2024 School Census'!$A:$A,0))+INDEX('[1]Jan 2024 School Census'!AU:AU,MATCH($A10,'[1]Jan 2024 School Census'!$A:$A,0))</f>
        <v>0</v>
      </c>
      <c r="AK10" s="198">
        <f>INDEX('[1]Jan 2024 School Census'!AV:AV,MATCH($A10,'[1]Jan 2024 School Census'!$A:$A,0))+INDEX('[1]Jan 2024 School Census'!AZ:AZ,MATCH($A10,'[1]Jan 2024 School Census'!$A:$A,0))</f>
        <v>30.266667000000002</v>
      </c>
      <c r="AL10" s="198">
        <f>INDEX('[1]Jan 2024 School Census'!AW:AW,MATCH($A10,'[1]Jan 2024 School Census'!$A:$A,0))+INDEX('[1]Jan 2024 School Census'!BA:BA,MATCH($A10,'[1]Jan 2024 School Census'!$A:$A,0))</f>
        <v>12</v>
      </c>
      <c r="AM10" s="198">
        <f>INDEX('[1]Jan 2024 School Census'!AX:AX,MATCH($A10,'[1]Jan 2024 School Census'!$A:$A,0))+INDEX('[1]Jan 2024 School Census'!BB:BB,MATCH($A10,'[1]Jan 2024 School Census'!$A:$A,0))+INDEX('[1]Jan 2024 School Census'!AY:AY,MATCH($A10,'[1]Jan 2024 School Census'!$A:$A,0))+INDEX('[1]Jan 2024 School Census'!BC:BC,MATCH($A10,'[1]Jan 2024 School Census'!$A:$A,0))</f>
        <v>0</v>
      </c>
      <c r="AN10" s="198">
        <f>INDEX('[1]Jan 2024 AP Census'!I:I,MATCH($A10,'[1]Jan 2024 AP Census'!$A:$A,0))</f>
        <v>0</v>
      </c>
      <c r="AO10" s="198">
        <f>INDEX('[1]Jan 2024 AP Census'!J:J,MATCH($A10,'[1]Jan 2024 AP Census'!$A:$A,0))</f>
        <v>0</v>
      </c>
      <c r="AP10" s="198">
        <f>INDEX('[1]Jan 2024 EY Census'!N:N,MATCH($A10,'[1]Jan 2024 EY Census'!$A:$A,0))</f>
        <v>166.572632</v>
      </c>
      <c r="AQ10" s="198">
        <f>INDEX('[1]Jan 2024 EY Census'!O:O,MATCH($A10,'[1]Jan 2024 EY Census'!$A:$A,0))</f>
        <v>43.7</v>
      </c>
      <c r="AR10" s="198">
        <f>INDEX('[1]Jan 2024 EY Census'!P:P,MATCH($A10,'[1]Jan 2024 EY Census'!$A:$A,0))</f>
        <v>3</v>
      </c>
      <c r="AS10" s="198">
        <f>INDEX('[1]Jan 2024 School Census'!BE:BE,MATCH($A10,'[1]Jan 2024 School Census'!$A:$A,0))</f>
        <v>39.133330000000001</v>
      </c>
      <c r="AT10" s="198">
        <f>INDEX('[1]Jan 2024 School Census'!BF:BF,MATCH($A10,'[1]Jan 2024 School Census'!$A:$A,0))</f>
        <v>15.199999</v>
      </c>
      <c r="AU10" s="198">
        <f>INDEX('[1]Jan 2024 School Census'!BG:BG,MATCH($A10,'[1]Jan 2024 School Census'!$A:$A,0))+INDEX('[1]Jan 2024 School Census'!BH:BH,MATCH($A10,'[1]Jan 2024 School Census'!$A:$A,0))</f>
        <v>0</v>
      </c>
      <c r="AV10" s="198">
        <f>INDEX('[1]Jan 2024 School Census'!BI:BI,MATCH($A10,'[1]Jan 2024 School Census'!$A:$A,0))</f>
        <v>150.633329</v>
      </c>
      <c r="AW10" s="198">
        <f>INDEX('[1]Jan 2024 School Census'!BJ:BJ,MATCH($A10,'[1]Jan 2024 School Census'!$A:$A,0))</f>
        <v>75.679997999999998</v>
      </c>
      <c r="AX10" s="198">
        <f>INDEX('[1]Jan 2024 School Census'!BK:BK,MATCH($A10,'[1]Jan 2024 School Census'!$A:$A,0))+INDEX('[1]Jan 2024 School Census'!BL:BL,MATCH($A10,'[1]Jan 2024 School Census'!$A:$A,0))</f>
        <v>0.6</v>
      </c>
      <c r="AY10" s="198">
        <f>INDEX('[1]Jan 2024 School Census'!BM:BM,MATCH($A10,'[1]Jan 2024 School Census'!$A:$A,0))+INDEX('[1]Jan 2024 School Census'!BQ:BQ,MATCH($A10,'[1]Jan 2024 School Census'!$A:$A,0))</f>
        <v>0</v>
      </c>
      <c r="AZ10" s="198">
        <f>INDEX('[1]Jan 2024 School Census'!BN:BN,MATCH($A10,'[1]Jan 2024 School Census'!$A:$A,0))+INDEX('[1]Jan 2024 School Census'!BR:BR,MATCH($A10,'[1]Jan 2024 School Census'!$A:$A,0))</f>
        <v>0</v>
      </c>
      <c r="BA10" s="198">
        <f>INDEX('[1]Jan 2024 School Census'!BO:BO,MATCH($A10,'[1]Jan 2024 School Census'!$A:$A,0))+INDEX('[1]Jan 2024 School Census'!BP:BP,MATCH($A10,'[1]Jan 2024 School Census'!$A:$A,0))+INDEX('[1]Jan 2024 School Census'!BS:BS,MATCH($A10,'[1]Jan 2024 School Census'!$A:$A,0))+INDEX('[1]Jan 2024 School Census'!BT:BT,MATCH($A10,'[1]Jan 2024 School Census'!$A:$A,0))</f>
        <v>0</v>
      </c>
      <c r="BB10" s="198">
        <f>INDEX('[1]Jan 2024 School Census'!BU:BU,MATCH($A10,'[1]Jan 2024 School Census'!$A:$A,0))</f>
        <v>70.933335</v>
      </c>
      <c r="BC10" s="198">
        <f>INDEX('[1]Jan 2024 School Census'!BV:BV,MATCH($A10,'[1]Jan 2024 School Census'!$A:$A,0))</f>
        <v>36.766666999999998</v>
      </c>
      <c r="BD10" s="198">
        <f>INDEX('[1]Jan 2024 School Census'!BW:BW,MATCH($A10,'[1]Jan 2024 School Census'!$A:$A,0))+INDEX('[1]Jan 2024 School Census'!BX:BX,MATCH($A10,'[1]Jan 2024 School Census'!$A:$A,0))</f>
        <v>1</v>
      </c>
      <c r="BE10" s="198">
        <f>INDEX('[1]Jan 2024 EY Census'!J:J,MATCH($A10,'[1]Jan 2024 EY Census'!$A:$A,0))</f>
        <v>529.11533399999996</v>
      </c>
      <c r="BF10" s="198">
        <f>INDEX('[1]Jan 2024 EY Census'!K:K,MATCH($A10,'[1]Jan 2024 EY Census'!$A:$A,0))</f>
        <v>180.864667</v>
      </c>
      <c r="BG10" s="198">
        <f>INDEX('[1]Jan 2024 EY Census'!L:L,MATCH($A10,'[1]Jan 2024 EY Census'!$A:$A,0))</f>
        <v>1.516667</v>
      </c>
      <c r="BH10" s="198">
        <f t="shared" si="1"/>
        <v>52</v>
      </c>
      <c r="BI10" s="198">
        <f t="shared" si="2"/>
        <v>50</v>
      </c>
      <c r="BJ10" s="198">
        <f t="shared" si="3"/>
        <v>102.5</v>
      </c>
      <c r="BK10" s="198">
        <f t="shared" si="4"/>
        <v>226</v>
      </c>
      <c r="BL10" s="198">
        <v>17</v>
      </c>
      <c r="BN10" s="218">
        <v>203</v>
      </c>
      <c r="BO10" s="218" t="s">
        <v>96</v>
      </c>
      <c r="BP10" s="218">
        <v>2037200</v>
      </c>
      <c r="BQ10" s="218">
        <v>133401</v>
      </c>
      <c r="BR10" s="218" t="s">
        <v>246</v>
      </c>
      <c r="BS10" s="218" t="s">
        <v>241</v>
      </c>
      <c r="BT10" s="194" t="str">
        <f t="shared" si="0"/>
        <v>Maintained</v>
      </c>
      <c r="BU10" s="211">
        <v>29</v>
      </c>
      <c r="BV10" s="211">
        <v>0</v>
      </c>
      <c r="BW10" s="199">
        <f t="shared" si="6"/>
        <v>3</v>
      </c>
      <c r="BX10" s="195" t="str">
        <f t="shared" si="7"/>
        <v>2033</v>
      </c>
      <c r="BY10" s="228">
        <v>207</v>
      </c>
      <c r="BZ10" s="229" t="s">
        <v>117</v>
      </c>
      <c r="CA10" s="258">
        <v>125.75315789473686</v>
      </c>
      <c r="CB10" s="259">
        <v>35.526315789473685</v>
      </c>
      <c r="CC10" s="258">
        <v>80.189473684210526</v>
      </c>
      <c r="CD10" s="259">
        <v>2.0526315789473686</v>
      </c>
    </row>
    <row r="11" spans="1:82" ht="15" customHeight="1" x14ac:dyDescent="0.35">
      <c r="A11" s="196">
        <v>303</v>
      </c>
      <c r="B11" s="197" t="s">
        <v>99</v>
      </c>
      <c r="C11" s="198">
        <v>21387.5</v>
      </c>
      <c r="D11" s="198">
        <v>15938</v>
      </c>
      <c r="E11" s="198">
        <f>INDEX('[1]Jan 2024 School Census'!D:D,MATCH($A11,'[1]Jan 2024 School Census'!$A:$A,0))</f>
        <v>0</v>
      </c>
      <c r="F11" s="198">
        <f>INDEX('[1]Jan 2024 School Census'!E:E,MATCH($A11,'[1]Jan 2024 School Census'!$A:$A,0))</f>
        <v>0</v>
      </c>
      <c r="G11" s="198">
        <f>INDEX('[1]Jan 2024 School Census'!F:F,MATCH($A11,'[1]Jan 2024 School Census'!$A:$A,0))</f>
        <v>0</v>
      </c>
      <c r="H11" s="198">
        <f>INDEX('[1]Jan 2024 School Census'!G:G,MATCH($A11,'[1]Jan 2024 School Census'!$A:$A,0))+INDEX('[1]Jan 2024 School Census'!H:H,MATCH($A11,'[1]Jan 2024 School Census'!$A:$A,0))</f>
        <v>0</v>
      </c>
      <c r="I11" s="198">
        <f>INDEX('[1]Jan 2024 School Census'!I:I,MATCH($A11,'[1]Jan 2024 School Census'!$A:$A,0))</f>
        <v>0</v>
      </c>
      <c r="J11" s="198">
        <f>INDEX('[1]Jan 2024 School Census'!J:J,MATCH($A11,'[1]Jan 2024 School Census'!$A:$A,0))</f>
        <v>207</v>
      </c>
      <c r="K11" s="198">
        <f>INDEX('[1]Jan 2024 School Census'!K:K,MATCH($A11,'[1]Jan 2024 School Census'!$A:$A,0))</f>
        <v>92</v>
      </c>
      <c r="L11" s="198">
        <f>INDEX('[1]Jan 2024 School Census'!L:L,MATCH($A11,'[1]Jan 2024 School Census'!$A:$A,0))+INDEX('[1]Jan 2024 School Census'!M:M,MATCH($A11,'[1]Jan 2024 School Census'!$A:$A,0))</f>
        <v>2</v>
      </c>
      <c r="M11" s="198">
        <f>INDEX('[1]Jan 2024 School Census'!N:N,MATCH($A11,'[1]Jan 2024 School Census'!$A:$A,0))+INDEX('[1]Jan 2024 School Census'!S:S,MATCH($A11,'[1]Jan 2024 School Census'!$A:$A,0))</f>
        <v>0</v>
      </c>
      <c r="N11" s="198">
        <f>INDEX('[1]Jan 2024 School Census'!O:O,MATCH($A11,'[1]Jan 2024 School Census'!$A:$A,0))+INDEX('[1]Jan 2024 School Census'!T:T,MATCH($A11,'[1]Jan 2024 School Census'!$A:$A,0))</f>
        <v>0</v>
      </c>
      <c r="O11" s="198">
        <f>INDEX('[1]Jan 2024 School Census'!P:P,MATCH($A11,'[1]Jan 2024 School Census'!$A:$A,0))+INDEX('[1]Jan 2024 School Census'!U:U,MATCH($A11,'[1]Jan 2024 School Census'!$A:$A,0))</f>
        <v>0</v>
      </c>
      <c r="P11" s="198">
        <f>INDEX('[1]Jan 2024 School Census'!Q:Q,MATCH($A11,'[1]Jan 2024 School Census'!$A:$A,0))+INDEX('[1]Jan 2024 School Census'!R:R,MATCH($A11,'[1]Jan 2024 School Census'!$A:$A,0))+INDEX('[1]Jan 2024 School Census'!V:V,MATCH($A11,'[1]Jan 2024 School Census'!$A:$A,0))+INDEX('[1]Jan 2024 School Census'!W:W,MATCH($A11,'[1]Jan 2024 School Census'!$A:$A,0))</f>
        <v>0</v>
      </c>
      <c r="Q11" s="198">
        <f>INDEX('[1]Jan 2024 School Census'!X:X,MATCH($A11,'[1]Jan 2024 School Census'!$A:$A,0))</f>
        <v>1</v>
      </c>
      <c r="R11" s="198">
        <f>INDEX('[1]Jan 2024 School Census'!Y:Y,MATCH($A11,'[1]Jan 2024 School Census'!$A:$A,0))</f>
        <v>583.23333400000001</v>
      </c>
      <c r="S11" s="198">
        <f>INDEX('[1]Jan 2024 School Census'!Z:Z,MATCH($A11,'[1]Jan 2024 School Census'!$A:$A,0))</f>
        <v>268.26666699999998</v>
      </c>
      <c r="T11" s="198">
        <f>INDEX('[1]Jan 2024 School Census'!AA:AA,MATCH($A11,'[1]Jan 2024 School Census'!$A:$A,0))+INDEX('[1]Jan 2024 School Census'!AB:AB,MATCH($A11,'[1]Jan 2024 School Census'!$A:$A,0))</f>
        <v>1</v>
      </c>
      <c r="U11" s="198">
        <f>INDEX('[1]Jan 2024 AP Census'!D:D,MATCH($A11,'[1]Jan 2024 AP Census'!$A:$A,0))</f>
        <v>0</v>
      </c>
      <c r="V11" s="198">
        <f>INDEX('[1]Jan 2024 AP Census'!E:E,MATCH($A11,'[1]Jan 2024 AP Census'!$A:$A,0))</f>
        <v>0</v>
      </c>
      <c r="W11" s="198">
        <f>INDEX('[1]Jan 2024 AP Census'!F:F,MATCH($A11,'[1]Jan 2024 AP Census'!$A:$A,0))</f>
        <v>0</v>
      </c>
      <c r="X11" s="198">
        <f>INDEX('[1]Jan 2024 EY Census'!D:D,MATCH($A11,'[1]Jan 2024 EY Census'!$A:$A,0))</f>
        <v>422.36532899999997</v>
      </c>
      <c r="Y11" s="198">
        <f>INDEX('[1]Jan 2024 EY Census'!E:E,MATCH($A11,'[1]Jan 2024 EY Census'!$A:$A,0))</f>
        <v>1838.5606620000001</v>
      </c>
      <c r="Z11" s="198">
        <f>INDEX('[1]Jan 2024 EY Census'!F:F,MATCH($A11,'[1]Jan 2024 EY Census'!$A:$A,0))</f>
        <v>533.52199800000005</v>
      </c>
      <c r="AA11" s="198">
        <f>INDEX('[1]Jan 2024 EY Census'!G:G,MATCH($A11,'[1]Jan 2024 EY Census'!$A:$A,0))</f>
        <v>66</v>
      </c>
      <c r="AB11" s="198">
        <f>INDEX('[1]Jan 2024 School Census'!AF:AF,MATCH($A11,'[1]Jan 2024 School Census'!$A:$A,0))</f>
        <v>0</v>
      </c>
      <c r="AC11" s="198">
        <f>INDEX('[1]Jan 2024 School Census'!AG:AG,MATCH($A11,'[1]Jan 2024 School Census'!$A:$A,0))</f>
        <v>0</v>
      </c>
      <c r="AD11" s="198">
        <f>INDEX('[1]Jan 2024 School Census'!AH:AH,MATCH($A11,'[1]Jan 2024 School Census'!$A:$A,0))+INDEX('[1]Jan 2024 School Census'!AI:AI,MATCH($A11,'[1]Jan 2024 School Census'!$A:$A,0))</f>
        <v>0</v>
      </c>
      <c r="AE11" s="198">
        <f>INDEX('[1]Jan 2024 School Census'!AJ:AJ,MATCH($A11,'[1]Jan 2024 School Census'!$A:$A,0))</f>
        <v>8</v>
      </c>
      <c r="AF11" s="198">
        <f>INDEX('[1]Jan 2024 School Census'!AK:AK,MATCH($A11,'[1]Jan 2024 School Census'!$A:$A,0))</f>
        <v>4</v>
      </c>
      <c r="AG11" s="198">
        <f>INDEX('[1]Jan 2024 School Census'!AL:AL,MATCH($A11,'[1]Jan 2024 School Census'!$A:$A,0))+INDEX('[1]Jan 2024 School Census'!AM:AM,MATCH($A11,'[1]Jan 2024 School Census'!$A:$A,0))</f>
        <v>0</v>
      </c>
      <c r="AH11" s="198">
        <f>INDEX('[1]Jan 2024 School Census'!AN:AN,MATCH($A11,'[1]Jan 2024 School Census'!$A:$A,0))+INDEX('[1]Jan 2024 School Census'!AR:AR,MATCH($A11,'[1]Jan 2024 School Census'!$A:$A,0))</f>
        <v>0</v>
      </c>
      <c r="AI11" s="198">
        <f>INDEX('[1]Jan 2024 School Census'!AO:AO,MATCH($A11,'[1]Jan 2024 School Census'!$A:$A,0))+INDEX('[1]Jan 2024 School Census'!AS:AS,MATCH($A11,'[1]Jan 2024 School Census'!$A:$A,0))</f>
        <v>0</v>
      </c>
      <c r="AJ11" s="198">
        <f>INDEX('[1]Jan 2024 School Census'!AP:AP,MATCH($A11,'[1]Jan 2024 School Census'!$A:$A,0))+INDEX('[1]Jan 2024 School Census'!AQ:AQ,MATCH($A11,'[1]Jan 2024 School Census'!$A:$A,0))+INDEX('[1]Jan 2024 School Census'!AT:AT,MATCH($A11,'[1]Jan 2024 School Census'!$A:$A,0))+INDEX('[1]Jan 2024 School Census'!AU:AU,MATCH($A11,'[1]Jan 2024 School Census'!$A:$A,0))</f>
        <v>0</v>
      </c>
      <c r="AK11" s="198">
        <f>INDEX('[1]Jan 2024 School Census'!AV:AV,MATCH($A11,'[1]Jan 2024 School Census'!$A:$A,0))+INDEX('[1]Jan 2024 School Census'!AZ:AZ,MATCH($A11,'[1]Jan 2024 School Census'!$A:$A,0))</f>
        <v>42</v>
      </c>
      <c r="AL11" s="198">
        <f>INDEX('[1]Jan 2024 School Census'!AW:AW,MATCH($A11,'[1]Jan 2024 School Census'!$A:$A,0))+INDEX('[1]Jan 2024 School Census'!BA:BA,MATCH($A11,'[1]Jan 2024 School Census'!$A:$A,0))</f>
        <v>17</v>
      </c>
      <c r="AM11" s="198">
        <f>INDEX('[1]Jan 2024 School Census'!AX:AX,MATCH($A11,'[1]Jan 2024 School Census'!$A:$A,0))+INDEX('[1]Jan 2024 School Census'!BB:BB,MATCH($A11,'[1]Jan 2024 School Census'!$A:$A,0))+INDEX('[1]Jan 2024 School Census'!AY:AY,MATCH($A11,'[1]Jan 2024 School Census'!$A:$A,0))+INDEX('[1]Jan 2024 School Census'!BC:BC,MATCH($A11,'[1]Jan 2024 School Census'!$A:$A,0))</f>
        <v>0</v>
      </c>
      <c r="AN11" s="198">
        <f>INDEX('[1]Jan 2024 AP Census'!I:I,MATCH($A11,'[1]Jan 2024 AP Census'!$A:$A,0))</f>
        <v>0</v>
      </c>
      <c r="AO11" s="198">
        <f>INDEX('[1]Jan 2024 AP Census'!J:J,MATCH($A11,'[1]Jan 2024 AP Census'!$A:$A,0))</f>
        <v>0</v>
      </c>
      <c r="AP11" s="198">
        <f>INDEX('[1]Jan 2024 EY Census'!N:N,MATCH($A11,'[1]Jan 2024 EY Census'!$A:$A,0))</f>
        <v>98.366667000000007</v>
      </c>
      <c r="AQ11" s="198">
        <f>INDEX('[1]Jan 2024 EY Census'!O:O,MATCH($A11,'[1]Jan 2024 EY Census'!$A:$A,0))</f>
        <v>59.9</v>
      </c>
      <c r="AR11" s="198">
        <f>INDEX('[1]Jan 2024 EY Census'!P:P,MATCH($A11,'[1]Jan 2024 EY Census'!$A:$A,0))</f>
        <v>2</v>
      </c>
      <c r="AS11" s="198">
        <f>INDEX('[1]Jan 2024 School Census'!BE:BE,MATCH($A11,'[1]Jan 2024 School Census'!$A:$A,0))</f>
        <v>0</v>
      </c>
      <c r="AT11" s="198">
        <f>INDEX('[1]Jan 2024 School Census'!BF:BF,MATCH($A11,'[1]Jan 2024 School Census'!$A:$A,0))</f>
        <v>0</v>
      </c>
      <c r="AU11" s="198">
        <f>INDEX('[1]Jan 2024 School Census'!BG:BG,MATCH($A11,'[1]Jan 2024 School Census'!$A:$A,0))+INDEX('[1]Jan 2024 School Census'!BH:BH,MATCH($A11,'[1]Jan 2024 School Census'!$A:$A,0))</f>
        <v>0</v>
      </c>
      <c r="AV11" s="198">
        <f>INDEX('[1]Jan 2024 School Census'!BI:BI,MATCH($A11,'[1]Jan 2024 School Census'!$A:$A,0))</f>
        <v>92.8</v>
      </c>
      <c r="AW11" s="198">
        <f>INDEX('[1]Jan 2024 School Census'!BJ:BJ,MATCH($A11,'[1]Jan 2024 School Census'!$A:$A,0))</f>
        <v>41.2</v>
      </c>
      <c r="AX11" s="198">
        <f>INDEX('[1]Jan 2024 School Census'!BK:BK,MATCH($A11,'[1]Jan 2024 School Census'!$A:$A,0))+INDEX('[1]Jan 2024 School Census'!BL:BL,MATCH($A11,'[1]Jan 2024 School Census'!$A:$A,0))</f>
        <v>1</v>
      </c>
      <c r="AY11" s="198">
        <f>INDEX('[1]Jan 2024 School Census'!BM:BM,MATCH($A11,'[1]Jan 2024 School Census'!$A:$A,0))+INDEX('[1]Jan 2024 School Census'!BQ:BQ,MATCH($A11,'[1]Jan 2024 School Census'!$A:$A,0))</f>
        <v>0</v>
      </c>
      <c r="AZ11" s="198">
        <f>INDEX('[1]Jan 2024 School Census'!BN:BN,MATCH($A11,'[1]Jan 2024 School Census'!$A:$A,0))+INDEX('[1]Jan 2024 School Census'!BR:BR,MATCH($A11,'[1]Jan 2024 School Census'!$A:$A,0))</f>
        <v>0</v>
      </c>
      <c r="BA11" s="198">
        <f>INDEX('[1]Jan 2024 School Census'!BO:BO,MATCH($A11,'[1]Jan 2024 School Census'!$A:$A,0))+INDEX('[1]Jan 2024 School Census'!BP:BP,MATCH($A11,'[1]Jan 2024 School Census'!$A:$A,0))+INDEX('[1]Jan 2024 School Census'!BS:BS,MATCH($A11,'[1]Jan 2024 School Census'!$A:$A,0))+INDEX('[1]Jan 2024 School Census'!BT:BT,MATCH($A11,'[1]Jan 2024 School Census'!$A:$A,0))</f>
        <v>0</v>
      </c>
      <c r="BB11" s="198">
        <f>INDEX('[1]Jan 2024 School Census'!BU:BU,MATCH($A11,'[1]Jan 2024 School Census'!$A:$A,0))</f>
        <v>98.411332000000002</v>
      </c>
      <c r="BC11" s="198">
        <f>INDEX('[1]Jan 2024 School Census'!BV:BV,MATCH($A11,'[1]Jan 2024 School Census'!$A:$A,0))</f>
        <v>57.4</v>
      </c>
      <c r="BD11" s="198">
        <f>INDEX('[1]Jan 2024 School Census'!BW:BW,MATCH($A11,'[1]Jan 2024 School Census'!$A:$A,0))+INDEX('[1]Jan 2024 School Census'!BX:BX,MATCH($A11,'[1]Jan 2024 School Census'!$A:$A,0))</f>
        <v>0</v>
      </c>
      <c r="BE11" s="198">
        <f>INDEX('[1]Jan 2024 EY Census'!J:J,MATCH($A11,'[1]Jan 2024 EY Census'!$A:$A,0))</f>
        <v>926.50533399999995</v>
      </c>
      <c r="BF11" s="198">
        <f>INDEX('[1]Jan 2024 EY Census'!K:K,MATCH($A11,'[1]Jan 2024 EY Census'!$A:$A,0))</f>
        <v>314.92866800000002</v>
      </c>
      <c r="BG11" s="198">
        <f>INDEX('[1]Jan 2024 EY Census'!L:L,MATCH($A11,'[1]Jan 2024 EY Census'!$A:$A,0))</f>
        <v>17.600000000000001</v>
      </c>
      <c r="BH11" s="198">
        <f t="shared" si="1"/>
        <v>0</v>
      </c>
      <c r="BI11" s="198">
        <f t="shared" si="2"/>
        <v>87</v>
      </c>
      <c r="BJ11" s="198">
        <f t="shared" si="3"/>
        <v>305</v>
      </c>
      <c r="BK11" s="198">
        <f t="shared" si="4"/>
        <v>419</v>
      </c>
      <c r="BL11" s="198">
        <v>69</v>
      </c>
      <c r="BN11" s="218">
        <v>203</v>
      </c>
      <c r="BO11" s="218" t="s">
        <v>96</v>
      </c>
      <c r="BP11" s="218">
        <v>2037201</v>
      </c>
      <c r="BQ11" s="218">
        <v>143595</v>
      </c>
      <c r="BR11" s="218" t="s">
        <v>247</v>
      </c>
      <c r="BS11" s="218" t="s">
        <v>245</v>
      </c>
      <c r="BT11" s="194" t="str">
        <f t="shared" si="0"/>
        <v>Academy</v>
      </c>
      <c r="BU11" s="211">
        <v>212</v>
      </c>
      <c r="BV11" s="211">
        <v>74</v>
      </c>
      <c r="BW11" s="199">
        <f t="shared" si="6"/>
        <v>4</v>
      </c>
      <c r="BX11" s="195" t="str">
        <f t="shared" si="7"/>
        <v>2034</v>
      </c>
      <c r="BY11" s="228">
        <v>208</v>
      </c>
      <c r="BZ11" s="229" t="s">
        <v>119</v>
      </c>
      <c r="CA11" s="258">
        <v>844.247894736842</v>
      </c>
      <c r="CB11" s="259">
        <v>194.84210526315789</v>
      </c>
      <c r="CC11" s="258">
        <v>593.7578947368421</v>
      </c>
      <c r="CD11" s="259">
        <v>0</v>
      </c>
    </row>
    <row r="12" spans="1:82" ht="14.5" x14ac:dyDescent="0.35">
      <c r="A12" s="196">
        <v>330</v>
      </c>
      <c r="B12" s="197" t="s">
        <v>100</v>
      </c>
      <c r="C12" s="198">
        <v>108150</v>
      </c>
      <c r="D12" s="198">
        <v>74718.5</v>
      </c>
      <c r="E12" s="198">
        <f>INDEX('[1]Jan 2024 School Census'!D:D,MATCH($A12,'[1]Jan 2024 School Census'!$A:$A,0))</f>
        <v>650</v>
      </c>
      <c r="F12" s="198">
        <f>INDEX('[1]Jan 2024 School Census'!E:E,MATCH($A12,'[1]Jan 2024 School Census'!$A:$A,0))</f>
        <v>1625.5</v>
      </c>
      <c r="G12" s="198">
        <f>INDEX('[1]Jan 2024 School Census'!F:F,MATCH($A12,'[1]Jan 2024 School Census'!$A:$A,0))</f>
        <v>607</v>
      </c>
      <c r="H12" s="198">
        <f>INDEX('[1]Jan 2024 School Census'!G:G,MATCH($A12,'[1]Jan 2024 School Census'!$A:$A,0))+INDEX('[1]Jan 2024 School Census'!H:H,MATCH($A12,'[1]Jan 2024 School Census'!$A:$A,0))</f>
        <v>6</v>
      </c>
      <c r="I12" s="198">
        <f>INDEX('[1]Jan 2024 School Census'!I:I,MATCH($A12,'[1]Jan 2024 School Census'!$A:$A,0))</f>
        <v>0</v>
      </c>
      <c r="J12" s="198">
        <f>INDEX('[1]Jan 2024 School Census'!J:J,MATCH($A12,'[1]Jan 2024 School Census'!$A:$A,0))</f>
        <v>1806.9333329999999</v>
      </c>
      <c r="K12" s="198">
        <f>INDEX('[1]Jan 2024 School Census'!K:K,MATCH($A12,'[1]Jan 2024 School Census'!$A:$A,0))</f>
        <v>811.1</v>
      </c>
      <c r="L12" s="198">
        <f>INDEX('[1]Jan 2024 School Census'!L:L,MATCH($A12,'[1]Jan 2024 School Census'!$A:$A,0))+INDEX('[1]Jan 2024 School Census'!M:M,MATCH($A12,'[1]Jan 2024 School Census'!$A:$A,0))</f>
        <v>4</v>
      </c>
      <c r="M12" s="198">
        <f>INDEX('[1]Jan 2024 School Census'!N:N,MATCH($A12,'[1]Jan 2024 School Census'!$A:$A,0))+INDEX('[1]Jan 2024 School Census'!S:S,MATCH($A12,'[1]Jan 2024 School Census'!$A:$A,0))</f>
        <v>0</v>
      </c>
      <c r="N12" s="198">
        <f>INDEX('[1]Jan 2024 School Census'!O:O,MATCH($A12,'[1]Jan 2024 School Census'!$A:$A,0))+INDEX('[1]Jan 2024 School Census'!T:T,MATCH($A12,'[1]Jan 2024 School Census'!$A:$A,0))</f>
        <v>0</v>
      </c>
      <c r="O12" s="198">
        <f>INDEX('[1]Jan 2024 School Census'!P:P,MATCH($A12,'[1]Jan 2024 School Census'!$A:$A,0))+INDEX('[1]Jan 2024 School Census'!U:U,MATCH($A12,'[1]Jan 2024 School Census'!$A:$A,0))</f>
        <v>0</v>
      </c>
      <c r="P12" s="198">
        <f>INDEX('[1]Jan 2024 School Census'!Q:Q,MATCH($A12,'[1]Jan 2024 School Census'!$A:$A,0))+INDEX('[1]Jan 2024 School Census'!R:R,MATCH($A12,'[1]Jan 2024 School Census'!$A:$A,0))+INDEX('[1]Jan 2024 School Census'!V:V,MATCH($A12,'[1]Jan 2024 School Census'!$A:$A,0))+INDEX('[1]Jan 2024 School Census'!W:W,MATCH($A12,'[1]Jan 2024 School Census'!$A:$A,0))</f>
        <v>0</v>
      </c>
      <c r="Q12" s="198">
        <f>INDEX('[1]Jan 2024 School Census'!X:X,MATCH($A12,'[1]Jan 2024 School Census'!$A:$A,0))</f>
        <v>42.6</v>
      </c>
      <c r="R12" s="198">
        <f>INDEX('[1]Jan 2024 School Census'!Y:Y,MATCH($A12,'[1]Jan 2024 School Census'!$A:$A,0))</f>
        <v>2034.1</v>
      </c>
      <c r="S12" s="198">
        <f>INDEX('[1]Jan 2024 School Census'!Z:Z,MATCH($A12,'[1]Jan 2024 School Census'!$A:$A,0))</f>
        <v>990.36666700000001</v>
      </c>
      <c r="T12" s="198">
        <f>INDEX('[1]Jan 2024 School Census'!AA:AA,MATCH($A12,'[1]Jan 2024 School Census'!$A:$A,0))+INDEX('[1]Jan 2024 School Census'!AB:AB,MATCH($A12,'[1]Jan 2024 School Census'!$A:$A,0))</f>
        <v>1</v>
      </c>
      <c r="U12" s="198">
        <f>INDEX('[1]Jan 2024 AP Census'!D:D,MATCH($A12,'[1]Jan 2024 AP Census'!$A:$A,0))</f>
        <v>0</v>
      </c>
      <c r="V12" s="198">
        <f>INDEX('[1]Jan 2024 AP Census'!E:E,MATCH($A12,'[1]Jan 2024 AP Census'!$A:$A,0))</f>
        <v>0</v>
      </c>
      <c r="W12" s="198">
        <f>INDEX('[1]Jan 2024 AP Census'!F:F,MATCH($A12,'[1]Jan 2024 AP Census'!$A:$A,0))</f>
        <v>0</v>
      </c>
      <c r="X12" s="198">
        <f>INDEX('[1]Jan 2024 EY Census'!D:D,MATCH($A12,'[1]Jan 2024 EY Census'!$A:$A,0))</f>
        <v>2991.0286660000002</v>
      </c>
      <c r="Y12" s="198">
        <f>INDEX('[1]Jan 2024 EY Census'!E:E,MATCH($A12,'[1]Jan 2024 EY Census'!$A:$A,0))</f>
        <v>7407.6880069999997</v>
      </c>
      <c r="Z12" s="198">
        <f>INDEX('[1]Jan 2024 EY Census'!F:F,MATCH($A12,'[1]Jan 2024 EY Census'!$A:$A,0))</f>
        <v>2384.5440020000001</v>
      </c>
      <c r="AA12" s="198">
        <f>INDEX('[1]Jan 2024 EY Census'!G:G,MATCH($A12,'[1]Jan 2024 EY Census'!$A:$A,0))</f>
        <v>289.60000000000002</v>
      </c>
      <c r="AB12" s="198">
        <f>INDEX('[1]Jan 2024 School Census'!AF:AF,MATCH($A12,'[1]Jan 2024 School Census'!$A:$A,0))</f>
        <v>630</v>
      </c>
      <c r="AC12" s="198">
        <f>INDEX('[1]Jan 2024 School Census'!AG:AG,MATCH($A12,'[1]Jan 2024 School Census'!$A:$A,0))</f>
        <v>247</v>
      </c>
      <c r="AD12" s="198">
        <f>INDEX('[1]Jan 2024 School Census'!AH:AH,MATCH($A12,'[1]Jan 2024 School Census'!$A:$A,0))+INDEX('[1]Jan 2024 School Census'!AI:AI,MATCH($A12,'[1]Jan 2024 School Census'!$A:$A,0))</f>
        <v>2</v>
      </c>
      <c r="AE12" s="198">
        <f>INDEX('[1]Jan 2024 School Census'!AJ:AJ,MATCH($A12,'[1]Jan 2024 School Census'!$A:$A,0))</f>
        <v>509.13333299999999</v>
      </c>
      <c r="AF12" s="198">
        <f>INDEX('[1]Jan 2024 School Census'!AK:AK,MATCH($A12,'[1]Jan 2024 School Census'!$A:$A,0))</f>
        <v>245.6</v>
      </c>
      <c r="AG12" s="198">
        <f>INDEX('[1]Jan 2024 School Census'!AL:AL,MATCH($A12,'[1]Jan 2024 School Census'!$A:$A,0))+INDEX('[1]Jan 2024 School Census'!AM:AM,MATCH($A12,'[1]Jan 2024 School Census'!$A:$A,0))</f>
        <v>1</v>
      </c>
      <c r="AH12" s="198">
        <f>INDEX('[1]Jan 2024 School Census'!AN:AN,MATCH($A12,'[1]Jan 2024 School Census'!$A:$A,0))+INDEX('[1]Jan 2024 School Census'!AR:AR,MATCH($A12,'[1]Jan 2024 School Census'!$A:$A,0))</f>
        <v>0</v>
      </c>
      <c r="AI12" s="198">
        <f>INDEX('[1]Jan 2024 School Census'!AO:AO,MATCH($A12,'[1]Jan 2024 School Census'!$A:$A,0))+INDEX('[1]Jan 2024 School Census'!AS:AS,MATCH($A12,'[1]Jan 2024 School Census'!$A:$A,0))</f>
        <v>0</v>
      </c>
      <c r="AJ12" s="198">
        <f>INDEX('[1]Jan 2024 School Census'!AP:AP,MATCH($A12,'[1]Jan 2024 School Census'!$A:$A,0))+INDEX('[1]Jan 2024 School Census'!AQ:AQ,MATCH($A12,'[1]Jan 2024 School Census'!$A:$A,0))+INDEX('[1]Jan 2024 School Census'!AT:AT,MATCH($A12,'[1]Jan 2024 School Census'!$A:$A,0))+INDEX('[1]Jan 2024 School Census'!AU:AU,MATCH($A12,'[1]Jan 2024 School Census'!$A:$A,0))</f>
        <v>0</v>
      </c>
      <c r="AK12" s="198">
        <f>INDEX('[1]Jan 2024 School Census'!AV:AV,MATCH($A12,'[1]Jan 2024 School Census'!$A:$A,0))+INDEX('[1]Jan 2024 School Census'!AZ:AZ,MATCH($A12,'[1]Jan 2024 School Census'!$A:$A,0))</f>
        <v>581.6</v>
      </c>
      <c r="AL12" s="198">
        <f>INDEX('[1]Jan 2024 School Census'!AW:AW,MATCH($A12,'[1]Jan 2024 School Census'!$A:$A,0))+INDEX('[1]Jan 2024 School Census'!BA:BA,MATCH($A12,'[1]Jan 2024 School Census'!$A:$A,0))</f>
        <v>316</v>
      </c>
      <c r="AM12" s="198">
        <f>INDEX('[1]Jan 2024 School Census'!AX:AX,MATCH($A12,'[1]Jan 2024 School Census'!$A:$A,0))+INDEX('[1]Jan 2024 School Census'!BB:BB,MATCH($A12,'[1]Jan 2024 School Census'!$A:$A,0))+INDEX('[1]Jan 2024 School Census'!AY:AY,MATCH($A12,'[1]Jan 2024 School Census'!$A:$A,0))+INDEX('[1]Jan 2024 School Census'!BC:BC,MATCH($A12,'[1]Jan 2024 School Census'!$A:$A,0))</f>
        <v>0</v>
      </c>
      <c r="AN12" s="198">
        <f>INDEX('[1]Jan 2024 AP Census'!I:I,MATCH($A12,'[1]Jan 2024 AP Census'!$A:$A,0))</f>
        <v>0</v>
      </c>
      <c r="AO12" s="198">
        <f>INDEX('[1]Jan 2024 AP Census'!J:J,MATCH($A12,'[1]Jan 2024 AP Census'!$A:$A,0))</f>
        <v>0</v>
      </c>
      <c r="AP12" s="198">
        <f>INDEX('[1]Jan 2024 EY Census'!N:N,MATCH($A12,'[1]Jan 2024 EY Census'!$A:$A,0))</f>
        <v>1011.865999</v>
      </c>
      <c r="AQ12" s="198">
        <f>INDEX('[1]Jan 2024 EY Census'!O:O,MATCH($A12,'[1]Jan 2024 EY Census'!$A:$A,0))</f>
        <v>366.90000099999997</v>
      </c>
      <c r="AR12" s="198">
        <f>INDEX('[1]Jan 2024 EY Census'!P:P,MATCH($A12,'[1]Jan 2024 EY Census'!$A:$A,0))</f>
        <v>22</v>
      </c>
      <c r="AS12" s="198">
        <f>INDEX('[1]Jan 2024 School Census'!BE:BE,MATCH($A12,'[1]Jan 2024 School Census'!$A:$A,0))</f>
        <v>405.683334</v>
      </c>
      <c r="AT12" s="198">
        <f>INDEX('[1]Jan 2024 School Census'!BF:BF,MATCH($A12,'[1]Jan 2024 School Census'!$A:$A,0))</f>
        <v>187.51666700000001</v>
      </c>
      <c r="AU12" s="198">
        <f>INDEX('[1]Jan 2024 School Census'!BG:BG,MATCH($A12,'[1]Jan 2024 School Census'!$A:$A,0))+INDEX('[1]Jan 2024 School Census'!BH:BH,MATCH($A12,'[1]Jan 2024 School Census'!$A:$A,0))</f>
        <v>2</v>
      </c>
      <c r="AV12" s="198">
        <f>INDEX('[1]Jan 2024 School Census'!BI:BI,MATCH($A12,'[1]Jan 2024 School Census'!$A:$A,0))</f>
        <v>300.750001</v>
      </c>
      <c r="AW12" s="198">
        <f>INDEX('[1]Jan 2024 School Census'!BJ:BJ,MATCH($A12,'[1]Jan 2024 School Census'!$A:$A,0))</f>
        <v>129.51666700000001</v>
      </c>
      <c r="AX12" s="198">
        <f>INDEX('[1]Jan 2024 School Census'!BK:BK,MATCH($A12,'[1]Jan 2024 School Census'!$A:$A,0))+INDEX('[1]Jan 2024 School Census'!BL:BL,MATCH($A12,'[1]Jan 2024 School Census'!$A:$A,0))</f>
        <v>0</v>
      </c>
      <c r="AY12" s="198">
        <f>INDEX('[1]Jan 2024 School Census'!BM:BM,MATCH($A12,'[1]Jan 2024 School Census'!$A:$A,0))+INDEX('[1]Jan 2024 School Census'!BQ:BQ,MATCH($A12,'[1]Jan 2024 School Census'!$A:$A,0))</f>
        <v>0</v>
      </c>
      <c r="AZ12" s="198">
        <f>INDEX('[1]Jan 2024 School Census'!BN:BN,MATCH($A12,'[1]Jan 2024 School Census'!$A:$A,0))+INDEX('[1]Jan 2024 School Census'!BR:BR,MATCH($A12,'[1]Jan 2024 School Census'!$A:$A,0))</f>
        <v>0</v>
      </c>
      <c r="BA12" s="198">
        <f>INDEX('[1]Jan 2024 School Census'!BO:BO,MATCH($A12,'[1]Jan 2024 School Census'!$A:$A,0))+INDEX('[1]Jan 2024 School Census'!BP:BP,MATCH($A12,'[1]Jan 2024 School Census'!$A:$A,0))+INDEX('[1]Jan 2024 School Census'!BS:BS,MATCH($A12,'[1]Jan 2024 School Census'!$A:$A,0))+INDEX('[1]Jan 2024 School Census'!BT:BT,MATCH($A12,'[1]Jan 2024 School Census'!$A:$A,0))</f>
        <v>0</v>
      </c>
      <c r="BB12" s="198">
        <f>INDEX('[1]Jan 2024 School Census'!BU:BU,MATCH($A12,'[1]Jan 2024 School Census'!$A:$A,0))</f>
        <v>213.066667</v>
      </c>
      <c r="BC12" s="198">
        <f>INDEX('[1]Jan 2024 School Census'!BV:BV,MATCH($A12,'[1]Jan 2024 School Census'!$A:$A,0))</f>
        <v>128.83333300000001</v>
      </c>
      <c r="BD12" s="198">
        <f>INDEX('[1]Jan 2024 School Census'!BW:BW,MATCH($A12,'[1]Jan 2024 School Census'!$A:$A,0))+INDEX('[1]Jan 2024 School Census'!BX:BX,MATCH($A12,'[1]Jan 2024 School Census'!$A:$A,0))</f>
        <v>0</v>
      </c>
      <c r="BE12" s="198">
        <f>INDEX('[1]Jan 2024 EY Census'!J:J,MATCH($A12,'[1]Jan 2024 EY Census'!$A:$A,0))</f>
        <v>2872.6953349999999</v>
      </c>
      <c r="BF12" s="198">
        <f>INDEX('[1]Jan 2024 EY Census'!K:K,MATCH($A12,'[1]Jan 2024 EY Census'!$A:$A,0))</f>
        <v>1017.775998</v>
      </c>
      <c r="BG12" s="198">
        <f>INDEX('[1]Jan 2024 EY Census'!L:L,MATCH($A12,'[1]Jan 2024 EY Census'!$A:$A,0))</f>
        <v>40</v>
      </c>
      <c r="BH12" s="198">
        <f t="shared" si="1"/>
        <v>1108</v>
      </c>
      <c r="BI12" s="198">
        <f t="shared" si="2"/>
        <v>1603</v>
      </c>
      <c r="BJ12" s="198">
        <f t="shared" si="3"/>
        <v>769</v>
      </c>
      <c r="BK12" s="198">
        <f t="shared" si="4"/>
        <v>1358.5</v>
      </c>
      <c r="BL12" s="198">
        <v>509</v>
      </c>
      <c r="BN12" s="218">
        <v>204</v>
      </c>
      <c r="BO12" s="218" t="s">
        <v>101</v>
      </c>
      <c r="BP12" s="218">
        <v>2047097</v>
      </c>
      <c r="BQ12" s="218">
        <v>100307</v>
      </c>
      <c r="BR12" s="218" t="s">
        <v>248</v>
      </c>
      <c r="BS12" s="218" t="s">
        <v>241</v>
      </c>
      <c r="BT12" s="194" t="str">
        <f t="shared" si="0"/>
        <v>Maintained</v>
      </c>
      <c r="BU12" s="211">
        <v>0</v>
      </c>
      <c r="BV12" s="211">
        <v>142</v>
      </c>
      <c r="BW12" s="199">
        <f t="shared" si="6"/>
        <v>1</v>
      </c>
      <c r="BX12" s="195" t="str">
        <f t="shared" si="7"/>
        <v>2041</v>
      </c>
      <c r="BY12" s="228">
        <v>209</v>
      </c>
      <c r="BZ12" s="229" t="s">
        <v>124</v>
      </c>
      <c r="CA12" s="258">
        <v>1057.8178947368422</v>
      </c>
      <c r="CB12" s="259">
        <v>243.26315789473685</v>
      </c>
      <c r="CC12" s="258">
        <v>749.06</v>
      </c>
      <c r="CD12" s="259">
        <v>5.4736842105263159</v>
      </c>
    </row>
    <row r="13" spans="1:82" ht="14.5" x14ac:dyDescent="0.35">
      <c r="A13" s="196">
        <v>889</v>
      </c>
      <c r="B13" s="197" t="s">
        <v>102</v>
      </c>
      <c r="C13" s="198">
        <v>14944</v>
      </c>
      <c r="D13" s="198">
        <v>10937.5</v>
      </c>
      <c r="E13" s="198">
        <f>INDEX('[1]Jan 2024 School Census'!D:D,MATCH($A13,'[1]Jan 2024 School Census'!$A:$A,0))</f>
        <v>25</v>
      </c>
      <c r="F13" s="198">
        <f>INDEX('[1]Jan 2024 School Census'!E:E,MATCH($A13,'[1]Jan 2024 School Census'!$A:$A,0))</f>
        <v>184</v>
      </c>
      <c r="G13" s="198">
        <f>INDEX('[1]Jan 2024 School Census'!F:F,MATCH($A13,'[1]Jan 2024 School Census'!$A:$A,0))</f>
        <v>64</v>
      </c>
      <c r="H13" s="198">
        <f>INDEX('[1]Jan 2024 School Census'!G:G,MATCH($A13,'[1]Jan 2024 School Census'!$A:$A,0))+INDEX('[1]Jan 2024 School Census'!H:H,MATCH($A13,'[1]Jan 2024 School Census'!$A:$A,0))</f>
        <v>0</v>
      </c>
      <c r="I13" s="198">
        <f>INDEX('[1]Jan 2024 School Census'!I:I,MATCH($A13,'[1]Jan 2024 School Census'!$A:$A,0))</f>
        <v>20</v>
      </c>
      <c r="J13" s="198">
        <f>INDEX('[1]Jan 2024 School Census'!J:J,MATCH($A13,'[1]Jan 2024 School Census'!$A:$A,0))</f>
        <v>366.8</v>
      </c>
      <c r="K13" s="198">
        <f>INDEX('[1]Jan 2024 School Census'!K:K,MATCH($A13,'[1]Jan 2024 School Census'!$A:$A,0))</f>
        <v>156.80000000000001</v>
      </c>
      <c r="L13" s="198">
        <f>INDEX('[1]Jan 2024 School Census'!L:L,MATCH($A13,'[1]Jan 2024 School Census'!$A:$A,0))+INDEX('[1]Jan 2024 School Census'!M:M,MATCH($A13,'[1]Jan 2024 School Census'!$A:$A,0))</f>
        <v>1</v>
      </c>
      <c r="M13" s="198">
        <f>INDEX('[1]Jan 2024 School Census'!N:N,MATCH($A13,'[1]Jan 2024 School Census'!$A:$A,0))+INDEX('[1]Jan 2024 School Census'!S:S,MATCH($A13,'[1]Jan 2024 School Census'!$A:$A,0))</f>
        <v>0</v>
      </c>
      <c r="N13" s="198">
        <f>INDEX('[1]Jan 2024 School Census'!O:O,MATCH($A13,'[1]Jan 2024 School Census'!$A:$A,0))+INDEX('[1]Jan 2024 School Census'!T:T,MATCH($A13,'[1]Jan 2024 School Census'!$A:$A,0))</f>
        <v>0</v>
      </c>
      <c r="O13" s="198">
        <f>INDEX('[1]Jan 2024 School Census'!P:P,MATCH($A13,'[1]Jan 2024 School Census'!$A:$A,0))+INDEX('[1]Jan 2024 School Census'!U:U,MATCH($A13,'[1]Jan 2024 School Census'!$A:$A,0))</f>
        <v>0</v>
      </c>
      <c r="P13" s="198">
        <f>INDEX('[1]Jan 2024 School Census'!Q:Q,MATCH($A13,'[1]Jan 2024 School Census'!$A:$A,0))+INDEX('[1]Jan 2024 School Census'!R:R,MATCH($A13,'[1]Jan 2024 School Census'!$A:$A,0))+INDEX('[1]Jan 2024 School Census'!V:V,MATCH($A13,'[1]Jan 2024 School Census'!$A:$A,0))+INDEX('[1]Jan 2024 School Census'!W:W,MATCH($A13,'[1]Jan 2024 School Census'!$A:$A,0))</f>
        <v>0</v>
      </c>
      <c r="Q13" s="198">
        <f>INDEX('[1]Jan 2024 School Census'!X:X,MATCH($A13,'[1]Jan 2024 School Census'!$A:$A,0))</f>
        <v>22</v>
      </c>
      <c r="R13" s="198">
        <f>INDEX('[1]Jan 2024 School Census'!Y:Y,MATCH($A13,'[1]Jan 2024 School Census'!$A:$A,0))</f>
        <v>29</v>
      </c>
      <c r="S13" s="198">
        <f>INDEX('[1]Jan 2024 School Census'!Z:Z,MATCH($A13,'[1]Jan 2024 School Census'!$A:$A,0))</f>
        <v>15</v>
      </c>
      <c r="T13" s="198">
        <f>INDEX('[1]Jan 2024 School Census'!AA:AA,MATCH($A13,'[1]Jan 2024 School Census'!$A:$A,0))+INDEX('[1]Jan 2024 School Census'!AB:AB,MATCH($A13,'[1]Jan 2024 School Census'!$A:$A,0))</f>
        <v>0</v>
      </c>
      <c r="U13" s="198">
        <f>INDEX('[1]Jan 2024 AP Census'!D:D,MATCH($A13,'[1]Jan 2024 AP Census'!$A:$A,0))</f>
        <v>0</v>
      </c>
      <c r="V13" s="198">
        <f>INDEX('[1]Jan 2024 AP Census'!E:E,MATCH($A13,'[1]Jan 2024 AP Census'!$A:$A,0))</f>
        <v>0</v>
      </c>
      <c r="W13" s="198">
        <f>INDEX('[1]Jan 2024 AP Census'!F:F,MATCH($A13,'[1]Jan 2024 AP Census'!$A:$A,0))</f>
        <v>0</v>
      </c>
      <c r="X13" s="198">
        <f>INDEX('[1]Jan 2024 EY Census'!D:D,MATCH($A13,'[1]Jan 2024 EY Census'!$A:$A,0))</f>
        <v>404.75</v>
      </c>
      <c r="Y13" s="198">
        <f>INDEX('[1]Jan 2024 EY Census'!E:E,MATCH($A13,'[1]Jan 2024 EY Census'!$A:$A,0))</f>
        <v>1242.697093</v>
      </c>
      <c r="Z13" s="198">
        <f>INDEX('[1]Jan 2024 EY Census'!F:F,MATCH($A13,'[1]Jan 2024 EY Census'!$A:$A,0))</f>
        <v>382.94007199999999</v>
      </c>
      <c r="AA13" s="198">
        <f>INDEX('[1]Jan 2024 EY Census'!G:G,MATCH($A13,'[1]Jan 2024 EY Census'!$A:$A,0))</f>
        <v>13</v>
      </c>
      <c r="AB13" s="198">
        <f>INDEX('[1]Jan 2024 School Census'!AF:AF,MATCH($A13,'[1]Jan 2024 School Census'!$A:$A,0))</f>
        <v>15</v>
      </c>
      <c r="AC13" s="198">
        <f>INDEX('[1]Jan 2024 School Census'!AG:AG,MATCH($A13,'[1]Jan 2024 School Census'!$A:$A,0))</f>
        <v>12</v>
      </c>
      <c r="AD13" s="198">
        <f>INDEX('[1]Jan 2024 School Census'!AH:AH,MATCH($A13,'[1]Jan 2024 School Census'!$A:$A,0))+INDEX('[1]Jan 2024 School Census'!AI:AI,MATCH($A13,'[1]Jan 2024 School Census'!$A:$A,0))</f>
        <v>0</v>
      </c>
      <c r="AE13" s="198">
        <f>INDEX('[1]Jan 2024 School Census'!AJ:AJ,MATCH($A13,'[1]Jan 2024 School Census'!$A:$A,0))</f>
        <v>29</v>
      </c>
      <c r="AF13" s="198">
        <f>INDEX('[1]Jan 2024 School Census'!AK:AK,MATCH($A13,'[1]Jan 2024 School Census'!$A:$A,0))</f>
        <v>26</v>
      </c>
      <c r="AG13" s="198">
        <f>INDEX('[1]Jan 2024 School Census'!AL:AL,MATCH($A13,'[1]Jan 2024 School Census'!$A:$A,0))+INDEX('[1]Jan 2024 School Census'!AM:AM,MATCH($A13,'[1]Jan 2024 School Census'!$A:$A,0))</f>
        <v>1</v>
      </c>
      <c r="AH13" s="198">
        <f>INDEX('[1]Jan 2024 School Census'!AN:AN,MATCH($A13,'[1]Jan 2024 School Census'!$A:$A,0))+INDEX('[1]Jan 2024 School Census'!AR:AR,MATCH($A13,'[1]Jan 2024 School Census'!$A:$A,0))</f>
        <v>0</v>
      </c>
      <c r="AI13" s="198">
        <f>INDEX('[1]Jan 2024 School Census'!AO:AO,MATCH($A13,'[1]Jan 2024 School Census'!$A:$A,0))+INDEX('[1]Jan 2024 School Census'!AS:AS,MATCH($A13,'[1]Jan 2024 School Census'!$A:$A,0))</f>
        <v>0</v>
      </c>
      <c r="AJ13" s="198">
        <f>INDEX('[1]Jan 2024 School Census'!AP:AP,MATCH($A13,'[1]Jan 2024 School Census'!$A:$A,0))+INDEX('[1]Jan 2024 School Census'!AQ:AQ,MATCH($A13,'[1]Jan 2024 School Census'!$A:$A,0))+INDEX('[1]Jan 2024 School Census'!AT:AT,MATCH($A13,'[1]Jan 2024 School Census'!$A:$A,0))+INDEX('[1]Jan 2024 School Census'!AU:AU,MATCH($A13,'[1]Jan 2024 School Census'!$A:$A,0))</f>
        <v>0</v>
      </c>
      <c r="AK13" s="198">
        <f>INDEX('[1]Jan 2024 School Census'!AV:AV,MATCH($A13,'[1]Jan 2024 School Census'!$A:$A,0))+INDEX('[1]Jan 2024 School Census'!AZ:AZ,MATCH($A13,'[1]Jan 2024 School Census'!$A:$A,0))</f>
        <v>7</v>
      </c>
      <c r="AL13" s="198">
        <f>INDEX('[1]Jan 2024 School Census'!AW:AW,MATCH($A13,'[1]Jan 2024 School Census'!$A:$A,0))+INDEX('[1]Jan 2024 School Census'!BA:BA,MATCH($A13,'[1]Jan 2024 School Census'!$A:$A,0))</f>
        <v>7</v>
      </c>
      <c r="AM13" s="198">
        <f>INDEX('[1]Jan 2024 School Census'!AX:AX,MATCH($A13,'[1]Jan 2024 School Census'!$A:$A,0))+INDEX('[1]Jan 2024 School Census'!BB:BB,MATCH($A13,'[1]Jan 2024 School Census'!$A:$A,0))+INDEX('[1]Jan 2024 School Census'!AY:AY,MATCH($A13,'[1]Jan 2024 School Census'!$A:$A,0))+INDEX('[1]Jan 2024 School Census'!BC:BC,MATCH($A13,'[1]Jan 2024 School Census'!$A:$A,0))</f>
        <v>0</v>
      </c>
      <c r="AN13" s="198">
        <f>INDEX('[1]Jan 2024 AP Census'!I:I,MATCH($A13,'[1]Jan 2024 AP Census'!$A:$A,0))</f>
        <v>0</v>
      </c>
      <c r="AO13" s="198">
        <f>INDEX('[1]Jan 2024 AP Census'!J:J,MATCH($A13,'[1]Jan 2024 AP Census'!$A:$A,0))</f>
        <v>0</v>
      </c>
      <c r="AP13" s="198">
        <f>INDEX('[1]Jan 2024 EY Census'!N:N,MATCH($A13,'[1]Jan 2024 EY Census'!$A:$A,0))</f>
        <v>106.9</v>
      </c>
      <c r="AQ13" s="198">
        <f>INDEX('[1]Jan 2024 EY Census'!O:O,MATCH($A13,'[1]Jan 2024 EY Census'!$A:$A,0))</f>
        <v>46</v>
      </c>
      <c r="AR13" s="198">
        <f>INDEX('[1]Jan 2024 EY Census'!P:P,MATCH($A13,'[1]Jan 2024 EY Census'!$A:$A,0))</f>
        <v>1</v>
      </c>
      <c r="AS13" s="198">
        <f>INDEX('[1]Jan 2024 School Census'!BE:BE,MATCH($A13,'[1]Jan 2024 School Census'!$A:$A,0))</f>
        <v>39</v>
      </c>
      <c r="AT13" s="198">
        <f>INDEX('[1]Jan 2024 School Census'!BF:BF,MATCH($A13,'[1]Jan 2024 School Census'!$A:$A,0))</f>
        <v>14</v>
      </c>
      <c r="AU13" s="198">
        <f>INDEX('[1]Jan 2024 School Census'!BG:BG,MATCH($A13,'[1]Jan 2024 School Census'!$A:$A,0))+INDEX('[1]Jan 2024 School Census'!BH:BH,MATCH($A13,'[1]Jan 2024 School Census'!$A:$A,0))</f>
        <v>0</v>
      </c>
      <c r="AV13" s="198">
        <f>INDEX('[1]Jan 2024 School Census'!BI:BI,MATCH($A13,'[1]Jan 2024 School Census'!$A:$A,0))</f>
        <v>81</v>
      </c>
      <c r="AW13" s="198">
        <f>INDEX('[1]Jan 2024 School Census'!BJ:BJ,MATCH($A13,'[1]Jan 2024 School Census'!$A:$A,0))</f>
        <v>45</v>
      </c>
      <c r="AX13" s="198">
        <f>INDEX('[1]Jan 2024 School Census'!BK:BK,MATCH($A13,'[1]Jan 2024 School Census'!$A:$A,0))+INDEX('[1]Jan 2024 School Census'!BL:BL,MATCH($A13,'[1]Jan 2024 School Census'!$A:$A,0))</f>
        <v>0</v>
      </c>
      <c r="AY13" s="198">
        <f>INDEX('[1]Jan 2024 School Census'!BM:BM,MATCH($A13,'[1]Jan 2024 School Census'!$A:$A,0))+INDEX('[1]Jan 2024 School Census'!BQ:BQ,MATCH($A13,'[1]Jan 2024 School Census'!$A:$A,0))</f>
        <v>0</v>
      </c>
      <c r="AZ13" s="198">
        <f>INDEX('[1]Jan 2024 School Census'!BN:BN,MATCH($A13,'[1]Jan 2024 School Census'!$A:$A,0))+INDEX('[1]Jan 2024 School Census'!BR:BR,MATCH($A13,'[1]Jan 2024 School Census'!$A:$A,0))</f>
        <v>0</v>
      </c>
      <c r="BA13" s="198">
        <f>INDEX('[1]Jan 2024 School Census'!BO:BO,MATCH($A13,'[1]Jan 2024 School Census'!$A:$A,0))+INDEX('[1]Jan 2024 School Census'!BP:BP,MATCH($A13,'[1]Jan 2024 School Census'!$A:$A,0))+INDEX('[1]Jan 2024 School Census'!BS:BS,MATCH($A13,'[1]Jan 2024 School Census'!$A:$A,0))+INDEX('[1]Jan 2024 School Census'!BT:BT,MATCH($A13,'[1]Jan 2024 School Census'!$A:$A,0))</f>
        <v>0</v>
      </c>
      <c r="BB13" s="198">
        <f>INDEX('[1]Jan 2024 School Census'!BU:BU,MATCH($A13,'[1]Jan 2024 School Census'!$A:$A,0))</f>
        <v>1</v>
      </c>
      <c r="BC13" s="198">
        <f>INDEX('[1]Jan 2024 School Census'!BV:BV,MATCH($A13,'[1]Jan 2024 School Census'!$A:$A,0))</f>
        <v>2</v>
      </c>
      <c r="BD13" s="198">
        <f>INDEX('[1]Jan 2024 School Census'!BW:BW,MATCH($A13,'[1]Jan 2024 School Census'!$A:$A,0))+INDEX('[1]Jan 2024 School Census'!BX:BX,MATCH($A13,'[1]Jan 2024 School Census'!$A:$A,0))</f>
        <v>0</v>
      </c>
      <c r="BE13" s="198">
        <f>INDEX('[1]Jan 2024 EY Census'!J:J,MATCH($A13,'[1]Jan 2024 EY Census'!$A:$A,0))</f>
        <v>599.83799799999997</v>
      </c>
      <c r="BF13" s="198">
        <f>INDEX('[1]Jan 2024 EY Census'!K:K,MATCH($A13,'[1]Jan 2024 EY Census'!$A:$A,0))</f>
        <v>164.19</v>
      </c>
      <c r="BG13" s="198">
        <f>INDEX('[1]Jan 2024 EY Census'!L:L,MATCH($A13,'[1]Jan 2024 EY Census'!$A:$A,0))</f>
        <v>1</v>
      </c>
      <c r="BH13" s="198">
        <f t="shared" si="1"/>
        <v>125</v>
      </c>
      <c r="BI13" s="198">
        <f t="shared" si="2"/>
        <v>105</v>
      </c>
      <c r="BJ13" s="198">
        <f t="shared" si="3"/>
        <v>4</v>
      </c>
      <c r="BK13" s="198">
        <f t="shared" si="4"/>
        <v>186</v>
      </c>
      <c r="BL13" s="198">
        <v>59</v>
      </c>
      <c r="BN13" s="218">
        <v>204</v>
      </c>
      <c r="BO13" s="218" t="s">
        <v>101</v>
      </c>
      <c r="BP13" s="218">
        <v>2047161</v>
      </c>
      <c r="BQ13" s="218">
        <v>100311</v>
      </c>
      <c r="BR13" s="218" t="s">
        <v>249</v>
      </c>
      <c r="BS13" s="218" t="s">
        <v>241</v>
      </c>
      <c r="BT13" s="194" t="str">
        <f t="shared" si="0"/>
        <v>Maintained</v>
      </c>
      <c r="BU13" s="211">
        <v>92</v>
      </c>
      <c r="BV13" s="211">
        <v>99</v>
      </c>
      <c r="BW13" s="199">
        <f t="shared" si="6"/>
        <v>2</v>
      </c>
      <c r="BX13" s="195" t="str">
        <f t="shared" si="7"/>
        <v>2042</v>
      </c>
      <c r="BY13" s="228">
        <v>210</v>
      </c>
      <c r="BZ13" s="229" t="s">
        <v>129</v>
      </c>
      <c r="CA13" s="258">
        <v>650.81999999999994</v>
      </c>
      <c r="CB13" s="259">
        <v>262.09578947368419</v>
      </c>
      <c r="CC13" s="258">
        <v>495.64210526315787</v>
      </c>
      <c r="CD13" s="259">
        <v>6.1578947368421053</v>
      </c>
    </row>
    <row r="14" spans="1:82" ht="14.5" x14ac:dyDescent="0.35">
      <c r="A14" s="196">
        <v>890</v>
      </c>
      <c r="B14" s="197" t="s">
        <v>103</v>
      </c>
      <c r="C14" s="198">
        <v>11643</v>
      </c>
      <c r="D14" s="198">
        <v>6875</v>
      </c>
      <c r="E14" s="198">
        <f>INDEX('[1]Jan 2024 School Census'!D:D,MATCH($A14,'[1]Jan 2024 School Census'!$A:$A,0))</f>
        <v>0</v>
      </c>
      <c r="F14" s="198">
        <f>INDEX('[1]Jan 2024 School Census'!E:E,MATCH($A14,'[1]Jan 2024 School Census'!$A:$A,0))</f>
        <v>0</v>
      </c>
      <c r="G14" s="198">
        <f>INDEX('[1]Jan 2024 School Census'!F:F,MATCH($A14,'[1]Jan 2024 School Census'!$A:$A,0))</f>
        <v>0</v>
      </c>
      <c r="H14" s="198">
        <f>INDEX('[1]Jan 2024 School Census'!G:G,MATCH($A14,'[1]Jan 2024 School Census'!$A:$A,0))+INDEX('[1]Jan 2024 School Census'!H:H,MATCH($A14,'[1]Jan 2024 School Census'!$A:$A,0))</f>
        <v>0</v>
      </c>
      <c r="I14" s="198">
        <f>INDEX('[1]Jan 2024 School Census'!I:I,MATCH($A14,'[1]Jan 2024 School Census'!$A:$A,0))</f>
        <v>8</v>
      </c>
      <c r="J14" s="198">
        <f>INDEX('[1]Jan 2024 School Census'!J:J,MATCH($A14,'[1]Jan 2024 School Census'!$A:$A,0))</f>
        <v>110.433333</v>
      </c>
      <c r="K14" s="198">
        <f>INDEX('[1]Jan 2024 School Census'!K:K,MATCH($A14,'[1]Jan 2024 School Census'!$A:$A,0))</f>
        <v>41</v>
      </c>
      <c r="L14" s="198">
        <f>INDEX('[1]Jan 2024 School Census'!L:L,MATCH($A14,'[1]Jan 2024 School Census'!$A:$A,0))+INDEX('[1]Jan 2024 School Census'!M:M,MATCH($A14,'[1]Jan 2024 School Census'!$A:$A,0))</f>
        <v>0</v>
      </c>
      <c r="M14" s="198">
        <f>INDEX('[1]Jan 2024 School Census'!N:N,MATCH($A14,'[1]Jan 2024 School Census'!$A:$A,0))+INDEX('[1]Jan 2024 School Census'!S:S,MATCH($A14,'[1]Jan 2024 School Census'!$A:$A,0))</f>
        <v>0</v>
      </c>
      <c r="N14" s="198">
        <f>INDEX('[1]Jan 2024 School Census'!O:O,MATCH($A14,'[1]Jan 2024 School Census'!$A:$A,0))+INDEX('[1]Jan 2024 School Census'!T:T,MATCH($A14,'[1]Jan 2024 School Census'!$A:$A,0))</f>
        <v>0</v>
      </c>
      <c r="O14" s="198">
        <f>INDEX('[1]Jan 2024 School Census'!P:P,MATCH($A14,'[1]Jan 2024 School Census'!$A:$A,0))+INDEX('[1]Jan 2024 School Census'!U:U,MATCH($A14,'[1]Jan 2024 School Census'!$A:$A,0))</f>
        <v>0</v>
      </c>
      <c r="P14" s="198">
        <f>INDEX('[1]Jan 2024 School Census'!Q:Q,MATCH($A14,'[1]Jan 2024 School Census'!$A:$A,0))+INDEX('[1]Jan 2024 School Census'!R:R,MATCH($A14,'[1]Jan 2024 School Census'!$A:$A,0))+INDEX('[1]Jan 2024 School Census'!V:V,MATCH($A14,'[1]Jan 2024 School Census'!$A:$A,0))+INDEX('[1]Jan 2024 School Census'!W:W,MATCH($A14,'[1]Jan 2024 School Census'!$A:$A,0))</f>
        <v>0</v>
      </c>
      <c r="Q14" s="198">
        <f>INDEX('[1]Jan 2024 School Census'!X:X,MATCH($A14,'[1]Jan 2024 School Census'!$A:$A,0))</f>
        <v>62.4</v>
      </c>
      <c r="R14" s="198">
        <f>INDEX('[1]Jan 2024 School Census'!Y:Y,MATCH($A14,'[1]Jan 2024 School Census'!$A:$A,0))</f>
        <v>290.95000099999999</v>
      </c>
      <c r="S14" s="198">
        <f>INDEX('[1]Jan 2024 School Census'!Z:Z,MATCH($A14,'[1]Jan 2024 School Census'!$A:$A,0))</f>
        <v>126.833333</v>
      </c>
      <c r="T14" s="198">
        <f>INDEX('[1]Jan 2024 School Census'!AA:AA,MATCH($A14,'[1]Jan 2024 School Census'!$A:$A,0))+INDEX('[1]Jan 2024 School Census'!AB:AB,MATCH($A14,'[1]Jan 2024 School Census'!$A:$A,0))</f>
        <v>0</v>
      </c>
      <c r="U14" s="198">
        <f>INDEX('[1]Jan 2024 AP Census'!D:D,MATCH($A14,'[1]Jan 2024 AP Census'!$A:$A,0))</f>
        <v>0</v>
      </c>
      <c r="V14" s="198">
        <f>INDEX('[1]Jan 2024 AP Census'!E:E,MATCH($A14,'[1]Jan 2024 AP Census'!$A:$A,0))</f>
        <v>0</v>
      </c>
      <c r="W14" s="198">
        <f>INDEX('[1]Jan 2024 AP Census'!F:F,MATCH($A14,'[1]Jan 2024 AP Census'!$A:$A,0))</f>
        <v>0</v>
      </c>
      <c r="X14" s="198">
        <f>INDEX('[1]Jan 2024 EY Census'!D:D,MATCH($A14,'[1]Jan 2024 EY Census'!$A:$A,0))</f>
        <v>341.08248800000001</v>
      </c>
      <c r="Y14" s="198">
        <f>INDEX('[1]Jan 2024 EY Census'!E:E,MATCH($A14,'[1]Jan 2024 EY Census'!$A:$A,0))</f>
        <v>826.15355499999998</v>
      </c>
      <c r="Z14" s="198">
        <f>INDEX('[1]Jan 2024 EY Census'!F:F,MATCH($A14,'[1]Jan 2024 EY Census'!$A:$A,0))</f>
        <v>272.66316999999998</v>
      </c>
      <c r="AA14" s="198">
        <f>INDEX('[1]Jan 2024 EY Census'!G:G,MATCH($A14,'[1]Jan 2024 EY Census'!$A:$A,0))</f>
        <v>1</v>
      </c>
      <c r="AB14" s="198">
        <f>INDEX('[1]Jan 2024 School Census'!AF:AF,MATCH($A14,'[1]Jan 2024 School Census'!$A:$A,0))</f>
        <v>0</v>
      </c>
      <c r="AC14" s="198">
        <f>INDEX('[1]Jan 2024 School Census'!AG:AG,MATCH($A14,'[1]Jan 2024 School Census'!$A:$A,0))</f>
        <v>0</v>
      </c>
      <c r="AD14" s="198">
        <f>INDEX('[1]Jan 2024 School Census'!AH:AH,MATCH($A14,'[1]Jan 2024 School Census'!$A:$A,0))+INDEX('[1]Jan 2024 School Census'!AI:AI,MATCH($A14,'[1]Jan 2024 School Census'!$A:$A,0))</f>
        <v>0</v>
      </c>
      <c r="AE14" s="198">
        <f>INDEX('[1]Jan 2024 School Census'!AJ:AJ,MATCH($A14,'[1]Jan 2024 School Census'!$A:$A,0))</f>
        <v>33</v>
      </c>
      <c r="AF14" s="198">
        <f>INDEX('[1]Jan 2024 School Census'!AK:AK,MATCH($A14,'[1]Jan 2024 School Census'!$A:$A,0))</f>
        <v>10</v>
      </c>
      <c r="AG14" s="198">
        <f>INDEX('[1]Jan 2024 School Census'!AL:AL,MATCH($A14,'[1]Jan 2024 School Census'!$A:$A,0))+INDEX('[1]Jan 2024 School Census'!AM:AM,MATCH($A14,'[1]Jan 2024 School Census'!$A:$A,0))</f>
        <v>0</v>
      </c>
      <c r="AH14" s="198">
        <f>INDEX('[1]Jan 2024 School Census'!AN:AN,MATCH($A14,'[1]Jan 2024 School Census'!$A:$A,0))+INDEX('[1]Jan 2024 School Census'!AR:AR,MATCH($A14,'[1]Jan 2024 School Census'!$A:$A,0))</f>
        <v>0</v>
      </c>
      <c r="AI14" s="198">
        <f>INDEX('[1]Jan 2024 School Census'!AO:AO,MATCH($A14,'[1]Jan 2024 School Census'!$A:$A,0))+INDEX('[1]Jan 2024 School Census'!AS:AS,MATCH($A14,'[1]Jan 2024 School Census'!$A:$A,0))</f>
        <v>0</v>
      </c>
      <c r="AJ14" s="198">
        <f>INDEX('[1]Jan 2024 School Census'!AP:AP,MATCH($A14,'[1]Jan 2024 School Census'!$A:$A,0))+INDEX('[1]Jan 2024 School Census'!AQ:AQ,MATCH($A14,'[1]Jan 2024 School Census'!$A:$A,0))+INDEX('[1]Jan 2024 School Census'!AT:AT,MATCH($A14,'[1]Jan 2024 School Census'!$A:$A,0))+INDEX('[1]Jan 2024 School Census'!AU:AU,MATCH($A14,'[1]Jan 2024 School Census'!$A:$A,0))</f>
        <v>0</v>
      </c>
      <c r="AK14" s="198">
        <f>INDEX('[1]Jan 2024 School Census'!AV:AV,MATCH($A14,'[1]Jan 2024 School Census'!$A:$A,0))+INDEX('[1]Jan 2024 School Census'!AZ:AZ,MATCH($A14,'[1]Jan 2024 School Census'!$A:$A,0))</f>
        <v>57.6</v>
      </c>
      <c r="AL14" s="198">
        <f>INDEX('[1]Jan 2024 School Census'!AW:AW,MATCH($A14,'[1]Jan 2024 School Census'!$A:$A,0))+INDEX('[1]Jan 2024 School Census'!BA:BA,MATCH($A14,'[1]Jan 2024 School Census'!$A:$A,0))</f>
        <v>29.233332999999998</v>
      </c>
      <c r="AM14" s="198">
        <f>INDEX('[1]Jan 2024 School Census'!AX:AX,MATCH($A14,'[1]Jan 2024 School Census'!$A:$A,0))+INDEX('[1]Jan 2024 School Census'!BB:BB,MATCH($A14,'[1]Jan 2024 School Census'!$A:$A,0))+INDEX('[1]Jan 2024 School Census'!AY:AY,MATCH($A14,'[1]Jan 2024 School Census'!$A:$A,0))+INDEX('[1]Jan 2024 School Census'!BC:BC,MATCH($A14,'[1]Jan 2024 School Census'!$A:$A,0))</f>
        <v>0</v>
      </c>
      <c r="AN14" s="198">
        <f>INDEX('[1]Jan 2024 AP Census'!I:I,MATCH($A14,'[1]Jan 2024 AP Census'!$A:$A,0))</f>
        <v>0</v>
      </c>
      <c r="AO14" s="198">
        <f>INDEX('[1]Jan 2024 AP Census'!J:J,MATCH($A14,'[1]Jan 2024 AP Census'!$A:$A,0))</f>
        <v>0</v>
      </c>
      <c r="AP14" s="198">
        <f>INDEX('[1]Jan 2024 EY Census'!N:N,MATCH($A14,'[1]Jan 2024 EY Census'!$A:$A,0))</f>
        <v>107.673689</v>
      </c>
      <c r="AQ14" s="198">
        <f>INDEX('[1]Jan 2024 EY Census'!O:O,MATCH($A14,'[1]Jan 2024 EY Census'!$A:$A,0))</f>
        <v>43.194738999999998</v>
      </c>
      <c r="AR14" s="198">
        <f>INDEX('[1]Jan 2024 EY Census'!P:P,MATCH($A14,'[1]Jan 2024 EY Census'!$A:$A,0))</f>
        <v>0</v>
      </c>
      <c r="AS14" s="198">
        <f>INDEX('[1]Jan 2024 School Census'!BE:BE,MATCH($A14,'[1]Jan 2024 School Census'!$A:$A,0))</f>
        <v>0</v>
      </c>
      <c r="AT14" s="198">
        <f>INDEX('[1]Jan 2024 School Census'!BF:BF,MATCH($A14,'[1]Jan 2024 School Census'!$A:$A,0))</f>
        <v>0</v>
      </c>
      <c r="AU14" s="198">
        <f>INDEX('[1]Jan 2024 School Census'!BG:BG,MATCH($A14,'[1]Jan 2024 School Census'!$A:$A,0))+INDEX('[1]Jan 2024 School Census'!BH:BH,MATCH($A14,'[1]Jan 2024 School Census'!$A:$A,0))</f>
        <v>0</v>
      </c>
      <c r="AV14" s="198">
        <f>INDEX('[1]Jan 2024 School Census'!BI:BI,MATCH($A14,'[1]Jan 2024 School Census'!$A:$A,0))</f>
        <v>40.200000000000003</v>
      </c>
      <c r="AW14" s="198">
        <f>INDEX('[1]Jan 2024 School Census'!BJ:BJ,MATCH($A14,'[1]Jan 2024 School Census'!$A:$A,0))</f>
        <v>11.6</v>
      </c>
      <c r="AX14" s="198">
        <f>INDEX('[1]Jan 2024 School Census'!BK:BK,MATCH($A14,'[1]Jan 2024 School Census'!$A:$A,0))+INDEX('[1]Jan 2024 School Census'!BL:BL,MATCH($A14,'[1]Jan 2024 School Census'!$A:$A,0))</f>
        <v>0</v>
      </c>
      <c r="AY14" s="198">
        <f>INDEX('[1]Jan 2024 School Census'!BM:BM,MATCH($A14,'[1]Jan 2024 School Census'!$A:$A,0))+INDEX('[1]Jan 2024 School Census'!BQ:BQ,MATCH($A14,'[1]Jan 2024 School Census'!$A:$A,0))</f>
        <v>0</v>
      </c>
      <c r="AZ14" s="198">
        <f>INDEX('[1]Jan 2024 School Census'!BN:BN,MATCH($A14,'[1]Jan 2024 School Census'!$A:$A,0))+INDEX('[1]Jan 2024 School Census'!BR:BR,MATCH($A14,'[1]Jan 2024 School Census'!$A:$A,0))</f>
        <v>0</v>
      </c>
      <c r="BA14" s="198">
        <f>INDEX('[1]Jan 2024 School Census'!BO:BO,MATCH($A14,'[1]Jan 2024 School Census'!$A:$A,0))+INDEX('[1]Jan 2024 School Census'!BP:BP,MATCH($A14,'[1]Jan 2024 School Census'!$A:$A,0))+INDEX('[1]Jan 2024 School Census'!BS:BS,MATCH($A14,'[1]Jan 2024 School Census'!$A:$A,0))+INDEX('[1]Jan 2024 School Census'!BT:BT,MATCH($A14,'[1]Jan 2024 School Census'!$A:$A,0))</f>
        <v>0</v>
      </c>
      <c r="BB14" s="198">
        <f>INDEX('[1]Jan 2024 School Census'!BU:BU,MATCH($A14,'[1]Jan 2024 School Census'!$A:$A,0))</f>
        <v>75.816668000000007</v>
      </c>
      <c r="BC14" s="198">
        <f>INDEX('[1]Jan 2024 School Census'!BV:BV,MATCH($A14,'[1]Jan 2024 School Census'!$A:$A,0))</f>
        <v>37.266666000000001</v>
      </c>
      <c r="BD14" s="198">
        <f>INDEX('[1]Jan 2024 School Census'!BW:BW,MATCH($A14,'[1]Jan 2024 School Census'!$A:$A,0))+INDEX('[1]Jan 2024 School Census'!BX:BX,MATCH($A14,'[1]Jan 2024 School Census'!$A:$A,0))</f>
        <v>0</v>
      </c>
      <c r="BE14" s="198">
        <f>INDEX('[1]Jan 2024 EY Census'!J:J,MATCH($A14,'[1]Jan 2024 EY Census'!$A:$A,0))</f>
        <v>445.09998000000002</v>
      </c>
      <c r="BF14" s="198">
        <f>INDEX('[1]Jan 2024 EY Census'!K:K,MATCH($A14,'[1]Jan 2024 EY Census'!$A:$A,0))</f>
        <v>168.03332599999999</v>
      </c>
      <c r="BG14" s="198">
        <f>INDEX('[1]Jan 2024 EY Census'!L:L,MATCH($A14,'[1]Jan 2024 EY Census'!$A:$A,0))</f>
        <v>1</v>
      </c>
      <c r="BH14" s="198">
        <f t="shared" si="1"/>
        <v>106</v>
      </c>
      <c r="BI14" s="198">
        <f t="shared" si="2"/>
        <v>103</v>
      </c>
      <c r="BJ14" s="198">
        <f t="shared" si="3"/>
        <v>131</v>
      </c>
      <c r="BK14" s="198">
        <f t="shared" si="4"/>
        <v>239</v>
      </c>
      <c r="BL14" s="198">
        <v>111</v>
      </c>
      <c r="BN14" s="218">
        <v>204</v>
      </c>
      <c r="BO14" s="218" t="s">
        <v>101</v>
      </c>
      <c r="BP14" s="218">
        <v>2047171</v>
      </c>
      <c r="BQ14" s="218">
        <v>100312</v>
      </c>
      <c r="BR14" s="218" t="s">
        <v>250</v>
      </c>
      <c r="BS14" s="218" t="s">
        <v>241</v>
      </c>
      <c r="BT14" s="194" t="str">
        <f t="shared" si="0"/>
        <v>Maintained</v>
      </c>
      <c r="BU14" s="211">
        <v>68</v>
      </c>
      <c r="BV14" s="211">
        <v>95</v>
      </c>
      <c r="BW14" s="199">
        <f t="shared" si="6"/>
        <v>3</v>
      </c>
      <c r="BX14" s="195" t="str">
        <f t="shared" si="7"/>
        <v>2043</v>
      </c>
      <c r="BY14" s="228">
        <v>211</v>
      </c>
      <c r="BZ14" s="229" t="s">
        <v>137</v>
      </c>
      <c r="CA14" s="258">
        <v>512.90105263157898</v>
      </c>
      <c r="CB14" s="259">
        <v>270.5263157894737</v>
      </c>
      <c r="CC14" s="258">
        <v>348.26315789473688</v>
      </c>
      <c r="CD14" s="259">
        <v>4.1052631578947372</v>
      </c>
    </row>
    <row r="15" spans="1:82" ht="14.5" x14ac:dyDescent="0.35">
      <c r="A15" s="196">
        <v>350</v>
      </c>
      <c r="B15" s="197" t="s">
        <v>104</v>
      </c>
      <c r="C15" s="198">
        <v>28073</v>
      </c>
      <c r="D15" s="198">
        <v>20888</v>
      </c>
      <c r="E15" s="198">
        <f>INDEX('[1]Jan 2024 School Census'!D:D,MATCH($A15,'[1]Jan 2024 School Census'!$A:$A,0))</f>
        <v>53</v>
      </c>
      <c r="F15" s="198">
        <f>INDEX('[1]Jan 2024 School Census'!E:E,MATCH($A15,'[1]Jan 2024 School Census'!$A:$A,0))</f>
        <v>118</v>
      </c>
      <c r="G15" s="198">
        <f>INDEX('[1]Jan 2024 School Census'!F:F,MATCH($A15,'[1]Jan 2024 School Census'!$A:$A,0))</f>
        <v>49</v>
      </c>
      <c r="H15" s="198">
        <f>INDEX('[1]Jan 2024 School Census'!G:G,MATCH($A15,'[1]Jan 2024 School Census'!$A:$A,0))+INDEX('[1]Jan 2024 School Census'!H:H,MATCH($A15,'[1]Jan 2024 School Census'!$A:$A,0))</f>
        <v>1</v>
      </c>
      <c r="I15" s="198">
        <f>INDEX('[1]Jan 2024 School Census'!I:I,MATCH($A15,'[1]Jan 2024 School Census'!$A:$A,0))</f>
        <v>156</v>
      </c>
      <c r="J15" s="198">
        <f>INDEX('[1]Jan 2024 School Census'!J:J,MATCH($A15,'[1]Jan 2024 School Census'!$A:$A,0))</f>
        <v>1072.2</v>
      </c>
      <c r="K15" s="198">
        <f>INDEX('[1]Jan 2024 School Census'!K:K,MATCH($A15,'[1]Jan 2024 School Census'!$A:$A,0))</f>
        <v>485.86666700000001</v>
      </c>
      <c r="L15" s="198">
        <f>INDEX('[1]Jan 2024 School Census'!L:L,MATCH($A15,'[1]Jan 2024 School Census'!$A:$A,0))+INDEX('[1]Jan 2024 School Census'!M:M,MATCH($A15,'[1]Jan 2024 School Census'!$A:$A,0))</f>
        <v>2</v>
      </c>
      <c r="M15" s="198">
        <f>INDEX('[1]Jan 2024 School Census'!N:N,MATCH($A15,'[1]Jan 2024 School Census'!$A:$A,0))+INDEX('[1]Jan 2024 School Census'!S:S,MATCH($A15,'[1]Jan 2024 School Census'!$A:$A,0))</f>
        <v>0</v>
      </c>
      <c r="N15" s="198">
        <f>INDEX('[1]Jan 2024 School Census'!O:O,MATCH($A15,'[1]Jan 2024 School Census'!$A:$A,0))+INDEX('[1]Jan 2024 School Census'!T:T,MATCH($A15,'[1]Jan 2024 School Census'!$A:$A,0))</f>
        <v>0</v>
      </c>
      <c r="O15" s="198">
        <f>INDEX('[1]Jan 2024 School Census'!P:P,MATCH($A15,'[1]Jan 2024 School Census'!$A:$A,0))+INDEX('[1]Jan 2024 School Census'!U:U,MATCH($A15,'[1]Jan 2024 School Census'!$A:$A,0))</f>
        <v>0</v>
      </c>
      <c r="P15" s="198">
        <f>INDEX('[1]Jan 2024 School Census'!Q:Q,MATCH($A15,'[1]Jan 2024 School Census'!$A:$A,0))+INDEX('[1]Jan 2024 School Census'!R:R,MATCH($A15,'[1]Jan 2024 School Census'!$A:$A,0))+INDEX('[1]Jan 2024 School Census'!V:V,MATCH($A15,'[1]Jan 2024 School Census'!$A:$A,0))+INDEX('[1]Jan 2024 School Census'!W:W,MATCH($A15,'[1]Jan 2024 School Census'!$A:$A,0))</f>
        <v>0</v>
      </c>
      <c r="Q15" s="198">
        <f>INDEX('[1]Jan 2024 School Census'!X:X,MATCH($A15,'[1]Jan 2024 School Census'!$A:$A,0))</f>
        <v>63</v>
      </c>
      <c r="R15" s="198">
        <f>INDEX('[1]Jan 2024 School Census'!Y:Y,MATCH($A15,'[1]Jan 2024 School Census'!$A:$A,0))</f>
        <v>481.61666700000001</v>
      </c>
      <c r="S15" s="198">
        <f>INDEX('[1]Jan 2024 School Census'!Z:Z,MATCH($A15,'[1]Jan 2024 School Census'!$A:$A,0))</f>
        <v>194</v>
      </c>
      <c r="T15" s="198">
        <f>INDEX('[1]Jan 2024 School Census'!AA:AA,MATCH($A15,'[1]Jan 2024 School Census'!$A:$A,0))+INDEX('[1]Jan 2024 School Census'!AB:AB,MATCH($A15,'[1]Jan 2024 School Census'!$A:$A,0))</f>
        <v>0</v>
      </c>
      <c r="U15" s="198">
        <f>INDEX('[1]Jan 2024 AP Census'!D:D,MATCH($A15,'[1]Jan 2024 AP Census'!$A:$A,0))</f>
        <v>0</v>
      </c>
      <c r="V15" s="198">
        <f>INDEX('[1]Jan 2024 AP Census'!E:E,MATCH($A15,'[1]Jan 2024 AP Census'!$A:$A,0))</f>
        <v>0</v>
      </c>
      <c r="W15" s="198">
        <f>INDEX('[1]Jan 2024 AP Census'!F:F,MATCH($A15,'[1]Jan 2024 AP Census'!$A:$A,0))</f>
        <v>0</v>
      </c>
      <c r="X15" s="198">
        <f>INDEX('[1]Jan 2024 EY Census'!D:D,MATCH($A15,'[1]Jan 2024 EY Census'!$A:$A,0))</f>
        <v>571.61800000000005</v>
      </c>
      <c r="Y15" s="198">
        <f>INDEX('[1]Jan 2024 EY Census'!E:E,MATCH($A15,'[1]Jan 2024 EY Census'!$A:$A,0))</f>
        <v>1911.091334</v>
      </c>
      <c r="Z15" s="198">
        <f>INDEX('[1]Jan 2024 EY Census'!F:F,MATCH($A15,'[1]Jan 2024 EY Census'!$A:$A,0))</f>
        <v>602.01466700000003</v>
      </c>
      <c r="AA15" s="198">
        <f>INDEX('[1]Jan 2024 EY Census'!G:G,MATCH($A15,'[1]Jan 2024 EY Census'!$A:$A,0))</f>
        <v>8</v>
      </c>
      <c r="AB15" s="198">
        <f>INDEX('[1]Jan 2024 School Census'!AF:AF,MATCH($A15,'[1]Jan 2024 School Census'!$A:$A,0))</f>
        <v>16</v>
      </c>
      <c r="AC15" s="198">
        <f>INDEX('[1]Jan 2024 School Census'!AG:AG,MATCH($A15,'[1]Jan 2024 School Census'!$A:$A,0))</f>
        <v>6</v>
      </c>
      <c r="AD15" s="198">
        <f>INDEX('[1]Jan 2024 School Census'!AH:AH,MATCH($A15,'[1]Jan 2024 School Census'!$A:$A,0))+INDEX('[1]Jan 2024 School Census'!AI:AI,MATCH($A15,'[1]Jan 2024 School Census'!$A:$A,0))</f>
        <v>0</v>
      </c>
      <c r="AE15" s="198">
        <f>INDEX('[1]Jan 2024 School Census'!AJ:AJ,MATCH($A15,'[1]Jan 2024 School Census'!$A:$A,0))</f>
        <v>140</v>
      </c>
      <c r="AF15" s="198">
        <f>INDEX('[1]Jan 2024 School Census'!AK:AK,MATCH($A15,'[1]Jan 2024 School Census'!$A:$A,0))</f>
        <v>69.866667000000007</v>
      </c>
      <c r="AG15" s="198">
        <f>INDEX('[1]Jan 2024 School Census'!AL:AL,MATCH($A15,'[1]Jan 2024 School Census'!$A:$A,0))+INDEX('[1]Jan 2024 School Census'!AM:AM,MATCH($A15,'[1]Jan 2024 School Census'!$A:$A,0))</f>
        <v>0</v>
      </c>
      <c r="AH15" s="198">
        <f>INDEX('[1]Jan 2024 School Census'!AN:AN,MATCH($A15,'[1]Jan 2024 School Census'!$A:$A,0))+INDEX('[1]Jan 2024 School Census'!AR:AR,MATCH($A15,'[1]Jan 2024 School Census'!$A:$A,0))</f>
        <v>0</v>
      </c>
      <c r="AI15" s="198">
        <f>INDEX('[1]Jan 2024 School Census'!AO:AO,MATCH($A15,'[1]Jan 2024 School Census'!$A:$A,0))+INDEX('[1]Jan 2024 School Census'!AS:AS,MATCH($A15,'[1]Jan 2024 School Census'!$A:$A,0))</f>
        <v>0</v>
      </c>
      <c r="AJ15" s="198">
        <f>INDEX('[1]Jan 2024 School Census'!AP:AP,MATCH($A15,'[1]Jan 2024 School Census'!$A:$A,0))+INDEX('[1]Jan 2024 School Census'!AQ:AQ,MATCH($A15,'[1]Jan 2024 School Census'!$A:$A,0))+INDEX('[1]Jan 2024 School Census'!AT:AT,MATCH($A15,'[1]Jan 2024 School Census'!$A:$A,0))+INDEX('[1]Jan 2024 School Census'!AU:AU,MATCH($A15,'[1]Jan 2024 School Census'!$A:$A,0))</f>
        <v>0</v>
      </c>
      <c r="AK15" s="198">
        <f>INDEX('[1]Jan 2024 School Census'!AV:AV,MATCH($A15,'[1]Jan 2024 School Census'!$A:$A,0))+INDEX('[1]Jan 2024 School Census'!AZ:AZ,MATCH($A15,'[1]Jan 2024 School Census'!$A:$A,0))</f>
        <v>49</v>
      </c>
      <c r="AL15" s="198">
        <f>INDEX('[1]Jan 2024 School Census'!AW:AW,MATCH($A15,'[1]Jan 2024 School Census'!$A:$A,0))+INDEX('[1]Jan 2024 School Census'!BA:BA,MATCH($A15,'[1]Jan 2024 School Census'!$A:$A,0))</f>
        <v>20</v>
      </c>
      <c r="AM15" s="198">
        <f>INDEX('[1]Jan 2024 School Census'!AX:AX,MATCH($A15,'[1]Jan 2024 School Census'!$A:$A,0))+INDEX('[1]Jan 2024 School Census'!BB:BB,MATCH($A15,'[1]Jan 2024 School Census'!$A:$A,0))+INDEX('[1]Jan 2024 School Census'!AY:AY,MATCH($A15,'[1]Jan 2024 School Census'!$A:$A,0))+INDEX('[1]Jan 2024 School Census'!BC:BC,MATCH($A15,'[1]Jan 2024 School Census'!$A:$A,0))</f>
        <v>0</v>
      </c>
      <c r="AN15" s="198">
        <f>INDEX('[1]Jan 2024 AP Census'!I:I,MATCH($A15,'[1]Jan 2024 AP Census'!$A:$A,0))</f>
        <v>0</v>
      </c>
      <c r="AO15" s="198">
        <f>INDEX('[1]Jan 2024 AP Census'!J:J,MATCH($A15,'[1]Jan 2024 AP Census'!$A:$A,0))</f>
        <v>0</v>
      </c>
      <c r="AP15" s="198">
        <f>INDEX('[1]Jan 2024 EY Census'!N:N,MATCH($A15,'[1]Jan 2024 EY Census'!$A:$A,0))</f>
        <v>177.09133299999999</v>
      </c>
      <c r="AQ15" s="198">
        <f>INDEX('[1]Jan 2024 EY Census'!O:O,MATCH($A15,'[1]Jan 2024 EY Census'!$A:$A,0))</f>
        <v>61.866667</v>
      </c>
      <c r="AR15" s="198">
        <f>INDEX('[1]Jan 2024 EY Census'!P:P,MATCH($A15,'[1]Jan 2024 EY Census'!$A:$A,0))</f>
        <v>1</v>
      </c>
      <c r="AS15" s="198">
        <f>INDEX('[1]Jan 2024 School Census'!BE:BE,MATCH($A15,'[1]Jan 2024 School Census'!$A:$A,0))</f>
        <v>36</v>
      </c>
      <c r="AT15" s="198">
        <f>INDEX('[1]Jan 2024 School Census'!BF:BF,MATCH($A15,'[1]Jan 2024 School Census'!$A:$A,0))</f>
        <v>15</v>
      </c>
      <c r="AU15" s="198">
        <f>INDEX('[1]Jan 2024 School Census'!BG:BG,MATCH($A15,'[1]Jan 2024 School Census'!$A:$A,0))+INDEX('[1]Jan 2024 School Census'!BH:BH,MATCH($A15,'[1]Jan 2024 School Census'!$A:$A,0))</f>
        <v>0</v>
      </c>
      <c r="AV15" s="198">
        <f>INDEX('[1]Jan 2024 School Census'!BI:BI,MATCH($A15,'[1]Jan 2024 School Census'!$A:$A,0))</f>
        <v>281.66666700000002</v>
      </c>
      <c r="AW15" s="198">
        <f>INDEX('[1]Jan 2024 School Census'!BJ:BJ,MATCH($A15,'[1]Jan 2024 School Census'!$A:$A,0))</f>
        <v>158.26666499999999</v>
      </c>
      <c r="AX15" s="198">
        <f>INDEX('[1]Jan 2024 School Census'!BK:BK,MATCH($A15,'[1]Jan 2024 School Census'!$A:$A,0))+INDEX('[1]Jan 2024 School Census'!BL:BL,MATCH($A15,'[1]Jan 2024 School Census'!$A:$A,0))</f>
        <v>0</v>
      </c>
      <c r="AY15" s="198">
        <f>INDEX('[1]Jan 2024 School Census'!BM:BM,MATCH($A15,'[1]Jan 2024 School Census'!$A:$A,0))+INDEX('[1]Jan 2024 School Census'!BQ:BQ,MATCH($A15,'[1]Jan 2024 School Census'!$A:$A,0))</f>
        <v>0</v>
      </c>
      <c r="AZ15" s="198">
        <f>INDEX('[1]Jan 2024 School Census'!BN:BN,MATCH($A15,'[1]Jan 2024 School Census'!$A:$A,0))+INDEX('[1]Jan 2024 School Census'!BR:BR,MATCH($A15,'[1]Jan 2024 School Census'!$A:$A,0))</f>
        <v>0</v>
      </c>
      <c r="BA15" s="198">
        <f>INDEX('[1]Jan 2024 School Census'!BO:BO,MATCH($A15,'[1]Jan 2024 School Census'!$A:$A,0))+INDEX('[1]Jan 2024 School Census'!BP:BP,MATCH($A15,'[1]Jan 2024 School Census'!$A:$A,0))+INDEX('[1]Jan 2024 School Census'!BS:BS,MATCH($A15,'[1]Jan 2024 School Census'!$A:$A,0))+INDEX('[1]Jan 2024 School Census'!BT:BT,MATCH($A15,'[1]Jan 2024 School Census'!$A:$A,0))</f>
        <v>0</v>
      </c>
      <c r="BB15" s="198">
        <f>INDEX('[1]Jan 2024 School Census'!BU:BU,MATCH($A15,'[1]Jan 2024 School Census'!$A:$A,0))</f>
        <v>143.94999999999999</v>
      </c>
      <c r="BC15" s="198">
        <f>INDEX('[1]Jan 2024 School Census'!BV:BV,MATCH($A15,'[1]Jan 2024 School Census'!$A:$A,0))</f>
        <v>67.266666999999998</v>
      </c>
      <c r="BD15" s="198">
        <f>INDEX('[1]Jan 2024 School Census'!BW:BW,MATCH($A15,'[1]Jan 2024 School Census'!$A:$A,0))+INDEX('[1]Jan 2024 School Census'!BX:BX,MATCH($A15,'[1]Jan 2024 School Census'!$A:$A,0))</f>
        <v>0</v>
      </c>
      <c r="BE15" s="198">
        <f>INDEX('[1]Jan 2024 EY Census'!J:J,MATCH($A15,'[1]Jan 2024 EY Census'!$A:$A,0))</f>
        <v>1044.554672</v>
      </c>
      <c r="BF15" s="198">
        <f>INDEX('[1]Jan 2024 EY Census'!K:K,MATCH($A15,'[1]Jan 2024 EY Census'!$A:$A,0))</f>
        <v>348.26800200000002</v>
      </c>
      <c r="BG15" s="198">
        <f>INDEX('[1]Jan 2024 EY Census'!L:L,MATCH($A15,'[1]Jan 2024 EY Census'!$A:$A,0))</f>
        <v>1</v>
      </c>
      <c r="BH15" s="198">
        <f t="shared" si="1"/>
        <v>203</v>
      </c>
      <c r="BI15" s="198">
        <f t="shared" si="2"/>
        <v>377</v>
      </c>
      <c r="BJ15" s="198">
        <f t="shared" si="3"/>
        <v>198</v>
      </c>
      <c r="BK15" s="198">
        <f t="shared" si="4"/>
        <v>309</v>
      </c>
      <c r="BL15" s="198">
        <v>147</v>
      </c>
      <c r="BN15" s="218">
        <v>205</v>
      </c>
      <c r="BO15" s="218" t="s">
        <v>105</v>
      </c>
      <c r="BP15" s="218">
        <v>2057014</v>
      </c>
      <c r="BQ15" s="218">
        <v>147793</v>
      </c>
      <c r="BR15" s="218" t="s">
        <v>251</v>
      </c>
      <c r="BS15" s="218" t="s">
        <v>245</v>
      </c>
      <c r="BT15" s="194" t="str">
        <f t="shared" si="0"/>
        <v>Academy</v>
      </c>
      <c r="BU15" s="211">
        <v>102</v>
      </c>
      <c r="BV15" s="211">
        <v>139.5</v>
      </c>
      <c r="BW15" s="199">
        <f t="shared" si="6"/>
        <v>1</v>
      </c>
      <c r="BX15" s="195" t="str">
        <f t="shared" si="7"/>
        <v>2051</v>
      </c>
      <c r="BY15" s="228">
        <v>212</v>
      </c>
      <c r="BZ15" s="229" t="s">
        <v>144</v>
      </c>
      <c r="CA15" s="258">
        <v>676.19526315789471</v>
      </c>
      <c r="CB15" s="259">
        <v>96.184736842105266</v>
      </c>
      <c r="CC15" s="258">
        <v>544.93947368421061</v>
      </c>
      <c r="CD15" s="259">
        <v>0</v>
      </c>
    </row>
    <row r="16" spans="1:82" ht="14.5" x14ac:dyDescent="0.35">
      <c r="A16" s="196">
        <v>839</v>
      </c>
      <c r="B16" s="197" t="s">
        <v>106</v>
      </c>
      <c r="C16" s="198">
        <v>26792</v>
      </c>
      <c r="D16" s="198">
        <v>20835</v>
      </c>
      <c r="E16" s="198">
        <f>INDEX('[1]Jan 2024 School Census'!D:D,MATCH($A16,'[1]Jan 2024 School Census'!$A:$A,0))</f>
        <v>0</v>
      </c>
      <c r="F16" s="198">
        <f>INDEX('[1]Jan 2024 School Census'!E:E,MATCH($A16,'[1]Jan 2024 School Census'!$A:$A,0))</f>
        <v>0</v>
      </c>
      <c r="G16" s="198">
        <f>INDEX('[1]Jan 2024 School Census'!F:F,MATCH($A16,'[1]Jan 2024 School Census'!$A:$A,0))</f>
        <v>0</v>
      </c>
      <c r="H16" s="198">
        <f>INDEX('[1]Jan 2024 School Census'!G:G,MATCH($A16,'[1]Jan 2024 School Census'!$A:$A,0))+INDEX('[1]Jan 2024 School Census'!H:H,MATCH($A16,'[1]Jan 2024 School Census'!$A:$A,0))</f>
        <v>0</v>
      </c>
      <c r="I16" s="198">
        <f>INDEX('[1]Jan 2024 School Census'!I:I,MATCH($A16,'[1]Jan 2024 School Census'!$A:$A,0))</f>
        <v>0</v>
      </c>
      <c r="J16" s="198">
        <f>INDEX('[1]Jan 2024 School Census'!J:J,MATCH($A16,'[1]Jan 2024 School Census'!$A:$A,0))</f>
        <v>0</v>
      </c>
      <c r="K16" s="198">
        <f>INDEX('[1]Jan 2024 School Census'!K:K,MATCH($A16,'[1]Jan 2024 School Census'!$A:$A,0))</f>
        <v>0</v>
      </c>
      <c r="L16" s="198">
        <f>INDEX('[1]Jan 2024 School Census'!L:L,MATCH($A16,'[1]Jan 2024 School Census'!$A:$A,0))+INDEX('[1]Jan 2024 School Census'!M:M,MATCH($A16,'[1]Jan 2024 School Census'!$A:$A,0))</f>
        <v>0</v>
      </c>
      <c r="M16" s="198">
        <f>INDEX('[1]Jan 2024 School Census'!N:N,MATCH($A16,'[1]Jan 2024 School Census'!$A:$A,0))+INDEX('[1]Jan 2024 School Census'!S:S,MATCH($A16,'[1]Jan 2024 School Census'!$A:$A,0))</f>
        <v>0</v>
      </c>
      <c r="N16" s="198">
        <f>INDEX('[1]Jan 2024 School Census'!O:O,MATCH($A16,'[1]Jan 2024 School Census'!$A:$A,0))+INDEX('[1]Jan 2024 School Census'!T:T,MATCH($A16,'[1]Jan 2024 School Census'!$A:$A,0))</f>
        <v>0</v>
      </c>
      <c r="O16" s="198">
        <f>INDEX('[1]Jan 2024 School Census'!P:P,MATCH($A16,'[1]Jan 2024 School Census'!$A:$A,0))+INDEX('[1]Jan 2024 School Census'!U:U,MATCH($A16,'[1]Jan 2024 School Census'!$A:$A,0))</f>
        <v>0</v>
      </c>
      <c r="P16" s="198">
        <f>INDEX('[1]Jan 2024 School Census'!Q:Q,MATCH($A16,'[1]Jan 2024 School Census'!$A:$A,0))+INDEX('[1]Jan 2024 School Census'!R:R,MATCH($A16,'[1]Jan 2024 School Census'!$A:$A,0))+INDEX('[1]Jan 2024 School Census'!V:V,MATCH($A16,'[1]Jan 2024 School Census'!$A:$A,0))+INDEX('[1]Jan 2024 School Census'!W:W,MATCH($A16,'[1]Jan 2024 School Census'!$A:$A,0))</f>
        <v>0</v>
      </c>
      <c r="Q16" s="198">
        <f>INDEX('[1]Jan 2024 School Census'!X:X,MATCH($A16,'[1]Jan 2024 School Census'!$A:$A,0))</f>
        <v>12.8</v>
      </c>
      <c r="R16" s="198">
        <f>INDEX('[1]Jan 2024 School Census'!Y:Y,MATCH($A16,'[1]Jan 2024 School Census'!$A:$A,0))</f>
        <v>283.90000300000003</v>
      </c>
      <c r="S16" s="198">
        <f>INDEX('[1]Jan 2024 School Census'!Z:Z,MATCH($A16,'[1]Jan 2024 School Census'!$A:$A,0))</f>
        <v>113.633334</v>
      </c>
      <c r="T16" s="198">
        <f>INDEX('[1]Jan 2024 School Census'!AA:AA,MATCH($A16,'[1]Jan 2024 School Census'!$A:$A,0))+INDEX('[1]Jan 2024 School Census'!AB:AB,MATCH($A16,'[1]Jan 2024 School Census'!$A:$A,0))</f>
        <v>5</v>
      </c>
      <c r="U16" s="198">
        <f>INDEX('[1]Jan 2024 AP Census'!D:D,MATCH($A16,'[1]Jan 2024 AP Census'!$A:$A,0))</f>
        <v>0</v>
      </c>
      <c r="V16" s="198">
        <f>INDEX('[1]Jan 2024 AP Census'!E:E,MATCH($A16,'[1]Jan 2024 AP Census'!$A:$A,0))</f>
        <v>0</v>
      </c>
      <c r="W16" s="198">
        <f>INDEX('[1]Jan 2024 AP Census'!F:F,MATCH($A16,'[1]Jan 2024 AP Census'!$A:$A,0))</f>
        <v>0</v>
      </c>
      <c r="X16" s="198">
        <f>INDEX('[1]Jan 2024 EY Census'!D:D,MATCH($A16,'[1]Jan 2024 EY Census'!$A:$A,0))</f>
        <v>601.81922599999996</v>
      </c>
      <c r="Y16" s="198">
        <f>INDEX('[1]Jan 2024 EY Census'!E:E,MATCH($A16,'[1]Jan 2024 EY Census'!$A:$A,0))</f>
        <v>2991.3363690000001</v>
      </c>
      <c r="Z16" s="198">
        <f>INDEX('[1]Jan 2024 EY Census'!F:F,MATCH($A16,'[1]Jan 2024 EY Census'!$A:$A,0))</f>
        <v>1010.4163150000001</v>
      </c>
      <c r="AA16" s="198">
        <f>INDEX('[1]Jan 2024 EY Census'!G:G,MATCH($A16,'[1]Jan 2024 EY Census'!$A:$A,0))</f>
        <v>91.332455999999993</v>
      </c>
      <c r="AB16" s="198">
        <f>INDEX('[1]Jan 2024 School Census'!AF:AF,MATCH($A16,'[1]Jan 2024 School Census'!$A:$A,0))</f>
        <v>0</v>
      </c>
      <c r="AC16" s="198">
        <f>INDEX('[1]Jan 2024 School Census'!AG:AG,MATCH($A16,'[1]Jan 2024 School Census'!$A:$A,0))</f>
        <v>0</v>
      </c>
      <c r="AD16" s="198">
        <f>INDEX('[1]Jan 2024 School Census'!AH:AH,MATCH($A16,'[1]Jan 2024 School Census'!$A:$A,0))+INDEX('[1]Jan 2024 School Census'!AI:AI,MATCH($A16,'[1]Jan 2024 School Census'!$A:$A,0))</f>
        <v>0</v>
      </c>
      <c r="AE16" s="198">
        <f>INDEX('[1]Jan 2024 School Census'!AJ:AJ,MATCH($A16,'[1]Jan 2024 School Census'!$A:$A,0))</f>
        <v>0</v>
      </c>
      <c r="AF16" s="198">
        <f>INDEX('[1]Jan 2024 School Census'!AK:AK,MATCH($A16,'[1]Jan 2024 School Census'!$A:$A,0))</f>
        <v>0</v>
      </c>
      <c r="AG16" s="198">
        <f>INDEX('[1]Jan 2024 School Census'!AL:AL,MATCH($A16,'[1]Jan 2024 School Census'!$A:$A,0))+INDEX('[1]Jan 2024 School Census'!AM:AM,MATCH($A16,'[1]Jan 2024 School Census'!$A:$A,0))</f>
        <v>0</v>
      </c>
      <c r="AH16" s="198">
        <f>INDEX('[1]Jan 2024 School Census'!AN:AN,MATCH($A16,'[1]Jan 2024 School Census'!$A:$A,0))+INDEX('[1]Jan 2024 School Census'!AR:AR,MATCH($A16,'[1]Jan 2024 School Census'!$A:$A,0))</f>
        <v>0</v>
      </c>
      <c r="AI16" s="198">
        <f>INDEX('[1]Jan 2024 School Census'!AO:AO,MATCH($A16,'[1]Jan 2024 School Census'!$A:$A,0))+INDEX('[1]Jan 2024 School Census'!AS:AS,MATCH($A16,'[1]Jan 2024 School Census'!$A:$A,0))</f>
        <v>0</v>
      </c>
      <c r="AJ16" s="198">
        <f>INDEX('[1]Jan 2024 School Census'!AP:AP,MATCH($A16,'[1]Jan 2024 School Census'!$A:$A,0))+INDEX('[1]Jan 2024 School Census'!AQ:AQ,MATCH($A16,'[1]Jan 2024 School Census'!$A:$A,0))+INDEX('[1]Jan 2024 School Census'!AT:AT,MATCH($A16,'[1]Jan 2024 School Census'!$A:$A,0))+INDEX('[1]Jan 2024 School Census'!AU:AU,MATCH($A16,'[1]Jan 2024 School Census'!$A:$A,0))</f>
        <v>0</v>
      </c>
      <c r="AK16" s="198">
        <f>INDEX('[1]Jan 2024 School Census'!AV:AV,MATCH($A16,'[1]Jan 2024 School Census'!$A:$A,0))+INDEX('[1]Jan 2024 School Census'!AZ:AZ,MATCH($A16,'[1]Jan 2024 School Census'!$A:$A,0))</f>
        <v>53.666666999999997</v>
      </c>
      <c r="AL16" s="198">
        <f>INDEX('[1]Jan 2024 School Census'!AW:AW,MATCH($A16,'[1]Jan 2024 School Census'!$A:$A,0))+INDEX('[1]Jan 2024 School Census'!BA:BA,MATCH($A16,'[1]Jan 2024 School Census'!$A:$A,0))</f>
        <v>16.666667</v>
      </c>
      <c r="AM16" s="198">
        <f>INDEX('[1]Jan 2024 School Census'!AX:AX,MATCH($A16,'[1]Jan 2024 School Census'!$A:$A,0))+INDEX('[1]Jan 2024 School Census'!BB:BB,MATCH($A16,'[1]Jan 2024 School Census'!$A:$A,0))+INDEX('[1]Jan 2024 School Census'!AY:AY,MATCH($A16,'[1]Jan 2024 School Census'!$A:$A,0))+INDEX('[1]Jan 2024 School Census'!BC:BC,MATCH($A16,'[1]Jan 2024 School Census'!$A:$A,0))</f>
        <v>0</v>
      </c>
      <c r="AN16" s="198">
        <f>INDEX('[1]Jan 2024 AP Census'!I:I,MATCH($A16,'[1]Jan 2024 AP Census'!$A:$A,0))</f>
        <v>0</v>
      </c>
      <c r="AO16" s="198">
        <f>INDEX('[1]Jan 2024 AP Census'!J:J,MATCH($A16,'[1]Jan 2024 AP Census'!$A:$A,0))</f>
        <v>0</v>
      </c>
      <c r="AP16" s="198">
        <f>INDEX('[1]Jan 2024 EY Census'!N:N,MATCH($A16,'[1]Jan 2024 EY Census'!$A:$A,0))</f>
        <v>326.78835099999998</v>
      </c>
      <c r="AQ16" s="198">
        <f>INDEX('[1]Jan 2024 EY Census'!O:O,MATCH($A16,'[1]Jan 2024 EY Census'!$A:$A,0))</f>
        <v>127.754386</v>
      </c>
      <c r="AR16" s="198">
        <f>INDEX('[1]Jan 2024 EY Census'!P:P,MATCH($A16,'[1]Jan 2024 EY Census'!$A:$A,0))</f>
        <v>7</v>
      </c>
      <c r="AS16" s="198">
        <f>INDEX('[1]Jan 2024 School Census'!BE:BE,MATCH($A16,'[1]Jan 2024 School Census'!$A:$A,0))</f>
        <v>0</v>
      </c>
      <c r="AT16" s="198">
        <f>INDEX('[1]Jan 2024 School Census'!BF:BF,MATCH($A16,'[1]Jan 2024 School Census'!$A:$A,0))</f>
        <v>0</v>
      </c>
      <c r="AU16" s="198">
        <f>INDEX('[1]Jan 2024 School Census'!BG:BG,MATCH($A16,'[1]Jan 2024 School Census'!$A:$A,0))+INDEX('[1]Jan 2024 School Census'!BH:BH,MATCH($A16,'[1]Jan 2024 School Census'!$A:$A,0))</f>
        <v>0</v>
      </c>
      <c r="AV16" s="198">
        <f>INDEX('[1]Jan 2024 School Census'!BI:BI,MATCH($A16,'[1]Jan 2024 School Census'!$A:$A,0))</f>
        <v>0</v>
      </c>
      <c r="AW16" s="198">
        <f>INDEX('[1]Jan 2024 School Census'!BJ:BJ,MATCH($A16,'[1]Jan 2024 School Census'!$A:$A,0))</f>
        <v>0</v>
      </c>
      <c r="AX16" s="198">
        <f>INDEX('[1]Jan 2024 School Census'!BK:BK,MATCH($A16,'[1]Jan 2024 School Census'!$A:$A,0))+INDEX('[1]Jan 2024 School Census'!BL:BL,MATCH($A16,'[1]Jan 2024 School Census'!$A:$A,0))</f>
        <v>0</v>
      </c>
      <c r="AY16" s="198">
        <f>INDEX('[1]Jan 2024 School Census'!BM:BM,MATCH($A16,'[1]Jan 2024 School Census'!$A:$A,0))+INDEX('[1]Jan 2024 School Census'!BQ:BQ,MATCH($A16,'[1]Jan 2024 School Census'!$A:$A,0))</f>
        <v>0</v>
      </c>
      <c r="AZ16" s="198">
        <f>INDEX('[1]Jan 2024 School Census'!BN:BN,MATCH($A16,'[1]Jan 2024 School Census'!$A:$A,0))+INDEX('[1]Jan 2024 School Census'!BR:BR,MATCH($A16,'[1]Jan 2024 School Census'!$A:$A,0))</f>
        <v>0</v>
      </c>
      <c r="BA16" s="198">
        <f>INDEX('[1]Jan 2024 School Census'!BO:BO,MATCH($A16,'[1]Jan 2024 School Census'!$A:$A,0))+INDEX('[1]Jan 2024 School Census'!BP:BP,MATCH($A16,'[1]Jan 2024 School Census'!$A:$A,0))+INDEX('[1]Jan 2024 School Census'!BS:BS,MATCH($A16,'[1]Jan 2024 School Census'!$A:$A,0))+INDEX('[1]Jan 2024 School Census'!BT:BT,MATCH($A16,'[1]Jan 2024 School Census'!$A:$A,0))</f>
        <v>0</v>
      </c>
      <c r="BB16" s="198">
        <f>INDEX('[1]Jan 2024 School Census'!BU:BU,MATCH($A16,'[1]Jan 2024 School Census'!$A:$A,0))</f>
        <v>87.185333999999997</v>
      </c>
      <c r="BC16" s="198">
        <f>INDEX('[1]Jan 2024 School Census'!BV:BV,MATCH($A16,'[1]Jan 2024 School Census'!$A:$A,0))</f>
        <v>38.633333</v>
      </c>
      <c r="BD16" s="198">
        <f>INDEX('[1]Jan 2024 School Census'!BW:BW,MATCH($A16,'[1]Jan 2024 School Census'!$A:$A,0))+INDEX('[1]Jan 2024 School Census'!BX:BX,MATCH($A16,'[1]Jan 2024 School Census'!$A:$A,0))</f>
        <v>4.733333</v>
      </c>
      <c r="BE16" s="198">
        <f>INDEX('[1]Jan 2024 EY Census'!J:J,MATCH($A16,'[1]Jan 2024 EY Census'!$A:$A,0))</f>
        <v>1557.32467</v>
      </c>
      <c r="BF16" s="198">
        <f>INDEX('[1]Jan 2024 EY Census'!K:K,MATCH($A16,'[1]Jan 2024 EY Census'!$A:$A,0))</f>
        <v>545.514004</v>
      </c>
      <c r="BG16" s="198">
        <f>INDEX('[1]Jan 2024 EY Census'!L:L,MATCH($A16,'[1]Jan 2024 EY Census'!$A:$A,0))</f>
        <v>37.733334999999997</v>
      </c>
      <c r="BH16" s="198">
        <f t="shared" si="1"/>
        <v>253</v>
      </c>
      <c r="BI16" s="198">
        <f t="shared" si="2"/>
        <v>370</v>
      </c>
      <c r="BJ16" s="198">
        <f t="shared" si="3"/>
        <v>121</v>
      </c>
      <c r="BK16" s="198">
        <f t="shared" si="4"/>
        <v>219</v>
      </c>
      <c r="BL16" s="198">
        <v>209</v>
      </c>
      <c r="BN16" s="218">
        <v>205</v>
      </c>
      <c r="BO16" s="218" t="s">
        <v>105</v>
      </c>
      <c r="BP16" s="218">
        <v>2057153</v>
      </c>
      <c r="BQ16" s="218">
        <v>100379</v>
      </c>
      <c r="BR16" s="218" t="s">
        <v>252</v>
      </c>
      <c r="BS16" s="218" t="s">
        <v>241</v>
      </c>
      <c r="BT16" s="194" t="str">
        <f t="shared" si="0"/>
        <v>Maintained</v>
      </c>
      <c r="BU16" s="211">
        <v>0</v>
      </c>
      <c r="BV16" s="211">
        <v>108</v>
      </c>
      <c r="BW16" s="199">
        <f t="shared" si="6"/>
        <v>2</v>
      </c>
      <c r="BX16" s="195" t="str">
        <f t="shared" si="7"/>
        <v>2052</v>
      </c>
      <c r="BY16" s="228">
        <v>213</v>
      </c>
      <c r="BZ16" s="229" t="s">
        <v>149</v>
      </c>
      <c r="CA16" s="258">
        <v>217.46736842105261</v>
      </c>
      <c r="CB16" s="259">
        <v>102</v>
      </c>
      <c r="CC16" s="258">
        <v>180.81631578947366</v>
      </c>
      <c r="CD16" s="259">
        <v>1.368421052631579</v>
      </c>
    </row>
    <row r="17" spans="1:82" ht="14.5" x14ac:dyDescent="0.35">
      <c r="A17" s="196">
        <v>867</v>
      </c>
      <c r="B17" s="197" t="s">
        <v>107</v>
      </c>
      <c r="C17" s="198">
        <v>9882.5</v>
      </c>
      <c r="D17" s="198">
        <v>7183.5</v>
      </c>
      <c r="E17" s="198">
        <f>INDEX('[1]Jan 2024 School Census'!D:D,MATCH($A17,'[1]Jan 2024 School Census'!$A:$A,0))</f>
        <v>0</v>
      </c>
      <c r="F17" s="198">
        <f>INDEX('[1]Jan 2024 School Census'!E:E,MATCH($A17,'[1]Jan 2024 School Census'!$A:$A,0))</f>
        <v>0</v>
      </c>
      <c r="G17" s="198">
        <f>INDEX('[1]Jan 2024 School Census'!F:F,MATCH($A17,'[1]Jan 2024 School Census'!$A:$A,0))</f>
        <v>0</v>
      </c>
      <c r="H17" s="198">
        <f>INDEX('[1]Jan 2024 School Census'!G:G,MATCH($A17,'[1]Jan 2024 School Census'!$A:$A,0))+INDEX('[1]Jan 2024 School Census'!H:H,MATCH($A17,'[1]Jan 2024 School Census'!$A:$A,0))</f>
        <v>0</v>
      </c>
      <c r="I17" s="198">
        <f>INDEX('[1]Jan 2024 School Census'!I:I,MATCH($A17,'[1]Jan 2024 School Census'!$A:$A,0))</f>
        <v>0</v>
      </c>
      <c r="J17" s="198">
        <f>INDEX('[1]Jan 2024 School Census'!J:J,MATCH($A17,'[1]Jan 2024 School Census'!$A:$A,0))</f>
        <v>269.933333</v>
      </c>
      <c r="K17" s="198">
        <f>INDEX('[1]Jan 2024 School Census'!K:K,MATCH($A17,'[1]Jan 2024 School Census'!$A:$A,0))</f>
        <v>125.6</v>
      </c>
      <c r="L17" s="198">
        <f>INDEX('[1]Jan 2024 School Census'!L:L,MATCH($A17,'[1]Jan 2024 School Census'!$A:$A,0))+INDEX('[1]Jan 2024 School Census'!M:M,MATCH($A17,'[1]Jan 2024 School Census'!$A:$A,0))</f>
        <v>1</v>
      </c>
      <c r="M17" s="198">
        <f>INDEX('[1]Jan 2024 School Census'!N:N,MATCH($A17,'[1]Jan 2024 School Census'!$A:$A,0))+INDEX('[1]Jan 2024 School Census'!S:S,MATCH($A17,'[1]Jan 2024 School Census'!$A:$A,0))</f>
        <v>0</v>
      </c>
      <c r="N17" s="198">
        <f>INDEX('[1]Jan 2024 School Census'!O:O,MATCH($A17,'[1]Jan 2024 School Census'!$A:$A,0))+INDEX('[1]Jan 2024 School Census'!T:T,MATCH($A17,'[1]Jan 2024 School Census'!$A:$A,0))</f>
        <v>0</v>
      </c>
      <c r="O17" s="198">
        <f>INDEX('[1]Jan 2024 School Census'!P:P,MATCH($A17,'[1]Jan 2024 School Census'!$A:$A,0))+INDEX('[1]Jan 2024 School Census'!U:U,MATCH($A17,'[1]Jan 2024 School Census'!$A:$A,0))</f>
        <v>0</v>
      </c>
      <c r="P17" s="198">
        <f>INDEX('[1]Jan 2024 School Census'!Q:Q,MATCH($A17,'[1]Jan 2024 School Census'!$A:$A,0))+INDEX('[1]Jan 2024 School Census'!R:R,MATCH($A17,'[1]Jan 2024 School Census'!$A:$A,0))+INDEX('[1]Jan 2024 School Census'!V:V,MATCH($A17,'[1]Jan 2024 School Census'!$A:$A,0))+INDEX('[1]Jan 2024 School Census'!W:W,MATCH($A17,'[1]Jan 2024 School Census'!$A:$A,0))</f>
        <v>0</v>
      </c>
      <c r="Q17" s="198">
        <f>INDEX('[1]Jan 2024 School Census'!X:X,MATCH($A17,'[1]Jan 2024 School Census'!$A:$A,0))</f>
        <v>0</v>
      </c>
      <c r="R17" s="198">
        <f>INDEX('[1]Jan 2024 School Census'!Y:Y,MATCH($A17,'[1]Jan 2024 School Census'!$A:$A,0))</f>
        <v>151.4</v>
      </c>
      <c r="S17" s="198">
        <f>INDEX('[1]Jan 2024 School Census'!Z:Z,MATCH($A17,'[1]Jan 2024 School Census'!$A:$A,0))</f>
        <v>61</v>
      </c>
      <c r="T17" s="198">
        <f>INDEX('[1]Jan 2024 School Census'!AA:AA,MATCH($A17,'[1]Jan 2024 School Census'!$A:$A,0))+INDEX('[1]Jan 2024 School Census'!AB:AB,MATCH($A17,'[1]Jan 2024 School Census'!$A:$A,0))</f>
        <v>0</v>
      </c>
      <c r="U17" s="198">
        <f>INDEX('[1]Jan 2024 AP Census'!D:D,MATCH($A17,'[1]Jan 2024 AP Census'!$A:$A,0))</f>
        <v>0</v>
      </c>
      <c r="V17" s="198">
        <f>INDEX('[1]Jan 2024 AP Census'!E:E,MATCH($A17,'[1]Jan 2024 AP Census'!$A:$A,0))</f>
        <v>0</v>
      </c>
      <c r="W17" s="198">
        <f>INDEX('[1]Jan 2024 AP Census'!F:F,MATCH($A17,'[1]Jan 2024 AP Census'!$A:$A,0))</f>
        <v>0</v>
      </c>
      <c r="X17" s="198">
        <f>INDEX('[1]Jan 2024 EY Census'!D:D,MATCH($A17,'[1]Jan 2024 EY Census'!$A:$A,0))</f>
        <v>169.75617500000001</v>
      </c>
      <c r="Y17" s="198">
        <f>INDEX('[1]Jan 2024 EY Census'!E:E,MATCH($A17,'[1]Jan 2024 EY Census'!$A:$A,0))</f>
        <v>854.91645900000003</v>
      </c>
      <c r="Z17" s="198">
        <f>INDEX('[1]Jan 2024 EY Census'!F:F,MATCH($A17,'[1]Jan 2024 EY Census'!$A:$A,0))</f>
        <v>255.63901799999999</v>
      </c>
      <c r="AA17" s="198">
        <f>INDEX('[1]Jan 2024 EY Census'!G:G,MATCH($A17,'[1]Jan 2024 EY Census'!$A:$A,0))</f>
        <v>3.9157890000000002</v>
      </c>
      <c r="AB17" s="198">
        <f>INDEX('[1]Jan 2024 School Census'!AF:AF,MATCH($A17,'[1]Jan 2024 School Census'!$A:$A,0))</f>
        <v>0</v>
      </c>
      <c r="AC17" s="198">
        <f>INDEX('[1]Jan 2024 School Census'!AG:AG,MATCH($A17,'[1]Jan 2024 School Census'!$A:$A,0))</f>
        <v>0</v>
      </c>
      <c r="AD17" s="198">
        <f>INDEX('[1]Jan 2024 School Census'!AH:AH,MATCH($A17,'[1]Jan 2024 School Census'!$A:$A,0))+INDEX('[1]Jan 2024 School Census'!AI:AI,MATCH($A17,'[1]Jan 2024 School Census'!$A:$A,0))</f>
        <v>0</v>
      </c>
      <c r="AE17" s="198">
        <f>INDEX('[1]Jan 2024 School Census'!AJ:AJ,MATCH($A17,'[1]Jan 2024 School Census'!$A:$A,0))</f>
        <v>17</v>
      </c>
      <c r="AF17" s="198">
        <f>INDEX('[1]Jan 2024 School Census'!AK:AK,MATCH($A17,'[1]Jan 2024 School Census'!$A:$A,0))</f>
        <v>16</v>
      </c>
      <c r="AG17" s="198">
        <f>INDEX('[1]Jan 2024 School Census'!AL:AL,MATCH($A17,'[1]Jan 2024 School Census'!$A:$A,0))+INDEX('[1]Jan 2024 School Census'!AM:AM,MATCH($A17,'[1]Jan 2024 School Census'!$A:$A,0))</f>
        <v>0</v>
      </c>
      <c r="AH17" s="198">
        <f>INDEX('[1]Jan 2024 School Census'!AN:AN,MATCH($A17,'[1]Jan 2024 School Census'!$A:$A,0))+INDEX('[1]Jan 2024 School Census'!AR:AR,MATCH($A17,'[1]Jan 2024 School Census'!$A:$A,0))</f>
        <v>0</v>
      </c>
      <c r="AI17" s="198">
        <f>INDEX('[1]Jan 2024 School Census'!AO:AO,MATCH($A17,'[1]Jan 2024 School Census'!$A:$A,0))+INDEX('[1]Jan 2024 School Census'!AS:AS,MATCH($A17,'[1]Jan 2024 School Census'!$A:$A,0))</f>
        <v>0</v>
      </c>
      <c r="AJ17" s="198">
        <f>INDEX('[1]Jan 2024 School Census'!AP:AP,MATCH($A17,'[1]Jan 2024 School Census'!$A:$A,0))+INDEX('[1]Jan 2024 School Census'!AQ:AQ,MATCH($A17,'[1]Jan 2024 School Census'!$A:$A,0))+INDEX('[1]Jan 2024 School Census'!AT:AT,MATCH($A17,'[1]Jan 2024 School Census'!$A:$A,0))+INDEX('[1]Jan 2024 School Census'!AU:AU,MATCH($A17,'[1]Jan 2024 School Census'!$A:$A,0))</f>
        <v>0</v>
      </c>
      <c r="AK17" s="198">
        <f>INDEX('[1]Jan 2024 School Census'!AV:AV,MATCH($A17,'[1]Jan 2024 School Census'!$A:$A,0))+INDEX('[1]Jan 2024 School Census'!AZ:AZ,MATCH($A17,'[1]Jan 2024 School Census'!$A:$A,0))</f>
        <v>2</v>
      </c>
      <c r="AL17" s="198">
        <f>INDEX('[1]Jan 2024 School Census'!AW:AW,MATCH($A17,'[1]Jan 2024 School Census'!$A:$A,0))+INDEX('[1]Jan 2024 School Census'!BA:BA,MATCH($A17,'[1]Jan 2024 School Census'!$A:$A,0))</f>
        <v>1</v>
      </c>
      <c r="AM17" s="198">
        <f>INDEX('[1]Jan 2024 School Census'!AX:AX,MATCH($A17,'[1]Jan 2024 School Census'!$A:$A,0))+INDEX('[1]Jan 2024 School Census'!BB:BB,MATCH($A17,'[1]Jan 2024 School Census'!$A:$A,0))+INDEX('[1]Jan 2024 School Census'!AY:AY,MATCH($A17,'[1]Jan 2024 School Census'!$A:$A,0))+INDEX('[1]Jan 2024 School Census'!BC:BC,MATCH($A17,'[1]Jan 2024 School Census'!$A:$A,0))</f>
        <v>0</v>
      </c>
      <c r="AN17" s="198">
        <f>INDEX('[1]Jan 2024 AP Census'!I:I,MATCH($A17,'[1]Jan 2024 AP Census'!$A:$A,0))</f>
        <v>0</v>
      </c>
      <c r="AO17" s="198">
        <f>INDEX('[1]Jan 2024 AP Census'!J:J,MATCH($A17,'[1]Jan 2024 AP Census'!$A:$A,0))</f>
        <v>0</v>
      </c>
      <c r="AP17" s="198">
        <f>INDEX('[1]Jan 2024 EY Census'!N:N,MATCH($A17,'[1]Jan 2024 EY Census'!$A:$A,0))</f>
        <v>72.2</v>
      </c>
      <c r="AQ17" s="198">
        <f>INDEX('[1]Jan 2024 EY Census'!O:O,MATCH($A17,'[1]Jan 2024 EY Census'!$A:$A,0))</f>
        <v>23.715209999999999</v>
      </c>
      <c r="AR17" s="198">
        <f>INDEX('[1]Jan 2024 EY Census'!P:P,MATCH($A17,'[1]Jan 2024 EY Census'!$A:$A,0))</f>
        <v>0</v>
      </c>
      <c r="AS17" s="198">
        <f>INDEX('[1]Jan 2024 School Census'!BE:BE,MATCH($A17,'[1]Jan 2024 School Census'!$A:$A,0))</f>
        <v>0</v>
      </c>
      <c r="AT17" s="198">
        <f>INDEX('[1]Jan 2024 School Census'!BF:BF,MATCH($A17,'[1]Jan 2024 School Census'!$A:$A,0))</f>
        <v>0</v>
      </c>
      <c r="AU17" s="198">
        <f>INDEX('[1]Jan 2024 School Census'!BG:BG,MATCH($A17,'[1]Jan 2024 School Census'!$A:$A,0))+INDEX('[1]Jan 2024 School Census'!BH:BH,MATCH($A17,'[1]Jan 2024 School Census'!$A:$A,0))</f>
        <v>0</v>
      </c>
      <c r="AV17" s="198">
        <f>INDEX('[1]Jan 2024 School Census'!BI:BI,MATCH($A17,'[1]Jan 2024 School Census'!$A:$A,0))</f>
        <v>129.01666700000001</v>
      </c>
      <c r="AW17" s="198">
        <f>INDEX('[1]Jan 2024 School Census'!BJ:BJ,MATCH($A17,'[1]Jan 2024 School Census'!$A:$A,0))</f>
        <v>65.733333000000002</v>
      </c>
      <c r="AX17" s="198">
        <f>INDEX('[1]Jan 2024 School Census'!BK:BK,MATCH($A17,'[1]Jan 2024 School Census'!$A:$A,0))+INDEX('[1]Jan 2024 School Census'!BL:BL,MATCH($A17,'[1]Jan 2024 School Census'!$A:$A,0))</f>
        <v>0.2</v>
      </c>
      <c r="AY17" s="198">
        <f>INDEX('[1]Jan 2024 School Census'!BM:BM,MATCH($A17,'[1]Jan 2024 School Census'!$A:$A,0))+INDEX('[1]Jan 2024 School Census'!BQ:BQ,MATCH($A17,'[1]Jan 2024 School Census'!$A:$A,0))</f>
        <v>0</v>
      </c>
      <c r="AZ17" s="198">
        <f>INDEX('[1]Jan 2024 School Census'!BN:BN,MATCH($A17,'[1]Jan 2024 School Census'!$A:$A,0))+INDEX('[1]Jan 2024 School Census'!BR:BR,MATCH($A17,'[1]Jan 2024 School Census'!$A:$A,0))</f>
        <v>0</v>
      </c>
      <c r="BA17" s="198">
        <f>INDEX('[1]Jan 2024 School Census'!BO:BO,MATCH($A17,'[1]Jan 2024 School Census'!$A:$A,0))+INDEX('[1]Jan 2024 School Census'!BP:BP,MATCH($A17,'[1]Jan 2024 School Census'!$A:$A,0))+INDEX('[1]Jan 2024 School Census'!BS:BS,MATCH($A17,'[1]Jan 2024 School Census'!$A:$A,0))+INDEX('[1]Jan 2024 School Census'!BT:BT,MATCH($A17,'[1]Jan 2024 School Census'!$A:$A,0))</f>
        <v>0</v>
      </c>
      <c r="BB17" s="198">
        <f>INDEX('[1]Jan 2024 School Census'!BU:BU,MATCH($A17,'[1]Jan 2024 School Census'!$A:$A,0))</f>
        <v>68.599999999999994</v>
      </c>
      <c r="BC17" s="198">
        <f>INDEX('[1]Jan 2024 School Census'!BV:BV,MATCH($A17,'[1]Jan 2024 School Census'!$A:$A,0))</f>
        <v>43</v>
      </c>
      <c r="BD17" s="198">
        <f>INDEX('[1]Jan 2024 School Census'!BW:BW,MATCH($A17,'[1]Jan 2024 School Census'!$A:$A,0))+INDEX('[1]Jan 2024 School Census'!BX:BX,MATCH($A17,'[1]Jan 2024 School Census'!$A:$A,0))</f>
        <v>0</v>
      </c>
      <c r="BE17" s="198">
        <f>INDEX('[1]Jan 2024 EY Census'!J:J,MATCH($A17,'[1]Jan 2024 EY Census'!$A:$A,0))</f>
        <v>437.22666099999998</v>
      </c>
      <c r="BF17" s="198">
        <f>INDEX('[1]Jan 2024 EY Census'!K:K,MATCH($A17,'[1]Jan 2024 EY Census'!$A:$A,0))</f>
        <v>137.175331</v>
      </c>
      <c r="BG17" s="198">
        <f>INDEX('[1]Jan 2024 EY Census'!L:L,MATCH($A17,'[1]Jan 2024 EY Census'!$A:$A,0))</f>
        <v>1.4</v>
      </c>
      <c r="BH17" s="198">
        <f t="shared" si="1"/>
        <v>96</v>
      </c>
      <c r="BI17" s="198">
        <f t="shared" si="2"/>
        <v>103</v>
      </c>
      <c r="BJ17" s="198">
        <f t="shared" si="3"/>
        <v>0</v>
      </c>
      <c r="BK17" s="198">
        <f t="shared" si="4"/>
        <v>0</v>
      </c>
      <c r="BL17" s="198">
        <v>40</v>
      </c>
      <c r="BN17" s="218">
        <v>205</v>
      </c>
      <c r="BO17" s="218" t="s">
        <v>105</v>
      </c>
      <c r="BP17" s="218">
        <v>2057203</v>
      </c>
      <c r="BQ17" s="218">
        <v>100381</v>
      </c>
      <c r="BR17" s="218" t="s">
        <v>253</v>
      </c>
      <c r="BS17" s="218" t="s">
        <v>241</v>
      </c>
      <c r="BT17" s="194" t="str">
        <f t="shared" si="0"/>
        <v>Maintained</v>
      </c>
      <c r="BU17" s="211">
        <v>28</v>
      </c>
      <c r="BV17" s="211">
        <v>44</v>
      </c>
      <c r="BW17" s="199">
        <f t="shared" si="6"/>
        <v>3</v>
      </c>
      <c r="BX17" s="195" t="str">
        <f t="shared" si="7"/>
        <v>2053</v>
      </c>
      <c r="BY17" s="228">
        <v>301</v>
      </c>
      <c r="BZ17" s="229" t="s">
        <v>93</v>
      </c>
      <c r="CA17" s="258">
        <v>563.78947368421052</v>
      </c>
      <c r="CB17" s="259">
        <v>498.0526315789474</v>
      </c>
      <c r="CC17" s="258">
        <v>302.42105263157896</v>
      </c>
      <c r="CD17" s="259">
        <v>8.2105263157894743</v>
      </c>
    </row>
    <row r="18" spans="1:82" ht="14.5" x14ac:dyDescent="0.35">
      <c r="A18" s="196">
        <v>380</v>
      </c>
      <c r="B18" s="197" t="s">
        <v>108</v>
      </c>
      <c r="C18" s="198">
        <v>53003.5</v>
      </c>
      <c r="D18" s="198">
        <v>35948</v>
      </c>
      <c r="E18" s="198">
        <f>INDEX('[1]Jan 2024 School Census'!D:D,MATCH($A18,'[1]Jan 2024 School Census'!$A:$A,0))</f>
        <v>195</v>
      </c>
      <c r="F18" s="198">
        <f>INDEX('[1]Jan 2024 School Census'!E:E,MATCH($A18,'[1]Jan 2024 School Census'!$A:$A,0))</f>
        <v>446.1</v>
      </c>
      <c r="G18" s="198">
        <f>INDEX('[1]Jan 2024 School Census'!F:F,MATCH($A18,'[1]Jan 2024 School Census'!$A:$A,0))</f>
        <v>185.5</v>
      </c>
      <c r="H18" s="198">
        <f>INDEX('[1]Jan 2024 School Census'!G:G,MATCH($A18,'[1]Jan 2024 School Census'!$A:$A,0))+INDEX('[1]Jan 2024 School Census'!H:H,MATCH($A18,'[1]Jan 2024 School Census'!$A:$A,0))</f>
        <v>39</v>
      </c>
      <c r="I18" s="198">
        <f>INDEX('[1]Jan 2024 School Census'!I:I,MATCH($A18,'[1]Jan 2024 School Census'!$A:$A,0))</f>
        <v>94.933334000000002</v>
      </c>
      <c r="J18" s="198">
        <f>INDEX('[1]Jan 2024 School Census'!J:J,MATCH($A18,'[1]Jan 2024 School Census'!$A:$A,0))</f>
        <v>958.87800100000004</v>
      </c>
      <c r="K18" s="198">
        <f>INDEX('[1]Jan 2024 School Census'!K:K,MATCH($A18,'[1]Jan 2024 School Census'!$A:$A,0))</f>
        <v>410.16666700000002</v>
      </c>
      <c r="L18" s="198">
        <f>INDEX('[1]Jan 2024 School Census'!L:L,MATCH($A18,'[1]Jan 2024 School Census'!$A:$A,0))+INDEX('[1]Jan 2024 School Census'!M:M,MATCH($A18,'[1]Jan 2024 School Census'!$A:$A,0))</f>
        <v>1</v>
      </c>
      <c r="M18" s="198">
        <f>INDEX('[1]Jan 2024 School Census'!N:N,MATCH($A18,'[1]Jan 2024 School Census'!$A:$A,0))+INDEX('[1]Jan 2024 School Census'!S:S,MATCH($A18,'[1]Jan 2024 School Census'!$A:$A,0))</f>
        <v>0</v>
      </c>
      <c r="N18" s="198">
        <f>INDEX('[1]Jan 2024 School Census'!O:O,MATCH($A18,'[1]Jan 2024 School Census'!$A:$A,0))+INDEX('[1]Jan 2024 School Census'!T:T,MATCH($A18,'[1]Jan 2024 School Census'!$A:$A,0))</f>
        <v>0</v>
      </c>
      <c r="O18" s="198">
        <f>INDEX('[1]Jan 2024 School Census'!P:P,MATCH($A18,'[1]Jan 2024 School Census'!$A:$A,0))+INDEX('[1]Jan 2024 School Census'!U:U,MATCH($A18,'[1]Jan 2024 School Census'!$A:$A,0))</f>
        <v>0</v>
      </c>
      <c r="P18" s="198">
        <f>INDEX('[1]Jan 2024 School Census'!Q:Q,MATCH($A18,'[1]Jan 2024 School Census'!$A:$A,0))+INDEX('[1]Jan 2024 School Census'!R:R,MATCH($A18,'[1]Jan 2024 School Census'!$A:$A,0))+INDEX('[1]Jan 2024 School Census'!V:V,MATCH($A18,'[1]Jan 2024 School Census'!$A:$A,0))+INDEX('[1]Jan 2024 School Census'!W:W,MATCH($A18,'[1]Jan 2024 School Census'!$A:$A,0))</f>
        <v>0</v>
      </c>
      <c r="Q18" s="198">
        <f>INDEX('[1]Jan 2024 School Census'!X:X,MATCH($A18,'[1]Jan 2024 School Census'!$A:$A,0))</f>
        <v>289.8</v>
      </c>
      <c r="R18" s="198">
        <f>INDEX('[1]Jan 2024 School Census'!Y:Y,MATCH($A18,'[1]Jan 2024 School Census'!$A:$A,0))</f>
        <v>2220.5559990000002</v>
      </c>
      <c r="S18" s="198">
        <f>INDEX('[1]Jan 2024 School Census'!Z:Z,MATCH($A18,'[1]Jan 2024 School Census'!$A:$A,0))</f>
        <v>883.25066600000002</v>
      </c>
      <c r="T18" s="198">
        <f>INDEX('[1]Jan 2024 School Census'!AA:AA,MATCH($A18,'[1]Jan 2024 School Census'!$A:$A,0))+INDEX('[1]Jan 2024 School Census'!AB:AB,MATCH($A18,'[1]Jan 2024 School Census'!$A:$A,0))</f>
        <v>11.866667</v>
      </c>
      <c r="U18" s="198">
        <f>INDEX('[1]Jan 2024 AP Census'!D:D,MATCH($A18,'[1]Jan 2024 AP Census'!$A:$A,0))</f>
        <v>0</v>
      </c>
      <c r="V18" s="198">
        <f>INDEX('[1]Jan 2024 AP Census'!E:E,MATCH($A18,'[1]Jan 2024 AP Census'!$A:$A,0))</f>
        <v>0</v>
      </c>
      <c r="W18" s="198">
        <f>INDEX('[1]Jan 2024 AP Census'!F:F,MATCH($A18,'[1]Jan 2024 AP Census'!$A:$A,0))</f>
        <v>0</v>
      </c>
      <c r="X18" s="198">
        <f>INDEX('[1]Jan 2024 EY Census'!D:D,MATCH($A18,'[1]Jan 2024 EY Census'!$A:$A,0))</f>
        <v>1351.8653340000001</v>
      </c>
      <c r="Y18" s="198">
        <f>INDEX('[1]Jan 2024 EY Census'!E:E,MATCH($A18,'[1]Jan 2024 EY Census'!$A:$A,0))</f>
        <v>2737.714003</v>
      </c>
      <c r="Z18" s="198">
        <f>INDEX('[1]Jan 2024 EY Census'!F:F,MATCH($A18,'[1]Jan 2024 EY Census'!$A:$A,0))</f>
        <v>828.36866999999995</v>
      </c>
      <c r="AA18" s="198">
        <f>INDEX('[1]Jan 2024 EY Census'!G:G,MATCH($A18,'[1]Jan 2024 EY Census'!$A:$A,0))</f>
        <v>120.333333</v>
      </c>
      <c r="AB18" s="198">
        <f>INDEX('[1]Jan 2024 School Census'!AF:AF,MATCH($A18,'[1]Jan 2024 School Census'!$A:$A,0))</f>
        <v>100</v>
      </c>
      <c r="AC18" s="198">
        <f>INDEX('[1]Jan 2024 School Census'!AG:AG,MATCH($A18,'[1]Jan 2024 School Census'!$A:$A,0))</f>
        <v>51</v>
      </c>
      <c r="AD18" s="198">
        <f>INDEX('[1]Jan 2024 School Census'!AH:AH,MATCH($A18,'[1]Jan 2024 School Census'!$A:$A,0))+INDEX('[1]Jan 2024 School Census'!AI:AI,MATCH($A18,'[1]Jan 2024 School Census'!$A:$A,0))</f>
        <v>12</v>
      </c>
      <c r="AE18" s="198">
        <f>INDEX('[1]Jan 2024 School Census'!AJ:AJ,MATCH($A18,'[1]Jan 2024 School Census'!$A:$A,0))</f>
        <v>116.733334</v>
      </c>
      <c r="AF18" s="198">
        <f>INDEX('[1]Jan 2024 School Census'!AK:AK,MATCH($A18,'[1]Jan 2024 School Census'!$A:$A,0))</f>
        <v>71</v>
      </c>
      <c r="AG18" s="198">
        <f>INDEX('[1]Jan 2024 School Census'!AL:AL,MATCH($A18,'[1]Jan 2024 School Census'!$A:$A,0))+INDEX('[1]Jan 2024 School Census'!AM:AM,MATCH($A18,'[1]Jan 2024 School Census'!$A:$A,0))</f>
        <v>0</v>
      </c>
      <c r="AH18" s="198">
        <f>INDEX('[1]Jan 2024 School Census'!AN:AN,MATCH($A18,'[1]Jan 2024 School Census'!$A:$A,0))+INDEX('[1]Jan 2024 School Census'!AR:AR,MATCH($A18,'[1]Jan 2024 School Census'!$A:$A,0))</f>
        <v>0</v>
      </c>
      <c r="AI18" s="198">
        <f>INDEX('[1]Jan 2024 School Census'!AO:AO,MATCH($A18,'[1]Jan 2024 School Census'!$A:$A,0))+INDEX('[1]Jan 2024 School Census'!AS:AS,MATCH($A18,'[1]Jan 2024 School Census'!$A:$A,0))</f>
        <v>0</v>
      </c>
      <c r="AJ18" s="198">
        <f>INDEX('[1]Jan 2024 School Census'!AP:AP,MATCH($A18,'[1]Jan 2024 School Census'!$A:$A,0))+INDEX('[1]Jan 2024 School Census'!AQ:AQ,MATCH($A18,'[1]Jan 2024 School Census'!$A:$A,0))+INDEX('[1]Jan 2024 School Census'!AT:AT,MATCH($A18,'[1]Jan 2024 School Census'!$A:$A,0))+INDEX('[1]Jan 2024 School Census'!AU:AU,MATCH($A18,'[1]Jan 2024 School Census'!$A:$A,0))</f>
        <v>0</v>
      </c>
      <c r="AK18" s="198">
        <f>INDEX('[1]Jan 2024 School Census'!AV:AV,MATCH($A18,'[1]Jan 2024 School Census'!$A:$A,0))+INDEX('[1]Jan 2024 School Census'!AZ:AZ,MATCH($A18,'[1]Jan 2024 School Census'!$A:$A,0))</f>
        <v>384.48933299999999</v>
      </c>
      <c r="AL18" s="198">
        <f>INDEX('[1]Jan 2024 School Census'!AW:AW,MATCH($A18,'[1]Jan 2024 School Census'!$A:$A,0))+INDEX('[1]Jan 2024 School Census'!BA:BA,MATCH($A18,'[1]Jan 2024 School Census'!$A:$A,0))</f>
        <v>193.828</v>
      </c>
      <c r="AM18" s="198">
        <f>INDEX('[1]Jan 2024 School Census'!AX:AX,MATCH($A18,'[1]Jan 2024 School Census'!$A:$A,0))+INDEX('[1]Jan 2024 School Census'!BB:BB,MATCH($A18,'[1]Jan 2024 School Census'!$A:$A,0))+INDEX('[1]Jan 2024 School Census'!AY:AY,MATCH($A18,'[1]Jan 2024 School Census'!$A:$A,0))+INDEX('[1]Jan 2024 School Census'!BC:BC,MATCH($A18,'[1]Jan 2024 School Census'!$A:$A,0))</f>
        <v>1</v>
      </c>
      <c r="AN18" s="198">
        <f>INDEX('[1]Jan 2024 AP Census'!I:I,MATCH($A18,'[1]Jan 2024 AP Census'!$A:$A,0))</f>
        <v>0</v>
      </c>
      <c r="AO18" s="198">
        <f>INDEX('[1]Jan 2024 AP Census'!J:J,MATCH($A18,'[1]Jan 2024 AP Census'!$A:$A,0))</f>
        <v>0</v>
      </c>
      <c r="AP18" s="198">
        <f>INDEX('[1]Jan 2024 EY Census'!N:N,MATCH($A18,'[1]Jan 2024 EY Census'!$A:$A,0))</f>
        <v>451.678</v>
      </c>
      <c r="AQ18" s="198">
        <f>INDEX('[1]Jan 2024 EY Census'!O:O,MATCH($A18,'[1]Jan 2024 EY Census'!$A:$A,0))</f>
        <v>145</v>
      </c>
      <c r="AR18" s="198">
        <f>INDEX('[1]Jan 2024 EY Census'!P:P,MATCH($A18,'[1]Jan 2024 EY Census'!$A:$A,0))</f>
        <v>30.2</v>
      </c>
      <c r="AS18" s="198">
        <f>INDEX('[1]Jan 2024 School Census'!BE:BE,MATCH($A18,'[1]Jan 2024 School Census'!$A:$A,0))</f>
        <v>117.5</v>
      </c>
      <c r="AT18" s="198">
        <f>INDEX('[1]Jan 2024 School Census'!BF:BF,MATCH($A18,'[1]Jan 2024 School Census'!$A:$A,0))</f>
        <v>58</v>
      </c>
      <c r="AU18" s="198">
        <f>INDEX('[1]Jan 2024 School Census'!BG:BG,MATCH($A18,'[1]Jan 2024 School Census'!$A:$A,0))+INDEX('[1]Jan 2024 School Census'!BH:BH,MATCH($A18,'[1]Jan 2024 School Census'!$A:$A,0))</f>
        <v>12</v>
      </c>
      <c r="AV18" s="198">
        <f>INDEX('[1]Jan 2024 School Census'!BI:BI,MATCH($A18,'[1]Jan 2024 School Census'!$A:$A,0))</f>
        <v>231.99999800000001</v>
      </c>
      <c r="AW18" s="198">
        <f>INDEX('[1]Jan 2024 School Census'!BJ:BJ,MATCH($A18,'[1]Jan 2024 School Census'!$A:$A,0))</f>
        <v>136.79999900000001</v>
      </c>
      <c r="AX18" s="198">
        <f>INDEX('[1]Jan 2024 School Census'!BK:BK,MATCH($A18,'[1]Jan 2024 School Census'!$A:$A,0))+INDEX('[1]Jan 2024 School Census'!BL:BL,MATCH($A18,'[1]Jan 2024 School Census'!$A:$A,0))</f>
        <v>1</v>
      </c>
      <c r="AY18" s="198">
        <f>INDEX('[1]Jan 2024 School Census'!BM:BM,MATCH($A18,'[1]Jan 2024 School Census'!$A:$A,0))+INDEX('[1]Jan 2024 School Census'!BQ:BQ,MATCH($A18,'[1]Jan 2024 School Census'!$A:$A,0))</f>
        <v>0</v>
      </c>
      <c r="AZ18" s="198">
        <f>INDEX('[1]Jan 2024 School Census'!BN:BN,MATCH($A18,'[1]Jan 2024 School Census'!$A:$A,0))+INDEX('[1]Jan 2024 School Census'!BR:BR,MATCH($A18,'[1]Jan 2024 School Census'!$A:$A,0))</f>
        <v>0</v>
      </c>
      <c r="BA18" s="198">
        <f>INDEX('[1]Jan 2024 School Census'!BO:BO,MATCH($A18,'[1]Jan 2024 School Census'!$A:$A,0))+INDEX('[1]Jan 2024 School Census'!BP:BP,MATCH($A18,'[1]Jan 2024 School Census'!$A:$A,0))+INDEX('[1]Jan 2024 School Census'!BS:BS,MATCH($A18,'[1]Jan 2024 School Census'!$A:$A,0))+INDEX('[1]Jan 2024 School Census'!BT:BT,MATCH($A18,'[1]Jan 2024 School Census'!$A:$A,0))</f>
        <v>0</v>
      </c>
      <c r="BB18" s="198">
        <f>INDEX('[1]Jan 2024 School Census'!BU:BU,MATCH($A18,'[1]Jan 2024 School Census'!$A:$A,0))</f>
        <v>384.37799999999999</v>
      </c>
      <c r="BC18" s="198">
        <f>INDEX('[1]Jan 2024 School Census'!BV:BV,MATCH($A18,'[1]Jan 2024 School Census'!$A:$A,0))</f>
        <v>207.178</v>
      </c>
      <c r="BD18" s="198">
        <f>INDEX('[1]Jan 2024 School Census'!BW:BW,MATCH($A18,'[1]Jan 2024 School Census'!$A:$A,0))+INDEX('[1]Jan 2024 School Census'!BX:BX,MATCH($A18,'[1]Jan 2024 School Census'!$A:$A,0))</f>
        <v>3.3833329999999999</v>
      </c>
      <c r="BE18" s="198">
        <f>INDEX('[1]Jan 2024 EY Census'!J:J,MATCH($A18,'[1]Jan 2024 EY Census'!$A:$A,0))</f>
        <v>1369.655348</v>
      </c>
      <c r="BF18" s="198">
        <f>INDEX('[1]Jan 2024 EY Census'!K:K,MATCH($A18,'[1]Jan 2024 EY Census'!$A:$A,0))</f>
        <v>419.79333500000001</v>
      </c>
      <c r="BG18" s="198">
        <f>INDEX('[1]Jan 2024 EY Census'!L:L,MATCH($A18,'[1]Jan 2024 EY Census'!$A:$A,0))</f>
        <v>22.710666</v>
      </c>
      <c r="BH18" s="198">
        <f t="shared" si="1"/>
        <v>252</v>
      </c>
      <c r="BI18" s="198">
        <f t="shared" si="2"/>
        <v>241</v>
      </c>
      <c r="BJ18" s="198">
        <f t="shared" si="3"/>
        <v>312</v>
      </c>
      <c r="BK18" s="198">
        <f t="shared" si="4"/>
        <v>676</v>
      </c>
      <c r="BL18" s="198">
        <v>180</v>
      </c>
      <c r="BN18" s="218">
        <v>205</v>
      </c>
      <c r="BO18" s="218" t="s">
        <v>105</v>
      </c>
      <c r="BP18" s="218">
        <v>2057204</v>
      </c>
      <c r="BQ18" s="218">
        <v>100382</v>
      </c>
      <c r="BR18" s="218" t="s">
        <v>254</v>
      </c>
      <c r="BS18" s="218" t="s">
        <v>241</v>
      </c>
      <c r="BT18" s="194" t="str">
        <f t="shared" si="0"/>
        <v>Maintained</v>
      </c>
      <c r="BU18" s="211">
        <v>0</v>
      </c>
      <c r="BV18" s="211">
        <v>135</v>
      </c>
      <c r="BW18" s="199">
        <f t="shared" si="6"/>
        <v>4</v>
      </c>
      <c r="BX18" s="195" t="str">
        <f t="shared" si="7"/>
        <v>2054</v>
      </c>
      <c r="BY18" s="228">
        <v>302</v>
      </c>
      <c r="BZ18" s="229" t="s">
        <v>94</v>
      </c>
      <c r="CA18" s="258">
        <v>1364.1615789473685</v>
      </c>
      <c r="CB18" s="259">
        <v>163.96842105263158</v>
      </c>
      <c r="CC18" s="258">
        <v>721.35631578947368</v>
      </c>
      <c r="CD18" s="259">
        <v>0</v>
      </c>
    </row>
    <row r="19" spans="1:82" ht="14.5" x14ac:dyDescent="0.35">
      <c r="A19" s="196">
        <v>304</v>
      </c>
      <c r="B19" s="197" t="s">
        <v>109</v>
      </c>
      <c r="C19" s="198">
        <v>25004.5</v>
      </c>
      <c r="D19" s="198">
        <v>16563</v>
      </c>
      <c r="E19" s="198">
        <f>INDEX('[1]Jan 2024 School Census'!D:D,MATCH($A19,'[1]Jan 2024 School Census'!$A:$A,0))</f>
        <v>77</v>
      </c>
      <c r="F19" s="198">
        <f>INDEX('[1]Jan 2024 School Census'!E:E,MATCH($A19,'[1]Jan 2024 School Census'!$A:$A,0))</f>
        <v>187</v>
      </c>
      <c r="G19" s="198">
        <f>INDEX('[1]Jan 2024 School Census'!F:F,MATCH($A19,'[1]Jan 2024 School Census'!$A:$A,0))</f>
        <v>61</v>
      </c>
      <c r="H19" s="198">
        <f>INDEX('[1]Jan 2024 School Census'!G:G,MATCH($A19,'[1]Jan 2024 School Census'!$A:$A,0))+INDEX('[1]Jan 2024 School Census'!H:H,MATCH($A19,'[1]Jan 2024 School Census'!$A:$A,0))</f>
        <v>0</v>
      </c>
      <c r="I19" s="198">
        <f>INDEX('[1]Jan 2024 School Census'!I:I,MATCH($A19,'[1]Jan 2024 School Census'!$A:$A,0))</f>
        <v>9</v>
      </c>
      <c r="J19" s="198">
        <f>INDEX('[1]Jan 2024 School Census'!J:J,MATCH($A19,'[1]Jan 2024 School Census'!$A:$A,0))</f>
        <v>917</v>
      </c>
      <c r="K19" s="198">
        <f>INDEX('[1]Jan 2024 School Census'!K:K,MATCH($A19,'[1]Jan 2024 School Census'!$A:$A,0))</f>
        <v>434</v>
      </c>
      <c r="L19" s="198">
        <f>INDEX('[1]Jan 2024 School Census'!L:L,MATCH($A19,'[1]Jan 2024 School Census'!$A:$A,0))+INDEX('[1]Jan 2024 School Census'!M:M,MATCH($A19,'[1]Jan 2024 School Census'!$A:$A,0))</f>
        <v>7</v>
      </c>
      <c r="M19" s="198">
        <f>INDEX('[1]Jan 2024 School Census'!N:N,MATCH($A19,'[1]Jan 2024 School Census'!$A:$A,0))+INDEX('[1]Jan 2024 School Census'!S:S,MATCH($A19,'[1]Jan 2024 School Census'!$A:$A,0))</f>
        <v>0</v>
      </c>
      <c r="N19" s="198">
        <f>INDEX('[1]Jan 2024 School Census'!O:O,MATCH($A19,'[1]Jan 2024 School Census'!$A:$A,0))+INDEX('[1]Jan 2024 School Census'!T:T,MATCH($A19,'[1]Jan 2024 School Census'!$A:$A,0))</f>
        <v>0</v>
      </c>
      <c r="O19" s="198">
        <f>INDEX('[1]Jan 2024 School Census'!P:P,MATCH($A19,'[1]Jan 2024 School Census'!$A:$A,0))+INDEX('[1]Jan 2024 School Census'!U:U,MATCH($A19,'[1]Jan 2024 School Census'!$A:$A,0))</f>
        <v>0</v>
      </c>
      <c r="P19" s="198">
        <f>INDEX('[1]Jan 2024 School Census'!Q:Q,MATCH($A19,'[1]Jan 2024 School Census'!$A:$A,0))+INDEX('[1]Jan 2024 School Census'!R:R,MATCH($A19,'[1]Jan 2024 School Census'!$A:$A,0))+INDEX('[1]Jan 2024 School Census'!V:V,MATCH($A19,'[1]Jan 2024 School Census'!$A:$A,0))+INDEX('[1]Jan 2024 School Census'!W:W,MATCH($A19,'[1]Jan 2024 School Census'!$A:$A,0))</f>
        <v>0</v>
      </c>
      <c r="Q19" s="198">
        <f>INDEX('[1]Jan 2024 School Census'!X:X,MATCH($A19,'[1]Jan 2024 School Census'!$A:$A,0))</f>
        <v>0</v>
      </c>
      <c r="R19" s="198">
        <f>INDEX('[1]Jan 2024 School Census'!Y:Y,MATCH($A19,'[1]Jan 2024 School Census'!$A:$A,0))</f>
        <v>307</v>
      </c>
      <c r="S19" s="198">
        <f>INDEX('[1]Jan 2024 School Census'!Z:Z,MATCH($A19,'[1]Jan 2024 School Census'!$A:$A,0))</f>
        <v>150</v>
      </c>
      <c r="T19" s="198">
        <f>INDEX('[1]Jan 2024 School Census'!AA:AA,MATCH($A19,'[1]Jan 2024 School Census'!$A:$A,0))+INDEX('[1]Jan 2024 School Census'!AB:AB,MATCH($A19,'[1]Jan 2024 School Census'!$A:$A,0))</f>
        <v>4</v>
      </c>
      <c r="U19" s="198">
        <f>INDEX('[1]Jan 2024 AP Census'!D:D,MATCH($A19,'[1]Jan 2024 AP Census'!$A:$A,0))</f>
        <v>0</v>
      </c>
      <c r="V19" s="198">
        <f>INDEX('[1]Jan 2024 AP Census'!E:E,MATCH($A19,'[1]Jan 2024 AP Census'!$A:$A,0))</f>
        <v>0</v>
      </c>
      <c r="W19" s="198">
        <f>INDEX('[1]Jan 2024 AP Census'!F:F,MATCH($A19,'[1]Jan 2024 AP Census'!$A:$A,0))</f>
        <v>0</v>
      </c>
      <c r="X19" s="198">
        <f>INDEX('[1]Jan 2024 EY Census'!D:D,MATCH($A19,'[1]Jan 2024 EY Census'!$A:$A,0))</f>
        <v>652.53333399999997</v>
      </c>
      <c r="Y19" s="198">
        <f>INDEX('[1]Jan 2024 EY Census'!E:E,MATCH($A19,'[1]Jan 2024 EY Census'!$A:$A,0))</f>
        <v>1939.666667</v>
      </c>
      <c r="Z19" s="198">
        <f>INDEX('[1]Jan 2024 EY Census'!F:F,MATCH($A19,'[1]Jan 2024 EY Census'!$A:$A,0))</f>
        <v>680.26666699999998</v>
      </c>
      <c r="AA19" s="198">
        <f>INDEX('[1]Jan 2024 EY Census'!G:G,MATCH($A19,'[1]Jan 2024 EY Census'!$A:$A,0))</f>
        <v>53</v>
      </c>
      <c r="AB19" s="198">
        <f>INDEX('[1]Jan 2024 School Census'!AF:AF,MATCH($A19,'[1]Jan 2024 School Census'!$A:$A,0))</f>
        <v>35</v>
      </c>
      <c r="AC19" s="198">
        <f>INDEX('[1]Jan 2024 School Census'!AG:AG,MATCH($A19,'[1]Jan 2024 School Census'!$A:$A,0))</f>
        <v>15</v>
      </c>
      <c r="AD19" s="198">
        <f>INDEX('[1]Jan 2024 School Census'!AH:AH,MATCH($A19,'[1]Jan 2024 School Census'!$A:$A,0))+INDEX('[1]Jan 2024 School Census'!AI:AI,MATCH($A19,'[1]Jan 2024 School Census'!$A:$A,0))</f>
        <v>0</v>
      </c>
      <c r="AE19" s="198">
        <f>INDEX('[1]Jan 2024 School Census'!AJ:AJ,MATCH($A19,'[1]Jan 2024 School Census'!$A:$A,0))</f>
        <v>45</v>
      </c>
      <c r="AF19" s="198">
        <f>INDEX('[1]Jan 2024 School Census'!AK:AK,MATCH($A19,'[1]Jan 2024 School Census'!$A:$A,0))</f>
        <v>29</v>
      </c>
      <c r="AG19" s="198">
        <f>INDEX('[1]Jan 2024 School Census'!AL:AL,MATCH($A19,'[1]Jan 2024 School Census'!$A:$A,0))+INDEX('[1]Jan 2024 School Census'!AM:AM,MATCH($A19,'[1]Jan 2024 School Census'!$A:$A,0))</f>
        <v>0</v>
      </c>
      <c r="AH19" s="198">
        <f>INDEX('[1]Jan 2024 School Census'!AN:AN,MATCH($A19,'[1]Jan 2024 School Census'!$A:$A,0))+INDEX('[1]Jan 2024 School Census'!AR:AR,MATCH($A19,'[1]Jan 2024 School Census'!$A:$A,0))</f>
        <v>0</v>
      </c>
      <c r="AI19" s="198">
        <f>INDEX('[1]Jan 2024 School Census'!AO:AO,MATCH($A19,'[1]Jan 2024 School Census'!$A:$A,0))+INDEX('[1]Jan 2024 School Census'!AS:AS,MATCH($A19,'[1]Jan 2024 School Census'!$A:$A,0))</f>
        <v>0</v>
      </c>
      <c r="AJ19" s="198">
        <f>INDEX('[1]Jan 2024 School Census'!AP:AP,MATCH($A19,'[1]Jan 2024 School Census'!$A:$A,0))+INDEX('[1]Jan 2024 School Census'!AQ:AQ,MATCH($A19,'[1]Jan 2024 School Census'!$A:$A,0))+INDEX('[1]Jan 2024 School Census'!AT:AT,MATCH($A19,'[1]Jan 2024 School Census'!$A:$A,0))+INDEX('[1]Jan 2024 School Census'!AU:AU,MATCH($A19,'[1]Jan 2024 School Census'!$A:$A,0))</f>
        <v>0</v>
      </c>
      <c r="AK19" s="198">
        <f>INDEX('[1]Jan 2024 School Census'!AV:AV,MATCH($A19,'[1]Jan 2024 School Census'!$A:$A,0))+INDEX('[1]Jan 2024 School Census'!AZ:AZ,MATCH($A19,'[1]Jan 2024 School Census'!$A:$A,0))</f>
        <v>14</v>
      </c>
      <c r="AL19" s="198">
        <f>INDEX('[1]Jan 2024 School Census'!AW:AW,MATCH($A19,'[1]Jan 2024 School Census'!$A:$A,0))+INDEX('[1]Jan 2024 School Census'!BA:BA,MATCH($A19,'[1]Jan 2024 School Census'!$A:$A,0))</f>
        <v>11</v>
      </c>
      <c r="AM19" s="198">
        <f>INDEX('[1]Jan 2024 School Census'!AX:AX,MATCH($A19,'[1]Jan 2024 School Census'!$A:$A,0))+INDEX('[1]Jan 2024 School Census'!BB:BB,MATCH($A19,'[1]Jan 2024 School Census'!$A:$A,0))+INDEX('[1]Jan 2024 School Census'!AY:AY,MATCH($A19,'[1]Jan 2024 School Census'!$A:$A,0))+INDEX('[1]Jan 2024 School Census'!BC:BC,MATCH($A19,'[1]Jan 2024 School Census'!$A:$A,0))</f>
        <v>1</v>
      </c>
      <c r="AN19" s="198">
        <f>INDEX('[1]Jan 2024 AP Census'!I:I,MATCH($A19,'[1]Jan 2024 AP Census'!$A:$A,0))</f>
        <v>0</v>
      </c>
      <c r="AO19" s="198">
        <f>INDEX('[1]Jan 2024 AP Census'!J:J,MATCH($A19,'[1]Jan 2024 AP Census'!$A:$A,0))</f>
        <v>0</v>
      </c>
      <c r="AP19" s="198">
        <f>INDEX('[1]Jan 2024 EY Census'!N:N,MATCH($A19,'[1]Jan 2024 EY Census'!$A:$A,0))</f>
        <v>79</v>
      </c>
      <c r="AQ19" s="198">
        <f>INDEX('[1]Jan 2024 EY Census'!O:O,MATCH($A19,'[1]Jan 2024 EY Census'!$A:$A,0))</f>
        <v>41</v>
      </c>
      <c r="AR19" s="198">
        <f>INDEX('[1]Jan 2024 EY Census'!P:P,MATCH($A19,'[1]Jan 2024 EY Census'!$A:$A,0))</f>
        <v>4</v>
      </c>
      <c r="AS19" s="198">
        <f>INDEX('[1]Jan 2024 School Census'!BE:BE,MATCH($A19,'[1]Jan 2024 School Census'!$A:$A,0))</f>
        <v>40</v>
      </c>
      <c r="AT19" s="198">
        <f>INDEX('[1]Jan 2024 School Census'!BF:BF,MATCH($A19,'[1]Jan 2024 School Census'!$A:$A,0))</f>
        <v>14</v>
      </c>
      <c r="AU19" s="198">
        <f>INDEX('[1]Jan 2024 School Census'!BG:BG,MATCH($A19,'[1]Jan 2024 School Census'!$A:$A,0))+INDEX('[1]Jan 2024 School Census'!BH:BH,MATCH($A19,'[1]Jan 2024 School Census'!$A:$A,0))</f>
        <v>0</v>
      </c>
      <c r="AV19" s="198">
        <f>INDEX('[1]Jan 2024 School Census'!BI:BI,MATCH($A19,'[1]Jan 2024 School Census'!$A:$A,0))</f>
        <v>177</v>
      </c>
      <c r="AW19" s="198">
        <f>INDEX('[1]Jan 2024 School Census'!BJ:BJ,MATCH($A19,'[1]Jan 2024 School Census'!$A:$A,0))</f>
        <v>75</v>
      </c>
      <c r="AX19" s="198">
        <f>INDEX('[1]Jan 2024 School Census'!BK:BK,MATCH($A19,'[1]Jan 2024 School Census'!$A:$A,0))+INDEX('[1]Jan 2024 School Census'!BL:BL,MATCH($A19,'[1]Jan 2024 School Census'!$A:$A,0))</f>
        <v>0</v>
      </c>
      <c r="AY19" s="198">
        <f>INDEX('[1]Jan 2024 School Census'!BM:BM,MATCH($A19,'[1]Jan 2024 School Census'!$A:$A,0))+INDEX('[1]Jan 2024 School Census'!BQ:BQ,MATCH($A19,'[1]Jan 2024 School Census'!$A:$A,0))</f>
        <v>0</v>
      </c>
      <c r="AZ19" s="198">
        <f>INDEX('[1]Jan 2024 School Census'!BN:BN,MATCH($A19,'[1]Jan 2024 School Census'!$A:$A,0))+INDEX('[1]Jan 2024 School Census'!BR:BR,MATCH($A19,'[1]Jan 2024 School Census'!$A:$A,0))</f>
        <v>0</v>
      </c>
      <c r="BA19" s="198">
        <f>INDEX('[1]Jan 2024 School Census'!BO:BO,MATCH($A19,'[1]Jan 2024 School Census'!$A:$A,0))+INDEX('[1]Jan 2024 School Census'!BP:BP,MATCH($A19,'[1]Jan 2024 School Census'!$A:$A,0))+INDEX('[1]Jan 2024 School Census'!BS:BS,MATCH($A19,'[1]Jan 2024 School Census'!$A:$A,0))+INDEX('[1]Jan 2024 School Census'!BT:BT,MATCH($A19,'[1]Jan 2024 School Census'!$A:$A,0))</f>
        <v>0</v>
      </c>
      <c r="BB19" s="198">
        <f>INDEX('[1]Jan 2024 School Census'!BU:BU,MATCH($A19,'[1]Jan 2024 School Census'!$A:$A,0))</f>
        <v>39</v>
      </c>
      <c r="BC19" s="198">
        <f>INDEX('[1]Jan 2024 School Census'!BV:BV,MATCH($A19,'[1]Jan 2024 School Census'!$A:$A,0))</f>
        <v>20</v>
      </c>
      <c r="BD19" s="198">
        <f>INDEX('[1]Jan 2024 School Census'!BW:BW,MATCH($A19,'[1]Jan 2024 School Census'!$A:$A,0))+INDEX('[1]Jan 2024 School Census'!BX:BX,MATCH($A19,'[1]Jan 2024 School Census'!$A:$A,0))</f>
        <v>1</v>
      </c>
      <c r="BE19" s="198">
        <f>INDEX('[1]Jan 2024 EY Census'!J:J,MATCH($A19,'[1]Jan 2024 EY Census'!$A:$A,0))</f>
        <v>648.41333499999996</v>
      </c>
      <c r="BF19" s="198">
        <f>INDEX('[1]Jan 2024 EY Census'!K:K,MATCH($A19,'[1]Jan 2024 EY Census'!$A:$A,0))</f>
        <v>245.442667</v>
      </c>
      <c r="BG19" s="198">
        <f>INDEX('[1]Jan 2024 EY Census'!L:L,MATCH($A19,'[1]Jan 2024 EY Census'!$A:$A,0))</f>
        <v>17</v>
      </c>
      <c r="BH19" s="198">
        <f t="shared" si="1"/>
        <v>50.5</v>
      </c>
      <c r="BI19" s="198">
        <f t="shared" si="2"/>
        <v>0</v>
      </c>
      <c r="BJ19" s="198">
        <f t="shared" si="3"/>
        <v>371.5</v>
      </c>
      <c r="BK19" s="198">
        <f t="shared" si="4"/>
        <v>464.5</v>
      </c>
      <c r="BL19" s="198">
        <v>175</v>
      </c>
      <c r="BN19" s="218">
        <v>206</v>
      </c>
      <c r="BO19" s="218" t="s">
        <v>110</v>
      </c>
      <c r="BP19" s="218">
        <v>2067000</v>
      </c>
      <c r="BQ19" s="218">
        <v>139418</v>
      </c>
      <c r="BR19" s="218" t="s">
        <v>255</v>
      </c>
      <c r="BS19" s="218" t="s">
        <v>256</v>
      </c>
      <c r="BT19" s="194" t="str">
        <f t="shared" si="0"/>
        <v>Academy</v>
      </c>
      <c r="BU19" s="211">
        <v>0</v>
      </c>
      <c r="BV19" s="211">
        <v>66</v>
      </c>
      <c r="BW19" s="199">
        <f t="shared" si="6"/>
        <v>1</v>
      </c>
      <c r="BX19" s="195" t="str">
        <f t="shared" si="7"/>
        <v>2061</v>
      </c>
      <c r="BY19" s="228">
        <v>303</v>
      </c>
      <c r="BZ19" s="229" t="s">
        <v>99</v>
      </c>
      <c r="CA19" s="258">
        <v>1137.7052631578947</v>
      </c>
      <c r="CB19" s="259">
        <v>160.21368421052631</v>
      </c>
      <c r="CC19" s="258">
        <v>714.89052631578943</v>
      </c>
      <c r="CD19" s="259">
        <v>13.184736842105263</v>
      </c>
    </row>
    <row r="20" spans="1:82" ht="14.5" x14ac:dyDescent="0.35">
      <c r="A20" s="196">
        <v>846</v>
      </c>
      <c r="B20" s="197" t="s">
        <v>111</v>
      </c>
      <c r="C20" s="198">
        <v>16904</v>
      </c>
      <c r="D20" s="198">
        <v>12067.5</v>
      </c>
      <c r="E20" s="198">
        <f>INDEX('[1]Jan 2024 School Census'!D:D,MATCH($A20,'[1]Jan 2024 School Census'!$A:$A,0))</f>
        <v>37</v>
      </c>
      <c r="F20" s="198">
        <f>INDEX('[1]Jan 2024 School Census'!E:E,MATCH($A20,'[1]Jan 2024 School Census'!$A:$A,0))</f>
        <v>87</v>
      </c>
      <c r="G20" s="198">
        <f>INDEX('[1]Jan 2024 School Census'!F:F,MATCH($A20,'[1]Jan 2024 School Census'!$A:$A,0))</f>
        <v>33</v>
      </c>
      <c r="H20" s="198">
        <f>INDEX('[1]Jan 2024 School Census'!G:G,MATCH($A20,'[1]Jan 2024 School Census'!$A:$A,0))+INDEX('[1]Jan 2024 School Census'!H:H,MATCH($A20,'[1]Jan 2024 School Census'!$A:$A,0))</f>
        <v>10</v>
      </c>
      <c r="I20" s="198">
        <f>INDEX('[1]Jan 2024 School Census'!I:I,MATCH($A20,'[1]Jan 2024 School Census'!$A:$A,0))</f>
        <v>4</v>
      </c>
      <c r="J20" s="198">
        <f>INDEX('[1]Jan 2024 School Census'!J:J,MATCH($A20,'[1]Jan 2024 School Census'!$A:$A,0))</f>
        <v>205.6</v>
      </c>
      <c r="K20" s="198">
        <f>INDEX('[1]Jan 2024 School Census'!K:K,MATCH($A20,'[1]Jan 2024 School Census'!$A:$A,0))</f>
        <v>83.8</v>
      </c>
      <c r="L20" s="198">
        <f>INDEX('[1]Jan 2024 School Census'!L:L,MATCH($A20,'[1]Jan 2024 School Census'!$A:$A,0))+INDEX('[1]Jan 2024 School Census'!M:M,MATCH($A20,'[1]Jan 2024 School Census'!$A:$A,0))</f>
        <v>8</v>
      </c>
      <c r="M20" s="198">
        <f>INDEX('[1]Jan 2024 School Census'!N:N,MATCH($A20,'[1]Jan 2024 School Census'!$A:$A,0))+INDEX('[1]Jan 2024 School Census'!S:S,MATCH($A20,'[1]Jan 2024 School Census'!$A:$A,0))</f>
        <v>0</v>
      </c>
      <c r="N20" s="198">
        <f>INDEX('[1]Jan 2024 School Census'!O:O,MATCH($A20,'[1]Jan 2024 School Census'!$A:$A,0))+INDEX('[1]Jan 2024 School Census'!T:T,MATCH($A20,'[1]Jan 2024 School Census'!$A:$A,0))</f>
        <v>0</v>
      </c>
      <c r="O20" s="198">
        <f>INDEX('[1]Jan 2024 School Census'!P:P,MATCH($A20,'[1]Jan 2024 School Census'!$A:$A,0))+INDEX('[1]Jan 2024 School Census'!U:U,MATCH($A20,'[1]Jan 2024 School Census'!$A:$A,0))</f>
        <v>0</v>
      </c>
      <c r="P20" s="198">
        <f>INDEX('[1]Jan 2024 School Census'!Q:Q,MATCH($A20,'[1]Jan 2024 School Census'!$A:$A,0))+INDEX('[1]Jan 2024 School Census'!R:R,MATCH($A20,'[1]Jan 2024 School Census'!$A:$A,0))+INDEX('[1]Jan 2024 School Census'!V:V,MATCH($A20,'[1]Jan 2024 School Census'!$A:$A,0))+INDEX('[1]Jan 2024 School Census'!W:W,MATCH($A20,'[1]Jan 2024 School Census'!$A:$A,0))</f>
        <v>0</v>
      </c>
      <c r="Q20" s="198">
        <f>INDEX('[1]Jan 2024 School Census'!X:X,MATCH($A20,'[1]Jan 2024 School Census'!$A:$A,0))</f>
        <v>0</v>
      </c>
      <c r="R20" s="198">
        <f>INDEX('[1]Jan 2024 School Census'!Y:Y,MATCH($A20,'[1]Jan 2024 School Census'!$A:$A,0))</f>
        <v>50.8</v>
      </c>
      <c r="S20" s="198">
        <f>INDEX('[1]Jan 2024 School Census'!Z:Z,MATCH($A20,'[1]Jan 2024 School Census'!$A:$A,0))</f>
        <v>17.8</v>
      </c>
      <c r="T20" s="198">
        <f>INDEX('[1]Jan 2024 School Census'!AA:AA,MATCH($A20,'[1]Jan 2024 School Census'!$A:$A,0))+INDEX('[1]Jan 2024 School Census'!AB:AB,MATCH($A20,'[1]Jan 2024 School Census'!$A:$A,0))</f>
        <v>1</v>
      </c>
      <c r="U20" s="198">
        <f>INDEX('[1]Jan 2024 AP Census'!D:D,MATCH($A20,'[1]Jan 2024 AP Census'!$A:$A,0))</f>
        <v>0</v>
      </c>
      <c r="V20" s="198">
        <f>INDEX('[1]Jan 2024 AP Census'!E:E,MATCH($A20,'[1]Jan 2024 AP Census'!$A:$A,0))</f>
        <v>0</v>
      </c>
      <c r="W20" s="198">
        <f>INDEX('[1]Jan 2024 AP Census'!F:F,MATCH($A20,'[1]Jan 2024 AP Census'!$A:$A,0))</f>
        <v>0</v>
      </c>
      <c r="X20" s="198">
        <f>INDEX('[1]Jan 2024 EY Census'!D:D,MATCH($A20,'[1]Jan 2024 EY Census'!$A:$A,0))</f>
        <v>441.012067</v>
      </c>
      <c r="Y20" s="198">
        <f>INDEX('[1]Jan 2024 EY Census'!E:E,MATCH($A20,'[1]Jan 2024 EY Census'!$A:$A,0))</f>
        <v>1822.704583</v>
      </c>
      <c r="Z20" s="198">
        <f>INDEX('[1]Jan 2024 EY Census'!F:F,MATCH($A20,'[1]Jan 2024 EY Census'!$A:$A,0))</f>
        <v>625.13611300000002</v>
      </c>
      <c r="AA20" s="198">
        <f>INDEX('[1]Jan 2024 EY Census'!G:G,MATCH($A20,'[1]Jan 2024 EY Census'!$A:$A,0))</f>
        <v>103.937659</v>
      </c>
      <c r="AB20" s="198">
        <f>INDEX('[1]Jan 2024 School Census'!AF:AF,MATCH($A20,'[1]Jan 2024 School Census'!$A:$A,0))</f>
        <v>29</v>
      </c>
      <c r="AC20" s="198">
        <f>INDEX('[1]Jan 2024 School Census'!AG:AG,MATCH($A20,'[1]Jan 2024 School Census'!$A:$A,0))</f>
        <v>10</v>
      </c>
      <c r="AD20" s="198">
        <f>INDEX('[1]Jan 2024 School Census'!AH:AH,MATCH($A20,'[1]Jan 2024 School Census'!$A:$A,0))+INDEX('[1]Jan 2024 School Census'!AI:AI,MATCH($A20,'[1]Jan 2024 School Census'!$A:$A,0))</f>
        <v>3</v>
      </c>
      <c r="AE20" s="198">
        <f>INDEX('[1]Jan 2024 School Census'!AJ:AJ,MATCH($A20,'[1]Jan 2024 School Census'!$A:$A,0))</f>
        <v>62</v>
      </c>
      <c r="AF20" s="198">
        <f>INDEX('[1]Jan 2024 School Census'!AK:AK,MATCH($A20,'[1]Jan 2024 School Census'!$A:$A,0))</f>
        <v>26</v>
      </c>
      <c r="AG20" s="198">
        <f>INDEX('[1]Jan 2024 School Census'!AL:AL,MATCH($A20,'[1]Jan 2024 School Census'!$A:$A,0))+INDEX('[1]Jan 2024 School Census'!AM:AM,MATCH($A20,'[1]Jan 2024 School Census'!$A:$A,0))</f>
        <v>2</v>
      </c>
      <c r="AH20" s="198">
        <f>INDEX('[1]Jan 2024 School Census'!AN:AN,MATCH($A20,'[1]Jan 2024 School Census'!$A:$A,0))+INDEX('[1]Jan 2024 School Census'!AR:AR,MATCH($A20,'[1]Jan 2024 School Census'!$A:$A,0))</f>
        <v>0</v>
      </c>
      <c r="AI20" s="198">
        <f>INDEX('[1]Jan 2024 School Census'!AO:AO,MATCH($A20,'[1]Jan 2024 School Census'!$A:$A,0))+INDEX('[1]Jan 2024 School Census'!AS:AS,MATCH($A20,'[1]Jan 2024 School Census'!$A:$A,0))</f>
        <v>0</v>
      </c>
      <c r="AJ20" s="198">
        <f>INDEX('[1]Jan 2024 School Census'!AP:AP,MATCH($A20,'[1]Jan 2024 School Census'!$A:$A,0))+INDEX('[1]Jan 2024 School Census'!AQ:AQ,MATCH($A20,'[1]Jan 2024 School Census'!$A:$A,0))+INDEX('[1]Jan 2024 School Census'!AT:AT,MATCH($A20,'[1]Jan 2024 School Census'!$A:$A,0))+INDEX('[1]Jan 2024 School Census'!AU:AU,MATCH($A20,'[1]Jan 2024 School Census'!$A:$A,0))</f>
        <v>0</v>
      </c>
      <c r="AK20" s="198">
        <f>INDEX('[1]Jan 2024 School Census'!AV:AV,MATCH($A20,'[1]Jan 2024 School Census'!$A:$A,0))+INDEX('[1]Jan 2024 School Census'!AZ:AZ,MATCH($A20,'[1]Jan 2024 School Census'!$A:$A,0))</f>
        <v>27</v>
      </c>
      <c r="AL20" s="198">
        <f>INDEX('[1]Jan 2024 School Census'!AW:AW,MATCH($A20,'[1]Jan 2024 School Census'!$A:$A,0))+INDEX('[1]Jan 2024 School Census'!BA:BA,MATCH($A20,'[1]Jan 2024 School Census'!$A:$A,0))</f>
        <v>11</v>
      </c>
      <c r="AM20" s="198">
        <f>INDEX('[1]Jan 2024 School Census'!AX:AX,MATCH($A20,'[1]Jan 2024 School Census'!$A:$A,0))+INDEX('[1]Jan 2024 School Census'!BB:BB,MATCH($A20,'[1]Jan 2024 School Census'!$A:$A,0))+INDEX('[1]Jan 2024 School Census'!AY:AY,MATCH($A20,'[1]Jan 2024 School Census'!$A:$A,0))+INDEX('[1]Jan 2024 School Census'!BC:BC,MATCH($A20,'[1]Jan 2024 School Census'!$A:$A,0))</f>
        <v>1</v>
      </c>
      <c r="AN20" s="198">
        <f>INDEX('[1]Jan 2024 AP Census'!I:I,MATCH($A20,'[1]Jan 2024 AP Census'!$A:$A,0))</f>
        <v>0</v>
      </c>
      <c r="AO20" s="198">
        <f>INDEX('[1]Jan 2024 AP Census'!J:J,MATCH($A20,'[1]Jan 2024 AP Census'!$A:$A,0))</f>
        <v>0</v>
      </c>
      <c r="AP20" s="198">
        <f>INDEX('[1]Jan 2024 EY Census'!N:N,MATCH($A20,'[1]Jan 2024 EY Census'!$A:$A,0))</f>
        <v>225.43889100000001</v>
      </c>
      <c r="AQ20" s="198">
        <f>INDEX('[1]Jan 2024 EY Census'!O:O,MATCH($A20,'[1]Jan 2024 EY Census'!$A:$A,0))</f>
        <v>100.912316</v>
      </c>
      <c r="AR20" s="198">
        <f>INDEX('[1]Jan 2024 EY Census'!P:P,MATCH($A20,'[1]Jan 2024 EY Census'!$A:$A,0))</f>
        <v>10.999421</v>
      </c>
      <c r="AS20" s="198">
        <f>INDEX('[1]Jan 2024 School Census'!BE:BE,MATCH($A20,'[1]Jan 2024 School Census'!$A:$A,0))</f>
        <v>44</v>
      </c>
      <c r="AT20" s="198">
        <f>INDEX('[1]Jan 2024 School Census'!BF:BF,MATCH($A20,'[1]Jan 2024 School Census'!$A:$A,0))</f>
        <v>15</v>
      </c>
      <c r="AU20" s="198">
        <f>INDEX('[1]Jan 2024 School Census'!BG:BG,MATCH($A20,'[1]Jan 2024 School Census'!$A:$A,0))+INDEX('[1]Jan 2024 School Census'!BH:BH,MATCH($A20,'[1]Jan 2024 School Census'!$A:$A,0))</f>
        <v>6</v>
      </c>
      <c r="AV20" s="198">
        <f>INDEX('[1]Jan 2024 School Census'!BI:BI,MATCH($A20,'[1]Jan 2024 School Census'!$A:$A,0))</f>
        <v>54</v>
      </c>
      <c r="AW20" s="198">
        <f>INDEX('[1]Jan 2024 School Census'!BJ:BJ,MATCH($A20,'[1]Jan 2024 School Census'!$A:$A,0))</f>
        <v>32</v>
      </c>
      <c r="AX20" s="198">
        <f>INDEX('[1]Jan 2024 School Census'!BK:BK,MATCH($A20,'[1]Jan 2024 School Census'!$A:$A,0))+INDEX('[1]Jan 2024 School Census'!BL:BL,MATCH($A20,'[1]Jan 2024 School Census'!$A:$A,0))</f>
        <v>1.6</v>
      </c>
      <c r="AY20" s="198">
        <f>INDEX('[1]Jan 2024 School Census'!BM:BM,MATCH($A20,'[1]Jan 2024 School Census'!$A:$A,0))+INDEX('[1]Jan 2024 School Census'!BQ:BQ,MATCH($A20,'[1]Jan 2024 School Census'!$A:$A,0))</f>
        <v>0</v>
      </c>
      <c r="AZ20" s="198">
        <f>INDEX('[1]Jan 2024 School Census'!BN:BN,MATCH($A20,'[1]Jan 2024 School Census'!$A:$A,0))+INDEX('[1]Jan 2024 School Census'!BR:BR,MATCH($A20,'[1]Jan 2024 School Census'!$A:$A,0))</f>
        <v>0</v>
      </c>
      <c r="BA20" s="198">
        <f>INDEX('[1]Jan 2024 School Census'!BO:BO,MATCH($A20,'[1]Jan 2024 School Census'!$A:$A,0))+INDEX('[1]Jan 2024 School Census'!BP:BP,MATCH($A20,'[1]Jan 2024 School Census'!$A:$A,0))+INDEX('[1]Jan 2024 School Census'!BS:BS,MATCH($A20,'[1]Jan 2024 School Census'!$A:$A,0))+INDEX('[1]Jan 2024 School Census'!BT:BT,MATCH($A20,'[1]Jan 2024 School Census'!$A:$A,0))</f>
        <v>0</v>
      </c>
      <c r="BB20" s="198">
        <f>INDEX('[1]Jan 2024 School Census'!BU:BU,MATCH($A20,'[1]Jan 2024 School Census'!$A:$A,0))</f>
        <v>4</v>
      </c>
      <c r="BC20" s="198">
        <f>INDEX('[1]Jan 2024 School Census'!BV:BV,MATCH($A20,'[1]Jan 2024 School Census'!$A:$A,0))</f>
        <v>1</v>
      </c>
      <c r="BD20" s="198">
        <f>INDEX('[1]Jan 2024 School Census'!BW:BW,MATCH($A20,'[1]Jan 2024 School Census'!$A:$A,0))+INDEX('[1]Jan 2024 School Census'!BX:BX,MATCH($A20,'[1]Jan 2024 School Census'!$A:$A,0))</f>
        <v>0</v>
      </c>
      <c r="BE20" s="198">
        <f>INDEX('[1]Jan 2024 EY Census'!J:J,MATCH($A20,'[1]Jan 2024 EY Census'!$A:$A,0))</f>
        <v>857.77133200000003</v>
      </c>
      <c r="BF20" s="198">
        <f>INDEX('[1]Jan 2024 EY Census'!K:K,MATCH($A20,'[1]Jan 2024 EY Census'!$A:$A,0))</f>
        <v>306.15200800000002</v>
      </c>
      <c r="BG20" s="198">
        <f>INDEX('[1]Jan 2024 EY Census'!L:L,MATCH($A20,'[1]Jan 2024 EY Census'!$A:$A,0))</f>
        <v>16.756667</v>
      </c>
      <c r="BH20" s="198">
        <f t="shared" si="1"/>
        <v>189</v>
      </c>
      <c r="BI20" s="198">
        <f t="shared" si="2"/>
        <v>303</v>
      </c>
      <c r="BJ20" s="198">
        <f t="shared" si="3"/>
        <v>0</v>
      </c>
      <c r="BK20" s="198">
        <f t="shared" si="4"/>
        <v>0</v>
      </c>
      <c r="BL20" s="198">
        <v>108</v>
      </c>
      <c r="BN20" s="218">
        <v>206</v>
      </c>
      <c r="BO20" s="218" t="s">
        <v>110</v>
      </c>
      <c r="BP20" s="218">
        <v>2067001</v>
      </c>
      <c r="BQ20" s="218">
        <v>141605</v>
      </c>
      <c r="BR20" s="218" t="s">
        <v>257</v>
      </c>
      <c r="BS20" s="218" t="s">
        <v>256</v>
      </c>
      <c r="BT20" s="194" t="str">
        <f t="shared" si="0"/>
        <v>Academy</v>
      </c>
      <c r="BU20" s="211">
        <v>1</v>
      </c>
      <c r="BV20" s="211">
        <v>27</v>
      </c>
      <c r="BW20" s="199">
        <f t="shared" si="6"/>
        <v>2</v>
      </c>
      <c r="BX20" s="195" t="str">
        <f t="shared" si="7"/>
        <v>2062</v>
      </c>
      <c r="BY20" s="228">
        <v>304</v>
      </c>
      <c r="BZ20" s="229" t="s">
        <v>109</v>
      </c>
      <c r="CA20" s="258">
        <v>715.53789473684208</v>
      </c>
      <c r="CB20" s="259">
        <v>85.10526315789474</v>
      </c>
      <c r="CC20" s="258">
        <v>390.68421052631578</v>
      </c>
      <c r="CD20" s="259">
        <v>2.736842105263158</v>
      </c>
    </row>
    <row r="21" spans="1:82" ht="14.5" x14ac:dyDescent="0.35">
      <c r="A21" s="196">
        <v>801</v>
      </c>
      <c r="B21" s="197" t="s">
        <v>112</v>
      </c>
      <c r="C21" s="198">
        <v>34670.5</v>
      </c>
      <c r="D21" s="198">
        <v>21788.5</v>
      </c>
      <c r="E21" s="198">
        <f>INDEX('[1]Jan 2024 School Census'!D:D,MATCH($A21,'[1]Jan 2024 School Census'!$A:$A,0))</f>
        <v>340.8</v>
      </c>
      <c r="F21" s="198">
        <f>INDEX('[1]Jan 2024 School Census'!E:E,MATCH($A21,'[1]Jan 2024 School Census'!$A:$A,0))</f>
        <v>831</v>
      </c>
      <c r="G21" s="198">
        <f>INDEX('[1]Jan 2024 School Census'!F:F,MATCH($A21,'[1]Jan 2024 School Census'!$A:$A,0))</f>
        <v>313</v>
      </c>
      <c r="H21" s="198">
        <f>INDEX('[1]Jan 2024 School Census'!G:G,MATCH($A21,'[1]Jan 2024 School Census'!$A:$A,0))+INDEX('[1]Jan 2024 School Census'!H:H,MATCH($A21,'[1]Jan 2024 School Census'!$A:$A,0))</f>
        <v>29</v>
      </c>
      <c r="I21" s="198">
        <f>INDEX('[1]Jan 2024 School Census'!I:I,MATCH($A21,'[1]Jan 2024 School Census'!$A:$A,0))</f>
        <v>23.8</v>
      </c>
      <c r="J21" s="198">
        <f>INDEX('[1]Jan 2024 School Census'!J:J,MATCH($A21,'[1]Jan 2024 School Census'!$A:$A,0))</f>
        <v>307.683334</v>
      </c>
      <c r="K21" s="198">
        <f>INDEX('[1]Jan 2024 School Census'!K:K,MATCH($A21,'[1]Jan 2024 School Census'!$A:$A,0))</f>
        <v>137.4</v>
      </c>
      <c r="L21" s="198">
        <f>INDEX('[1]Jan 2024 School Census'!L:L,MATCH($A21,'[1]Jan 2024 School Census'!$A:$A,0))+INDEX('[1]Jan 2024 School Census'!M:M,MATCH($A21,'[1]Jan 2024 School Census'!$A:$A,0))</f>
        <v>7</v>
      </c>
      <c r="M21" s="198">
        <f>INDEX('[1]Jan 2024 School Census'!N:N,MATCH($A21,'[1]Jan 2024 School Census'!$A:$A,0))+INDEX('[1]Jan 2024 School Census'!S:S,MATCH($A21,'[1]Jan 2024 School Census'!$A:$A,0))</f>
        <v>0</v>
      </c>
      <c r="N21" s="198">
        <f>INDEX('[1]Jan 2024 School Census'!O:O,MATCH($A21,'[1]Jan 2024 School Census'!$A:$A,0))+INDEX('[1]Jan 2024 School Census'!T:T,MATCH($A21,'[1]Jan 2024 School Census'!$A:$A,0))</f>
        <v>0</v>
      </c>
      <c r="O21" s="198">
        <f>INDEX('[1]Jan 2024 School Census'!P:P,MATCH($A21,'[1]Jan 2024 School Census'!$A:$A,0))+INDEX('[1]Jan 2024 School Census'!U:U,MATCH($A21,'[1]Jan 2024 School Census'!$A:$A,0))</f>
        <v>0</v>
      </c>
      <c r="P21" s="198">
        <f>INDEX('[1]Jan 2024 School Census'!Q:Q,MATCH($A21,'[1]Jan 2024 School Census'!$A:$A,0))+INDEX('[1]Jan 2024 School Census'!R:R,MATCH($A21,'[1]Jan 2024 School Census'!$A:$A,0))+INDEX('[1]Jan 2024 School Census'!V:V,MATCH($A21,'[1]Jan 2024 School Census'!$A:$A,0))+INDEX('[1]Jan 2024 School Census'!W:W,MATCH($A21,'[1]Jan 2024 School Census'!$A:$A,0))</f>
        <v>0</v>
      </c>
      <c r="Q21" s="198">
        <f>INDEX('[1]Jan 2024 School Census'!X:X,MATCH($A21,'[1]Jan 2024 School Census'!$A:$A,0))</f>
        <v>67.599999999999994</v>
      </c>
      <c r="R21" s="198">
        <f>INDEX('[1]Jan 2024 School Census'!Y:Y,MATCH($A21,'[1]Jan 2024 School Census'!$A:$A,0))</f>
        <v>692</v>
      </c>
      <c r="S21" s="198">
        <f>INDEX('[1]Jan 2024 School Census'!Z:Z,MATCH($A21,'[1]Jan 2024 School Census'!$A:$A,0))</f>
        <v>303</v>
      </c>
      <c r="T21" s="198">
        <f>INDEX('[1]Jan 2024 School Census'!AA:AA,MATCH($A21,'[1]Jan 2024 School Census'!$A:$A,0))+INDEX('[1]Jan 2024 School Census'!AB:AB,MATCH($A21,'[1]Jan 2024 School Census'!$A:$A,0))</f>
        <v>14</v>
      </c>
      <c r="U21" s="198">
        <f>INDEX('[1]Jan 2024 AP Census'!D:D,MATCH($A21,'[1]Jan 2024 AP Census'!$A:$A,0))</f>
        <v>0</v>
      </c>
      <c r="V21" s="198">
        <f>INDEX('[1]Jan 2024 AP Census'!E:E,MATCH($A21,'[1]Jan 2024 AP Census'!$A:$A,0))</f>
        <v>0</v>
      </c>
      <c r="W21" s="198">
        <f>INDEX('[1]Jan 2024 AP Census'!F:F,MATCH($A21,'[1]Jan 2024 AP Census'!$A:$A,0))</f>
        <v>0</v>
      </c>
      <c r="X21" s="198">
        <f>INDEX('[1]Jan 2024 EY Census'!D:D,MATCH($A21,'[1]Jan 2024 EY Census'!$A:$A,0))</f>
        <v>446.16666400000003</v>
      </c>
      <c r="Y21" s="198">
        <f>INDEX('[1]Jan 2024 EY Census'!E:E,MATCH($A21,'[1]Jan 2024 EY Census'!$A:$A,0))</f>
        <v>2567.0188410000001</v>
      </c>
      <c r="Z21" s="198">
        <f>INDEX('[1]Jan 2024 EY Census'!F:F,MATCH($A21,'[1]Jan 2024 EY Census'!$A:$A,0))</f>
        <v>874.97412199999997</v>
      </c>
      <c r="AA21" s="198">
        <f>INDEX('[1]Jan 2024 EY Census'!G:G,MATCH($A21,'[1]Jan 2024 EY Census'!$A:$A,0))</f>
        <v>95.9</v>
      </c>
      <c r="AB21" s="198">
        <f>INDEX('[1]Jan 2024 School Census'!AF:AF,MATCH($A21,'[1]Jan 2024 School Census'!$A:$A,0))</f>
        <v>248</v>
      </c>
      <c r="AC21" s="198">
        <f>INDEX('[1]Jan 2024 School Census'!AG:AG,MATCH($A21,'[1]Jan 2024 School Census'!$A:$A,0))</f>
        <v>125</v>
      </c>
      <c r="AD21" s="198">
        <f>INDEX('[1]Jan 2024 School Census'!AH:AH,MATCH($A21,'[1]Jan 2024 School Census'!$A:$A,0))+INDEX('[1]Jan 2024 School Census'!AI:AI,MATCH($A21,'[1]Jan 2024 School Census'!$A:$A,0))</f>
        <v>5</v>
      </c>
      <c r="AE21" s="198">
        <f>INDEX('[1]Jan 2024 School Census'!AJ:AJ,MATCH($A21,'[1]Jan 2024 School Census'!$A:$A,0))</f>
        <v>61</v>
      </c>
      <c r="AF21" s="198">
        <f>INDEX('[1]Jan 2024 School Census'!AK:AK,MATCH($A21,'[1]Jan 2024 School Census'!$A:$A,0))</f>
        <v>31.8</v>
      </c>
      <c r="AG21" s="198">
        <f>INDEX('[1]Jan 2024 School Census'!AL:AL,MATCH($A21,'[1]Jan 2024 School Census'!$A:$A,0))+INDEX('[1]Jan 2024 School Census'!AM:AM,MATCH($A21,'[1]Jan 2024 School Census'!$A:$A,0))</f>
        <v>3</v>
      </c>
      <c r="AH21" s="198">
        <f>INDEX('[1]Jan 2024 School Census'!AN:AN,MATCH($A21,'[1]Jan 2024 School Census'!$A:$A,0))+INDEX('[1]Jan 2024 School Census'!AR:AR,MATCH($A21,'[1]Jan 2024 School Census'!$A:$A,0))</f>
        <v>0</v>
      </c>
      <c r="AI21" s="198">
        <f>INDEX('[1]Jan 2024 School Census'!AO:AO,MATCH($A21,'[1]Jan 2024 School Census'!$A:$A,0))+INDEX('[1]Jan 2024 School Census'!AS:AS,MATCH($A21,'[1]Jan 2024 School Census'!$A:$A,0))</f>
        <v>0</v>
      </c>
      <c r="AJ21" s="198">
        <f>INDEX('[1]Jan 2024 School Census'!AP:AP,MATCH($A21,'[1]Jan 2024 School Census'!$A:$A,0))+INDEX('[1]Jan 2024 School Census'!AQ:AQ,MATCH($A21,'[1]Jan 2024 School Census'!$A:$A,0))+INDEX('[1]Jan 2024 School Census'!AT:AT,MATCH($A21,'[1]Jan 2024 School Census'!$A:$A,0))+INDEX('[1]Jan 2024 School Census'!AU:AU,MATCH($A21,'[1]Jan 2024 School Census'!$A:$A,0))</f>
        <v>0</v>
      </c>
      <c r="AK21" s="198">
        <f>INDEX('[1]Jan 2024 School Census'!AV:AV,MATCH($A21,'[1]Jan 2024 School Census'!$A:$A,0))+INDEX('[1]Jan 2024 School Census'!AZ:AZ,MATCH($A21,'[1]Jan 2024 School Census'!$A:$A,0))</f>
        <v>190</v>
      </c>
      <c r="AL21" s="198">
        <f>INDEX('[1]Jan 2024 School Census'!AW:AW,MATCH($A21,'[1]Jan 2024 School Census'!$A:$A,0))+INDEX('[1]Jan 2024 School Census'!BA:BA,MATCH($A21,'[1]Jan 2024 School Census'!$A:$A,0))</f>
        <v>104</v>
      </c>
      <c r="AM21" s="198">
        <f>INDEX('[1]Jan 2024 School Census'!AX:AX,MATCH($A21,'[1]Jan 2024 School Census'!$A:$A,0))+INDEX('[1]Jan 2024 School Census'!BB:BB,MATCH($A21,'[1]Jan 2024 School Census'!$A:$A,0))+INDEX('[1]Jan 2024 School Census'!AY:AY,MATCH($A21,'[1]Jan 2024 School Census'!$A:$A,0))+INDEX('[1]Jan 2024 School Census'!BC:BC,MATCH($A21,'[1]Jan 2024 School Census'!$A:$A,0))</f>
        <v>5</v>
      </c>
      <c r="AN21" s="198">
        <f>INDEX('[1]Jan 2024 AP Census'!I:I,MATCH($A21,'[1]Jan 2024 AP Census'!$A:$A,0))</f>
        <v>0</v>
      </c>
      <c r="AO21" s="198">
        <f>INDEX('[1]Jan 2024 AP Census'!J:J,MATCH($A21,'[1]Jan 2024 AP Census'!$A:$A,0))</f>
        <v>0</v>
      </c>
      <c r="AP21" s="198">
        <f>INDEX('[1]Jan 2024 EY Census'!N:N,MATCH($A21,'[1]Jan 2024 EY Census'!$A:$A,0))</f>
        <v>195.04999900000001</v>
      </c>
      <c r="AQ21" s="198">
        <f>INDEX('[1]Jan 2024 EY Census'!O:O,MATCH($A21,'[1]Jan 2024 EY Census'!$A:$A,0))</f>
        <v>69.150000000000006</v>
      </c>
      <c r="AR21" s="198">
        <f>INDEX('[1]Jan 2024 EY Census'!P:P,MATCH($A21,'[1]Jan 2024 EY Census'!$A:$A,0))</f>
        <v>4</v>
      </c>
      <c r="AS21" s="198">
        <f>INDEX('[1]Jan 2024 School Census'!BE:BE,MATCH($A21,'[1]Jan 2024 School Census'!$A:$A,0))</f>
        <v>250.13333299999999</v>
      </c>
      <c r="AT21" s="198">
        <f>INDEX('[1]Jan 2024 School Census'!BF:BF,MATCH($A21,'[1]Jan 2024 School Census'!$A:$A,0))</f>
        <v>103.1</v>
      </c>
      <c r="AU21" s="198">
        <f>INDEX('[1]Jan 2024 School Census'!BG:BG,MATCH($A21,'[1]Jan 2024 School Census'!$A:$A,0))+INDEX('[1]Jan 2024 School Census'!BH:BH,MATCH($A21,'[1]Jan 2024 School Census'!$A:$A,0))</f>
        <v>13</v>
      </c>
      <c r="AV21" s="198">
        <f>INDEX('[1]Jan 2024 School Census'!BI:BI,MATCH($A21,'[1]Jan 2024 School Census'!$A:$A,0))</f>
        <v>97</v>
      </c>
      <c r="AW21" s="198">
        <f>INDEX('[1]Jan 2024 School Census'!BJ:BJ,MATCH($A21,'[1]Jan 2024 School Census'!$A:$A,0))</f>
        <v>55</v>
      </c>
      <c r="AX21" s="198">
        <f>INDEX('[1]Jan 2024 School Census'!BK:BK,MATCH($A21,'[1]Jan 2024 School Census'!$A:$A,0))+INDEX('[1]Jan 2024 School Census'!BL:BL,MATCH($A21,'[1]Jan 2024 School Census'!$A:$A,0))</f>
        <v>4</v>
      </c>
      <c r="AY21" s="198">
        <f>INDEX('[1]Jan 2024 School Census'!BM:BM,MATCH($A21,'[1]Jan 2024 School Census'!$A:$A,0))+INDEX('[1]Jan 2024 School Census'!BQ:BQ,MATCH($A21,'[1]Jan 2024 School Census'!$A:$A,0))</f>
        <v>0</v>
      </c>
      <c r="AZ21" s="198">
        <f>INDEX('[1]Jan 2024 School Census'!BN:BN,MATCH($A21,'[1]Jan 2024 School Census'!$A:$A,0))+INDEX('[1]Jan 2024 School Census'!BR:BR,MATCH($A21,'[1]Jan 2024 School Census'!$A:$A,0))</f>
        <v>0</v>
      </c>
      <c r="BA21" s="198">
        <f>INDEX('[1]Jan 2024 School Census'!BO:BO,MATCH($A21,'[1]Jan 2024 School Census'!$A:$A,0))+INDEX('[1]Jan 2024 School Census'!BP:BP,MATCH($A21,'[1]Jan 2024 School Census'!$A:$A,0))+INDEX('[1]Jan 2024 School Census'!BS:BS,MATCH($A21,'[1]Jan 2024 School Census'!$A:$A,0))+INDEX('[1]Jan 2024 School Census'!BT:BT,MATCH($A21,'[1]Jan 2024 School Census'!$A:$A,0))</f>
        <v>0</v>
      </c>
      <c r="BB21" s="198">
        <f>INDEX('[1]Jan 2024 School Census'!BU:BU,MATCH($A21,'[1]Jan 2024 School Census'!$A:$A,0))</f>
        <v>162.73333299999999</v>
      </c>
      <c r="BC21" s="198">
        <f>INDEX('[1]Jan 2024 School Census'!BV:BV,MATCH($A21,'[1]Jan 2024 School Census'!$A:$A,0))</f>
        <v>95.2</v>
      </c>
      <c r="BD21" s="198">
        <f>INDEX('[1]Jan 2024 School Census'!BW:BW,MATCH($A21,'[1]Jan 2024 School Census'!$A:$A,0))+INDEX('[1]Jan 2024 School Census'!BX:BX,MATCH($A21,'[1]Jan 2024 School Census'!$A:$A,0))</f>
        <v>0</v>
      </c>
      <c r="BE21" s="198">
        <f>INDEX('[1]Jan 2024 EY Census'!J:J,MATCH($A21,'[1]Jan 2024 EY Census'!$A:$A,0))</f>
        <v>1568.2886860000001</v>
      </c>
      <c r="BF21" s="198">
        <f>INDEX('[1]Jan 2024 EY Census'!K:K,MATCH($A21,'[1]Jan 2024 EY Census'!$A:$A,0))</f>
        <v>540.78000699999996</v>
      </c>
      <c r="BG21" s="198">
        <f>INDEX('[1]Jan 2024 EY Census'!L:L,MATCH($A21,'[1]Jan 2024 EY Census'!$A:$A,0))</f>
        <v>39.033332000000001</v>
      </c>
      <c r="BH21" s="198">
        <f t="shared" si="1"/>
        <v>248</v>
      </c>
      <c r="BI21" s="198">
        <f t="shared" si="2"/>
        <v>344</v>
      </c>
      <c r="BJ21" s="198">
        <f t="shared" si="3"/>
        <v>242</v>
      </c>
      <c r="BK21" s="198">
        <f t="shared" si="4"/>
        <v>487</v>
      </c>
      <c r="BL21" s="198">
        <v>141</v>
      </c>
      <c r="BN21" s="218">
        <v>206</v>
      </c>
      <c r="BO21" s="218" t="s">
        <v>110</v>
      </c>
      <c r="BP21" s="218">
        <v>2067002</v>
      </c>
      <c r="BQ21" s="218">
        <v>143702</v>
      </c>
      <c r="BR21" s="218" t="s">
        <v>258</v>
      </c>
      <c r="BS21" s="218" t="s">
        <v>256</v>
      </c>
      <c r="BT21" s="194" t="str">
        <f t="shared" si="0"/>
        <v>Academy</v>
      </c>
      <c r="BU21" s="211">
        <v>5</v>
      </c>
      <c r="BV21" s="211">
        <v>41</v>
      </c>
      <c r="BW21" s="199">
        <f t="shared" si="6"/>
        <v>3</v>
      </c>
      <c r="BX21" s="195" t="str">
        <f t="shared" si="7"/>
        <v>2063</v>
      </c>
      <c r="BY21" s="228">
        <v>305</v>
      </c>
      <c r="BZ21" s="229" t="s">
        <v>113</v>
      </c>
      <c r="CA21" s="258">
        <v>1463.0671932105263</v>
      </c>
      <c r="CB21" s="259">
        <v>285.51105263157893</v>
      </c>
      <c r="CC21" s="258">
        <v>1060.1636842105263</v>
      </c>
      <c r="CD21" s="259">
        <v>11.631578947368421</v>
      </c>
    </row>
    <row r="22" spans="1:82" ht="14.5" x14ac:dyDescent="0.35">
      <c r="A22" s="196">
        <v>305</v>
      </c>
      <c r="B22" s="197" t="s">
        <v>113</v>
      </c>
      <c r="C22" s="198">
        <v>27011</v>
      </c>
      <c r="D22" s="198">
        <v>19139.5</v>
      </c>
      <c r="E22" s="198">
        <f>INDEX('[1]Jan 2024 School Census'!D:D,MATCH($A22,'[1]Jan 2024 School Census'!$A:$A,0))</f>
        <v>0</v>
      </c>
      <c r="F22" s="198">
        <f>INDEX('[1]Jan 2024 School Census'!E:E,MATCH($A22,'[1]Jan 2024 School Census'!$A:$A,0))</f>
        <v>0</v>
      </c>
      <c r="G22" s="198">
        <f>INDEX('[1]Jan 2024 School Census'!F:F,MATCH($A22,'[1]Jan 2024 School Census'!$A:$A,0))</f>
        <v>0</v>
      </c>
      <c r="H22" s="198">
        <f>INDEX('[1]Jan 2024 School Census'!G:G,MATCH($A22,'[1]Jan 2024 School Census'!$A:$A,0))+INDEX('[1]Jan 2024 School Census'!H:H,MATCH($A22,'[1]Jan 2024 School Census'!$A:$A,0))</f>
        <v>0</v>
      </c>
      <c r="I22" s="198">
        <f>INDEX('[1]Jan 2024 School Census'!I:I,MATCH($A22,'[1]Jan 2024 School Census'!$A:$A,0))</f>
        <v>0</v>
      </c>
      <c r="J22" s="198">
        <f>INDEX('[1]Jan 2024 School Census'!J:J,MATCH($A22,'[1]Jan 2024 School Census'!$A:$A,0))</f>
        <v>0</v>
      </c>
      <c r="K22" s="198">
        <f>INDEX('[1]Jan 2024 School Census'!K:K,MATCH($A22,'[1]Jan 2024 School Census'!$A:$A,0))</f>
        <v>0</v>
      </c>
      <c r="L22" s="198">
        <f>INDEX('[1]Jan 2024 School Census'!L:L,MATCH($A22,'[1]Jan 2024 School Census'!$A:$A,0))+INDEX('[1]Jan 2024 School Census'!M:M,MATCH($A22,'[1]Jan 2024 School Census'!$A:$A,0))</f>
        <v>0</v>
      </c>
      <c r="M22" s="198">
        <f>INDEX('[1]Jan 2024 School Census'!N:N,MATCH($A22,'[1]Jan 2024 School Census'!$A:$A,0))+INDEX('[1]Jan 2024 School Census'!S:S,MATCH($A22,'[1]Jan 2024 School Census'!$A:$A,0))</f>
        <v>0</v>
      </c>
      <c r="N22" s="198">
        <f>INDEX('[1]Jan 2024 School Census'!O:O,MATCH($A22,'[1]Jan 2024 School Census'!$A:$A,0))+INDEX('[1]Jan 2024 School Census'!T:T,MATCH($A22,'[1]Jan 2024 School Census'!$A:$A,0))</f>
        <v>0</v>
      </c>
      <c r="O22" s="198">
        <f>INDEX('[1]Jan 2024 School Census'!P:P,MATCH($A22,'[1]Jan 2024 School Census'!$A:$A,0))+INDEX('[1]Jan 2024 School Census'!U:U,MATCH($A22,'[1]Jan 2024 School Census'!$A:$A,0))</f>
        <v>0</v>
      </c>
      <c r="P22" s="198">
        <f>INDEX('[1]Jan 2024 School Census'!Q:Q,MATCH($A22,'[1]Jan 2024 School Census'!$A:$A,0))+INDEX('[1]Jan 2024 School Census'!R:R,MATCH($A22,'[1]Jan 2024 School Census'!$A:$A,0))+INDEX('[1]Jan 2024 School Census'!V:V,MATCH($A22,'[1]Jan 2024 School Census'!$A:$A,0))+INDEX('[1]Jan 2024 School Census'!W:W,MATCH($A22,'[1]Jan 2024 School Census'!$A:$A,0))</f>
        <v>0</v>
      </c>
      <c r="Q22" s="198">
        <f>INDEX('[1]Jan 2024 School Census'!X:X,MATCH($A22,'[1]Jan 2024 School Census'!$A:$A,0))</f>
        <v>14.6</v>
      </c>
      <c r="R22" s="198">
        <f>INDEX('[1]Jan 2024 School Census'!Y:Y,MATCH($A22,'[1]Jan 2024 School Census'!$A:$A,0))</f>
        <v>354.23333200000002</v>
      </c>
      <c r="S22" s="198">
        <f>INDEX('[1]Jan 2024 School Census'!Z:Z,MATCH($A22,'[1]Jan 2024 School Census'!$A:$A,0))</f>
        <v>167.633332</v>
      </c>
      <c r="T22" s="198">
        <f>INDEX('[1]Jan 2024 School Census'!AA:AA,MATCH($A22,'[1]Jan 2024 School Census'!$A:$A,0))+INDEX('[1]Jan 2024 School Census'!AB:AB,MATCH($A22,'[1]Jan 2024 School Census'!$A:$A,0))</f>
        <v>0</v>
      </c>
      <c r="U22" s="198">
        <f>INDEX('[1]Jan 2024 AP Census'!D:D,MATCH($A22,'[1]Jan 2024 AP Census'!$A:$A,0))</f>
        <v>0</v>
      </c>
      <c r="V22" s="198">
        <f>INDEX('[1]Jan 2024 AP Census'!E:E,MATCH($A22,'[1]Jan 2024 AP Census'!$A:$A,0))</f>
        <v>0</v>
      </c>
      <c r="W22" s="198">
        <f>INDEX('[1]Jan 2024 AP Census'!F:F,MATCH($A22,'[1]Jan 2024 AP Census'!$A:$A,0))</f>
        <v>0</v>
      </c>
      <c r="X22" s="198">
        <f>INDEX('[1]Jan 2024 EY Census'!D:D,MATCH($A22,'[1]Jan 2024 EY Census'!$A:$A,0))</f>
        <v>328.62486200000001</v>
      </c>
      <c r="Y22" s="198">
        <f>INDEX('[1]Jan 2024 EY Census'!E:E,MATCH($A22,'[1]Jan 2024 EY Census'!$A:$A,0))</f>
        <v>2922.8639010000002</v>
      </c>
      <c r="Z22" s="198">
        <f>INDEX('[1]Jan 2024 EY Census'!F:F,MATCH($A22,'[1]Jan 2024 EY Census'!$A:$A,0))</f>
        <v>1042.7962749999999</v>
      </c>
      <c r="AA22" s="198">
        <f>INDEX('[1]Jan 2024 EY Census'!G:G,MATCH($A22,'[1]Jan 2024 EY Census'!$A:$A,0))</f>
        <v>131.192193</v>
      </c>
      <c r="AB22" s="198">
        <f>INDEX('[1]Jan 2024 School Census'!AF:AF,MATCH($A22,'[1]Jan 2024 School Census'!$A:$A,0))</f>
        <v>0</v>
      </c>
      <c r="AC22" s="198">
        <f>INDEX('[1]Jan 2024 School Census'!AG:AG,MATCH($A22,'[1]Jan 2024 School Census'!$A:$A,0))</f>
        <v>0</v>
      </c>
      <c r="AD22" s="198">
        <f>INDEX('[1]Jan 2024 School Census'!AH:AH,MATCH($A22,'[1]Jan 2024 School Census'!$A:$A,0))+INDEX('[1]Jan 2024 School Census'!AI:AI,MATCH($A22,'[1]Jan 2024 School Census'!$A:$A,0))</f>
        <v>0</v>
      </c>
      <c r="AE22" s="198">
        <f>INDEX('[1]Jan 2024 School Census'!AJ:AJ,MATCH($A22,'[1]Jan 2024 School Census'!$A:$A,0))</f>
        <v>0</v>
      </c>
      <c r="AF22" s="198">
        <f>INDEX('[1]Jan 2024 School Census'!AK:AK,MATCH($A22,'[1]Jan 2024 School Census'!$A:$A,0))</f>
        <v>0</v>
      </c>
      <c r="AG22" s="198">
        <f>INDEX('[1]Jan 2024 School Census'!AL:AL,MATCH($A22,'[1]Jan 2024 School Census'!$A:$A,0))+INDEX('[1]Jan 2024 School Census'!AM:AM,MATCH($A22,'[1]Jan 2024 School Census'!$A:$A,0))</f>
        <v>0</v>
      </c>
      <c r="AH22" s="198">
        <f>INDEX('[1]Jan 2024 School Census'!AN:AN,MATCH($A22,'[1]Jan 2024 School Census'!$A:$A,0))+INDEX('[1]Jan 2024 School Census'!AR:AR,MATCH($A22,'[1]Jan 2024 School Census'!$A:$A,0))</f>
        <v>0</v>
      </c>
      <c r="AI22" s="198">
        <f>INDEX('[1]Jan 2024 School Census'!AO:AO,MATCH($A22,'[1]Jan 2024 School Census'!$A:$A,0))+INDEX('[1]Jan 2024 School Census'!AS:AS,MATCH($A22,'[1]Jan 2024 School Census'!$A:$A,0))</f>
        <v>0</v>
      </c>
      <c r="AJ22" s="198">
        <f>INDEX('[1]Jan 2024 School Census'!AP:AP,MATCH($A22,'[1]Jan 2024 School Census'!$A:$A,0))+INDEX('[1]Jan 2024 School Census'!AQ:AQ,MATCH($A22,'[1]Jan 2024 School Census'!$A:$A,0))+INDEX('[1]Jan 2024 School Census'!AT:AT,MATCH($A22,'[1]Jan 2024 School Census'!$A:$A,0))+INDEX('[1]Jan 2024 School Census'!AU:AU,MATCH($A22,'[1]Jan 2024 School Census'!$A:$A,0))</f>
        <v>0</v>
      </c>
      <c r="AK22" s="198">
        <f>INDEX('[1]Jan 2024 School Census'!AV:AV,MATCH($A22,'[1]Jan 2024 School Census'!$A:$A,0))+INDEX('[1]Jan 2024 School Census'!AZ:AZ,MATCH($A22,'[1]Jan 2024 School Census'!$A:$A,0))</f>
        <v>26.5</v>
      </c>
      <c r="AL22" s="198">
        <f>INDEX('[1]Jan 2024 School Census'!AW:AW,MATCH($A22,'[1]Jan 2024 School Census'!$A:$A,0))+INDEX('[1]Jan 2024 School Census'!BA:BA,MATCH($A22,'[1]Jan 2024 School Census'!$A:$A,0))</f>
        <v>23.1</v>
      </c>
      <c r="AM22" s="198">
        <f>INDEX('[1]Jan 2024 School Census'!AX:AX,MATCH($A22,'[1]Jan 2024 School Census'!$A:$A,0))+INDEX('[1]Jan 2024 School Census'!BB:BB,MATCH($A22,'[1]Jan 2024 School Census'!$A:$A,0))+INDEX('[1]Jan 2024 School Census'!AY:AY,MATCH($A22,'[1]Jan 2024 School Census'!$A:$A,0))+INDEX('[1]Jan 2024 School Census'!BC:BC,MATCH($A22,'[1]Jan 2024 School Census'!$A:$A,0))</f>
        <v>0</v>
      </c>
      <c r="AN22" s="198">
        <f>INDEX('[1]Jan 2024 AP Census'!I:I,MATCH($A22,'[1]Jan 2024 AP Census'!$A:$A,0))</f>
        <v>0</v>
      </c>
      <c r="AO22" s="198">
        <f>INDEX('[1]Jan 2024 AP Census'!J:J,MATCH($A22,'[1]Jan 2024 AP Census'!$A:$A,0))</f>
        <v>0</v>
      </c>
      <c r="AP22" s="198">
        <f>INDEX('[1]Jan 2024 EY Census'!N:N,MATCH($A22,'[1]Jan 2024 EY Census'!$A:$A,0))</f>
        <v>239.55225100000001</v>
      </c>
      <c r="AQ22" s="198">
        <f>INDEX('[1]Jan 2024 EY Census'!O:O,MATCH($A22,'[1]Jan 2024 EY Census'!$A:$A,0))</f>
        <v>126.930634</v>
      </c>
      <c r="AR22" s="198">
        <f>INDEX('[1]Jan 2024 EY Census'!P:P,MATCH($A22,'[1]Jan 2024 EY Census'!$A:$A,0))</f>
        <v>10.980632</v>
      </c>
      <c r="AS22" s="198">
        <f>INDEX('[1]Jan 2024 School Census'!BE:BE,MATCH($A22,'[1]Jan 2024 School Census'!$A:$A,0))</f>
        <v>0</v>
      </c>
      <c r="AT22" s="198">
        <f>INDEX('[1]Jan 2024 School Census'!BF:BF,MATCH($A22,'[1]Jan 2024 School Census'!$A:$A,0))</f>
        <v>0</v>
      </c>
      <c r="AU22" s="198">
        <f>INDEX('[1]Jan 2024 School Census'!BG:BG,MATCH($A22,'[1]Jan 2024 School Census'!$A:$A,0))+INDEX('[1]Jan 2024 School Census'!BH:BH,MATCH($A22,'[1]Jan 2024 School Census'!$A:$A,0))</f>
        <v>0</v>
      </c>
      <c r="AV22" s="198">
        <f>INDEX('[1]Jan 2024 School Census'!BI:BI,MATCH($A22,'[1]Jan 2024 School Census'!$A:$A,0))</f>
        <v>0</v>
      </c>
      <c r="AW22" s="198">
        <f>INDEX('[1]Jan 2024 School Census'!BJ:BJ,MATCH($A22,'[1]Jan 2024 School Census'!$A:$A,0))</f>
        <v>0</v>
      </c>
      <c r="AX22" s="198">
        <f>INDEX('[1]Jan 2024 School Census'!BK:BK,MATCH($A22,'[1]Jan 2024 School Census'!$A:$A,0))+INDEX('[1]Jan 2024 School Census'!BL:BL,MATCH($A22,'[1]Jan 2024 School Census'!$A:$A,0))</f>
        <v>0</v>
      </c>
      <c r="AY22" s="198">
        <f>INDEX('[1]Jan 2024 School Census'!BM:BM,MATCH($A22,'[1]Jan 2024 School Census'!$A:$A,0))+INDEX('[1]Jan 2024 School Census'!BQ:BQ,MATCH($A22,'[1]Jan 2024 School Census'!$A:$A,0))</f>
        <v>0</v>
      </c>
      <c r="AZ22" s="198">
        <f>INDEX('[1]Jan 2024 School Census'!BN:BN,MATCH($A22,'[1]Jan 2024 School Census'!$A:$A,0))+INDEX('[1]Jan 2024 School Census'!BR:BR,MATCH($A22,'[1]Jan 2024 School Census'!$A:$A,0))</f>
        <v>0</v>
      </c>
      <c r="BA22" s="198">
        <f>INDEX('[1]Jan 2024 School Census'!BO:BO,MATCH($A22,'[1]Jan 2024 School Census'!$A:$A,0))+INDEX('[1]Jan 2024 School Census'!BP:BP,MATCH($A22,'[1]Jan 2024 School Census'!$A:$A,0))+INDEX('[1]Jan 2024 School Census'!BS:BS,MATCH($A22,'[1]Jan 2024 School Census'!$A:$A,0))+INDEX('[1]Jan 2024 School Census'!BT:BT,MATCH($A22,'[1]Jan 2024 School Census'!$A:$A,0))</f>
        <v>0</v>
      </c>
      <c r="BB22" s="198">
        <f>INDEX('[1]Jan 2024 School Census'!BU:BU,MATCH($A22,'[1]Jan 2024 School Census'!$A:$A,0))</f>
        <v>132.400002</v>
      </c>
      <c r="BC22" s="198">
        <f>INDEX('[1]Jan 2024 School Census'!BV:BV,MATCH($A22,'[1]Jan 2024 School Census'!$A:$A,0))</f>
        <v>56.4</v>
      </c>
      <c r="BD22" s="198">
        <f>INDEX('[1]Jan 2024 School Census'!BW:BW,MATCH($A22,'[1]Jan 2024 School Census'!$A:$A,0))+INDEX('[1]Jan 2024 School Census'!BX:BX,MATCH($A22,'[1]Jan 2024 School Census'!$A:$A,0))</f>
        <v>0</v>
      </c>
      <c r="BE22" s="198">
        <f>INDEX('[1]Jan 2024 EY Census'!J:J,MATCH($A22,'[1]Jan 2024 EY Census'!$A:$A,0))</f>
        <v>1159.2299860000001</v>
      </c>
      <c r="BF22" s="198">
        <f>INDEX('[1]Jan 2024 EY Census'!K:K,MATCH($A22,'[1]Jan 2024 EY Census'!$A:$A,0))</f>
        <v>401.05398700000001</v>
      </c>
      <c r="BG22" s="198">
        <f>INDEX('[1]Jan 2024 EY Census'!L:L,MATCH($A22,'[1]Jan 2024 EY Census'!$A:$A,0))</f>
        <v>12</v>
      </c>
      <c r="BH22" s="198">
        <f t="shared" si="1"/>
        <v>221</v>
      </c>
      <c r="BI22" s="198">
        <f t="shared" si="2"/>
        <v>233</v>
      </c>
      <c r="BJ22" s="198">
        <f t="shared" si="3"/>
        <v>37.5</v>
      </c>
      <c r="BK22" s="198">
        <f t="shared" si="4"/>
        <v>387</v>
      </c>
      <c r="BL22" s="198">
        <v>282</v>
      </c>
      <c r="BN22" s="218">
        <v>206</v>
      </c>
      <c r="BO22" s="218" t="s">
        <v>110</v>
      </c>
      <c r="BP22" s="218">
        <v>2067030</v>
      </c>
      <c r="BQ22" s="218">
        <v>100467</v>
      </c>
      <c r="BR22" s="218" t="s">
        <v>259</v>
      </c>
      <c r="BS22" s="218" t="s">
        <v>241</v>
      </c>
      <c r="BT22" s="194" t="str">
        <f t="shared" si="0"/>
        <v>Maintained</v>
      </c>
      <c r="BU22" s="211">
        <v>30</v>
      </c>
      <c r="BV22" s="211">
        <v>54</v>
      </c>
      <c r="BW22" s="199">
        <f t="shared" si="6"/>
        <v>4</v>
      </c>
      <c r="BX22" s="195" t="str">
        <f t="shared" si="7"/>
        <v>2064</v>
      </c>
      <c r="BY22" s="228">
        <v>306</v>
      </c>
      <c r="BZ22" s="229" t="s">
        <v>126</v>
      </c>
      <c r="CA22" s="258">
        <v>1483.9194736842105</v>
      </c>
      <c r="CB22" s="259">
        <v>119</v>
      </c>
      <c r="CC22" s="258">
        <v>979.91947368421063</v>
      </c>
      <c r="CD22" s="259">
        <v>11.631578947368421</v>
      </c>
    </row>
    <row r="23" spans="1:82" ht="14.5" x14ac:dyDescent="0.35">
      <c r="A23" s="196">
        <v>825</v>
      </c>
      <c r="B23" s="197" t="s">
        <v>114</v>
      </c>
      <c r="C23" s="198">
        <v>44122.5</v>
      </c>
      <c r="D23" s="198">
        <v>33208</v>
      </c>
      <c r="E23" s="198">
        <f>INDEX('[1]Jan 2024 School Census'!D:D,MATCH($A23,'[1]Jan 2024 School Census'!$A:$A,0))</f>
        <v>26.6</v>
      </c>
      <c r="F23" s="198">
        <f>INDEX('[1]Jan 2024 School Census'!E:E,MATCH($A23,'[1]Jan 2024 School Census'!$A:$A,0))</f>
        <v>130.9</v>
      </c>
      <c r="G23" s="198">
        <f>INDEX('[1]Jan 2024 School Census'!F:F,MATCH($A23,'[1]Jan 2024 School Census'!$A:$A,0))</f>
        <v>38.6</v>
      </c>
      <c r="H23" s="198">
        <f>INDEX('[1]Jan 2024 School Census'!G:G,MATCH($A23,'[1]Jan 2024 School Census'!$A:$A,0))+INDEX('[1]Jan 2024 School Census'!H:H,MATCH($A23,'[1]Jan 2024 School Census'!$A:$A,0))</f>
        <v>5</v>
      </c>
      <c r="I23" s="198">
        <f>INDEX('[1]Jan 2024 School Census'!I:I,MATCH($A23,'[1]Jan 2024 School Census'!$A:$A,0))</f>
        <v>107.6</v>
      </c>
      <c r="J23" s="198">
        <f>INDEX('[1]Jan 2024 School Census'!J:J,MATCH($A23,'[1]Jan 2024 School Census'!$A:$A,0))</f>
        <v>935.73333400000001</v>
      </c>
      <c r="K23" s="198">
        <f>INDEX('[1]Jan 2024 School Census'!K:K,MATCH($A23,'[1]Jan 2024 School Census'!$A:$A,0))</f>
        <v>390.73333400000001</v>
      </c>
      <c r="L23" s="198">
        <f>INDEX('[1]Jan 2024 School Census'!L:L,MATCH($A23,'[1]Jan 2024 School Census'!$A:$A,0))+INDEX('[1]Jan 2024 School Census'!M:M,MATCH($A23,'[1]Jan 2024 School Census'!$A:$A,0))</f>
        <v>25</v>
      </c>
      <c r="M23" s="198">
        <f>INDEX('[1]Jan 2024 School Census'!N:N,MATCH($A23,'[1]Jan 2024 School Census'!$A:$A,0))+INDEX('[1]Jan 2024 School Census'!S:S,MATCH($A23,'[1]Jan 2024 School Census'!$A:$A,0))</f>
        <v>0</v>
      </c>
      <c r="N23" s="198">
        <f>INDEX('[1]Jan 2024 School Census'!O:O,MATCH($A23,'[1]Jan 2024 School Census'!$A:$A,0))+INDEX('[1]Jan 2024 School Census'!T:T,MATCH($A23,'[1]Jan 2024 School Census'!$A:$A,0))</f>
        <v>0</v>
      </c>
      <c r="O23" s="198">
        <f>INDEX('[1]Jan 2024 School Census'!P:P,MATCH($A23,'[1]Jan 2024 School Census'!$A:$A,0))+INDEX('[1]Jan 2024 School Census'!U:U,MATCH($A23,'[1]Jan 2024 School Census'!$A:$A,0))</f>
        <v>0</v>
      </c>
      <c r="P23" s="198">
        <f>INDEX('[1]Jan 2024 School Census'!Q:Q,MATCH($A23,'[1]Jan 2024 School Census'!$A:$A,0))+INDEX('[1]Jan 2024 School Census'!R:R,MATCH($A23,'[1]Jan 2024 School Census'!$A:$A,0))+INDEX('[1]Jan 2024 School Census'!V:V,MATCH($A23,'[1]Jan 2024 School Census'!$A:$A,0))+INDEX('[1]Jan 2024 School Census'!W:W,MATCH($A23,'[1]Jan 2024 School Census'!$A:$A,0))</f>
        <v>0</v>
      </c>
      <c r="Q23" s="198">
        <f>INDEX('[1]Jan 2024 School Census'!X:X,MATCH($A23,'[1]Jan 2024 School Census'!$A:$A,0))</f>
        <v>29.966667000000001</v>
      </c>
      <c r="R23" s="198">
        <f>INDEX('[1]Jan 2024 School Census'!Y:Y,MATCH($A23,'[1]Jan 2024 School Census'!$A:$A,0))</f>
        <v>484</v>
      </c>
      <c r="S23" s="198">
        <f>INDEX('[1]Jan 2024 School Census'!Z:Z,MATCH($A23,'[1]Jan 2024 School Census'!$A:$A,0))</f>
        <v>217.26666599999999</v>
      </c>
      <c r="T23" s="198">
        <f>INDEX('[1]Jan 2024 School Census'!AA:AA,MATCH($A23,'[1]Jan 2024 School Census'!$A:$A,0))+INDEX('[1]Jan 2024 School Census'!AB:AB,MATCH($A23,'[1]Jan 2024 School Census'!$A:$A,0))</f>
        <v>4.266667</v>
      </c>
      <c r="U23" s="198">
        <f>INDEX('[1]Jan 2024 AP Census'!D:D,MATCH($A23,'[1]Jan 2024 AP Census'!$A:$A,0))</f>
        <v>0</v>
      </c>
      <c r="V23" s="198">
        <f>INDEX('[1]Jan 2024 AP Census'!E:E,MATCH($A23,'[1]Jan 2024 AP Census'!$A:$A,0))</f>
        <v>0</v>
      </c>
      <c r="W23" s="198">
        <f>INDEX('[1]Jan 2024 AP Census'!F:F,MATCH($A23,'[1]Jan 2024 AP Census'!$A:$A,0))</f>
        <v>0</v>
      </c>
      <c r="X23" s="198">
        <f>INDEX('[1]Jan 2024 EY Census'!D:D,MATCH($A23,'[1]Jan 2024 EY Census'!$A:$A,0))</f>
        <v>540.81921999999997</v>
      </c>
      <c r="Y23" s="198">
        <f>INDEX('[1]Jan 2024 EY Census'!E:E,MATCH($A23,'[1]Jan 2024 EY Census'!$A:$A,0))</f>
        <v>3958.9629279999999</v>
      </c>
      <c r="Z23" s="198">
        <f>INDEX('[1]Jan 2024 EY Census'!F:F,MATCH($A23,'[1]Jan 2024 EY Census'!$A:$A,0))</f>
        <v>1378.5888669999999</v>
      </c>
      <c r="AA23" s="198">
        <f>INDEX('[1]Jan 2024 EY Census'!G:G,MATCH($A23,'[1]Jan 2024 EY Census'!$A:$A,0))</f>
        <v>61.551667000000002</v>
      </c>
      <c r="AB23" s="198">
        <f>INDEX('[1]Jan 2024 School Census'!AF:AF,MATCH($A23,'[1]Jan 2024 School Census'!$A:$A,0))</f>
        <v>11</v>
      </c>
      <c r="AC23" s="198">
        <f>INDEX('[1]Jan 2024 School Census'!AG:AG,MATCH($A23,'[1]Jan 2024 School Census'!$A:$A,0))</f>
        <v>7</v>
      </c>
      <c r="AD23" s="198">
        <f>INDEX('[1]Jan 2024 School Census'!AH:AH,MATCH($A23,'[1]Jan 2024 School Census'!$A:$A,0))+INDEX('[1]Jan 2024 School Census'!AI:AI,MATCH($A23,'[1]Jan 2024 School Census'!$A:$A,0))</f>
        <v>2</v>
      </c>
      <c r="AE23" s="198">
        <f>INDEX('[1]Jan 2024 School Census'!AJ:AJ,MATCH($A23,'[1]Jan 2024 School Census'!$A:$A,0))</f>
        <v>137</v>
      </c>
      <c r="AF23" s="198">
        <f>INDEX('[1]Jan 2024 School Census'!AK:AK,MATCH($A23,'[1]Jan 2024 School Census'!$A:$A,0))</f>
        <v>68.866667000000007</v>
      </c>
      <c r="AG23" s="198">
        <f>INDEX('[1]Jan 2024 School Census'!AL:AL,MATCH($A23,'[1]Jan 2024 School Census'!$A:$A,0))+INDEX('[1]Jan 2024 School Census'!AM:AM,MATCH($A23,'[1]Jan 2024 School Census'!$A:$A,0))</f>
        <v>6</v>
      </c>
      <c r="AH23" s="198">
        <f>INDEX('[1]Jan 2024 School Census'!AN:AN,MATCH($A23,'[1]Jan 2024 School Census'!$A:$A,0))+INDEX('[1]Jan 2024 School Census'!AR:AR,MATCH($A23,'[1]Jan 2024 School Census'!$A:$A,0))</f>
        <v>0</v>
      </c>
      <c r="AI23" s="198">
        <f>INDEX('[1]Jan 2024 School Census'!AO:AO,MATCH($A23,'[1]Jan 2024 School Census'!$A:$A,0))+INDEX('[1]Jan 2024 School Census'!AS:AS,MATCH($A23,'[1]Jan 2024 School Census'!$A:$A,0))</f>
        <v>0</v>
      </c>
      <c r="AJ23" s="198">
        <f>INDEX('[1]Jan 2024 School Census'!AP:AP,MATCH($A23,'[1]Jan 2024 School Census'!$A:$A,0))+INDEX('[1]Jan 2024 School Census'!AQ:AQ,MATCH($A23,'[1]Jan 2024 School Census'!$A:$A,0))+INDEX('[1]Jan 2024 School Census'!AT:AT,MATCH($A23,'[1]Jan 2024 School Census'!$A:$A,0))+INDEX('[1]Jan 2024 School Census'!AU:AU,MATCH($A23,'[1]Jan 2024 School Census'!$A:$A,0))</f>
        <v>0</v>
      </c>
      <c r="AK23" s="198">
        <f>INDEX('[1]Jan 2024 School Census'!AV:AV,MATCH($A23,'[1]Jan 2024 School Census'!$A:$A,0))+INDEX('[1]Jan 2024 School Census'!AZ:AZ,MATCH($A23,'[1]Jan 2024 School Census'!$A:$A,0))</f>
        <v>63.2</v>
      </c>
      <c r="AL23" s="198">
        <f>INDEX('[1]Jan 2024 School Census'!AW:AW,MATCH($A23,'[1]Jan 2024 School Census'!$A:$A,0))+INDEX('[1]Jan 2024 School Census'!BA:BA,MATCH($A23,'[1]Jan 2024 School Census'!$A:$A,0))</f>
        <v>39.6</v>
      </c>
      <c r="AM23" s="198">
        <f>INDEX('[1]Jan 2024 School Census'!AX:AX,MATCH($A23,'[1]Jan 2024 School Census'!$A:$A,0))+INDEX('[1]Jan 2024 School Census'!BB:BB,MATCH($A23,'[1]Jan 2024 School Census'!$A:$A,0))+INDEX('[1]Jan 2024 School Census'!AY:AY,MATCH($A23,'[1]Jan 2024 School Census'!$A:$A,0))+INDEX('[1]Jan 2024 School Census'!BC:BC,MATCH($A23,'[1]Jan 2024 School Census'!$A:$A,0))</f>
        <v>1</v>
      </c>
      <c r="AN23" s="198">
        <f>INDEX('[1]Jan 2024 AP Census'!I:I,MATCH($A23,'[1]Jan 2024 AP Census'!$A:$A,0))</f>
        <v>0</v>
      </c>
      <c r="AO23" s="198">
        <f>INDEX('[1]Jan 2024 AP Census'!J:J,MATCH($A23,'[1]Jan 2024 AP Census'!$A:$A,0))</f>
        <v>0</v>
      </c>
      <c r="AP23" s="198">
        <f>INDEX('[1]Jan 2024 EY Census'!N:N,MATCH($A23,'[1]Jan 2024 EY Census'!$A:$A,0))</f>
        <v>283.81526300000002</v>
      </c>
      <c r="AQ23" s="198">
        <f>INDEX('[1]Jan 2024 EY Census'!O:O,MATCH($A23,'[1]Jan 2024 EY Census'!$A:$A,0))</f>
        <v>100.84596500000001</v>
      </c>
      <c r="AR23" s="198">
        <f>INDEX('[1]Jan 2024 EY Census'!P:P,MATCH($A23,'[1]Jan 2024 EY Census'!$A:$A,0))</f>
        <v>11.8</v>
      </c>
      <c r="AS23" s="198">
        <f>INDEX('[1]Jan 2024 School Census'!BE:BE,MATCH($A23,'[1]Jan 2024 School Census'!$A:$A,0))</f>
        <v>34.666666999999997</v>
      </c>
      <c r="AT23" s="198">
        <f>INDEX('[1]Jan 2024 School Census'!BF:BF,MATCH($A23,'[1]Jan 2024 School Census'!$A:$A,0))</f>
        <v>12.6</v>
      </c>
      <c r="AU23" s="198">
        <f>INDEX('[1]Jan 2024 School Census'!BG:BG,MATCH($A23,'[1]Jan 2024 School Census'!$A:$A,0))+INDEX('[1]Jan 2024 School Census'!BH:BH,MATCH($A23,'[1]Jan 2024 School Census'!$A:$A,0))</f>
        <v>1</v>
      </c>
      <c r="AV23" s="198">
        <f>INDEX('[1]Jan 2024 School Census'!BI:BI,MATCH($A23,'[1]Jan 2024 School Census'!$A:$A,0))</f>
        <v>266.09999900000003</v>
      </c>
      <c r="AW23" s="198">
        <f>INDEX('[1]Jan 2024 School Census'!BJ:BJ,MATCH($A23,'[1]Jan 2024 School Census'!$A:$A,0))</f>
        <v>140.86666700000001</v>
      </c>
      <c r="AX23" s="198">
        <f>INDEX('[1]Jan 2024 School Census'!BK:BK,MATCH($A23,'[1]Jan 2024 School Census'!$A:$A,0))+INDEX('[1]Jan 2024 School Census'!BL:BL,MATCH($A23,'[1]Jan 2024 School Census'!$A:$A,0))</f>
        <v>3.8</v>
      </c>
      <c r="AY23" s="198">
        <f>INDEX('[1]Jan 2024 School Census'!BM:BM,MATCH($A23,'[1]Jan 2024 School Census'!$A:$A,0))+INDEX('[1]Jan 2024 School Census'!BQ:BQ,MATCH($A23,'[1]Jan 2024 School Census'!$A:$A,0))</f>
        <v>0</v>
      </c>
      <c r="AZ23" s="198">
        <f>INDEX('[1]Jan 2024 School Census'!BN:BN,MATCH($A23,'[1]Jan 2024 School Census'!$A:$A,0))+INDEX('[1]Jan 2024 School Census'!BR:BR,MATCH($A23,'[1]Jan 2024 School Census'!$A:$A,0))</f>
        <v>0</v>
      </c>
      <c r="BA23" s="198">
        <f>INDEX('[1]Jan 2024 School Census'!BO:BO,MATCH($A23,'[1]Jan 2024 School Census'!$A:$A,0))+INDEX('[1]Jan 2024 School Census'!BP:BP,MATCH($A23,'[1]Jan 2024 School Census'!$A:$A,0))+INDEX('[1]Jan 2024 School Census'!BS:BS,MATCH($A23,'[1]Jan 2024 School Census'!$A:$A,0))+INDEX('[1]Jan 2024 School Census'!BT:BT,MATCH($A23,'[1]Jan 2024 School Census'!$A:$A,0))</f>
        <v>0</v>
      </c>
      <c r="BB23" s="198">
        <f>INDEX('[1]Jan 2024 School Census'!BU:BU,MATCH($A23,'[1]Jan 2024 School Census'!$A:$A,0))</f>
        <v>175.999999</v>
      </c>
      <c r="BC23" s="198">
        <f>INDEX('[1]Jan 2024 School Census'!BV:BV,MATCH($A23,'[1]Jan 2024 School Census'!$A:$A,0))</f>
        <v>75.733333999999999</v>
      </c>
      <c r="BD23" s="198">
        <f>INDEX('[1]Jan 2024 School Census'!BW:BW,MATCH($A23,'[1]Jan 2024 School Census'!$A:$A,0))+INDEX('[1]Jan 2024 School Census'!BX:BX,MATCH($A23,'[1]Jan 2024 School Census'!$A:$A,0))</f>
        <v>1</v>
      </c>
      <c r="BE23" s="198">
        <f>INDEX('[1]Jan 2024 EY Census'!J:J,MATCH($A23,'[1]Jan 2024 EY Census'!$A:$A,0))</f>
        <v>1792.2786599999999</v>
      </c>
      <c r="BF23" s="198">
        <f>INDEX('[1]Jan 2024 EY Census'!K:K,MATCH($A23,'[1]Jan 2024 EY Census'!$A:$A,0))</f>
        <v>661.83466899999996</v>
      </c>
      <c r="BG23" s="198">
        <f>INDEX('[1]Jan 2024 EY Census'!L:L,MATCH($A23,'[1]Jan 2024 EY Census'!$A:$A,0))</f>
        <v>14.438666</v>
      </c>
      <c r="BH23" s="198">
        <f t="shared" si="1"/>
        <v>529</v>
      </c>
      <c r="BI23" s="198">
        <f t="shared" si="2"/>
        <v>806</v>
      </c>
      <c r="BJ23" s="198">
        <f t="shared" si="3"/>
        <v>42</v>
      </c>
      <c r="BK23" s="198">
        <f t="shared" si="4"/>
        <v>383</v>
      </c>
      <c r="BL23" s="198">
        <v>194</v>
      </c>
      <c r="BN23" s="218">
        <v>206</v>
      </c>
      <c r="BO23" s="218" t="s">
        <v>110</v>
      </c>
      <c r="BP23" s="218">
        <v>2067031</v>
      </c>
      <c r="BQ23" s="218">
        <v>143217</v>
      </c>
      <c r="BR23" s="218" t="s">
        <v>260</v>
      </c>
      <c r="BS23" s="218" t="s">
        <v>245</v>
      </c>
      <c r="BT23" s="194" t="str">
        <f t="shared" si="0"/>
        <v>Academy</v>
      </c>
      <c r="BU23" s="211">
        <v>127</v>
      </c>
      <c r="BV23" s="211">
        <v>122</v>
      </c>
      <c r="BW23" s="199">
        <f t="shared" si="6"/>
        <v>5</v>
      </c>
      <c r="BX23" s="195" t="str">
        <f t="shared" si="7"/>
        <v>2065</v>
      </c>
      <c r="BY23" s="228">
        <v>307</v>
      </c>
      <c r="BZ23" s="229" t="s">
        <v>136</v>
      </c>
      <c r="CA23" s="258">
        <v>973.15789473684208</v>
      </c>
      <c r="CB23" s="259">
        <v>293.36842105263156</v>
      </c>
      <c r="CC23" s="258">
        <v>658.89473684210532</v>
      </c>
      <c r="CD23" s="259">
        <v>6.8421052631578947</v>
      </c>
    </row>
    <row r="24" spans="1:82" ht="14.5" x14ac:dyDescent="0.35">
      <c r="A24" s="196">
        <v>351</v>
      </c>
      <c r="B24" s="197" t="s">
        <v>115</v>
      </c>
      <c r="C24" s="198">
        <v>15838</v>
      </c>
      <c r="D24" s="198">
        <v>11394.5</v>
      </c>
      <c r="E24" s="198">
        <f>INDEX('[1]Jan 2024 School Census'!D:D,MATCH($A24,'[1]Jan 2024 School Census'!$A:$A,0))</f>
        <v>24</v>
      </c>
      <c r="F24" s="198">
        <f>INDEX('[1]Jan 2024 School Census'!E:E,MATCH($A24,'[1]Jan 2024 School Census'!$A:$A,0))</f>
        <v>42</v>
      </c>
      <c r="G24" s="198">
        <f>INDEX('[1]Jan 2024 School Census'!F:F,MATCH($A24,'[1]Jan 2024 School Census'!$A:$A,0))</f>
        <v>15</v>
      </c>
      <c r="H24" s="198">
        <f>INDEX('[1]Jan 2024 School Census'!G:G,MATCH($A24,'[1]Jan 2024 School Census'!$A:$A,0))+INDEX('[1]Jan 2024 School Census'!H:H,MATCH($A24,'[1]Jan 2024 School Census'!$A:$A,0))</f>
        <v>0</v>
      </c>
      <c r="I24" s="198">
        <f>INDEX('[1]Jan 2024 School Census'!I:I,MATCH($A24,'[1]Jan 2024 School Census'!$A:$A,0))</f>
        <v>13</v>
      </c>
      <c r="J24" s="198">
        <f>INDEX('[1]Jan 2024 School Census'!J:J,MATCH($A24,'[1]Jan 2024 School Census'!$A:$A,0))</f>
        <v>475.066667</v>
      </c>
      <c r="K24" s="198">
        <f>INDEX('[1]Jan 2024 School Census'!K:K,MATCH($A24,'[1]Jan 2024 School Census'!$A:$A,0))</f>
        <v>188.4</v>
      </c>
      <c r="L24" s="198">
        <f>INDEX('[1]Jan 2024 School Census'!L:L,MATCH($A24,'[1]Jan 2024 School Census'!$A:$A,0))+INDEX('[1]Jan 2024 School Census'!M:M,MATCH($A24,'[1]Jan 2024 School Census'!$A:$A,0))</f>
        <v>1</v>
      </c>
      <c r="M24" s="198">
        <f>INDEX('[1]Jan 2024 School Census'!N:N,MATCH($A24,'[1]Jan 2024 School Census'!$A:$A,0))+INDEX('[1]Jan 2024 School Census'!S:S,MATCH($A24,'[1]Jan 2024 School Census'!$A:$A,0))</f>
        <v>0</v>
      </c>
      <c r="N24" s="198">
        <f>INDEX('[1]Jan 2024 School Census'!O:O,MATCH($A24,'[1]Jan 2024 School Census'!$A:$A,0))+INDEX('[1]Jan 2024 School Census'!T:T,MATCH($A24,'[1]Jan 2024 School Census'!$A:$A,0))</f>
        <v>0</v>
      </c>
      <c r="O24" s="198">
        <f>INDEX('[1]Jan 2024 School Census'!P:P,MATCH($A24,'[1]Jan 2024 School Census'!$A:$A,0))+INDEX('[1]Jan 2024 School Census'!U:U,MATCH($A24,'[1]Jan 2024 School Census'!$A:$A,0))</f>
        <v>0</v>
      </c>
      <c r="P24" s="198">
        <f>INDEX('[1]Jan 2024 School Census'!Q:Q,MATCH($A24,'[1]Jan 2024 School Census'!$A:$A,0))+INDEX('[1]Jan 2024 School Census'!R:R,MATCH($A24,'[1]Jan 2024 School Census'!$A:$A,0))+INDEX('[1]Jan 2024 School Census'!V:V,MATCH($A24,'[1]Jan 2024 School Census'!$A:$A,0))+INDEX('[1]Jan 2024 School Census'!W:W,MATCH($A24,'[1]Jan 2024 School Census'!$A:$A,0))</f>
        <v>0</v>
      </c>
      <c r="Q24" s="198">
        <f>INDEX('[1]Jan 2024 School Census'!X:X,MATCH($A24,'[1]Jan 2024 School Census'!$A:$A,0))</f>
        <v>2</v>
      </c>
      <c r="R24" s="198">
        <f>INDEX('[1]Jan 2024 School Census'!Y:Y,MATCH($A24,'[1]Jan 2024 School Census'!$A:$A,0))</f>
        <v>326.8</v>
      </c>
      <c r="S24" s="198">
        <f>INDEX('[1]Jan 2024 School Census'!Z:Z,MATCH($A24,'[1]Jan 2024 School Census'!$A:$A,0))</f>
        <v>171.6</v>
      </c>
      <c r="T24" s="198">
        <f>INDEX('[1]Jan 2024 School Census'!AA:AA,MATCH($A24,'[1]Jan 2024 School Census'!$A:$A,0))+INDEX('[1]Jan 2024 School Census'!AB:AB,MATCH($A24,'[1]Jan 2024 School Census'!$A:$A,0))</f>
        <v>8</v>
      </c>
      <c r="U24" s="198">
        <f>INDEX('[1]Jan 2024 AP Census'!D:D,MATCH($A24,'[1]Jan 2024 AP Census'!$A:$A,0))</f>
        <v>0</v>
      </c>
      <c r="V24" s="198">
        <f>INDEX('[1]Jan 2024 AP Census'!E:E,MATCH($A24,'[1]Jan 2024 AP Census'!$A:$A,0))</f>
        <v>0</v>
      </c>
      <c r="W24" s="198">
        <f>INDEX('[1]Jan 2024 AP Census'!F:F,MATCH($A24,'[1]Jan 2024 AP Census'!$A:$A,0))</f>
        <v>0</v>
      </c>
      <c r="X24" s="198">
        <f>INDEX('[1]Jan 2024 EY Census'!D:D,MATCH($A24,'[1]Jan 2024 EY Census'!$A:$A,0))</f>
        <v>421.91200099999998</v>
      </c>
      <c r="Y24" s="198">
        <f>INDEX('[1]Jan 2024 EY Census'!E:E,MATCH($A24,'[1]Jan 2024 EY Census'!$A:$A,0))</f>
        <v>1115.6780020000001</v>
      </c>
      <c r="Z24" s="198">
        <f>INDEX('[1]Jan 2024 EY Census'!F:F,MATCH($A24,'[1]Jan 2024 EY Census'!$A:$A,0))</f>
        <v>318.35466700000001</v>
      </c>
      <c r="AA24" s="198">
        <f>INDEX('[1]Jan 2024 EY Census'!G:G,MATCH($A24,'[1]Jan 2024 EY Census'!$A:$A,0))</f>
        <v>23</v>
      </c>
      <c r="AB24" s="198">
        <f>INDEX('[1]Jan 2024 School Census'!AF:AF,MATCH($A24,'[1]Jan 2024 School Census'!$A:$A,0))</f>
        <v>27</v>
      </c>
      <c r="AC24" s="198">
        <f>INDEX('[1]Jan 2024 School Census'!AG:AG,MATCH($A24,'[1]Jan 2024 School Census'!$A:$A,0))</f>
        <v>10</v>
      </c>
      <c r="AD24" s="198">
        <f>INDEX('[1]Jan 2024 School Census'!AH:AH,MATCH($A24,'[1]Jan 2024 School Census'!$A:$A,0))+INDEX('[1]Jan 2024 School Census'!AI:AI,MATCH($A24,'[1]Jan 2024 School Census'!$A:$A,0))</f>
        <v>0</v>
      </c>
      <c r="AE24" s="198">
        <f>INDEX('[1]Jan 2024 School Census'!AJ:AJ,MATCH($A24,'[1]Jan 2024 School Census'!$A:$A,0))</f>
        <v>35</v>
      </c>
      <c r="AF24" s="198">
        <f>INDEX('[1]Jan 2024 School Census'!AK:AK,MATCH($A24,'[1]Jan 2024 School Census'!$A:$A,0))</f>
        <v>21</v>
      </c>
      <c r="AG24" s="198">
        <f>INDEX('[1]Jan 2024 School Census'!AL:AL,MATCH($A24,'[1]Jan 2024 School Census'!$A:$A,0))+INDEX('[1]Jan 2024 School Census'!AM:AM,MATCH($A24,'[1]Jan 2024 School Census'!$A:$A,0))</f>
        <v>0</v>
      </c>
      <c r="AH24" s="198">
        <f>INDEX('[1]Jan 2024 School Census'!AN:AN,MATCH($A24,'[1]Jan 2024 School Census'!$A:$A,0))+INDEX('[1]Jan 2024 School Census'!AR:AR,MATCH($A24,'[1]Jan 2024 School Census'!$A:$A,0))</f>
        <v>0</v>
      </c>
      <c r="AI24" s="198">
        <f>INDEX('[1]Jan 2024 School Census'!AO:AO,MATCH($A24,'[1]Jan 2024 School Census'!$A:$A,0))+INDEX('[1]Jan 2024 School Census'!AS:AS,MATCH($A24,'[1]Jan 2024 School Census'!$A:$A,0))</f>
        <v>0</v>
      </c>
      <c r="AJ24" s="198">
        <f>INDEX('[1]Jan 2024 School Census'!AP:AP,MATCH($A24,'[1]Jan 2024 School Census'!$A:$A,0))+INDEX('[1]Jan 2024 School Census'!AQ:AQ,MATCH($A24,'[1]Jan 2024 School Census'!$A:$A,0))+INDEX('[1]Jan 2024 School Census'!AT:AT,MATCH($A24,'[1]Jan 2024 School Census'!$A:$A,0))+INDEX('[1]Jan 2024 School Census'!AU:AU,MATCH($A24,'[1]Jan 2024 School Census'!$A:$A,0))</f>
        <v>0</v>
      </c>
      <c r="AK24" s="198">
        <f>INDEX('[1]Jan 2024 School Census'!AV:AV,MATCH($A24,'[1]Jan 2024 School Census'!$A:$A,0))+INDEX('[1]Jan 2024 School Census'!AZ:AZ,MATCH($A24,'[1]Jan 2024 School Census'!$A:$A,0))</f>
        <v>30.8</v>
      </c>
      <c r="AL24" s="198">
        <f>INDEX('[1]Jan 2024 School Census'!AW:AW,MATCH($A24,'[1]Jan 2024 School Census'!$A:$A,0))+INDEX('[1]Jan 2024 School Census'!BA:BA,MATCH($A24,'[1]Jan 2024 School Census'!$A:$A,0))</f>
        <v>18</v>
      </c>
      <c r="AM24" s="198">
        <f>INDEX('[1]Jan 2024 School Census'!AX:AX,MATCH($A24,'[1]Jan 2024 School Census'!$A:$A,0))+INDEX('[1]Jan 2024 School Census'!BB:BB,MATCH($A24,'[1]Jan 2024 School Census'!$A:$A,0))+INDEX('[1]Jan 2024 School Census'!AY:AY,MATCH($A24,'[1]Jan 2024 School Census'!$A:$A,0))+INDEX('[1]Jan 2024 School Census'!BC:BC,MATCH($A24,'[1]Jan 2024 School Census'!$A:$A,0))</f>
        <v>0</v>
      </c>
      <c r="AN24" s="198">
        <f>INDEX('[1]Jan 2024 AP Census'!I:I,MATCH($A24,'[1]Jan 2024 AP Census'!$A:$A,0))</f>
        <v>0</v>
      </c>
      <c r="AO24" s="198">
        <f>INDEX('[1]Jan 2024 AP Census'!J:J,MATCH($A24,'[1]Jan 2024 AP Census'!$A:$A,0))</f>
        <v>0</v>
      </c>
      <c r="AP24" s="198">
        <f>INDEX('[1]Jan 2024 EY Census'!N:N,MATCH($A24,'[1]Jan 2024 EY Census'!$A:$A,0))</f>
        <v>94.666667000000004</v>
      </c>
      <c r="AQ24" s="198">
        <f>INDEX('[1]Jan 2024 EY Census'!O:O,MATCH($A24,'[1]Jan 2024 EY Census'!$A:$A,0))</f>
        <v>62.5</v>
      </c>
      <c r="AR24" s="198">
        <f>INDEX('[1]Jan 2024 EY Census'!P:P,MATCH($A24,'[1]Jan 2024 EY Census'!$A:$A,0))</f>
        <v>1</v>
      </c>
      <c r="AS24" s="198">
        <f>INDEX('[1]Jan 2024 School Census'!BE:BE,MATCH($A24,'[1]Jan 2024 School Census'!$A:$A,0))</f>
        <v>3</v>
      </c>
      <c r="AT24" s="198">
        <f>INDEX('[1]Jan 2024 School Census'!BF:BF,MATCH($A24,'[1]Jan 2024 School Census'!$A:$A,0))</f>
        <v>2</v>
      </c>
      <c r="AU24" s="198">
        <f>INDEX('[1]Jan 2024 School Census'!BG:BG,MATCH($A24,'[1]Jan 2024 School Census'!$A:$A,0))+INDEX('[1]Jan 2024 School Census'!BH:BH,MATCH($A24,'[1]Jan 2024 School Census'!$A:$A,0))</f>
        <v>0</v>
      </c>
      <c r="AV24" s="198">
        <f>INDEX('[1]Jan 2024 School Census'!BI:BI,MATCH($A24,'[1]Jan 2024 School Census'!$A:$A,0))</f>
        <v>215.533333</v>
      </c>
      <c r="AW24" s="198">
        <f>INDEX('[1]Jan 2024 School Census'!BJ:BJ,MATCH($A24,'[1]Jan 2024 School Census'!$A:$A,0))</f>
        <v>94.933333000000005</v>
      </c>
      <c r="AX24" s="198">
        <f>INDEX('[1]Jan 2024 School Census'!BK:BK,MATCH($A24,'[1]Jan 2024 School Census'!$A:$A,0))+INDEX('[1]Jan 2024 School Census'!BL:BL,MATCH($A24,'[1]Jan 2024 School Census'!$A:$A,0))</f>
        <v>1</v>
      </c>
      <c r="AY24" s="198">
        <f>INDEX('[1]Jan 2024 School Census'!BM:BM,MATCH($A24,'[1]Jan 2024 School Census'!$A:$A,0))+INDEX('[1]Jan 2024 School Census'!BQ:BQ,MATCH($A24,'[1]Jan 2024 School Census'!$A:$A,0))</f>
        <v>0</v>
      </c>
      <c r="AZ24" s="198">
        <f>INDEX('[1]Jan 2024 School Census'!BN:BN,MATCH($A24,'[1]Jan 2024 School Census'!$A:$A,0))+INDEX('[1]Jan 2024 School Census'!BR:BR,MATCH($A24,'[1]Jan 2024 School Census'!$A:$A,0))</f>
        <v>0</v>
      </c>
      <c r="BA24" s="198">
        <f>INDEX('[1]Jan 2024 School Census'!BO:BO,MATCH($A24,'[1]Jan 2024 School Census'!$A:$A,0))+INDEX('[1]Jan 2024 School Census'!BP:BP,MATCH($A24,'[1]Jan 2024 School Census'!$A:$A,0))+INDEX('[1]Jan 2024 School Census'!BS:BS,MATCH($A24,'[1]Jan 2024 School Census'!$A:$A,0))+INDEX('[1]Jan 2024 School Census'!BT:BT,MATCH($A24,'[1]Jan 2024 School Census'!$A:$A,0))</f>
        <v>0</v>
      </c>
      <c r="BB24" s="198">
        <f>INDEX('[1]Jan 2024 School Census'!BU:BU,MATCH($A24,'[1]Jan 2024 School Census'!$A:$A,0))</f>
        <v>109.8</v>
      </c>
      <c r="BC24" s="198">
        <f>INDEX('[1]Jan 2024 School Census'!BV:BV,MATCH($A24,'[1]Jan 2024 School Census'!$A:$A,0))</f>
        <v>67.533332999999999</v>
      </c>
      <c r="BD24" s="198">
        <f>INDEX('[1]Jan 2024 School Census'!BW:BW,MATCH($A24,'[1]Jan 2024 School Census'!$A:$A,0))+INDEX('[1]Jan 2024 School Census'!BX:BX,MATCH($A24,'[1]Jan 2024 School Census'!$A:$A,0))</f>
        <v>6</v>
      </c>
      <c r="BE24" s="198">
        <f>INDEX('[1]Jan 2024 EY Census'!J:J,MATCH($A24,'[1]Jan 2024 EY Census'!$A:$A,0))</f>
        <v>706.28600100000006</v>
      </c>
      <c r="BF24" s="198">
        <f>INDEX('[1]Jan 2024 EY Census'!K:K,MATCH($A24,'[1]Jan 2024 EY Census'!$A:$A,0))</f>
        <v>214.54933399999999</v>
      </c>
      <c r="BG24" s="198">
        <f>INDEX('[1]Jan 2024 EY Census'!L:L,MATCH($A24,'[1]Jan 2024 EY Census'!$A:$A,0))</f>
        <v>6</v>
      </c>
      <c r="BH24" s="198">
        <f t="shared" si="1"/>
        <v>169</v>
      </c>
      <c r="BI24" s="198">
        <f t="shared" si="2"/>
        <v>12</v>
      </c>
      <c r="BJ24" s="198">
        <f t="shared" si="3"/>
        <v>0</v>
      </c>
      <c r="BK24" s="198">
        <f t="shared" si="4"/>
        <v>341</v>
      </c>
      <c r="BL24" s="198">
        <v>217</v>
      </c>
      <c r="BN24" s="218">
        <v>206</v>
      </c>
      <c r="BO24" s="218" t="s">
        <v>110</v>
      </c>
      <c r="BP24" s="218">
        <v>2067146</v>
      </c>
      <c r="BQ24" s="218">
        <v>100469</v>
      </c>
      <c r="BR24" s="218" t="s">
        <v>261</v>
      </c>
      <c r="BS24" s="218" t="s">
        <v>241</v>
      </c>
      <c r="BT24" s="194" t="str">
        <f t="shared" si="0"/>
        <v>Maintained</v>
      </c>
      <c r="BU24" s="211">
        <v>24</v>
      </c>
      <c r="BV24" s="211">
        <v>117</v>
      </c>
      <c r="BW24" s="199">
        <f t="shared" si="6"/>
        <v>6</v>
      </c>
      <c r="BX24" s="195" t="str">
        <f t="shared" si="7"/>
        <v>2066</v>
      </c>
      <c r="BY24" s="228">
        <v>308</v>
      </c>
      <c r="BZ24" s="229" t="s">
        <v>140</v>
      </c>
      <c r="CA24" s="258">
        <v>812.65842105263164</v>
      </c>
      <c r="CB24" s="259">
        <v>266.27368421052631</v>
      </c>
      <c r="CC24" s="258">
        <v>484.14736842105265</v>
      </c>
      <c r="CD24" s="259">
        <v>0</v>
      </c>
    </row>
    <row r="25" spans="1:82" ht="14.5" x14ac:dyDescent="0.35">
      <c r="A25" s="196">
        <v>381</v>
      </c>
      <c r="B25" s="197" t="s">
        <v>116</v>
      </c>
      <c r="C25" s="198">
        <v>17673</v>
      </c>
      <c r="D25" s="198">
        <v>14565.5</v>
      </c>
      <c r="E25" s="198">
        <f>INDEX('[1]Jan 2024 School Census'!D:D,MATCH($A25,'[1]Jan 2024 School Census'!$A:$A,0))</f>
        <v>0</v>
      </c>
      <c r="F25" s="198">
        <f>INDEX('[1]Jan 2024 School Census'!E:E,MATCH($A25,'[1]Jan 2024 School Census'!$A:$A,0))</f>
        <v>0</v>
      </c>
      <c r="G25" s="198">
        <f>INDEX('[1]Jan 2024 School Census'!F:F,MATCH($A25,'[1]Jan 2024 School Census'!$A:$A,0))</f>
        <v>0</v>
      </c>
      <c r="H25" s="198">
        <f>INDEX('[1]Jan 2024 School Census'!G:G,MATCH($A25,'[1]Jan 2024 School Census'!$A:$A,0))+INDEX('[1]Jan 2024 School Census'!H:H,MATCH($A25,'[1]Jan 2024 School Census'!$A:$A,0))</f>
        <v>0</v>
      </c>
      <c r="I25" s="198">
        <f>INDEX('[1]Jan 2024 School Census'!I:I,MATCH($A25,'[1]Jan 2024 School Census'!$A:$A,0))</f>
        <v>12.6</v>
      </c>
      <c r="J25" s="198">
        <f>INDEX('[1]Jan 2024 School Census'!J:J,MATCH($A25,'[1]Jan 2024 School Census'!$A:$A,0))</f>
        <v>379.8</v>
      </c>
      <c r="K25" s="198">
        <f>INDEX('[1]Jan 2024 School Census'!K:K,MATCH($A25,'[1]Jan 2024 School Census'!$A:$A,0))</f>
        <v>174.566667</v>
      </c>
      <c r="L25" s="198">
        <f>INDEX('[1]Jan 2024 School Census'!L:L,MATCH($A25,'[1]Jan 2024 School Census'!$A:$A,0))+INDEX('[1]Jan 2024 School Census'!M:M,MATCH($A25,'[1]Jan 2024 School Census'!$A:$A,0))</f>
        <v>0</v>
      </c>
      <c r="M25" s="198">
        <f>INDEX('[1]Jan 2024 School Census'!N:N,MATCH($A25,'[1]Jan 2024 School Census'!$A:$A,0))+INDEX('[1]Jan 2024 School Census'!S:S,MATCH($A25,'[1]Jan 2024 School Census'!$A:$A,0))</f>
        <v>0</v>
      </c>
      <c r="N25" s="198">
        <f>INDEX('[1]Jan 2024 School Census'!O:O,MATCH($A25,'[1]Jan 2024 School Census'!$A:$A,0))+INDEX('[1]Jan 2024 School Census'!T:T,MATCH($A25,'[1]Jan 2024 School Census'!$A:$A,0))</f>
        <v>0</v>
      </c>
      <c r="O25" s="198">
        <f>INDEX('[1]Jan 2024 School Census'!P:P,MATCH($A25,'[1]Jan 2024 School Census'!$A:$A,0))+INDEX('[1]Jan 2024 School Census'!U:U,MATCH($A25,'[1]Jan 2024 School Census'!$A:$A,0))</f>
        <v>0</v>
      </c>
      <c r="P25" s="198">
        <f>INDEX('[1]Jan 2024 School Census'!Q:Q,MATCH($A25,'[1]Jan 2024 School Census'!$A:$A,0))+INDEX('[1]Jan 2024 School Census'!R:R,MATCH($A25,'[1]Jan 2024 School Census'!$A:$A,0))+INDEX('[1]Jan 2024 School Census'!V:V,MATCH($A25,'[1]Jan 2024 School Census'!$A:$A,0))+INDEX('[1]Jan 2024 School Census'!W:W,MATCH($A25,'[1]Jan 2024 School Census'!$A:$A,0))</f>
        <v>0</v>
      </c>
      <c r="Q25" s="198">
        <f>INDEX('[1]Jan 2024 School Census'!X:X,MATCH($A25,'[1]Jan 2024 School Census'!$A:$A,0))</f>
        <v>21</v>
      </c>
      <c r="R25" s="198">
        <f>INDEX('[1]Jan 2024 School Census'!Y:Y,MATCH($A25,'[1]Jan 2024 School Census'!$A:$A,0))</f>
        <v>335.4</v>
      </c>
      <c r="S25" s="198">
        <f>INDEX('[1]Jan 2024 School Census'!Z:Z,MATCH($A25,'[1]Jan 2024 School Census'!$A:$A,0))</f>
        <v>177</v>
      </c>
      <c r="T25" s="198">
        <f>INDEX('[1]Jan 2024 School Census'!AA:AA,MATCH($A25,'[1]Jan 2024 School Census'!$A:$A,0))+INDEX('[1]Jan 2024 School Census'!AB:AB,MATCH($A25,'[1]Jan 2024 School Census'!$A:$A,0))</f>
        <v>1</v>
      </c>
      <c r="U25" s="198">
        <f>INDEX('[1]Jan 2024 AP Census'!D:D,MATCH($A25,'[1]Jan 2024 AP Census'!$A:$A,0))</f>
        <v>0</v>
      </c>
      <c r="V25" s="198">
        <f>INDEX('[1]Jan 2024 AP Census'!E:E,MATCH($A25,'[1]Jan 2024 AP Census'!$A:$A,0))</f>
        <v>0</v>
      </c>
      <c r="W25" s="198">
        <f>INDEX('[1]Jan 2024 AP Census'!F:F,MATCH($A25,'[1]Jan 2024 AP Census'!$A:$A,0))</f>
        <v>0</v>
      </c>
      <c r="X25" s="198">
        <f>INDEX('[1]Jan 2024 EY Census'!D:D,MATCH($A25,'[1]Jan 2024 EY Census'!$A:$A,0))</f>
        <v>535.13866800000005</v>
      </c>
      <c r="Y25" s="198">
        <f>INDEX('[1]Jan 2024 EY Census'!E:E,MATCH($A25,'[1]Jan 2024 EY Census'!$A:$A,0))</f>
        <v>1425.4020009999999</v>
      </c>
      <c r="Z25" s="198">
        <f>INDEX('[1]Jan 2024 EY Census'!F:F,MATCH($A25,'[1]Jan 2024 EY Census'!$A:$A,0))</f>
        <v>434.53666500000003</v>
      </c>
      <c r="AA25" s="198">
        <f>INDEX('[1]Jan 2024 EY Census'!G:G,MATCH($A25,'[1]Jan 2024 EY Census'!$A:$A,0))</f>
        <v>52.4</v>
      </c>
      <c r="AB25" s="198">
        <f>INDEX('[1]Jan 2024 School Census'!AF:AF,MATCH($A25,'[1]Jan 2024 School Census'!$A:$A,0))</f>
        <v>0</v>
      </c>
      <c r="AC25" s="198">
        <f>INDEX('[1]Jan 2024 School Census'!AG:AG,MATCH($A25,'[1]Jan 2024 School Census'!$A:$A,0))</f>
        <v>0</v>
      </c>
      <c r="AD25" s="198">
        <f>INDEX('[1]Jan 2024 School Census'!AH:AH,MATCH($A25,'[1]Jan 2024 School Census'!$A:$A,0))+INDEX('[1]Jan 2024 School Census'!AI:AI,MATCH($A25,'[1]Jan 2024 School Census'!$A:$A,0))</f>
        <v>0</v>
      </c>
      <c r="AE25" s="198">
        <f>INDEX('[1]Jan 2024 School Census'!AJ:AJ,MATCH($A25,'[1]Jan 2024 School Census'!$A:$A,0))</f>
        <v>128.80000000000001</v>
      </c>
      <c r="AF25" s="198">
        <f>INDEX('[1]Jan 2024 School Census'!AK:AK,MATCH($A25,'[1]Jan 2024 School Census'!$A:$A,0))</f>
        <v>68.966667000000001</v>
      </c>
      <c r="AG25" s="198">
        <f>INDEX('[1]Jan 2024 School Census'!AL:AL,MATCH($A25,'[1]Jan 2024 School Census'!$A:$A,0))+INDEX('[1]Jan 2024 School Census'!AM:AM,MATCH($A25,'[1]Jan 2024 School Census'!$A:$A,0))</f>
        <v>0</v>
      </c>
      <c r="AH25" s="198">
        <f>INDEX('[1]Jan 2024 School Census'!AN:AN,MATCH($A25,'[1]Jan 2024 School Census'!$A:$A,0))+INDEX('[1]Jan 2024 School Census'!AR:AR,MATCH($A25,'[1]Jan 2024 School Census'!$A:$A,0))</f>
        <v>0</v>
      </c>
      <c r="AI25" s="198">
        <f>INDEX('[1]Jan 2024 School Census'!AO:AO,MATCH($A25,'[1]Jan 2024 School Census'!$A:$A,0))+INDEX('[1]Jan 2024 School Census'!AS:AS,MATCH($A25,'[1]Jan 2024 School Census'!$A:$A,0))</f>
        <v>0</v>
      </c>
      <c r="AJ25" s="198">
        <f>INDEX('[1]Jan 2024 School Census'!AP:AP,MATCH($A25,'[1]Jan 2024 School Census'!$A:$A,0))+INDEX('[1]Jan 2024 School Census'!AQ:AQ,MATCH($A25,'[1]Jan 2024 School Census'!$A:$A,0))+INDEX('[1]Jan 2024 School Census'!AT:AT,MATCH($A25,'[1]Jan 2024 School Census'!$A:$A,0))+INDEX('[1]Jan 2024 School Census'!AU:AU,MATCH($A25,'[1]Jan 2024 School Census'!$A:$A,0))</f>
        <v>0</v>
      </c>
      <c r="AK25" s="198">
        <f>INDEX('[1]Jan 2024 School Census'!AV:AV,MATCH($A25,'[1]Jan 2024 School Census'!$A:$A,0))+INDEX('[1]Jan 2024 School Census'!AZ:AZ,MATCH($A25,'[1]Jan 2024 School Census'!$A:$A,0))</f>
        <v>85.2</v>
      </c>
      <c r="AL25" s="198">
        <f>INDEX('[1]Jan 2024 School Census'!AW:AW,MATCH($A25,'[1]Jan 2024 School Census'!$A:$A,0))+INDEX('[1]Jan 2024 School Census'!BA:BA,MATCH($A25,'[1]Jan 2024 School Census'!$A:$A,0))</f>
        <v>65.8</v>
      </c>
      <c r="AM25" s="198">
        <f>INDEX('[1]Jan 2024 School Census'!AX:AX,MATCH($A25,'[1]Jan 2024 School Census'!$A:$A,0))+INDEX('[1]Jan 2024 School Census'!BB:BB,MATCH($A25,'[1]Jan 2024 School Census'!$A:$A,0))+INDEX('[1]Jan 2024 School Census'!AY:AY,MATCH($A25,'[1]Jan 2024 School Census'!$A:$A,0))+INDEX('[1]Jan 2024 School Census'!BC:BC,MATCH($A25,'[1]Jan 2024 School Census'!$A:$A,0))</f>
        <v>0</v>
      </c>
      <c r="AN25" s="198">
        <f>INDEX('[1]Jan 2024 AP Census'!I:I,MATCH($A25,'[1]Jan 2024 AP Census'!$A:$A,0))</f>
        <v>0</v>
      </c>
      <c r="AO25" s="198">
        <f>INDEX('[1]Jan 2024 AP Census'!J:J,MATCH($A25,'[1]Jan 2024 AP Census'!$A:$A,0))</f>
        <v>0</v>
      </c>
      <c r="AP25" s="198">
        <f>INDEX('[1]Jan 2024 EY Census'!N:N,MATCH($A25,'[1]Jan 2024 EY Census'!$A:$A,0))</f>
        <v>205.683335</v>
      </c>
      <c r="AQ25" s="198">
        <f>INDEX('[1]Jan 2024 EY Census'!O:O,MATCH($A25,'[1]Jan 2024 EY Census'!$A:$A,0))</f>
        <v>77.513332000000005</v>
      </c>
      <c r="AR25" s="198">
        <f>INDEX('[1]Jan 2024 EY Census'!P:P,MATCH($A25,'[1]Jan 2024 EY Census'!$A:$A,0))</f>
        <v>6</v>
      </c>
      <c r="AS25" s="198">
        <f>INDEX('[1]Jan 2024 School Census'!BE:BE,MATCH($A25,'[1]Jan 2024 School Census'!$A:$A,0))</f>
        <v>0</v>
      </c>
      <c r="AT25" s="198">
        <f>INDEX('[1]Jan 2024 School Census'!BF:BF,MATCH($A25,'[1]Jan 2024 School Census'!$A:$A,0))</f>
        <v>0</v>
      </c>
      <c r="AU25" s="198">
        <f>INDEX('[1]Jan 2024 School Census'!BG:BG,MATCH($A25,'[1]Jan 2024 School Census'!$A:$A,0))+INDEX('[1]Jan 2024 School Census'!BH:BH,MATCH($A25,'[1]Jan 2024 School Census'!$A:$A,0))</f>
        <v>0</v>
      </c>
      <c r="AV25" s="198">
        <f>INDEX('[1]Jan 2024 School Census'!BI:BI,MATCH($A25,'[1]Jan 2024 School Census'!$A:$A,0))</f>
        <v>125.766665</v>
      </c>
      <c r="AW25" s="198">
        <f>INDEX('[1]Jan 2024 School Census'!BJ:BJ,MATCH($A25,'[1]Jan 2024 School Census'!$A:$A,0))</f>
        <v>67.616664999999998</v>
      </c>
      <c r="AX25" s="198">
        <f>INDEX('[1]Jan 2024 School Census'!BK:BK,MATCH($A25,'[1]Jan 2024 School Census'!$A:$A,0))+INDEX('[1]Jan 2024 School Census'!BL:BL,MATCH($A25,'[1]Jan 2024 School Census'!$A:$A,0))</f>
        <v>0</v>
      </c>
      <c r="AY25" s="198">
        <f>INDEX('[1]Jan 2024 School Census'!BM:BM,MATCH($A25,'[1]Jan 2024 School Census'!$A:$A,0))+INDEX('[1]Jan 2024 School Census'!BQ:BQ,MATCH($A25,'[1]Jan 2024 School Census'!$A:$A,0))</f>
        <v>0</v>
      </c>
      <c r="AZ25" s="198">
        <f>INDEX('[1]Jan 2024 School Census'!BN:BN,MATCH($A25,'[1]Jan 2024 School Census'!$A:$A,0))+INDEX('[1]Jan 2024 School Census'!BR:BR,MATCH($A25,'[1]Jan 2024 School Census'!$A:$A,0))</f>
        <v>0</v>
      </c>
      <c r="BA25" s="198">
        <f>INDEX('[1]Jan 2024 School Census'!BO:BO,MATCH($A25,'[1]Jan 2024 School Census'!$A:$A,0))+INDEX('[1]Jan 2024 School Census'!BP:BP,MATCH($A25,'[1]Jan 2024 School Census'!$A:$A,0))+INDEX('[1]Jan 2024 School Census'!BS:BS,MATCH($A25,'[1]Jan 2024 School Census'!$A:$A,0))+INDEX('[1]Jan 2024 School Census'!BT:BT,MATCH($A25,'[1]Jan 2024 School Census'!$A:$A,0))</f>
        <v>0</v>
      </c>
      <c r="BB25" s="198">
        <f>INDEX('[1]Jan 2024 School Census'!BU:BU,MATCH($A25,'[1]Jan 2024 School Census'!$A:$A,0))</f>
        <v>78.966667000000001</v>
      </c>
      <c r="BC25" s="198">
        <f>INDEX('[1]Jan 2024 School Census'!BV:BV,MATCH($A25,'[1]Jan 2024 School Census'!$A:$A,0))</f>
        <v>56.6</v>
      </c>
      <c r="BD25" s="198">
        <f>INDEX('[1]Jan 2024 School Census'!BW:BW,MATCH($A25,'[1]Jan 2024 School Census'!$A:$A,0))+INDEX('[1]Jan 2024 School Census'!BX:BX,MATCH($A25,'[1]Jan 2024 School Census'!$A:$A,0))</f>
        <v>1</v>
      </c>
      <c r="BE25" s="198">
        <f>INDEX('[1]Jan 2024 EY Census'!J:J,MATCH($A25,'[1]Jan 2024 EY Census'!$A:$A,0))</f>
        <v>781.53333099999998</v>
      </c>
      <c r="BF25" s="198">
        <f>INDEX('[1]Jan 2024 EY Census'!K:K,MATCH($A25,'[1]Jan 2024 EY Census'!$A:$A,0))</f>
        <v>257.78000100000003</v>
      </c>
      <c r="BG25" s="198">
        <f>INDEX('[1]Jan 2024 EY Census'!L:L,MATCH($A25,'[1]Jan 2024 EY Census'!$A:$A,0))</f>
        <v>2</v>
      </c>
      <c r="BH25" s="198">
        <f t="shared" si="1"/>
        <v>251</v>
      </c>
      <c r="BI25" s="198">
        <f t="shared" si="2"/>
        <v>254</v>
      </c>
      <c r="BJ25" s="198">
        <f t="shared" si="3"/>
        <v>0</v>
      </c>
      <c r="BK25" s="198">
        <f t="shared" si="4"/>
        <v>0</v>
      </c>
      <c r="BL25" s="198">
        <v>90</v>
      </c>
      <c r="BN25" s="218">
        <v>207</v>
      </c>
      <c r="BO25" s="218" t="s">
        <v>117</v>
      </c>
      <c r="BP25" s="218">
        <v>2077000</v>
      </c>
      <c r="BQ25" s="218">
        <v>148562</v>
      </c>
      <c r="BR25" s="218" t="s">
        <v>1143</v>
      </c>
      <c r="BS25" s="218" t="s">
        <v>256</v>
      </c>
      <c r="BT25" s="194" t="str">
        <f t="shared" si="0"/>
        <v>Academy</v>
      </c>
      <c r="BU25" s="211">
        <v>54</v>
      </c>
      <c r="BV25" s="211">
        <v>34</v>
      </c>
      <c r="BW25" s="199">
        <f t="shared" si="6"/>
        <v>1</v>
      </c>
      <c r="BX25" s="195" t="str">
        <f t="shared" si="7"/>
        <v>2071</v>
      </c>
      <c r="BY25" s="228">
        <v>309</v>
      </c>
      <c r="BZ25" s="229" t="s">
        <v>147</v>
      </c>
      <c r="CA25" s="258">
        <v>696.61789526315795</v>
      </c>
      <c r="CB25" s="259">
        <v>295.68421052631578</v>
      </c>
      <c r="CC25" s="258">
        <v>498.9742105263158</v>
      </c>
      <c r="CD25" s="259">
        <v>4.7894736842105265</v>
      </c>
    </row>
    <row r="26" spans="1:82" ht="14.5" x14ac:dyDescent="0.35">
      <c r="A26" s="196">
        <v>873</v>
      </c>
      <c r="B26" s="197" t="s">
        <v>118</v>
      </c>
      <c r="C26" s="198">
        <v>50465</v>
      </c>
      <c r="D26" s="198">
        <v>34301</v>
      </c>
      <c r="E26" s="198">
        <f>INDEX('[1]Jan 2024 School Census'!D:D,MATCH($A26,'[1]Jan 2024 School Census'!$A:$A,0))</f>
        <v>63.266666000000001</v>
      </c>
      <c r="F26" s="198">
        <f>INDEX('[1]Jan 2024 School Census'!E:E,MATCH($A26,'[1]Jan 2024 School Census'!$A:$A,0))</f>
        <v>329.066666</v>
      </c>
      <c r="G26" s="198">
        <f>INDEX('[1]Jan 2024 School Census'!F:F,MATCH($A26,'[1]Jan 2024 School Census'!$A:$A,0))</f>
        <v>125</v>
      </c>
      <c r="H26" s="198">
        <f>INDEX('[1]Jan 2024 School Census'!G:G,MATCH($A26,'[1]Jan 2024 School Census'!$A:$A,0))+INDEX('[1]Jan 2024 School Census'!H:H,MATCH($A26,'[1]Jan 2024 School Census'!$A:$A,0))</f>
        <v>9</v>
      </c>
      <c r="I26" s="198">
        <f>INDEX('[1]Jan 2024 School Census'!I:I,MATCH($A26,'[1]Jan 2024 School Census'!$A:$A,0))</f>
        <v>10.199999999999999</v>
      </c>
      <c r="J26" s="198">
        <f>INDEX('[1]Jan 2024 School Census'!J:J,MATCH($A26,'[1]Jan 2024 School Census'!$A:$A,0))</f>
        <v>327.26666699999998</v>
      </c>
      <c r="K26" s="198">
        <f>INDEX('[1]Jan 2024 School Census'!K:K,MATCH($A26,'[1]Jan 2024 School Census'!$A:$A,0))</f>
        <v>125.4</v>
      </c>
      <c r="L26" s="198">
        <f>INDEX('[1]Jan 2024 School Census'!L:L,MATCH($A26,'[1]Jan 2024 School Census'!$A:$A,0))+INDEX('[1]Jan 2024 School Census'!M:M,MATCH($A26,'[1]Jan 2024 School Census'!$A:$A,0))</f>
        <v>8</v>
      </c>
      <c r="M26" s="198">
        <f>INDEX('[1]Jan 2024 School Census'!N:N,MATCH($A26,'[1]Jan 2024 School Census'!$A:$A,0))+INDEX('[1]Jan 2024 School Census'!S:S,MATCH($A26,'[1]Jan 2024 School Census'!$A:$A,0))</f>
        <v>0</v>
      </c>
      <c r="N26" s="198">
        <f>INDEX('[1]Jan 2024 School Census'!O:O,MATCH($A26,'[1]Jan 2024 School Census'!$A:$A,0))+INDEX('[1]Jan 2024 School Census'!T:T,MATCH($A26,'[1]Jan 2024 School Census'!$A:$A,0))</f>
        <v>0</v>
      </c>
      <c r="O26" s="198">
        <f>INDEX('[1]Jan 2024 School Census'!P:P,MATCH($A26,'[1]Jan 2024 School Census'!$A:$A,0))+INDEX('[1]Jan 2024 School Census'!U:U,MATCH($A26,'[1]Jan 2024 School Census'!$A:$A,0))</f>
        <v>0</v>
      </c>
      <c r="P26" s="198">
        <f>INDEX('[1]Jan 2024 School Census'!Q:Q,MATCH($A26,'[1]Jan 2024 School Census'!$A:$A,0))+INDEX('[1]Jan 2024 School Census'!R:R,MATCH($A26,'[1]Jan 2024 School Census'!$A:$A,0))+INDEX('[1]Jan 2024 School Census'!V:V,MATCH($A26,'[1]Jan 2024 School Census'!$A:$A,0))+INDEX('[1]Jan 2024 School Census'!W:W,MATCH($A26,'[1]Jan 2024 School Census'!$A:$A,0))</f>
        <v>0</v>
      </c>
      <c r="Q26" s="198">
        <f>INDEX('[1]Jan 2024 School Census'!X:X,MATCH($A26,'[1]Jan 2024 School Census'!$A:$A,0))</f>
        <v>45.066667000000002</v>
      </c>
      <c r="R26" s="198">
        <f>INDEX('[1]Jan 2024 School Census'!Y:Y,MATCH($A26,'[1]Jan 2024 School Census'!$A:$A,0))</f>
        <v>547.26666399999999</v>
      </c>
      <c r="S26" s="198">
        <f>INDEX('[1]Jan 2024 School Census'!Z:Z,MATCH($A26,'[1]Jan 2024 School Census'!$A:$A,0))</f>
        <v>225.05999800000001</v>
      </c>
      <c r="T26" s="198">
        <f>INDEX('[1]Jan 2024 School Census'!AA:AA,MATCH($A26,'[1]Jan 2024 School Census'!$A:$A,0))+INDEX('[1]Jan 2024 School Census'!AB:AB,MATCH($A26,'[1]Jan 2024 School Census'!$A:$A,0))</f>
        <v>6.6</v>
      </c>
      <c r="U26" s="198">
        <f>INDEX('[1]Jan 2024 AP Census'!D:D,MATCH($A26,'[1]Jan 2024 AP Census'!$A:$A,0))</f>
        <v>0</v>
      </c>
      <c r="V26" s="198">
        <f>INDEX('[1]Jan 2024 AP Census'!E:E,MATCH($A26,'[1]Jan 2024 AP Census'!$A:$A,0))</f>
        <v>0</v>
      </c>
      <c r="W26" s="198">
        <f>INDEX('[1]Jan 2024 AP Census'!F:F,MATCH($A26,'[1]Jan 2024 AP Census'!$A:$A,0))</f>
        <v>0</v>
      </c>
      <c r="X26" s="198">
        <f>INDEX('[1]Jan 2024 EY Census'!D:D,MATCH($A26,'[1]Jan 2024 EY Census'!$A:$A,0))</f>
        <v>670.91333499999996</v>
      </c>
      <c r="Y26" s="198">
        <f>INDEX('[1]Jan 2024 EY Census'!E:E,MATCH($A26,'[1]Jan 2024 EY Census'!$A:$A,0))</f>
        <v>4855.4533410000004</v>
      </c>
      <c r="Z26" s="198">
        <f>INDEX('[1]Jan 2024 EY Census'!F:F,MATCH($A26,'[1]Jan 2024 EY Census'!$A:$A,0))</f>
        <v>1755.4499980000001</v>
      </c>
      <c r="AA26" s="198">
        <f>INDEX('[1]Jan 2024 EY Census'!G:G,MATCH($A26,'[1]Jan 2024 EY Census'!$A:$A,0))</f>
        <v>81.922667000000004</v>
      </c>
      <c r="AB26" s="198">
        <f>INDEX('[1]Jan 2024 School Census'!AF:AF,MATCH($A26,'[1]Jan 2024 School Census'!$A:$A,0))</f>
        <v>60.6</v>
      </c>
      <c r="AC26" s="198">
        <f>INDEX('[1]Jan 2024 School Census'!AG:AG,MATCH($A26,'[1]Jan 2024 School Census'!$A:$A,0))</f>
        <v>32</v>
      </c>
      <c r="AD26" s="198">
        <f>INDEX('[1]Jan 2024 School Census'!AH:AH,MATCH($A26,'[1]Jan 2024 School Census'!$A:$A,0))+INDEX('[1]Jan 2024 School Census'!AI:AI,MATCH($A26,'[1]Jan 2024 School Census'!$A:$A,0))</f>
        <v>4</v>
      </c>
      <c r="AE26" s="198">
        <f>INDEX('[1]Jan 2024 School Census'!AJ:AJ,MATCH($A26,'[1]Jan 2024 School Census'!$A:$A,0))</f>
        <v>48.2</v>
      </c>
      <c r="AF26" s="198">
        <f>INDEX('[1]Jan 2024 School Census'!AK:AK,MATCH($A26,'[1]Jan 2024 School Census'!$A:$A,0))</f>
        <v>26</v>
      </c>
      <c r="AG26" s="198">
        <f>INDEX('[1]Jan 2024 School Census'!AL:AL,MATCH($A26,'[1]Jan 2024 School Census'!$A:$A,0))+INDEX('[1]Jan 2024 School Census'!AM:AM,MATCH($A26,'[1]Jan 2024 School Census'!$A:$A,0))</f>
        <v>3</v>
      </c>
      <c r="AH26" s="198">
        <f>INDEX('[1]Jan 2024 School Census'!AN:AN,MATCH($A26,'[1]Jan 2024 School Census'!$A:$A,0))+INDEX('[1]Jan 2024 School Census'!AR:AR,MATCH($A26,'[1]Jan 2024 School Census'!$A:$A,0))</f>
        <v>0</v>
      </c>
      <c r="AI26" s="198">
        <f>INDEX('[1]Jan 2024 School Census'!AO:AO,MATCH($A26,'[1]Jan 2024 School Census'!$A:$A,0))+INDEX('[1]Jan 2024 School Census'!AS:AS,MATCH($A26,'[1]Jan 2024 School Census'!$A:$A,0))</f>
        <v>0</v>
      </c>
      <c r="AJ26" s="198">
        <f>INDEX('[1]Jan 2024 School Census'!AP:AP,MATCH($A26,'[1]Jan 2024 School Census'!$A:$A,0))+INDEX('[1]Jan 2024 School Census'!AQ:AQ,MATCH($A26,'[1]Jan 2024 School Census'!$A:$A,0))+INDEX('[1]Jan 2024 School Census'!AT:AT,MATCH($A26,'[1]Jan 2024 School Census'!$A:$A,0))+INDEX('[1]Jan 2024 School Census'!AU:AU,MATCH($A26,'[1]Jan 2024 School Census'!$A:$A,0))</f>
        <v>0</v>
      </c>
      <c r="AK26" s="198">
        <f>INDEX('[1]Jan 2024 School Census'!AV:AV,MATCH($A26,'[1]Jan 2024 School Census'!$A:$A,0))+INDEX('[1]Jan 2024 School Census'!AZ:AZ,MATCH($A26,'[1]Jan 2024 School Census'!$A:$A,0))</f>
        <v>53.686667</v>
      </c>
      <c r="AL26" s="198">
        <f>INDEX('[1]Jan 2024 School Census'!AW:AW,MATCH($A26,'[1]Jan 2024 School Census'!$A:$A,0))+INDEX('[1]Jan 2024 School Census'!BA:BA,MATCH($A26,'[1]Jan 2024 School Census'!$A:$A,0))</f>
        <v>32.826666000000003</v>
      </c>
      <c r="AM26" s="198">
        <f>INDEX('[1]Jan 2024 School Census'!AX:AX,MATCH($A26,'[1]Jan 2024 School Census'!$A:$A,0))+INDEX('[1]Jan 2024 School Census'!BB:BB,MATCH($A26,'[1]Jan 2024 School Census'!$A:$A,0))+INDEX('[1]Jan 2024 School Census'!AY:AY,MATCH($A26,'[1]Jan 2024 School Census'!$A:$A,0))+INDEX('[1]Jan 2024 School Census'!BC:BC,MATCH($A26,'[1]Jan 2024 School Census'!$A:$A,0))</f>
        <v>2</v>
      </c>
      <c r="AN26" s="198">
        <f>INDEX('[1]Jan 2024 AP Census'!I:I,MATCH($A26,'[1]Jan 2024 AP Census'!$A:$A,0))</f>
        <v>0</v>
      </c>
      <c r="AO26" s="198">
        <f>INDEX('[1]Jan 2024 AP Census'!J:J,MATCH($A26,'[1]Jan 2024 AP Census'!$A:$A,0))</f>
        <v>0</v>
      </c>
      <c r="AP26" s="198">
        <f>INDEX('[1]Jan 2024 EY Census'!N:N,MATCH($A26,'[1]Jan 2024 EY Census'!$A:$A,0))</f>
        <v>659.81667000000004</v>
      </c>
      <c r="AQ26" s="198">
        <f>INDEX('[1]Jan 2024 EY Census'!O:O,MATCH($A26,'[1]Jan 2024 EY Census'!$A:$A,0))</f>
        <v>299.40000300000003</v>
      </c>
      <c r="AR26" s="198">
        <f>INDEX('[1]Jan 2024 EY Census'!P:P,MATCH($A26,'[1]Jan 2024 EY Census'!$A:$A,0))</f>
        <v>17.45</v>
      </c>
      <c r="AS26" s="198">
        <f>INDEX('[1]Jan 2024 School Census'!BE:BE,MATCH($A26,'[1]Jan 2024 School Census'!$A:$A,0))</f>
        <v>97.6</v>
      </c>
      <c r="AT26" s="198">
        <f>INDEX('[1]Jan 2024 School Census'!BF:BF,MATCH($A26,'[1]Jan 2024 School Census'!$A:$A,0))</f>
        <v>42.733333000000002</v>
      </c>
      <c r="AU26" s="198">
        <f>INDEX('[1]Jan 2024 School Census'!BG:BG,MATCH($A26,'[1]Jan 2024 School Census'!$A:$A,0))+INDEX('[1]Jan 2024 School Census'!BH:BH,MATCH($A26,'[1]Jan 2024 School Census'!$A:$A,0))</f>
        <v>0.8</v>
      </c>
      <c r="AV26" s="198">
        <f>INDEX('[1]Jan 2024 School Census'!BI:BI,MATCH($A26,'[1]Jan 2024 School Census'!$A:$A,0))</f>
        <v>71.393332999999998</v>
      </c>
      <c r="AW26" s="198">
        <f>INDEX('[1]Jan 2024 School Census'!BJ:BJ,MATCH($A26,'[1]Jan 2024 School Census'!$A:$A,0))</f>
        <v>35.200000000000003</v>
      </c>
      <c r="AX26" s="198">
        <f>INDEX('[1]Jan 2024 School Census'!BK:BK,MATCH($A26,'[1]Jan 2024 School Census'!$A:$A,0))+INDEX('[1]Jan 2024 School Census'!BL:BL,MATCH($A26,'[1]Jan 2024 School Census'!$A:$A,0))</f>
        <v>3</v>
      </c>
      <c r="AY26" s="198">
        <f>INDEX('[1]Jan 2024 School Census'!BM:BM,MATCH($A26,'[1]Jan 2024 School Census'!$A:$A,0))+INDEX('[1]Jan 2024 School Census'!BQ:BQ,MATCH($A26,'[1]Jan 2024 School Census'!$A:$A,0))</f>
        <v>0</v>
      </c>
      <c r="AZ26" s="198">
        <f>INDEX('[1]Jan 2024 School Census'!BN:BN,MATCH($A26,'[1]Jan 2024 School Census'!$A:$A,0))+INDEX('[1]Jan 2024 School Census'!BR:BR,MATCH($A26,'[1]Jan 2024 School Census'!$A:$A,0))</f>
        <v>0</v>
      </c>
      <c r="BA26" s="198">
        <f>INDEX('[1]Jan 2024 School Census'!BO:BO,MATCH($A26,'[1]Jan 2024 School Census'!$A:$A,0))+INDEX('[1]Jan 2024 School Census'!BP:BP,MATCH($A26,'[1]Jan 2024 School Census'!$A:$A,0))+INDEX('[1]Jan 2024 School Census'!BS:BS,MATCH($A26,'[1]Jan 2024 School Census'!$A:$A,0))+INDEX('[1]Jan 2024 School Census'!BT:BT,MATCH($A26,'[1]Jan 2024 School Census'!$A:$A,0))</f>
        <v>0</v>
      </c>
      <c r="BB26" s="198">
        <f>INDEX('[1]Jan 2024 School Census'!BU:BU,MATCH($A26,'[1]Jan 2024 School Census'!$A:$A,0))</f>
        <v>165.98800199999999</v>
      </c>
      <c r="BC26" s="198">
        <f>INDEX('[1]Jan 2024 School Census'!BV:BV,MATCH($A26,'[1]Jan 2024 School Census'!$A:$A,0))</f>
        <v>92.133332999999993</v>
      </c>
      <c r="BD26" s="198">
        <f>INDEX('[1]Jan 2024 School Census'!BW:BW,MATCH($A26,'[1]Jan 2024 School Census'!$A:$A,0))+INDEX('[1]Jan 2024 School Census'!BX:BX,MATCH($A26,'[1]Jan 2024 School Census'!$A:$A,0))</f>
        <v>0</v>
      </c>
      <c r="BE26" s="198">
        <f>INDEX('[1]Jan 2024 EY Census'!J:J,MATCH($A26,'[1]Jan 2024 EY Census'!$A:$A,0))</f>
        <v>2400.8626939999999</v>
      </c>
      <c r="BF26" s="198">
        <f>INDEX('[1]Jan 2024 EY Census'!K:K,MATCH($A26,'[1]Jan 2024 EY Census'!$A:$A,0))</f>
        <v>912.856673</v>
      </c>
      <c r="BG26" s="198">
        <f>INDEX('[1]Jan 2024 EY Census'!L:L,MATCH($A26,'[1]Jan 2024 EY Census'!$A:$A,0))</f>
        <v>28.216666</v>
      </c>
      <c r="BH26" s="198">
        <f t="shared" si="1"/>
        <v>215</v>
      </c>
      <c r="BI26" s="198">
        <f t="shared" si="2"/>
        <v>321</v>
      </c>
      <c r="BJ26" s="198">
        <f t="shared" si="3"/>
        <v>405</v>
      </c>
      <c r="BK26" s="198">
        <f t="shared" si="4"/>
        <v>807</v>
      </c>
      <c r="BL26" s="198">
        <v>256.5</v>
      </c>
      <c r="BN26" s="218">
        <v>207</v>
      </c>
      <c r="BO26" s="218" t="s">
        <v>117</v>
      </c>
      <c r="BP26" s="218">
        <v>2077164</v>
      </c>
      <c r="BQ26" s="218">
        <v>141957</v>
      </c>
      <c r="BR26" s="218" t="s">
        <v>262</v>
      </c>
      <c r="BS26" s="218" t="s">
        <v>245</v>
      </c>
      <c r="BT26" s="194" t="str">
        <f t="shared" si="0"/>
        <v>Academy</v>
      </c>
      <c r="BU26" s="211">
        <v>12</v>
      </c>
      <c r="BV26" s="211">
        <v>107</v>
      </c>
      <c r="BW26" s="199">
        <f t="shared" si="6"/>
        <v>2</v>
      </c>
      <c r="BX26" s="195" t="str">
        <f t="shared" si="7"/>
        <v>2072</v>
      </c>
      <c r="BY26" s="228">
        <v>310</v>
      </c>
      <c r="BZ26" s="229" t="s">
        <v>148</v>
      </c>
      <c r="CA26" s="258">
        <v>798.00368421052622</v>
      </c>
      <c r="CB26" s="259">
        <v>139.27947368421053</v>
      </c>
      <c r="CC26" s="258">
        <v>419.06526315789478</v>
      </c>
      <c r="CD26" s="259">
        <v>7.5263157894736841</v>
      </c>
    </row>
    <row r="27" spans="1:82" ht="14.5" x14ac:dyDescent="0.35">
      <c r="A27" s="196">
        <v>202</v>
      </c>
      <c r="B27" s="197" t="s">
        <v>92</v>
      </c>
      <c r="C27" s="198">
        <v>9395</v>
      </c>
      <c r="D27" s="198">
        <v>7639</v>
      </c>
      <c r="E27" s="198">
        <f>INDEX('[1]Jan 2024 School Census'!D:D,MATCH($A27,'[1]Jan 2024 School Census'!$A:$A,0))</f>
        <v>31</v>
      </c>
      <c r="F27" s="198">
        <f>INDEX('[1]Jan 2024 School Census'!E:E,MATCH($A27,'[1]Jan 2024 School Census'!$A:$A,0))</f>
        <v>61</v>
      </c>
      <c r="G27" s="198">
        <f>INDEX('[1]Jan 2024 School Census'!F:F,MATCH($A27,'[1]Jan 2024 School Census'!$A:$A,0))</f>
        <v>15</v>
      </c>
      <c r="H27" s="198">
        <f>INDEX('[1]Jan 2024 School Census'!G:G,MATCH($A27,'[1]Jan 2024 School Census'!$A:$A,0))+INDEX('[1]Jan 2024 School Census'!H:H,MATCH($A27,'[1]Jan 2024 School Census'!$A:$A,0))</f>
        <v>1</v>
      </c>
      <c r="I27" s="198">
        <f>INDEX('[1]Jan 2024 School Census'!I:I,MATCH($A27,'[1]Jan 2024 School Census'!$A:$A,0))</f>
        <v>61</v>
      </c>
      <c r="J27" s="198">
        <f>INDEX('[1]Jan 2024 School Census'!J:J,MATCH($A27,'[1]Jan 2024 School Census'!$A:$A,0))</f>
        <v>515.33333300000004</v>
      </c>
      <c r="K27" s="198">
        <f>INDEX('[1]Jan 2024 School Census'!K:K,MATCH($A27,'[1]Jan 2024 School Census'!$A:$A,0))</f>
        <v>237</v>
      </c>
      <c r="L27" s="198">
        <f>INDEX('[1]Jan 2024 School Census'!L:L,MATCH($A27,'[1]Jan 2024 School Census'!$A:$A,0))+INDEX('[1]Jan 2024 School Census'!M:M,MATCH($A27,'[1]Jan 2024 School Census'!$A:$A,0))</f>
        <v>9</v>
      </c>
      <c r="M27" s="198">
        <f>INDEX('[1]Jan 2024 School Census'!N:N,MATCH($A27,'[1]Jan 2024 School Census'!$A:$A,0))+INDEX('[1]Jan 2024 School Census'!S:S,MATCH($A27,'[1]Jan 2024 School Census'!$A:$A,0))</f>
        <v>0</v>
      </c>
      <c r="N27" s="198">
        <f>INDEX('[1]Jan 2024 School Census'!O:O,MATCH($A27,'[1]Jan 2024 School Census'!$A:$A,0))+INDEX('[1]Jan 2024 School Census'!T:T,MATCH($A27,'[1]Jan 2024 School Census'!$A:$A,0))</f>
        <v>0</v>
      </c>
      <c r="O27" s="198">
        <f>INDEX('[1]Jan 2024 School Census'!P:P,MATCH($A27,'[1]Jan 2024 School Census'!$A:$A,0))+INDEX('[1]Jan 2024 School Census'!U:U,MATCH($A27,'[1]Jan 2024 School Census'!$A:$A,0))</f>
        <v>0</v>
      </c>
      <c r="P27" s="198">
        <f>INDEX('[1]Jan 2024 School Census'!Q:Q,MATCH($A27,'[1]Jan 2024 School Census'!$A:$A,0))+INDEX('[1]Jan 2024 School Census'!R:R,MATCH($A27,'[1]Jan 2024 School Census'!$A:$A,0))+INDEX('[1]Jan 2024 School Census'!V:V,MATCH($A27,'[1]Jan 2024 School Census'!$A:$A,0))+INDEX('[1]Jan 2024 School Census'!W:W,MATCH($A27,'[1]Jan 2024 School Census'!$A:$A,0))</f>
        <v>0</v>
      </c>
      <c r="Q27" s="198">
        <f>INDEX('[1]Jan 2024 School Census'!X:X,MATCH($A27,'[1]Jan 2024 School Census'!$A:$A,0))</f>
        <v>0</v>
      </c>
      <c r="R27" s="198">
        <f>INDEX('[1]Jan 2024 School Census'!Y:Y,MATCH($A27,'[1]Jan 2024 School Census'!$A:$A,0))</f>
        <v>17.5</v>
      </c>
      <c r="S27" s="198">
        <f>INDEX('[1]Jan 2024 School Census'!Z:Z,MATCH($A27,'[1]Jan 2024 School Census'!$A:$A,0))</f>
        <v>7</v>
      </c>
      <c r="T27" s="198">
        <f>INDEX('[1]Jan 2024 School Census'!AA:AA,MATCH($A27,'[1]Jan 2024 School Census'!$A:$A,0))+INDEX('[1]Jan 2024 School Census'!AB:AB,MATCH($A27,'[1]Jan 2024 School Census'!$A:$A,0))</f>
        <v>1</v>
      </c>
      <c r="U27" s="198">
        <f>INDEX('[1]Jan 2024 AP Census'!D:D,MATCH($A27,'[1]Jan 2024 AP Census'!$A:$A,0))</f>
        <v>0</v>
      </c>
      <c r="V27" s="198">
        <f>INDEX('[1]Jan 2024 AP Census'!E:E,MATCH($A27,'[1]Jan 2024 AP Census'!$A:$A,0))</f>
        <v>0</v>
      </c>
      <c r="W27" s="198">
        <f>INDEX('[1]Jan 2024 AP Census'!F:F,MATCH($A27,'[1]Jan 2024 AP Census'!$A:$A,0))</f>
        <v>0</v>
      </c>
      <c r="X27" s="198">
        <f>INDEX('[1]Jan 2024 EY Census'!D:D,MATCH($A27,'[1]Jan 2024 EY Census'!$A:$A,0))</f>
        <v>306.20000099999999</v>
      </c>
      <c r="Y27" s="198">
        <f>INDEX('[1]Jan 2024 EY Census'!E:E,MATCH($A27,'[1]Jan 2024 EY Census'!$A:$A,0))</f>
        <v>846.53333599999996</v>
      </c>
      <c r="Z27" s="198">
        <f>INDEX('[1]Jan 2024 EY Census'!F:F,MATCH($A27,'[1]Jan 2024 EY Census'!$A:$A,0))</f>
        <v>238.8</v>
      </c>
      <c r="AA27" s="198">
        <f>INDEX('[1]Jan 2024 EY Census'!G:G,MATCH($A27,'[1]Jan 2024 EY Census'!$A:$A,0))</f>
        <v>114.733333</v>
      </c>
      <c r="AB27" s="198">
        <f>INDEX('[1]Jan 2024 School Census'!AF:AF,MATCH($A27,'[1]Jan 2024 School Census'!$A:$A,0))</f>
        <v>28</v>
      </c>
      <c r="AC27" s="198">
        <f>INDEX('[1]Jan 2024 School Census'!AG:AG,MATCH($A27,'[1]Jan 2024 School Census'!$A:$A,0))</f>
        <v>1</v>
      </c>
      <c r="AD27" s="198">
        <f>INDEX('[1]Jan 2024 School Census'!AH:AH,MATCH($A27,'[1]Jan 2024 School Census'!$A:$A,0))+INDEX('[1]Jan 2024 School Census'!AI:AI,MATCH($A27,'[1]Jan 2024 School Census'!$A:$A,0))</f>
        <v>0</v>
      </c>
      <c r="AE27" s="198">
        <f>INDEX('[1]Jan 2024 School Census'!AJ:AJ,MATCH($A27,'[1]Jan 2024 School Census'!$A:$A,0))</f>
        <v>151</v>
      </c>
      <c r="AF27" s="198">
        <f>INDEX('[1]Jan 2024 School Census'!AK:AK,MATCH($A27,'[1]Jan 2024 School Census'!$A:$A,0))</f>
        <v>73</v>
      </c>
      <c r="AG27" s="198">
        <f>INDEX('[1]Jan 2024 School Census'!AL:AL,MATCH($A27,'[1]Jan 2024 School Census'!$A:$A,0))+INDEX('[1]Jan 2024 School Census'!AM:AM,MATCH($A27,'[1]Jan 2024 School Census'!$A:$A,0))</f>
        <v>2</v>
      </c>
      <c r="AH27" s="198">
        <f>INDEX('[1]Jan 2024 School Census'!AN:AN,MATCH($A27,'[1]Jan 2024 School Census'!$A:$A,0))+INDEX('[1]Jan 2024 School Census'!AR:AR,MATCH($A27,'[1]Jan 2024 School Census'!$A:$A,0))</f>
        <v>0</v>
      </c>
      <c r="AI27" s="198">
        <f>INDEX('[1]Jan 2024 School Census'!AO:AO,MATCH($A27,'[1]Jan 2024 School Census'!$A:$A,0))+INDEX('[1]Jan 2024 School Census'!AS:AS,MATCH($A27,'[1]Jan 2024 School Census'!$A:$A,0))</f>
        <v>0</v>
      </c>
      <c r="AJ27" s="198">
        <f>INDEX('[1]Jan 2024 School Census'!AP:AP,MATCH($A27,'[1]Jan 2024 School Census'!$A:$A,0))+INDEX('[1]Jan 2024 School Census'!AQ:AQ,MATCH($A27,'[1]Jan 2024 School Census'!$A:$A,0))+INDEX('[1]Jan 2024 School Census'!AT:AT,MATCH($A27,'[1]Jan 2024 School Census'!$A:$A,0))+INDEX('[1]Jan 2024 School Census'!AU:AU,MATCH($A27,'[1]Jan 2024 School Census'!$A:$A,0))</f>
        <v>0</v>
      </c>
      <c r="AK27" s="198">
        <f>INDEX('[1]Jan 2024 School Census'!AV:AV,MATCH($A27,'[1]Jan 2024 School Census'!$A:$A,0))+INDEX('[1]Jan 2024 School Census'!AZ:AZ,MATCH($A27,'[1]Jan 2024 School Census'!$A:$A,0))</f>
        <v>0</v>
      </c>
      <c r="AL27" s="198">
        <f>INDEX('[1]Jan 2024 School Census'!AW:AW,MATCH($A27,'[1]Jan 2024 School Census'!$A:$A,0))+INDEX('[1]Jan 2024 School Census'!BA:BA,MATCH($A27,'[1]Jan 2024 School Census'!$A:$A,0))</f>
        <v>0</v>
      </c>
      <c r="AM27" s="198">
        <f>INDEX('[1]Jan 2024 School Census'!AX:AX,MATCH($A27,'[1]Jan 2024 School Census'!$A:$A,0))+INDEX('[1]Jan 2024 School Census'!BB:BB,MATCH($A27,'[1]Jan 2024 School Census'!$A:$A,0))+INDEX('[1]Jan 2024 School Census'!AY:AY,MATCH($A27,'[1]Jan 2024 School Census'!$A:$A,0))+INDEX('[1]Jan 2024 School Census'!BC:BC,MATCH($A27,'[1]Jan 2024 School Census'!$A:$A,0))</f>
        <v>0</v>
      </c>
      <c r="AN27" s="198">
        <f>INDEX('[1]Jan 2024 AP Census'!I:I,MATCH($A27,'[1]Jan 2024 AP Census'!$A:$A,0))</f>
        <v>0</v>
      </c>
      <c r="AO27" s="198">
        <f>INDEX('[1]Jan 2024 AP Census'!J:J,MATCH($A27,'[1]Jan 2024 AP Census'!$A:$A,0))</f>
        <v>0</v>
      </c>
      <c r="AP27" s="198">
        <f>INDEX('[1]Jan 2024 EY Census'!N:N,MATCH($A27,'[1]Jan 2024 EY Census'!$A:$A,0))</f>
        <v>100</v>
      </c>
      <c r="AQ27" s="198">
        <f>INDEX('[1]Jan 2024 EY Census'!O:O,MATCH($A27,'[1]Jan 2024 EY Census'!$A:$A,0))</f>
        <v>32</v>
      </c>
      <c r="AR27" s="198">
        <f>INDEX('[1]Jan 2024 EY Census'!P:P,MATCH($A27,'[1]Jan 2024 EY Census'!$A:$A,0))</f>
        <v>0</v>
      </c>
      <c r="AS27" s="198">
        <f>INDEX('[1]Jan 2024 School Census'!BE:BE,MATCH($A27,'[1]Jan 2024 School Census'!$A:$A,0))</f>
        <v>15</v>
      </c>
      <c r="AT27" s="198">
        <f>INDEX('[1]Jan 2024 School Census'!BF:BF,MATCH($A27,'[1]Jan 2024 School Census'!$A:$A,0))</f>
        <v>5</v>
      </c>
      <c r="AU27" s="198">
        <f>INDEX('[1]Jan 2024 School Census'!BG:BG,MATCH($A27,'[1]Jan 2024 School Census'!$A:$A,0))+INDEX('[1]Jan 2024 School Census'!BH:BH,MATCH($A27,'[1]Jan 2024 School Census'!$A:$A,0))</f>
        <v>0</v>
      </c>
      <c r="AV27" s="198">
        <f>INDEX('[1]Jan 2024 School Census'!BI:BI,MATCH($A27,'[1]Jan 2024 School Census'!$A:$A,0))</f>
        <v>136</v>
      </c>
      <c r="AW27" s="198">
        <f>INDEX('[1]Jan 2024 School Census'!BJ:BJ,MATCH($A27,'[1]Jan 2024 School Census'!$A:$A,0))</f>
        <v>66</v>
      </c>
      <c r="AX27" s="198">
        <f>INDEX('[1]Jan 2024 School Census'!BK:BK,MATCH($A27,'[1]Jan 2024 School Census'!$A:$A,0))+INDEX('[1]Jan 2024 School Census'!BL:BL,MATCH($A27,'[1]Jan 2024 School Census'!$A:$A,0))</f>
        <v>7</v>
      </c>
      <c r="AY27" s="198">
        <f>INDEX('[1]Jan 2024 School Census'!BM:BM,MATCH($A27,'[1]Jan 2024 School Census'!$A:$A,0))+INDEX('[1]Jan 2024 School Census'!BQ:BQ,MATCH($A27,'[1]Jan 2024 School Census'!$A:$A,0))</f>
        <v>0</v>
      </c>
      <c r="AZ27" s="198">
        <f>INDEX('[1]Jan 2024 School Census'!BN:BN,MATCH($A27,'[1]Jan 2024 School Census'!$A:$A,0))+INDEX('[1]Jan 2024 School Census'!BR:BR,MATCH($A27,'[1]Jan 2024 School Census'!$A:$A,0))</f>
        <v>0</v>
      </c>
      <c r="BA27" s="198">
        <f>INDEX('[1]Jan 2024 School Census'!BO:BO,MATCH($A27,'[1]Jan 2024 School Census'!$A:$A,0))+INDEX('[1]Jan 2024 School Census'!BP:BP,MATCH($A27,'[1]Jan 2024 School Census'!$A:$A,0))+INDEX('[1]Jan 2024 School Census'!BS:BS,MATCH($A27,'[1]Jan 2024 School Census'!$A:$A,0))+INDEX('[1]Jan 2024 School Census'!BT:BT,MATCH($A27,'[1]Jan 2024 School Census'!$A:$A,0))</f>
        <v>0</v>
      </c>
      <c r="BB27" s="198">
        <f>INDEX('[1]Jan 2024 School Census'!BU:BU,MATCH($A27,'[1]Jan 2024 School Census'!$A:$A,0))</f>
        <v>6</v>
      </c>
      <c r="BC27" s="198">
        <f>INDEX('[1]Jan 2024 School Census'!BV:BV,MATCH($A27,'[1]Jan 2024 School Census'!$A:$A,0))</f>
        <v>1</v>
      </c>
      <c r="BD27" s="198">
        <f>INDEX('[1]Jan 2024 School Census'!BW:BW,MATCH($A27,'[1]Jan 2024 School Census'!$A:$A,0))+INDEX('[1]Jan 2024 School Census'!BX:BX,MATCH($A27,'[1]Jan 2024 School Census'!$A:$A,0))</f>
        <v>0</v>
      </c>
      <c r="BE27" s="198">
        <f>INDEX('[1]Jan 2024 EY Census'!J:J,MATCH($A27,'[1]Jan 2024 EY Census'!$A:$A,0))</f>
        <v>203.481335</v>
      </c>
      <c r="BF27" s="198">
        <f>INDEX('[1]Jan 2024 EY Census'!K:K,MATCH($A27,'[1]Jan 2024 EY Census'!$A:$A,0))</f>
        <v>50.8</v>
      </c>
      <c r="BG27" s="198">
        <f>INDEX('[1]Jan 2024 EY Census'!L:L,MATCH($A27,'[1]Jan 2024 EY Census'!$A:$A,0))</f>
        <v>2.733333</v>
      </c>
      <c r="BH27" s="198">
        <f t="shared" si="1"/>
        <v>153</v>
      </c>
      <c r="BI27" s="198">
        <f t="shared" si="2"/>
        <v>173</v>
      </c>
      <c r="BJ27" s="198">
        <f t="shared" si="3"/>
        <v>0</v>
      </c>
      <c r="BK27" s="198">
        <f t="shared" si="4"/>
        <v>0</v>
      </c>
      <c r="BL27" s="198">
        <v>53</v>
      </c>
      <c r="BN27" s="218">
        <v>208</v>
      </c>
      <c r="BO27" s="218" t="s">
        <v>119</v>
      </c>
      <c r="BP27" s="218">
        <v>2085950</v>
      </c>
      <c r="BQ27" s="218">
        <v>100643</v>
      </c>
      <c r="BR27" s="218" t="s">
        <v>263</v>
      </c>
      <c r="BS27" s="218" t="s">
        <v>264</v>
      </c>
      <c r="BT27" s="194" t="str">
        <f t="shared" si="0"/>
        <v>Maintained</v>
      </c>
      <c r="BU27" s="211">
        <v>75</v>
      </c>
      <c r="BV27" s="211">
        <v>71</v>
      </c>
      <c r="BW27" s="199">
        <f t="shared" si="6"/>
        <v>1</v>
      </c>
      <c r="BX27" s="195" t="str">
        <f t="shared" si="7"/>
        <v>2081</v>
      </c>
      <c r="BY27" s="228">
        <v>311</v>
      </c>
      <c r="BZ27" s="229" t="s">
        <v>151</v>
      </c>
      <c r="CA27" s="258">
        <v>1300.1378947368421</v>
      </c>
      <c r="CB27" s="259">
        <v>207.18368421052634</v>
      </c>
      <c r="CC27" s="258">
        <v>704.44947368421049</v>
      </c>
      <c r="CD27" s="259">
        <v>10.899473684210527</v>
      </c>
    </row>
    <row r="28" spans="1:82" ht="14.5" x14ac:dyDescent="0.35">
      <c r="A28" s="196">
        <v>823</v>
      </c>
      <c r="B28" s="197" t="s">
        <v>120</v>
      </c>
      <c r="C28" s="198">
        <v>25948</v>
      </c>
      <c r="D28" s="198">
        <v>16519.5</v>
      </c>
      <c r="E28" s="198">
        <f>INDEX('[1]Jan 2024 School Census'!D:D,MATCH($A28,'[1]Jan 2024 School Census'!$A:$A,0))</f>
        <v>18</v>
      </c>
      <c r="F28" s="198">
        <f>INDEX('[1]Jan 2024 School Census'!E:E,MATCH($A28,'[1]Jan 2024 School Census'!$A:$A,0))</f>
        <v>123</v>
      </c>
      <c r="G28" s="198">
        <f>INDEX('[1]Jan 2024 School Census'!F:F,MATCH($A28,'[1]Jan 2024 School Census'!$A:$A,0))</f>
        <v>41</v>
      </c>
      <c r="H28" s="198">
        <f>INDEX('[1]Jan 2024 School Census'!G:G,MATCH($A28,'[1]Jan 2024 School Census'!$A:$A,0))+INDEX('[1]Jan 2024 School Census'!H:H,MATCH($A28,'[1]Jan 2024 School Census'!$A:$A,0))</f>
        <v>1</v>
      </c>
      <c r="I28" s="198">
        <f>INDEX('[1]Jan 2024 School Census'!I:I,MATCH($A28,'[1]Jan 2024 School Census'!$A:$A,0))</f>
        <v>30.322666999999999</v>
      </c>
      <c r="J28" s="198">
        <f>INDEX('[1]Jan 2024 School Census'!J:J,MATCH($A28,'[1]Jan 2024 School Census'!$A:$A,0))</f>
        <v>788.92600000000004</v>
      </c>
      <c r="K28" s="198">
        <f>INDEX('[1]Jan 2024 School Census'!K:K,MATCH($A28,'[1]Jan 2024 School Census'!$A:$A,0))</f>
        <v>367.46666800000003</v>
      </c>
      <c r="L28" s="198">
        <f>INDEX('[1]Jan 2024 School Census'!L:L,MATCH($A28,'[1]Jan 2024 School Census'!$A:$A,0))+INDEX('[1]Jan 2024 School Census'!M:M,MATCH($A28,'[1]Jan 2024 School Census'!$A:$A,0))</f>
        <v>4</v>
      </c>
      <c r="M28" s="198">
        <f>INDEX('[1]Jan 2024 School Census'!N:N,MATCH($A28,'[1]Jan 2024 School Census'!$A:$A,0))+INDEX('[1]Jan 2024 School Census'!S:S,MATCH($A28,'[1]Jan 2024 School Census'!$A:$A,0))</f>
        <v>0</v>
      </c>
      <c r="N28" s="198">
        <f>INDEX('[1]Jan 2024 School Census'!O:O,MATCH($A28,'[1]Jan 2024 School Census'!$A:$A,0))+INDEX('[1]Jan 2024 School Census'!T:T,MATCH($A28,'[1]Jan 2024 School Census'!$A:$A,0))</f>
        <v>0</v>
      </c>
      <c r="O28" s="198">
        <f>INDEX('[1]Jan 2024 School Census'!P:P,MATCH($A28,'[1]Jan 2024 School Census'!$A:$A,0))+INDEX('[1]Jan 2024 School Census'!U:U,MATCH($A28,'[1]Jan 2024 School Census'!$A:$A,0))</f>
        <v>0</v>
      </c>
      <c r="P28" s="198">
        <f>INDEX('[1]Jan 2024 School Census'!Q:Q,MATCH($A28,'[1]Jan 2024 School Census'!$A:$A,0))+INDEX('[1]Jan 2024 School Census'!R:R,MATCH($A28,'[1]Jan 2024 School Census'!$A:$A,0))+INDEX('[1]Jan 2024 School Census'!V:V,MATCH($A28,'[1]Jan 2024 School Census'!$A:$A,0))+INDEX('[1]Jan 2024 School Census'!W:W,MATCH($A28,'[1]Jan 2024 School Census'!$A:$A,0))</f>
        <v>0</v>
      </c>
      <c r="Q28" s="198">
        <f>INDEX('[1]Jan 2024 School Census'!X:X,MATCH($A28,'[1]Jan 2024 School Census'!$A:$A,0))</f>
        <v>58.650001000000003</v>
      </c>
      <c r="R28" s="198">
        <f>INDEX('[1]Jan 2024 School Census'!Y:Y,MATCH($A28,'[1]Jan 2024 School Census'!$A:$A,0))</f>
        <v>611.72066600000005</v>
      </c>
      <c r="S28" s="198">
        <f>INDEX('[1]Jan 2024 School Census'!Z:Z,MATCH($A28,'[1]Jan 2024 School Census'!$A:$A,0))</f>
        <v>280.03333400000002</v>
      </c>
      <c r="T28" s="198">
        <f>INDEX('[1]Jan 2024 School Census'!AA:AA,MATCH($A28,'[1]Jan 2024 School Census'!$A:$A,0))+INDEX('[1]Jan 2024 School Census'!AB:AB,MATCH($A28,'[1]Jan 2024 School Census'!$A:$A,0))</f>
        <v>6.6</v>
      </c>
      <c r="U28" s="198">
        <f>INDEX('[1]Jan 2024 AP Census'!D:D,MATCH($A28,'[1]Jan 2024 AP Census'!$A:$A,0))</f>
        <v>0</v>
      </c>
      <c r="V28" s="198">
        <f>INDEX('[1]Jan 2024 AP Census'!E:E,MATCH($A28,'[1]Jan 2024 AP Census'!$A:$A,0))</f>
        <v>0</v>
      </c>
      <c r="W28" s="198">
        <f>INDEX('[1]Jan 2024 AP Census'!F:F,MATCH($A28,'[1]Jan 2024 AP Census'!$A:$A,0))</f>
        <v>0</v>
      </c>
      <c r="X28" s="198">
        <f>INDEX('[1]Jan 2024 EY Census'!D:D,MATCH($A28,'[1]Jan 2024 EY Census'!$A:$A,0))</f>
        <v>222.42707200000001</v>
      </c>
      <c r="Y28" s="198">
        <f>INDEX('[1]Jan 2024 EY Census'!E:E,MATCH($A28,'[1]Jan 2024 EY Census'!$A:$A,0))</f>
        <v>1776.7023019999999</v>
      </c>
      <c r="Z28" s="198">
        <f>INDEX('[1]Jan 2024 EY Census'!F:F,MATCH($A28,'[1]Jan 2024 EY Census'!$A:$A,0))</f>
        <v>572.47598900000003</v>
      </c>
      <c r="AA28" s="198">
        <f>INDEX('[1]Jan 2024 EY Census'!G:G,MATCH($A28,'[1]Jan 2024 EY Census'!$A:$A,0))</f>
        <v>25.094736999999999</v>
      </c>
      <c r="AB28" s="198">
        <f>INDEX('[1]Jan 2024 School Census'!AF:AF,MATCH($A28,'[1]Jan 2024 School Census'!$A:$A,0))</f>
        <v>24</v>
      </c>
      <c r="AC28" s="198">
        <f>INDEX('[1]Jan 2024 School Census'!AG:AG,MATCH($A28,'[1]Jan 2024 School Census'!$A:$A,0))</f>
        <v>9</v>
      </c>
      <c r="AD28" s="198">
        <f>INDEX('[1]Jan 2024 School Census'!AH:AH,MATCH($A28,'[1]Jan 2024 School Census'!$A:$A,0))+INDEX('[1]Jan 2024 School Census'!AI:AI,MATCH($A28,'[1]Jan 2024 School Census'!$A:$A,0))</f>
        <v>0</v>
      </c>
      <c r="AE28" s="198">
        <f>INDEX('[1]Jan 2024 School Census'!AJ:AJ,MATCH($A28,'[1]Jan 2024 School Census'!$A:$A,0))</f>
        <v>106.111332</v>
      </c>
      <c r="AF28" s="198">
        <f>INDEX('[1]Jan 2024 School Census'!AK:AK,MATCH($A28,'[1]Jan 2024 School Census'!$A:$A,0))</f>
        <v>43.383332000000003</v>
      </c>
      <c r="AG28" s="198">
        <f>INDEX('[1]Jan 2024 School Census'!AL:AL,MATCH($A28,'[1]Jan 2024 School Census'!$A:$A,0))+INDEX('[1]Jan 2024 School Census'!AM:AM,MATCH($A28,'[1]Jan 2024 School Census'!$A:$A,0))</f>
        <v>0</v>
      </c>
      <c r="AH28" s="198">
        <f>INDEX('[1]Jan 2024 School Census'!AN:AN,MATCH($A28,'[1]Jan 2024 School Census'!$A:$A,0))+INDEX('[1]Jan 2024 School Census'!AR:AR,MATCH($A28,'[1]Jan 2024 School Census'!$A:$A,0))</f>
        <v>0</v>
      </c>
      <c r="AI28" s="198">
        <f>INDEX('[1]Jan 2024 School Census'!AO:AO,MATCH($A28,'[1]Jan 2024 School Census'!$A:$A,0))+INDEX('[1]Jan 2024 School Census'!AS:AS,MATCH($A28,'[1]Jan 2024 School Census'!$A:$A,0))</f>
        <v>0</v>
      </c>
      <c r="AJ28" s="198">
        <f>INDEX('[1]Jan 2024 School Census'!AP:AP,MATCH($A28,'[1]Jan 2024 School Census'!$A:$A,0))+INDEX('[1]Jan 2024 School Census'!AQ:AQ,MATCH($A28,'[1]Jan 2024 School Census'!$A:$A,0))+INDEX('[1]Jan 2024 School Census'!AT:AT,MATCH($A28,'[1]Jan 2024 School Census'!$A:$A,0))+INDEX('[1]Jan 2024 School Census'!AU:AU,MATCH($A28,'[1]Jan 2024 School Census'!$A:$A,0))</f>
        <v>0</v>
      </c>
      <c r="AK28" s="198">
        <f>INDEX('[1]Jan 2024 School Census'!AV:AV,MATCH($A28,'[1]Jan 2024 School Census'!$A:$A,0))+INDEX('[1]Jan 2024 School Census'!AZ:AZ,MATCH($A28,'[1]Jan 2024 School Census'!$A:$A,0))</f>
        <v>84.2</v>
      </c>
      <c r="AL28" s="198">
        <f>INDEX('[1]Jan 2024 School Census'!AW:AW,MATCH($A28,'[1]Jan 2024 School Census'!$A:$A,0))+INDEX('[1]Jan 2024 School Census'!BA:BA,MATCH($A28,'[1]Jan 2024 School Census'!$A:$A,0))</f>
        <v>43.4</v>
      </c>
      <c r="AM28" s="198">
        <f>INDEX('[1]Jan 2024 School Census'!AX:AX,MATCH($A28,'[1]Jan 2024 School Census'!$A:$A,0))+INDEX('[1]Jan 2024 School Census'!BB:BB,MATCH($A28,'[1]Jan 2024 School Census'!$A:$A,0))+INDEX('[1]Jan 2024 School Census'!AY:AY,MATCH($A28,'[1]Jan 2024 School Census'!$A:$A,0))+INDEX('[1]Jan 2024 School Census'!BC:BC,MATCH($A28,'[1]Jan 2024 School Census'!$A:$A,0))</f>
        <v>3</v>
      </c>
      <c r="AN28" s="198">
        <f>INDEX('[1]Jan 2024 AP Census'!I:I,MATCH($A28,'[1]Jan 2024 AP Census'!$A:$A,0))</f>
        <v>0</v>
      </c>
      <c r="AO28" s="198">
        <f>INDEX('[1]Jan 2024 AP Census'!J:J,MATCH($A28,'[1]Jan 2024 AP Census'!$A:$A,0))</f>
        <v>0</v>
      </c>
      <c r="AP28" s="198">
        <f>INDEX('[1]Jan 2024 EY Census'!N:N,MATCH($A28,'[1]Jan 2024 EY Census'!$A:$A,0))</f>
        <v>172.22284200000001</v>
      </c>
      <c r="AQ28" s="198">
        <f>INDEX('[1]Jan 2024 EY Census'!O:O,MATCH($A28,'[1]Jan 2024 EY Census'!$A:$A,0))</f>
        <v>68.454245999999998</v>
      </c>
      <c r="AR28" s="198">
        <f>INDEX('[1]Jan 2024 EY Census'!P:P,MATCH($A28,'[1]Jan 2024 EY Census'!$A:$A,0))</f>
        <v>2</v>
      </c>
      <c r="AS28" s="198">
        <f>INDEX('[1]Jan 2024 School Census'!BE:BE,MATCH($A28,'[1]Jan 2024 School Census'!$A:$A,0))</f>
        <v>57.2</v>
      </c>
      <c r="AT28" s="198">
        <f>INDEX('[1]Jan 2024 School Census'!BF:BF,MATCH($A28,'[1]Jan 2024 School Census'!$A:$A,0))</f>
        <v>26</v>
      </c>
      <c r="AU28" s="198">
        <f>INDEX('[1]Jan 2024 School Census'!BG:BG,MATCH($A28,'[1]Jan 2024 School Census'!$A:$A,0))+INDEX('[1]Jan 2024 School Census'!BH:BH,MATCH($A28,'[1]Jan 2024 School Census'!$A:$A,0))</f>
        <v>0</v>
      </c>
      <c r="AV28" s="198">
        <f>INDEX('[1]Jan 2024 School Census'!BI:BI,MATCH($A28,'[1]Jan 2024 School Census'!$A:$A,0))</f>
        <v>301.184664</v>
      </c>
      <c r="AW28" s="198">
        <f>INDEX('[1]Jan 2024 School Census'!BJ:BJ,MATCH($A28,'[1]Jan 2024 School Census'!$A:$A,0))</f>
        <v>147.888665</v>
      </c>
      <c r="AX28" s="198">
        <f>INDEX('[1]Jan 2024 School Census'!BK:BK,MATCH($A28,'[1]Jan 2024 School Census'!$A:$A,0))+INDEX('[1]Jan 2024 School Census'!BL:BL,MATCH($A28,'[1]Jan 2024 School Census'!$A:$A,0))</f>
        <v>0</v>
      </c>
      <c r="AY28" s="198">
        <f>INDEX('[1]Jan 2024 School Census'!BM:BM,MATCH($A28,'[1]Jan 2024 School Census'!$A:$A,0))+INDEX('[1]Jan 2024 School Census'!BQ:BQ,MATCH($A28,'[1]Jan 2024 School Census'!$A:$A,0))</f>
        <v>0</v>
      </c>
      <c r="AZ28" s="198">
        <f>INDEX('[1]Jan 2024 School Census'!BN:BN,MATCH($A28,'[1]Jan 2024 School Census'!$A:$A,0))+INDEX('[1]Jan 2024 School Census'!BR:BR,MATCH($A28,'[1]Jan 2024 School Census'!$A:$A,0))</f>
        <v>0</v>
      </c>
      <c r="BA28" s="198">
        <f>INDEX('[1]Jan 2024 School Census'!BO:BO,MATCH($A28,'[1]Jan 2024 School Census'!$A:$A,0))+INDEX('[1]Jan 2024 School Census'!BP:BP,MATCH($A28,'[1]Jan 2024 School Census'!$A:$A,0))+INDEX('[1]Jan 2024 School Census'!BS:BS,MATCH($A28,'[1]Jan 2024 School Census'!$A:$A,0))+INDEX('[1]Jan 2024 School Census'!BT:BT,MATCH($A28,'[1]Jan 2024 School Census'!$A:$A,0))</f>
        <v>0</v>
      </c>
      <c r="BB28" s="198">
        <f>INDEX('[1]Jan 2024 School Census'!BU:BU,MATCH($A28,'[1]Jan 2024 School Census'!$A:$A,0))</f>
        <v>207.80666099999999</v>
      </c>
      <c r="BC28" s="198">
        <f>INDEX('[1]Jan 2024 School Census'!BV:BV,MATCH($A28,'[1]Jan 2024 School Census'!$A:$A,0))</f>
        <v>115.908663</v>
      </c>
      <c r="BD28" s="198">
        <f>INDEX('[1]Jan 2024 School Census'!BW:BW,MATCH($A28,'[1]Jan 2024 School Census'!$A:$A,0))+INDEX('[1]Jan 2024 School Census'!BX:BX,MATCH($A28,'[1]Jan 2024 School Census'!$A:$A,0))</f>
        <v>2.6</v>
      </c>
      <c r="BE28" s="198">
        <f>INDEX('[1]Jan 2024 EY Census'!J:J,MATCH($A28,'[1]Jan 2024 EY Census'!$A:$A,0))</f>
        <v>1087.8306769999999</v>
      </c>
      <c r="BF28" s="198">
        <f>INDEX('[1]Jan 2024 EY Census'!K:K,MATCH($A28,'[1]Jan 2024 EY Census'!$A:$A,0))</f>
        <v>373.690001</v>
      </c>
      <c r="BG28" s="198">
        <f>INDEX('[1]Jan 2024 EY Census'!L:L,MATCH($A28,'[1]Jan 2024 EY Census'!$A:$A,0))</f>
        <v>3.5333329999999998</v>
      </c>
      <c r="BH28" s="198">
        <f t="shared" si="1"/>
        <v>267</v>
      </c>
      <c r="BI28" s="198">
        <f t="shared" si="2"/>
        <v>307</v>
      </c>
      <c r="BJ28" s="198">
        <f t="shared" si="3"/>
        <v>17</v>
      </c>
      <c r="BK28" s="198">
        <f t="shared" si="4"/>
        <v>272</v>
      </c>
      <c r="BL28" s="198">
        <v>68</v>
      </c>
      <c r="BN28" s="218">
        <v>208</v>
      </c>
      <c r="BO28" s="218" t="s">
        <v>119</v>
      </c>
      <c r="BP28" s="218">
        <v>2087000</v>
      </c>
      <c r="BQ28" s="218">
        <v>142928</v>
      </c>
      <c r="BR28" s="218" t="s">
        <v>1227</v>
      </c>
      <c r="BS28" s="218" t="s">
        <v>256</v>
      </c>
      <c r="BT28" s="194" t="str">
        <f t="shared" si="0"/>
        <v>Academy</v>
      </c>
      <c r="BU28" s="211">
        <v>0</v>
      </c>
      <c r="BV28" s="211">
        <v>65</v>
      </c>
      <c r="BW28" s="199">
        <f t="shared" si="6"/>
        <v>2</v>
      </c>
      <c r="BX28" s="195" t="str">
        <f t="shared" si="7"/>
        <v>2082</v>
      </c>
      <c r="BY28" s="228">
        <v>312</v>
      </c>
      <c r="BZ28" s="229" t="s">
        <v>154</v>
      </c>
      <c r="CA28" s="258">
        <v>971.41157894736841</v>
      </c>
      <c r="CB28" s="259">
        <v>128.60263157894735</v>
      </c>
      <c r="CC28" s="258">
        <v>605.86842105263156</v>
      </c>
      <c r="CD28" s="259">
        <v>0</v>
      </c>
    </row>
    <row r="29" spans="1:82" ht="14.5" x14ac:dyDescent="0.35">
      <c r="A29" s="196">
        <v>895</v>
      </c>
      <c r="B29" s="197" t="s">
        <v>121</v>
      </c>
      <c r="C29" s="198">
        <v>29503</v>
      </c>
      <c r="D29" s="198">
        <v>21735</v>
      </c>
      <c r="E29" s="198">
        <f>INDEX('[1]Jan 2024 School Census'!D:D,MATCH($A29,'[1]Jan 2024 School Census'!$A:$A,0))</f>
        <v>11</v>
      </c>
      <c r="F29" s="198">
        <f>INDEX('[1]Jan 2024 School Census'!E:E,MATCH($A29,'[1]Jan 2024 School Census'!$A:$A,0))</f>
        <v>45</v>
      </c>
      <c r="G29" s="198">
        <f>INDEX('[1]Jan 2024 School Census'!F:F,MATCH($A29,'[1]Jan 2024 School Census'!$A:$A,0))</f>
        <v>14</v>
      </c>
      <c r="H29" s="198">
        <f>INDEX('[1]Jan 2024 School Census'!G:G,MATCH($A29,'[1]Jan 2024 School Census'!$A:$A,0))+INDEX('[1]Jan 2024 School Census'!H:H,MATCH($A29,'[1]Jan 2024 School Census'!$A:$A,0))</f>
        <v>1</v>
      </c>
      <c r="I29" s="198">
        <f>INDEX('[1]Jan 2024 School Census'!I:I,MATCH($A29,'[1]Jan 2024 School Census'!$A:$A,0))</f>
        <v>19</v>
      </c>
      <c r="J29" s="198">
        <f>INDEX('[1]Jan 2024 School Census'!J:J,MATCH($A29,'[1]Jan 2024 School Census'!$A:$A,0))</f>
        <v>225.533334</v>
      </c>
      <c r="K29" s="198">
        <f>INDEX('[1]Jan 2024 School Census'!K:K,MATCH($A29,'[1]Jan 2024 School Census'!$A:$A,0))</f>
        <v>87.4</v>
      </c>
      <c r="L29" s="198">
        <f>INDEX('[1]Jan 2024 School Census'!L:L,MATCH($A29,'[1]Jan 2024 School Census'!$A:$A,0))+INDEX('[1]Jan 2024 School Census'!M:M,MATCH($A29,'[1]Jan 2024 School Census'!$A:$A,0))</f>
        <v>3</v>
      </c>
      <c r="M29" s="198">
        <f>INDEX('[1]Jan 2024 School Census'!N:N,MATCH($A29,'[1]Jan 2024 School Census'!$A:$A,0))+INDEX('[1]Jan 2024 School Census'!S:S,MATCH($A29,'[1]Jan 2024 School Census'!$A:$A,0))</f>
        <v>0</v>
      </c>
      <c r="N29" s="198">
        <f>INDEX('[1]Jan 2024 School Census'!O:O,MATCH($A29,'[1]Jan 2024 School Census'!$A:$A,0))+INDEX('[1]Jan 2024 School Census'!T:T,MATCH($A29,'[1]Jan 2024 School Census'!$A:$A,0))</f>
        <v>0</v>
      </c>
      <c r="O29" s="198">
        <f>INDEX('[1]Jan 2024 School Census'!P:P,MATCH($A29,'[1]Jan 2024 School Census'!$A:$A,0))+INDEX('[1]Jan 2024 School Census'!U:U,MATCH($A29,'[1]Jan 2024 School Census'!$A:$A,0))</f>
        <v>0</v>
      </c>
      <c r="P29" s="198">
        <f>INDEX('[1]Jan 2024 School Census'!Q:Q,MATCH($A29,'[1]Jan 2024 School Census'!$A:$A,0))+INDEX('[1]Jan 2024 School Census'!R:R,MATCH($A29,'[1]Jan 2024 School Census'!$A:$A,0))+INDEX('[1]Jan 2024 School Census'!V:V,MATCH($A29,'[1]Jan 2024 School Census'!$A:$A,0))+INDEX('[1]Jan 2024 School Census'!W:W,MATCH($A29,'[1]Jan 2024 School Census'!$A:$A,0))</f>
        <v>0</v>
      </c>
      <c r="Q29" s="198">
        <f>INDEX('[1]Jan 2024 School Census'!X:X,MATCH($A29,'[1]Jan 2024 School Census'!$A:$A,0))</f>
        <v>73.166666000000006</v>
      </c>
      <c r="R29" s="198">
        <f>INDEX('[1]Jan 2024 School Census'!Y:Y,MATCH($A29,'[1]Jan 2024 School Census'!$A:$A,0))</f>
        <v>697.41533800000002</v>
      </c>
      <c r="S29" s="198">
        <f>INDEX('[1]Jan 2024 School Census'!Z:Z,MATCH($A29,'[1]Jan 2024 School Census'!$A:$A,0))</f>
        <v>325.16666800000002</v>
      </c>
      <c r="T29" s="198">
        <f>INDEX('[1]Jan 2024 School Census'!AA:AA,MATCH($A29,'[1]Jan 2024 School Census'!$A:$A,0))+INDEX('[1]Jan 2024 School Census'!AB:AB,MATCH($A29,'[1]Jan 2024 School Census'!$A:$A,0))</f>
        <v>6</v>
      </c>
      <c r="U29" s="198">
        <f>INDEX('[1]Jan 2024 AP Census'!D:D,MATCH($A29,'[1]Jan 2024 AP Census'!$A:$A,0))</f>
        <v>0</v>
      </c>
      <c r="V29" s="198">
        <f>INDEX('[1]Jan 2024 AP Census'!E:E,MATCH($A29,'[1]Jan 2024 AP Census'!$A:$A,0))</f>
        <v>0</v>
      </c>
      <c r="W29" s="198">
        <f>INDEX('[1]Jan 2024 AP Census'!F:F,MATCH($A29,'[1]Jan 2024 AP Census'!$A:$A,0))</f>
        <v>0</v>
      </c>
      <c r="X29" s="198">
        <f>INDEX('[1]Jan 2024 EY Census'!D:D,MATCH($A29,'[1]Jan 2024 EY Census'!$A:$A,0))</f>
        <v>395.75644</v>
      </c>
      <c r="Y29" s="198">
        <f>INDEX('[1]Jan 2024 EY Census'!E:E,MATCH($A29,'[1]Jan 2024 EY Census'!$A:$A,0))</f>
        <v>2784.0224239999998</v>
      </c>
      <c r="Z29" s="198">
        <f>INDEX('[1]Jan 2024 EY Census'!F:F,MATCH($A29,'[1]Jan 2024 EY Census'!$A:$A,0))</f>
        <v>991.906339</v>
      </c>
      <c r="AA29" s="198">
        <f>INDEX('[1]Jan 2024 EY Census'!G:G,MATCH($A29,'[1]Jan 2024 EY Census'!$A:$A,0))</f>
        <v>74.427194</v>
      </c>
      <c r="AB29" s="198">
        <f>INDEX('[1]Jan 2024 School Census'!AF:AF,MATCH($A29,'[1]Jan 2024 School Census'!$A:$A,0))</f>
        <v>0</v>
      </c>
      <c r="AC29" s="198">
        <f>INDEX('[1]Jan 2024 School Census'!AG:AG,MATCH($A29,'[1]Jan 2024 School Census'!$A:$A,0))</f>
        <v>0</v>
      </c>
      <c r="AD29" s="198">
        <f>INDEX('[1]Jan 2024 School Census'!AH:AH,MATCH($A29,'[1]Jan 2024 School Census'!$A:$A,0))+INDEX('[1]Jan 2024 School Census'!AI:AI,MATCH($A29,'[1]Jan 2024 School Census'!$A:$A,0))</f>
        <v>0</v>
      </c>
      <c r="AE29" s="198">
        <f>INDEX('[1]Jan 2024 School Census'!AJ:AJ,MATCH($A29,'[1]Jan 2024 School Census'!$A:$A,0))</f>
        <v>32</v>
      </c>
      <c r="AF29" s="198">
        <f>INDEX('[1]Jan 2024 School Census'!AK:AK,MATCH($A29,'[1]Jan 2024 School Census'!$A:$A,0))</f>
        <v>16.600000000000001</v>
      </c>
      <c r="AG29" s="198">
        <f>INDEX('[1]Jan 2024 School Census'!AL:AL,MATCH($A29,'[1]Jan 2024 School Census'!$A:$A,0))+INDEX('[1]Jan 2024 School Census'!AM:AM,MATCH($A29,'[1]Jan 2024 School Census'!$A:$A,0))</f>
        <v>0</v>
      </c>
      <c r="AH29" s="198">
        <f>INDEX('[1]Jan 2024 School Census'!AN:AN,MATCH($A29,'[1]Jan 2024 School Census'!$A:$A,0))+INDEX('[1]Jan 2024 School Census'!AR:AR,MATCH($A29,'[1]Jan 2024 School Census'!$A:$A,0))</f>
        <v>0</v>
      </c>
      <c r="AI29" s="198">
        <f>INDEX('[1]Jan 2024 School Census'!AO:AO,MATCH($A29,'[1]Jan 2024 School Census'!$A:$A,0))+INDEX('[1]Jan 2024 School Census'!AS:AS,MATCH($A29,'[1]Jan 2024 School Census'!$A:$A,0))</f>
        <v>0</v>
      </c>
      <c r="AJ29" s="198">
        <f>INDEX('[1]Jan 2024 School Census'!AP:AP,MATCH($A29,'[1]Jan 2024 School Census'!$A:$A,0))+INDEX('[1]Jan 2024 School Census'!AQ:AQ,MATCH($A29,'[1]Jan 2024 School Census'!$A:$A,0))+INDEX('[1]Jan 2024 School Census'!AT:AT,MATCH($A29,'[1]Jan 2024 School Census'!$A:$A,0))+INDEX('[1]Jan 2024 School Census'!AU:AU,MATCH($A29,'[1]Jan 2024 School Census'!$A:$A,0))</f>
        <v>0</v>
      </c>
      <c r="AK29" s="198">
        <f>INDEX('[1]Jan 2024 School Census'!AV:AV,MATCH($A29,'[1]Jan 2024 School Census'!$A:$A,0))+INDEX('[1]Jan 2024 School Census'!AZ:AZ,MATCH($A29,'[1]Jan 2024 School Census'!$A:$A,0))</f>
        <v>82</v>
      </c>
      <c r="AL29" s="198">
        <f>INDEX('[1]Jan 2024 School Census'!AW:AW,MATCH($A29,'[1]Jan 2024 School Census'!$A:$A,0))+INDEX('[1]Jan 2024 School Census'!BA:BA,MATCH($A29,'[1]Jan 2024 School Census'!$A:$A,0))</f>
        <v>33.799999999999997</v>
      </c>
      <c r="AM29" s="198">
        <f>INDEX('[1]Jan 2024 School Census'!AX:AX,MATCH($A29,'[1]Jan 2024 School Census'!$A:$A,0))+INDEX('[1]Jan 2024 School Census'!BB:BB,MATCH($A29,'[1]Jan 2024 School Census'!$A:$A,0))+INDEX('[1]Jan 2024 School Census'!AY:AY,MATCH($A29,'[1]Jan 2024 School Census'!$A:$A,0))+INDEX('[1]Jan 2024 School Census'!BC:BC,MATCH($A29,'[1]Jan 2024 School Census'!$A:$A,0))</f>
        <v>2</v>
      </c>
      <c r="AN29" s="198">
        <f>INDEX('[1]Jan 2024 AP Census'!I:I,MATCH($A29,'[1]Jan 2024 AP Census'!$A:$A,0))</f>
        <v>0</v>
      </c>
      <c r="AO29" s="198">
        <f>INDEX('[1]Jan 2024 AP Census'!J:J,MATCH($A29,'[1]Jan 2024 AP Census'!$A:$A,0))</f>
        <v>0</v>
      </c>
      <c r="AP29" s="198">
        <f>INDEX('[1]Jan 2024 EY Census'!N:N,MATCH($A29,'[1]Jan 2024 EY Census'!$A:$A,0))</f>
        <v>168.77750900000001</v>
      </c>
      <c r="AQ29" s="198">
        <f>INDEX('[1]Jan 2024 EY Census'!O:O,MATCH($A29,'[1]Jan 2024 EY Census'!$A:$A,0))</f>
        <v>68.666668000000001</v>
      </c>
      <c r="AR29" s="198">
        <f>INDEX('[1]Jan 2024 EY Census'!P:P,MATCH($A29,'[1]Jan 2024 EY Census'!$A:$A,0))</f>
        <v>5</v>
      </c>
      <c r="AS29" s="198">
        <f>INDEX('[1]Jan 2024 School Census'!BE:BE,MATCH($A29,'[1]Jan 2024 School Census'!$A:$A,0))</f>
        <v>4</v>
      </c>
      <c r="AT29" s="198">
        <f>INDEX('[1]Jan 2024 School Census'!BF:BF,MATCH($A29,'[1]Jan 2024 School Census'!$A:$A,0))</f>
        <v>0</v>
      </c>
      <c r="AU29" s="198">
        <f>INDEX('[1]Jan 2024 School Census'!BG:BG,MATCH($A29,'[1]Jan 2024 School Census'!$A:$A,0))+INDEX('[1]Jan 2024 School Census'!BH:BH,MATCH($A29,'[1]Jan 2024 School Census'!$A:$A,0))</f>
        <v>0</v>
      </c>
      <c r="AV29" s="198">
        <f>INDEX('[1]Jan 2024 School Census'!BI:BI,MATCH($A29,'[1]Jan 2024 School Census'!$A:$A,0))</f>
        <v>83.866665999999995</v>
      </c>
      <c r="AW29" s="198">
        <f>INDEX('[1]Jan 2024 School Census'!BJ:BJ,MATCH($A29,'[1]Jan 2024 School Census'!$A:$A,0))</f>
        <v>38.666665999999999</v>
      </c>
      <c r="AX29" s="198">
        <f>INDEX('[1]Jan 2024 School Census'!BK:BK,MATCH($A29,'[1]Jan 2024 School Census'!$A:$A,0))+INDEX('[1]Jan 2024 School Census'!BL:BL,MATCH($A29,'[1]Jan 2024 School Census'!$A:$A,0))</f>
        <v>0</v>
      </c>
      <c r="AY29" s="198">
        <f>INDEX('[1]Jan 2024 School Census'!BM:BM,MATCH($A29,'[1]Jan 2024 School Census'!$A:$A,0))+INDEX('[1]Jan 2024 School Census'!BQ:BQ,MATCH($A29,'[1]Jan 2024 School Census'!$A:$A,0))</f>
        <v>0</v>
      </c>
      <c r="AZ29" s="198">
        <f>INDEX('[1]Jan 2024 School Census'!BN:BN,MATCH($A29,'[1]Jan 2024 School Census'!$A:$A,0))+INDEX('[1]Jan 2024 School Census'!BR:BR,MATCH($A29,'[1]Jan 2024 School Census'!$A:$A,0))</f>
        <v>0</v>
      </c>
      <c r="BA29" s="198">
        <f>INDEX('[1]Jan 2024 School Census'!BO:BO,MATCH($A29,'[1]Jan 2024 School Census'!$A:$A,0))+INDEX('[1]Jan 2024 School Census'!BP:BP,MATCH($A29,'[1]Jan 2024 School Census'!$A:$A,0))+INDEX('[1]Jan 2024 School Census'!BS:BS,MATCH($A29,'[1]Jan 2024 School Census'!$A:$A,0))+INDEX('[1]Jan 2024 School Census'!BT:BT,MATCH($A29,'[1]Jan 2024 School Census'!$A:$A,0))</f>
        <v>0</v>
      </c>
      <c r="BB29" s="198">
        <f>INDEX('[1]Jan 2024 School Census'!BU:BU,MATCH($A29,'[1]Jan 2024 School Census'!$A:$A,0))</f>
        <v>281.02799900000002</v>
      </c>
      <c r="BC29" s="198">
        <f>INDEX('[1]Jan 2024 School Census'!BV:BV,MATCH($A29,'[1]Jan 2024 School Census'!$A:$A,0))</f>
        <v>154.41999899999999</v>
      </c>
      <c r="BD29" s="198">
        <f>INDEX('[1]Jan 2024 School Census'!BW:BW,MATCH($A29,'[1]Jan 2024 School Census'!$A:$A,0))+INDEX('[1]Jan 2024 School Census'!BX:BX,MATCH($A29,'[1]Jan 2024 School Census'!$A:$A,0))</f>
        <v>2</v>
      </c>
      <c r="BE29" s="198">
        <f>INDEX('[1]Jan 2024 EY Census'!J:J,MATCH($A29,'[1]Jan 2024 EY Census'!$A:$A,0))</f>
        <v>1690.119997</v>
      </c>
      <c r="BF29" s="198">
        <f>INDEX('[1]Jan 2024 EY Census'!K:K,MATCH($A29,'[1]Jan 2024 EY Census'!$A:$A,0))</f>
        <v>634.14999499999999</v>
      </c>
      <c r="BG29" s="198">
        <f>INDEX('[1]Jan 2024 EY Census'!L:L,MATCH($A29,'[1]Jan 2024 EY Census'!$A:$A,0))</f>
        <v>9.533334</v>
      </c>
      <c r="BH29" s="198">
        <f t="shared" si="1"/>
        <v>167</v>
      </c>
      <c r="BI29" s="198">
        <f t="shared" si="2"/>
        <v>174</v>
      </c>
      <c r="BJ29" s="198">
        <f t="shared" si="3"/>
        <v>40</v>
      </c>
      <c r="BK29" s="198">
        <f t="shared" si="4"/>
        <v>253</v>
      </c>
      <c r="BL29" s="198">
        <v>412</v>
      </c>
      <c r="BN29" s="218">
        <v>208</v>
      </c>
      <c r="BO29" s="218" t="s">
        <v>119</v>
      </c>
      <c r="BP29" s="218">
        <v>2087001</v>
      </c>
      <c r="BQ29" s="218">
        <v>100654</v>
      </c>
      <c r="BR29" s="218" t="s">
        <v>265</v>
      </c>
      <c r="BS29" s="218" t="s">
        <v>241</v>
      </c>
      <c r="BT29" s="194" t="str">
        <f t="shared" si="0"/>
        <v>Maintained</v>
      </c>
      <c r="BU29" s="211">
        <v>0</v>
      </c>
      <c r="BV29" s="211">
        <v>164</v>
      </c>
      <c r="BW29" s="199">
        <f t="shared" si="6"/>
        <v>3</v>
      </c>
      <c r="BX29" s="195" t="str">
        <f t="shared" si="7"/>
        <v>2083</v>
      </c>
      <c r="BY29" s="228">
        <v>313</v>
      </c>
      <c r="BZ29" s="229" t="s">
        <v>155</v>
      </c>
      <c r="CA29" s="258">
        <v>588.5068421052631</v>
      </c>
      <c r="CB29" s="259">
        <v>43.809473684210523</v>
      </c>
      <c r="CC29" s="258">
        <v>313.73105263157896</v>
      </c>
      <c r="CD29" s="259">
        <v>0</v>
      </c>
    </row>
    <row r="30" spans="1:82" ht="14.5" x14ac:dyDescent="0.35">
      <c r="A30" s="196">
        <v>896</v>
      </c>
      <c r="B30" s="197" t="s">
        <v>122</v>
      </c>
      <c r="C30" s="198">
        <v>26945</v>
      </c>
      <c r="D30" s="198">
        <v>19327</v>
      </c>
      <c r="E30" s="198">
        <f>INDEX('[1]Jan 2024 School Census'!D:D,MATCH($A30,'[1]Jan 2024 School Census'!$A:$A,0))</f>
        <v>0</v>
      </c>
      <c r="F30" s="198">
        <f>INDEX('[1]Jan 2024 School Census'!E:E,MATCH($A30,'[1]Jan 2024 School Census'!$A:$A,0))</f>
        <v>0</v>
      </c>
      <c r="G30" s="198">
        <f>INDEX('[1]Jan 2024 School Census'!F:F,MATCH($A30,'[1]Jan 2024 School Census'!$A:$A,0))</f>
        <v>0</v>
      </c>
      <c r="H30" s="198">
        <f>INDEX('[1]Jan 2024 School Census'!G:G,MATCH($A30,'[1]Jan 2024 School Census'!$A:$A,0))+INDEX('[1]Jan 2024 School Census'!H:H,MATCH($A30,'[1]Jan 2024 School Census'!$A:$A,0))</f>
        <v>0</v>
      </c>
      <c r="I30" s="198">
        <f>INDEX('[1]Jan 2024 School Census'!I:I,MATCH($A30,'[1]Jan 2024 School Census'!$A:$A,0))</f>
        <v>41.3</v>
      </c>
      <c r="J30" s="198">
        <f>INDEX('[1]Jan 2024 School Census'!J:J,MATCH($A30,'[1]Jan 2024 School Census'!$A:$A,0))</f>
        <v>606.38333499999999</v>
      </c>
      <c r="K30" s="198">
        <f>INDEX('[1]Jan 2024 School Census'!K:K,MATCH($A30,'[1]Jan 2024 School Census'!$A:$A,0))</f>
        <v>309.41666800000002</v>
      </c>
      <c r="L30" s="198">
        <f>INDEX('[1]Jan 2024 School Census'!L:L,MATCH($A30,'[1]Jan 2024 School Census'!$A:$A,0))+INDEX('[1]Jan 2024 School Census'!M:M,MATCH($A30,'[1]Jan 2024 School Census'!$A:$A,0))</f>
        <v>4</v>
      </c>
      <c r="M30" s="198">
        <f>INDEX('[1]Jan 2024 School Census'!N:N,MATCH($A30,'[1]Jan 2024 School Census'!$A:$A,0))+INDEX('[1]Jan 2024 School Census'!S:S,MATCH($A30,'[1]Jan 2024 School Census'!$A:$A,0))</f>
        <v>0</v>
      </c>
      <c r="N30" s="198">
        <f>INDEX('[1]Jan 2024 School Census'!O:O,MATCH($A30,'[1]Jan 2024 School Census'!$A:$A,0))+INDEX('[1]Jan 2024 School Census'!T:T,MATCH($A30,'[1]Jan 2024 School Census'!$A:$A,0))</f>
        <v>0</v>
      </c>
      <c r="O30" s="198">
        <f>INDEX('[1]Jan 2024 School Census'!P:P,MATCH($A30,'[1]Jan 2024 School Census'!$A:$A,0))+INDEX('[1]Jan 2024 School Census'!U:U,MATCH($A30,'[1]Jan 2024 School Census'!$A:$A,0))</f>
        <v>0</v>
      </c>
      <c r="P30" s="198">
        <f>INDEX('[1]Jan 2024 School Census'!Q:Q,MATCH($A30,'[1]Jan 2024 School Census'!$A:$A,0))+INDEX('[1]Jan 2024 School Census'!R:R,MATCH($A30,'[1]Jan 2024 School Census'!$A:$A,0))+INDEX('[1]Jan 2024 School Census'!V:V,MATCH($A30,'[1]Jan 2024 School Census'!$A:$A,0))+INDEX('[1]Jan 2024 School Census'!W:W,MATCH($A30,'[1]Jan 2024 School Census'!$A:$A,0))</f>
        <v>0</v>
      </c>
      <c r="Q30" s="198">
        <f>INDEX('[1]Jan 2024 School Census'!X:X,MATCH($A30,'[1]Jan 2024 School Census'!$A:$A,0))</f>
        <v>48.866667</v>
      </c>
      <c r="R30" s="198">
        <f>INDEX('[1]Jan 2024 School Census'!Y:Y,MATCH($A30,'[1]Jan 2024 School Census'!$A:$A,0))</f>
        <v>299.56600100000003</v>
      </c>
      <c r="S30" s="198">
        <f>INDEX('[1]Jan 2024 School Census'!Z:Z,MATCH($A30,'[1]Jan 2024 School Census'!$A:$A,0))</f>
        <v>134.355333</v>
      </c>
      <c r="T30" s="198">
        <f>INDEX('[1]Jan 2024 School Census'!AA:AA,MATCH($A30,'[1]Jan 2024 School Census'!$A:$A,0))+INDEX('[1]Jan 2024 School Census'!AB:AB,MATCH($A30,'[1]Jan 2024 School Census'!$A:$A,0))</f>
        <v>2</v>
      </c>
      <c r="U30" s="198">
        <f>INDEX('[1]Jan 2024 AP Census'!D:D,MATCH($A30,'[1]Jan 2024 AP Census'!$A:$A,0))</f>
        <v>0</v>
      </c>
      <c r="V30" s="198">
        <f>INDEX('[1]Jan 2024 AP Census'!E:E,MATCH($A30,'[1]Jan 2024 AP Census'!$A:$A,0))</f>
        <v>0</v>
      </c>
      <c r="W30" s="198">
        <f>INDEX('[1]Jan 2024 AP Census'!F:F,MATCH($A30,'[1]Jan 2024 AP Census'!$A:$A,0))</f>
        <v>0</v>
      </c>
      <c r="X30" s="198">
        <f>INDEX('[1]Jan 2024 EY Census'!D:D,MATCH($A30,'[1]Jan 2024 EY Census'!$A:$A,0))</f>
        <v>560.37816399999997</v>
      </c>
      <c r="Y30" s="198">
        <f>INDEX('[1]Jan 2024 EY Census'!E:E,MATCH($A30,'[1]Jan 2024 EY Census'!$A:$A,0))</f>
        <v>2373.7410089999998</v>
      </c>
      <c r="Z30" s="198">
        <f>INDEX('[1]Jan 2024 EY Census'!F:F,MATCH($A30,'[1]Jan 2024 EY Census'!$A:$A,0))</f>
        <v>777.194974</v>
      </c>
      <c r="AA30" s="198">
        <f>INDEX('[1]Jan 2024 EY Census'!G:G,MATCH($A30,'[1]Jan 2024 EY Census'!$A:$A,0))</f>
        <v>23.745332999999999</v>
      </c>
      <c r="AB30" s="198">
        <f>INDEX('[1]Jan 2024 School Census'!AF:AF,MATCH($A30,'[1]Jan 2024 School Census'!$A:$A,0))</f>
        <v>0</v>
      </c>
      <c r="AC30" s="198">
        <f>INDEX('[1]Jan 2024 School Census'!AG:AG,MATCH($A30,'[1]Jan 2024 School Census'!$A:$A,0))</f>
        <v>0</v>
      </c>
      <c r="AD30" s="198">
        <f>INDEX('[1]Jan 2024 School Census'!AH:AH,MATCH($A30,'[1]Jan 2024 School Census'!$A:$A,0))+INDEX('[1]Jan 2024 School Census'!AI:AI,MATCH($A30,'[1]Jan 2024 School Census'!$A:$A,0))</f>
        <v>0</v>
      </c>
      <c r="AE30" s="198">
        <f>INDEX('[1]Jan 2024 School Census'!AJ:AJ,MATCH($A30,'[1]Jan 2024 School Census'!$A:$A,0))</f>
        <v>51.55</v>
      </c>
      <c r="AF30" s="198">
        <f>INDEX('[1]Jan 2024 School Census'!AK:AK,MATCH($A30,'[1]Jan 2024 School Census'!$A:$A,0))</f>
        <v>58</v>
      </c>
      <c r="AG30" s="198">
        <f>INDEX('[1]Jan 2024 School Census'!AL:AL,MATCH($A30,'[1]Jan 2024 School Census'!$A:$A,0))+INDEX('[1]Jan 2024 School Census'!AM:AM,MATCH($A30,'[1]Jan 2024 School Census'!$A:$A,0))</f>
        <v>0</v>
      </c>
      <c r="AH30" s="198">
        <f>INDEX('[1]Jan 2024 School Census'!AN:AN,MATCH($A30,'[1]Jan 2024 School Census'!$A:$A,0))+INDEX('[1]Jan 2024 School Census'!AR:AR,MATCH($A30,'[1]Jan 2024 School Census'!$A:$A,0))</f>
        <v>0</v>
      </c>
      <c r="AI30" s="198">
        <f>INDEX('[1]Jan 2024 School Census'!AO:AO,MATCH($A30,'[1]Jan 2024 School Census'!$A:$A,0))+INDEX('[1]Jan 2024 School Census'!AS:AS,MATCH($A30,'[1]Jan 2024 School Census'!$A:$A,0))</f>
        <v>0</v>
      </c>
      <c r="AJ30" s="198">
        <f>INDEX('[1]Jan 2024 School Census'!AP:AP,MATCH($A30,'[1]Jan 2024 School Census'!$A:$A,0))+INDEX('[1]Jan 2024 School Census'!AQ:AQ,MATCH($A30,'[1]Jan 2024 School Census'!$A:$A,0))+INDEX('[1]Jan 2024 School Census'!AT:AT,MATCH($A30,'[1]Jan 2024 School Census'!$A:$A,0))+INDEX('[1]Jan 2024 School Census'!AU:AU,MATCH($A30,'[1]Jan 2024 School Census'!$A:$A,0))</f>
        <v>0</v>
      </c>
      <c r="AK30" s="198">
        <f>INDEX('[1]Jan 2024 School Census'!AV:AV,MATCH($A30,'[1]Jan 2024 School Census'!$A:$A,0))+INDEX('[1]Jan 2024 School Census'!AZ:AZ,MATCH($A30,'[1]Jan 2024 School Census'!$A:$A,0))</f>
        <v>28.588667000000001</v>
      </c>
      <c r="AL30" s="198">
        <f>INDEX('[1]Jan 2024 School Census'!AW:AW,MATCH($A30,'[1]Jan 2024 School Census'!$A:$A,0))+INDEX('[1]Jan 2024 School Census'!BA:BA,MATCH($A30,'[1]Jan 2024 School Census'!$A:$A,0))</f>
        <v>15.633333</v>
      </c>
      <c r="AM30" s="198">
        <f>INDEX('[1]Jan 2024 School Census'!AX:AX,MATCH($A30,'[1]Jan 2024 School Census'!$A:$A,0))+INDEX('[1]Jan 2024 School Census'!BB:BB,MATCH($A30,'[1]Jan 2024 School Census'!$A:$A,0))+INDEX('[1]Jan 2024 School Census'!AY:AY,MATCH($A30,'[1]Jan 2024 School Census'!$A:$A,0))+INDEX('[1]Jan 2024 School Census'!BC:BC,MATCH($A30,'[1]Jan 2024 School Census'!$A:$A,0))</f>
        <v>0</v>
      </c>
      <c r="AN30" s="198">
        <f>INDEX('[1]Jan 2024 AP Census'!I:I,MATCH($A30,'[1]Jan 2024 AP Census'!$A:$A,0))</f>
        <v>0</v>
      </c>
      <c r="AO30" s="198">
        <f>INDEX('[1]Jan 2024 AP Census'!J:J,MATCH($A30,'[1]Jan 2024 AP Census'!$A:$A,0))</f>
        <v>0</v>
      </c>
      <c r="AP30" s="198">
        <f>INDEX('[1]Jan 2024 EY Census'!N:N,MATCH($A30,'[1]Jan 2024 EY Census'!$A:$A,0))</f>
        <v>202.642143</v>
      </c>
      <c r="AQ30" s="198">
        <f>INDEX('[1]Jan 2024 EY Census'!O:O,MATCH($A30,'[1]Jan 2024 EY Census'!$A:$A,0))</f>
        <v>89.304124999999999</v>
      </c>
      <c r="AR30" s="198">
        <f>INDEX('[1]Jan 2024 EY Census'!P:P,MATCH($A30,'[1]Jan 2024 EY Census'!$A:$A,0))</f>
        <v>3</v>
      </c>
      <c r="AS30" s="198">
        <f>INDEX('[1]Jan 2024 School Census'!BE:BE,MATCH($A30,'[1]Jan 2024 School Census'!$A:$A,0))</f>
        <v>0</v>
      </c>
      <c r="AT30" s="198">
        <f>INDEX('[1]Jan 2024 School Census'!BF:BF,MATCH($A30,'[1]Jan 2024 School Census'!$A:$A,0))</f>
        <v>0</v>
      </c>
      <c r="AU30" s="198">
        <f>INDEX('[1]Jan 2024 School Census'!BG:BG,MATCH($A30,'[1]Jan 2024 School Census'!$A:$A,0))+INDEX('[1]Jan 2024 School Census'!BH:BH,MATCH($A30,'[1]Jan 2024 School Census'!$A:$A,0))</f>
        <v>0</v>
      </c>
      <c r="AV30" s="198">
        <f>INDEX('[1]Jan 2024 School Census'!BI:BI,MATCH($A30,'[1]Jan 2024 School Census'!$A:$A,0))</f>
        <v>235.883331</v>
      </c>
      <c r="AW30" s="198">
        <f>INDEX('[1]Jan 2024 School Census'!BJ:BJ,MATCH($A30,'[1]Jan 2024 School Census'!$A:$A,0))</f>
        <v>122.483334</v>
      </c>
      <c r="AX30" s="198">
        <f>INDEX('[1]Jan 2024 School Census'!BK:BK,MATCH($A30,'[1]Jan 2024 School Census'!$A:$A,0))+INDEX('[1]Jan 2024 School Census'!BL:BL,MATCH($A30,'[1]Jan 2024 School Census'!$A:$A,0))</f>
        <v>0.8</v>
      </c>
      <c r="AY30" s="198">
        <f>INDEX('[1]Jan 2024 School Census'!BM:BM,MATCH($A30,'[1]Jan 2024 School Census'!$A:$A,0))+INDEX('[1]Jan 2024 School Census'!BQ:BQ,MATCH($A30,'[1]Jan 2024 School Census'!$A:$A,0))</f>
        <v>0</v>
      </c>
      <c r="AZ30" s="198">
        <f>INDEX('[1]Jan 2024 School Census'!BN:BN,MATCH($A30,'[1]Jan 2024 School Census'!$A:$A,0))+INDEX('[1]Jan 2024 School Census'!BR:BR,MATCH($A30,'[1]Jan 2024 School Census'!$A:$A,0))</f>
        <v>0</v>
      </c>
      <c r="BA30" s="198">
        <f>INDEX('[1]Jan 2024 School Census'!BO:BO,MATCH($A30,'[1]Jan 2024 School Census'!$A:$A,0))+INDEX('[1]Jan 2024 School Census'!BP:BP,MATCH($A30,'[1]Jan 2024 School Census'!$A:$A,0))+INDEX('[1]Jan 2024 School Census'!BS:BS,MATCH($A30,'[1]Jan 2024 School Census'!$A:$A,0))+INDEX('[1]Jan 2024 School Census'!BT:BT,MATCH($A30,'[1]Jan 2024 School Census'!$A:$A,0))</f>
        <v>0</v>
      </c>
      <c r="BB30" s="198">
        <f>INDEX('[1]Jan 2024 School Census'!BU:BU,MATCH($A30,'[1]Jan 2024 School Census'!$A:$A,0))</f>
        <v>106.875333</v>
      </c>
      <c r="BC30" s="198">
        <f>INDEX('[1]Jan 2024 School Census'!BV:BV,MATCH($A30,'[1]Jan 2024 School Census'!$A:$A,0))</f>
        <v>51.509998000000003</v>
      </c>
      <c r="BD30" s="198">
        <f>INDEX('[1]Jan 2024 School Census'!BW:BW,MATCH($A30,'[1]Jan 2024 School Census'!$A:$A,0))+INDEX('[1]Jan 2024 School Census'!BX:BX,MATCH($A30,'[1]Jan 2024 School Census'!$A:$A,0))</f>
        <v>2</v>
      </c>
      <c r="BE30" s="198">
        <f>INDEX('[1]Jan 2024 EY Census'!J:J,MATCH($A30,'[1]Jan 2024 EY Census'!$A:$A,0))</f>
        <v>1431.0666570000001</v>
      </c>
      <c r="BF30" s="198">
        <f>INDEX('[1]Jan 2024 EY Census'!K:K,MATCH($A30,'[1]Jan 2024 EY Census'!$A:$A,0))</f>
        <v>480.91132800000003</v>
      </c>
      <c r="BG30" s="198">
        <f>INDEX('[1]Jan 2024 EY Census'!L:L,MATCH($A30,'[1]Jan 2024 EY Census'!$A:$A,0))</f>
        <v>11.561999999999999</v>
      </c>
      <c r="BH30" s="198">
        <f t="shared" si="1"/>
        <v>303</v>
      </c>
      <c r="BI30" s="198">
        <f t="shared" si="2"/>
        <v>578</v>
      </c>
      <c r="BJ30" s="198">
        <f t="shared" si="3"/>
        <v>86</v>
      </c>
      <c r="BK30" s="198">
        <f t="shared" si="4"/>
        <v>169</v>
      </c>
      <c r="BL30" s="198">
        <v>87</v>
      </c>
      <c r="BN30" s="218">
        <v>208</v>
      </c>
      <c r="BO30" s="218" t="s">
        <v>119</v>
      </c>
      <c r="BP30" s="218">
        <v>2087002</v>
      </c>
      <c r="BQ30" s="218">
        <v>149331</v>
      </c>
      <c r="BR30" s="218" t="s">
        <v>1228</v>
      </c>
      <c r="BS30" s="218" t="s">
        <v>286</v>
      </c>
      <c r="BT30" s="194" t="str">
        <f t="shared" si="0"/>
        <v>Academy</v>
      </c>
      <c r="BU30" s="211">
        <v>0</v>
      </c>
      <c r="BV30" s="211">
        <v>78</v>
      </c>
      <c r="BW30" s="199">
        <f t="shared" si="6"/>
        <v>4</v>
      </c>
      <c r="BX30" s="195" t="str">
        <f t="shared" si="7"/>
        <v>2084</v>
      </c>
      <c r="BY30" s="228">
        <v>314</v>
      </c>
      <c r="BZ30" s="229" t="s">
        <v>159</v>
      </c>
      <c r="CA30" s="258">
        <v>651.80578957894738</v>
      </c>
      <c r="CB30" s="259">
        <v>71.680000000000007</v>
      </c>
      <c r="CC30" s="258">
        <v>468.12315789473683</v>
      </c>
      <c r="CD30" s="259">
        <v>6.1578947368421053</v>
      </c>
    </row>
    <row r="31" spans="1:82" ht="14.5" x14ac:dyDescent="0.35">
      <c r="A31" s="196">
        <v>908</v>
      </c>
      <c r="B31" s="197" t="s">
        <v>123</v>
      </c>
      <c r="C31" s="198">
        <v>39546.5</v>
      </c>
      <c r="D31" s="198">
        <v>29737.5</v>
      </c>
      <c r="E31" s="198">
        <f>INDEX('[1]Jan 2024 School Census'!D:D,MATCH($A31,'[1]Jan 2024 School Census'!$A:$A,0))</f>
        <v>21.733332999999998</v>
      </c>
      <c r="F31" s="198">
        <f>INDEX('[1]Jan 2024 School Census'!E:E,MATCH($A31,'[1]Jan 2024 School Census'!$A:$A,0))</f>
        <v>81.25</v>
      </c>
      <c r="G31" s="198">
        <f>INDEX('[1]Jan 2024 School Census'!F:F,MATCH($A31,'[1]Jan 2024 School Census'!$A:$A,0))</f>
        <v>23</v>
      </c>
      <c r="H31" s="198">
        <f>INDEX('[1]Jan 2024 School Census'!G:G,MATCH($A31,'[1]Jan 2024 School Census'!$A:$A,0))+INDEX('[1]Jan 2024 School Census'!H:H,MATCH($A31,'[1]Jan 2024 School Census'!$A:$A,0))</f>
        <v>4</v>
      </c>
      <c r="I31" s="198">
        <f>INDEX('[1]Jan 2024 School Census'!I:I,MATCH($A31,'[1]Jan 2024 School Census'!$A:$A,0))</f>
        <v>0</v>
      </c>
      <c r="J31" s="198">
        <f>INDEX('[1]Jan 2024 School Census'!J:J,MATCH($A31,'[1]Jan 2024 School Census'!$A:$A,0))</f>
        <v>69.666667000000004</v>
      </c>
      <c r="K31" s="198">
        <f>INDEX('[1]Jan 2024 School Census'!K:K,MATCH($A31,'[1]Jan 2024 School Census'!$A:$A,0))</f>
        <v>23.8</v>
      </c>
      <c r="L31" s="198">
        <f>INDEX('[1]Jan 2024 School Census'!L:L,MATCH($A31,'[1]Jan 2024 School Census'!$A:$A,0))+INDEX('[1]Jan 2024 School Census'!M:M,MATCH($A31,'[1]Jan 2024 School Census'!$A:$A,0))</f>
        <v>0</v>
      </c>
      <c r="M31" s="198">
        <f>INDEX('[1]Jan 2024 School Census'!N:N,MATCH($A31,'[1]Jan 2024 School Census'!$A:$A,0))+INDEX('[1]Jan 2024 School Census'!S:S,MATCH($A31,'[1]Jan 2024 School Census'!$A:$A,0))</f>
        <v>0</v>
      </c>
      <c r="N31" s="198">
        <f>INDEX('[1]Jan 2024 School Census'!O:O,MATCH($A31,'[1]Jan 2024 School Census'!$A:$A,0))+INDEX('[1]Jan 2024 School Census'!T:T,MATCH($A31,'[1]Jan 2024 School Census'!$A:$A,0))</f>
        <v>0</v>
      </c>
      <c r="O31" s="198">
        <f>INDEX('[1]Jan 2024 School Census'!P:P,MATCH($A31,'[1]Jan 2024 School Census'!$A:$A,0))+INDEX('[1]Jan 2024 School Census'!U:U,MATCH($A31,'[1]Jan 2024 School Census'!$A:$A,0))</f>
        <v>0</v>
      </c>
      <c r="P31" s="198">
        <f>INDEX('[1]Jan 2024 School Census'!Q:Q,MATCH($A31,'[1]Jan 2024 School Census'!$A:$A,0))+INDEX('[1]Jan 2024 School Census'!R:R,MATCH($A31,'[1]Jan 2024 School Census'!$A:$A,0))+INDEX('[1]Jan 2024 School Census'!V:V,MATCH($A31,'[1]Jan 2024 School Census'!$A:$A,0))+INDEX('[1]Jan 2024 School Census'!W:W,MATCH($A31,'[1]Jan 2024 School Census'!$A:$A,0))</f>
        <v>0</v>
      </c>
      <c r="Q31" s="198">
        <f>INDEX('[1]Jan 2024 School Census'!X:X,MATCH($A31,'[1]Jan 2024 School Census'!$A:$A,0))</f>
        <v>134.56666999999999</v>
      </c>
      <c r="R31" s="198">
        <f>INDEX('[1]Jan 2024 School Census'!Y:Y,MATCH($A31,'[1]Jan 2024 School Census'!$A:$A,0))</f>
        <v>1115.580011</v>
      </c>
      <c r="S31" s="198">
        <f>INDEX('[1]Jan 2024 School Census'!Z:Z,MATCH($A31,'[1]Jan 2024 School Census'!$A:$A,0))</f>
        <v>424.47200099999998</v>
      </c>
      <c r="T31" s="198">
        <f>INDEX('[1]Jan 2024 School Census'!AA:AA,MATCH($A31,'[1]Jan 2024 School Census'!$A:$A,0))+INDEX('[1]Jan 2024 School Census'!AB:AB,MATCH($A31,'[1]Jan 2024 School Census'!$A:$A,0))</f>
        <v>4.5666669999999998</v>
      </c>
      <c r="U31" s="198">
        <f>INDEX('[1]Jan 2024 AP Census'!D:D,MATCH($A31,'[1]Jan 2024 AP Census'!$A:$A,0))</f>
        <v>0</v>
      </c>
      <c r="V31" s="198">
        <f>INDEX('[1]Jan 2024 AP Census'!E:E,MATCH($A31,'[1]Jan 2024 AP Census'!$A:$A,0))</f>
        <v>0</v>
      </c>
      <c r="W31" s="198">
        <f>INDEX('[1]Jan 2024 AP Census'!F:F,MATCH($A31,'[1]Jan 2024 AP Census'!$A:$A,0))</f>
        <v>0</v>
      </c>
      <c r="X31" s="198">
        <f>INDEX('[1]Jan 2024 EY Census'!D:D,MATCH($A31,'[1]Jan 2024 EY Census'!$A:$A,0))</f>
        <v>725.72468100000003</v>
      </c>
      <c r="Y31" s="198">
        <f>INDEX('[1]Jan 2024 EY Census'!E:E,MATCH($A31,'[1]Jan 2024 EY Census'!$A:$A,0))</f>
        <v>3271.3353499999998</v>
      </c>
      <c r="Z31" s="198">
        <f>INDEX('[1]Jan 2024 EY Census'!F:F,MATCH($A31,'[1]Jan 2024 EY Census'!$A:$A,0))</f>
        <v>1137.1793379999999</v>
      </c>
      <c r="AA31" s="198">
        <f>INDEX('[1]Jan 2024 EY Census'!G:G,MATCH($A31,'[1]Jan 2024 EY Census'!$A:$A,0))</f>
        <v>78.810001</v>
      </c>
      <c r="AB31" s="198">
        <f>INDEX('[1]Jan 2024 School Census'!AF:AF,MATCH($A31,'[1]Jan 2024 School Census'!$A:$A,0))</f>
        <v>22</v>
      </c>
      <c r="AC31" s="198">
        <f>INDEX('[1]Jan 2024 School Census'!AG:AG,MATCH($A31,'[1]Jan 2024 School Census'!$A:$A,0))</f>
        <v>4</v>
      </c>
      <c r="AD31" s="198">
        <f>INDEX('[1]Jan 2024 School Census'!AH:AH,MATCH($A31,'[1]Jan 2024 School Census'!$A:$A,0))+INDEX('[1]Jan 2024 School Census'!AI:AI,MATCH($A31,'[1]Jan 2024 School Census'!$A:$A,0))</f>
        <v>2</v>
      </c>
      <c r="AE31" s="198">
        <f>INDEX('[1]Jan 2024 School Census'!AJ:AJ,MATCH($A31,'[1]Jan 2024 School Census'!$A:$A,0))</f>
        <v>1</v>
      </c>
      <c r="AF31" s="198">
        <f>INDEX('[1]Jan 2024 School Census'!AK:AK,MATCH($A31,'[1]Jan 2024 School Census'!$A:$A,0))</f>
        <v>2</v>
      </c>
      <c r="AG31" s="198">
        <f>INDEX('[1]Jan 2024 School Census'!AL:AL,MATCH($A31,'[1]Jan 2024 School Census'!$A:$A,0))+INDEX('[1]Jan 2024 School Census'!AM:AM,MATCH($A31,'[1]Jan 2024 School Census'!$A:$A,0))</f>
        <v>0</v>
      </c>
      <c r="AH31" s="198">
        <f>INDEX('[1]Jan 2024 School Census'!AN:AN,MATCH($A31,'[1]Jan 2024 School Census'!$A:$A,0))+INDEX('[1]Jan 2024 School Census'!AR:AR,MATCH($A31,'[1]Jan 2024 School Census'!$A:$A,0))</f>
        <v>0</v>
      </c>
      <c r="AI31" s="198">
        <f>INDEX('[1]Jan 2024 School Census'!AO:AO,MATCH($A31,'[1]Jan 2024 School Census'!$A:$A,0))+INDEX('[1]Jan 2024 School Census'!AS:AS,MATCH($A31,'[1]Jan 2024 School Census'!$A:$A,0))</f>
        <v>0</v>
      </c>
      <c r="AJ31" s="198">
        <f>INDEX('[1]Jan 2024 School Census'!AP:AP,MATCH($A31,'[1]Jan 2024 School Census'!$A:$A,0))+INDEX('[1]Jan 2024 School Census'!AQ:AQ,MATCH($A31,'[1]Jan 2024 School Census'!$A:$A,0))+INDEX('[1]Jan 2024 School Census'!AT:AT,MATCH($A31,'[1]Jan 2024 School Census'!$A:$A,0))+INDEX('[1]Jan 2024 School Census'!AU:AU,MATCH($A31,'[1]Jan 2024 School Census'!$A:$A,0))</f>
        <v>0</v>
      </c>
      <c r="AK31" s="198">
        <f>INDEX('[1]Jan 2024 School Census'!AV:AV,MATCH($A31,'[1]Jan 2024 School Census'!$A:$A,0))+INDEX('[1]Jan 2024 School Census'!AZ:AZ,MATCH($A31,'[1]Jan 2024 School Census'!$A:$A,0))</f>
        <v>208.88333499999999</v>
      </c>
      <c r="AL31" s="198">
        <f>INDEX('[1]Jan 2024 School Census'!AW:AW,MATCH($A31,'[1]Jan 2024 School Census'!$A:$A,0))+INDEX('[1]Jan 2024 School Census'!BA:BA,MATCH($A31,'[1]Jan 2024 School Census'!$A:$A,0))</f>
        <v>99.833333999999994</v>
      </c>
      <c r="AM31" s="198">
        <f>INDEX('[1]Jan 2024 School Census'!AX:AX,MATCH($A31,'[1]Jan 2024 School Census'!$A:$A,0))+INDEX('[1]Jan 2024 School Census'!BB:BB,MATCH($A31,'[1]Jan 2024 School Census'!$A:$A,0))+INDEX('[1]Jan 2024 School Census'!AY:AY,MATCH($A31,'[1]Jan 2024 School Census'!$A:$A,0))+INDEX('[1]Jan 2024 School Census'!BC:BC,MATCH($A31,'[1]Jan 2024 School Census'!$A:$A,0))</f>
        <v>0</v>
      </c>
      <c r="AN31" s="198">
        <f>INDEX('[1]Jan 2024 AP Census'!I:I,MATCH($A31,'[1]Jan 2024 AP Census'!$A:$A,0))</f>
        <v>0</v>
      </c>
      <c r="AO31" s="198">
        <f>INDEX('[1]Jan 2024 AP Census'!J:J,MATCH($A31,'[1]Jan 2024 AP Census'!$A:$A,0))</f>
        <v>0</v>
      </c>
      <c r="AP31" s="198">
        <f>INDEX('[1]Jan 2024 EY Census'!N:N,MATCH($A31,'[1]Jan 2024 EY Census'!$A:$A,0))</f>
        <v>312.268665</v>
      </c>
      <c r="AQ31" s="198">
        <f>INDEX('[1]Jan 2024 EY Census'!O:O,MATCH($A31,'[1]Jan 2024 EY Census'!$A:$A,0))</f>
        <v>148.16666599999999</v>
      </c>
      <c r="AR31" s="198">
        <f>INDEX('[1]Jan 2024 EY Census'!P:P,MATCH($A31,'[1]Jan 2024 EY Census'!$A:$A,0))</f>
        <v>7.8786670000000001</v>
      </c>
      <c r="AS31" s="198">
        <f>INDEX('[1]Jan 2024 School Census'!BE:BE,MATCH($A31,'[1]Jan 2024 School Census'!$A:$A,0))</f>
        <v>42.65</v>
      </c>
      <c r="AT31" s="198">
        <f>INDEX('[1]Jan 2024 School Census'!BF:BF,MATCH($A31,'[1]Jan 2024 School Census'!$A:$A,0))</f>
        <v>12.95</v>
      </c>
      <c r="AU31" s="198">
        <f>INDEX('[1]Jan 2024 School Census'!BG:BG,MATCH($A31,'[1]Jan 2024 School Census'!$A:$A,0))+INDEX('[1]Jan 2024 School Census'!BH:BH,MATCH($A31,'[1]Jan 2024 School Census'!$A:$A,0))</f>
        <v>2</v>
      </c>
      <c r="AV31" s="198">
        <f>INDEX('[1]Jan 2024 School Census'!BI:BI,MATCH($A31,'[1]Jan 2024 School Census'!$A:$A,0))</f>
        <v>29.55</v>
      </c>
      <c r="AW31" s="198">
        <f>INDEX('[1]Jan 2024 School Census'!BJ:BJ,MATCH($A31,'[1]Jan 2024 School Census'!$A:$A,0))</f>
        <v>14.466666999999999</v>
      </c>
      <c r="AX31" s="198">
        <f>INDEX('[1]Jan 2024 School Census'!BK:BK,MATCH($A31,'[1]Jan 2024 School Census'!$A:$A,0))+INDEX('[1]Jan 2024 School Census'!BL:BL,MATCH($A31,'[1]Jan 2024 School Census'!$A:$A,0))</f>
        <v>0</v>
      </c>
      <c r="AY31" s="198">
        <f>INDEX('[1]Jan 2024 School Census'!BM:BM,MATCH($A31,'[1]Jan 2024 School Census'!$A:$A,0))+INDEX('[1]Jan 2024 School Census'!BQ:BQ,MATCH($A31,'[1]Jan 2024 School Census'!$A:$A,0))</f>
        <v>0</v>
      </c>
      <c r="AZ31" s="198">
        <f>INDEX('[1]Jan 2024 School Census'!BN:BN,MATCH($A31,'[1]Jan 2024 School Census'!$A:$A,0))+INDEX('[1]Jan 2024 School Census'!BR:BR,MATCH($A31,'[1]Jan 2024 School Census'!$A:$A,0))</f>
        <v>0</v>
      </c>
      <c r="BA31" s="198">
        <f>INDEX('[1]Jan 2024 School Census'!BO:BO,MATCH($A31,'[1]Jan 2024 School Census'!$A:$A,0))+INDEX('[1]Jan 2024 School Census'!BP:BP,MATCH($A31,'[1]Jan 2024 School Census'!$A:$A,0))+INDEX('[1]Jan 2024 School Census'!BS:BS,MATCH($A31,'[1]Jan 2024 School Census'!$A:$A,0))+INDEX('[1]Jan 2024 School Census'!BT:BT,MATCH($A31,'[1]Jan 2024 School Census'!$A:$A,0))</f>
        <v>0</v>
      </c>
      <c r="BB31" s="198">
        <f>INDEX('[1]Jan 2024 School Census'!BU:BU,MATCH($A31,'[1]Jan 2024 School Census'!$A:$A,0))</f>
        <v>367.59999099999999</v>
      </c>
      <c r="BC31" s="198">
        <f>INDEX('[1]Jan 2024 School Census'!BV:BV,MATCH($A31,'[1]Jan 2024 School Census'!$A:$A,0))</f>
        <v>167.58866</v>
      </c>
      <c r="BD31" s="198">
        <f>INDEX('[1]Jan 2024 School Census'!BW:BW,MATCH($A31,'[1]Jan 2024 School Census'!$A:$A,0))+INDEX('[1]Jan 2024 School Census'!BX:BX,MATCH($A31,'[1]Jan 2024 School Census'!$A:$A,0))</f>
        <v>0</v>
      </c>
      <c r="BE31" s="198">
        <f>INDEX('[1]Jan 2024 EY Census'!J:J,MATCH($A31,'[1]Jan 2024 EY Census'!$A:$A,0))</f>
        <v>1806.072005</v>
      </c>
      <c r="BF31" s="198">
        <f>INDEX('[1]Jan 2024 EY Census'!K:K,MATCH($A31,'[1]Jan 2024 EY Census'!$A:$A,0))</f>
        <v>664.81333700000005</v>
      </c>
      <c r="BG31" s="198">
        <f>INDEX('[1]Jan 2024 EY Census'!L:L,MATCH($A31,'[1]Jan 2024 EY Census'!$A:$A,0))</f>
        <v>23.461998999999999</v>
      </c>
      <c r="BH31" s="198">
        <f t="shared" si="1"/>
        <v>0</v>
      </c>
      <c r="BI31" s="198">
        <f t="shared" si="2"/>
        <v>0</v>
      </c>
      <c r="BJ31" s="198">
        <f t="shared" si="3"/>
        <v>179</v>
      </c>
      <c r="BK31" s="198">
        <f t="shared" si="4"/>
        <v>321</v>
      </c>
      <c r="BL31" s="198">
        <v>235</v>
      </c>
      <c r="BN31" s="218">
        <v>208</v>
      </c>
      <c r="BO31" s="218" t="s">
        <v>119</v>
      </c>
      <c r="BP31" s="218">
        <v>2087115</v>
      </c>
      <c r="BQ31" s="218">
        <v>100659</v>
      </c>
      <c r="BR31" s="218" t="s">
        <v>266</v>
      </c>
      <c r="BS31" s="218" t="s">
        <v>241</v>
      </c>
      <c r="BT31" s="194" t="str">
        <f t="shared" si="0"/>
        <v>Maintained</v>
      </c>
      <c r="BU31" s="211">
        <v>0</v>
      </c>
      <c r="BV31" s="211">
        <v>145.5</v>
      </c>
      <c r="BW31" s="199">
        <f t="shared" si="6"/>
        <v>5</v>
      </c>
      <c r="BX31" s="195" t="str">
        <f t="shared" si="7"/>
        <v>2085</v>
      </c>
      <c r="BY31" s="228">
        <v>315</v>
      </c>
      <c r="BZ31" s="229" t="s">
        <v>171</v>
      </c>
      <c r="CA31" s="258">
        <v>659.28789473684208</v>
      </c>
      <c r="CB31" s="259">
        <v>47.815789473684212</v>
      </c>
      <c r="CC31" s="258">
        <v>424.14210526315787</v>
      </c>
      <c r="CD31" s="259">
        <v>2.0526315789473686</v>
      </c>
    </row>
    <row r="32" spans="1:82" ht="14.5" x14ac:dyDescent="0.35">
      <c r="A32" s="196">
        <v>331</v>
      </c>
      <c r="B32" s="197" t="s">
        <v>125</v>
      </c>
      <c r="C32" s="198">
        <v>31284.5</v>
      </c>
      <c r="D32" s="198">
        <v>21868</v>
      </c>
      <c r="E32" s="198">
        <f>INDEX('[1]Jan 2024 School Census'!D:D,MATCH($A32,'[1]Jan 2024 School Census'!$A:$A,0))</f>
        <v>36</v>
      </c>
      <c r="F32" s="198">
        <f>INDEX('[1]Jan 2024 School Census'!E:E,MATCH($A32,'[1]Jan 2024 School Census'!$A:$A,0))</f>
        <v>86</v>
      </c>
      <c r="G32" s="198">
        <f>INDEX('[1]Jan 2024 School Census'!F:F,MATCH($A32,'[1]Jan 2024 School Census'!$A:$A,0))</f>
        <v>35</v>
      </c>
      <c r="H32" s="198">
        <f>INDEX('[1]Jan 2024 School Census'!G:G,MATCH($A32,'[1]Jan 2024 School Census'!$A:$A,0))+INDEX('[1]Jan 2024 School Census'!H:H,MATCH($A32,'[1]Jan 2024 School Census'!$A:$A,0))</f>
        <v>0</v>
      </c>
      <c r="I32" s="198">
        <f>INDEX('[1]Jan 2024 School Census'!I:I,MATCH($A32,'[1]Jan 2024 School Census'!$A:$A,0))</f>
        <v>57.6</v>
      </c>
      <c r="J32" s="198">
        <f>INDEX('[1]Jan 2024 School Census'!J:J,MATCH($A32,'[1]Jan 2024 School Census'!$A:$A,0))</f>
        <v>1128.0666659999999</v>
      </c>
      <c r="K32" s="198">
        <f>INDEX('[1]Jan 2024 School Census'!K:K,MATCH($A32,'[1]Jan 2024 School Census'!$A:$A,0))</f>
        <v>473.8</v>
      </c>
      <c r="L32" s="198">
        <f>INDEX('[1]Jan 2024 School Census'!L:L,MATCH($A32,'[1]Jan 2024 School Census'!$A:$A,0))+INDEX('[1]Jan 2024 School Census'!M:M,MATCH($A32,'[1]Jan 2024 School Census'!$A:$A,0))</f>
        <v>9.6</v>
      </c>
      <c r="M32" s="198">
        <f>INDEX('[1]Jan 2024 School Census'!N:N,MATCH($A32,'[1]Jan 2024 School Census'!$A:$A,0))+INDEX('[1]Jan 2024 School Census'!S:S,MATCH($A32,'[1]Jan 2024 School Census'!$A:$A,0))</f>
        <v>0</v>
      </c>
      <c r="N32" s="198">
        <f>INDEX('[1]Jan 2024 School Census'!O:O,MATCH($A32,'[1]Jan 2024 School Census'!$A:$A,0))+INDEX('[1]Jan 2024 School Census'!T:T,MATCH($A32,'[1]Jan 2024 School Census'!$A:$A,0))</f>
        <v>0</v>
      </c>
      <c r="O32" s="198">
        <f>INDEX('[1]Jan 2024 School Census'!P:P,MATCH($A32,'[1]Jan 2024 School Census'!$A:$A,0))+INDEX('[1]Jan 2024 School Census'!U:U,MATCH($A32,'[1]Jan 2024 School Census'!$A:$A,0))</f>
        <v>0</v>
      </c>
      <c r="P32" s="198">
        <f>INDEX('[1]Jan 2024 School Census'!Q:Q,MATCH($A32,'[1]Jan 2024 School Census'!$A:$A,0))+INDEX('[1]Jan 2024 School Census'!R:R,MATCH($A32,'[1]Jan 2024 School Census'!$A:$A,0))+INDEX('[1]Jan 2024 School Census'!V:V,MATCH($A32,'[1]Jan 2024 School Census'!$A:$A,0))+INDEX('[1]Jan 2024 School Census'!W:W,MATCH($A32,'[1]Jan 2024 School Census'!$A:$A,0))</f>
        <v>0</v>
      </c>
      <c r="Q32" s="198">
        <f>INDEX('[1]Jan 2024 School Census'!X:X,MATCH($A32,'[1]Jan 2024 School Census'!$A:$A,0))</f>
        <v>14.133333</v>
      </c>
      <c r="R32" s="198">
        <f>INDEX('[1]Jan 2024 School Census'!Y:Y,MATCH($A32,'[1]Jan 2024 School Census'!$A:$A,0))</f>
        <v>642.06666700000005</v>
      </c>
      <c r="S32" s="198">
        <f>INDEX('[1]Jan 2024 School Census'!Z:Z,MATCH($A32,'[1]Jan 2024 School Census'!$A:$A,0))</f>
        <v>274.566666</v>
      </c>
      <c r="T32" s="198">
        <f>INDEX('[1]Jan 2024 School Census'!AA:AA,MATCH($A32,'[1]Jan 2024 School Census'!$A:$A,0))+INDEX('[1]Jan 2024 School Census'!AB:AB,MATCH($A32,'[1]Jan 2024 School Census'!$A:$A,0))</f>
        <v>2</v>
      </c>
      <c r="U32" s="198">
        <f>INDEX('[1]Jan 2024 AP Census'!D:D,MATCH($A32,'[1]Jan 2024 AP Census'!$A:$A,0))</f>
        <v>0</v>
      </c>
      <c r="V32" s="198">
        <f>INDEX('[1]Jan 2024 AP Census'!E:E,MATCH($A32,'[1]Jan 2024 AP Census'!$A:$A,0))</f>
        <v>0</v>
      </c>
      <c r="W32" s="198">
        <f>INDEX('[1]Jan 2024 AP Census'!F:F,MATCH($A32,'[1]Jan 2024 AP Census'!$A:$A,0))</f>
        <v>0</v>
      </c>
      <c r="X32" s="198">
        <f>INDEX('[1]Jan 2024 EY Census'!D:D,MATCH($A32,'[1]Jan 2024 EY Census'!$A:$A,0))</f>
        <v>740.423405</v>
      </c>
      <c r="Y32" s="198">
        <f>INDEX('[1]Jan 2024 EY Census'!E:E,MATCH($A32,'[1]Jan 2024 EY Census'!$A:$A,0))</f>
        <v>2006.6426779999999</v>
      </c>
      <c r="Z32" s="198">
        <f>INDEX('[1]Jan 2024 EY Census'!F:F,MATCH($A32,'[1]Jan 2024 EY Census'!$A:$A,0))</f>
        <v>576.55300299999999</v>
      </c>
      <c r="AA32" s="198">
        <f>INDEX('[1]Jan 2024 EY Census'!G:G,MATCH($A32,'[1]Jan 2024 EY Census'!$A:$A,0))</f>
        <v>72</v>
      </c>
      <c r="AB32" s="198">
        <f>INDEX('[1]Jan 2024 School Census'!AF:AF,MATCH($A32,'[1]Jan 2024 School Census'!$A:$A,0))</f>
        <v>4</v>
      </c>
      <c r="AC32" s="198">
        <f>INDEX('[1]Jan 2024 School Census'!AG:AG,MATCH($A32,'[1]Jan 2024 School Census'!$A:$A,0))</f>
        <v>10</v>
      </c>
      <c r="AD32" s="198">
        <f>INDEX('[1]Jan 2024 School Census'!AH:AH,MATCH($A32,'[1]Jan 2024 School Census'!$A:$A,0))+INDEX('[1]Jan 2024 School Census'!AI:AI,MATCH($A32,'[1]Jan 2024 School Census'!$A:$A,0))</f>
        <v>0</v>
      </c>
      <c r="AE32" s="198">
        <f>INDEX('[1]Jan 2024 School Census'!AJ:AJ,MATCH($A32,'[1]Jan 2024 School Census'!$A:$A,0))</f>
        <v>229</v>
      </c>
      <c r="AF32" s="198">
        <f>INDEX('[1]Jan 2024 School Census'!AK:AK,MATCH($A32,'[1]Jan 2024 School Census'!$A:$A,0))</f>
        <v>101</v>
      </c>
      <c r="AG32" s="198">
        <f>INDEX('[1]Jan 2024 School Census'!AL:AL,MATCH($A32,'[1]Jan 2024 School Census'!$A:$A,0))+INDEX('[1]Jan 2024 School Census'!AM:AM,MATCH($A32,'[1]Jan 2024 School Census'!$A:$A,0))</f>
        <v>2</v>
      </c>
      <c r="AH32" s="198">
        <f>INDEX('[1]Jan 2024 School Census'!AN:AN,MATCH($A32,'[1]Jan 2024 School Census'!$A:$A,0))+INDEX('[1]Jan 2024 School Census'!AR:AR,MATCH($A32,'[1]Jan 2024 School Census'!$A:$A,0))</f>
        <v>0</v>
      </c>
      <c r="AI32" s="198">
        <f>INDEX('[1]Jan 2024 School Census'!AO:AO,MATCH($A32,'[1]Jan 2024 School Census'!$A:$A,0))+INDEX('[1]Jan 2024 School Census'!AS:AS,MATCH($A32,'[1]Jan 2024 School Census'!$A:$A,0))</f>
        <v>0</v>
      </c>
      <c r="AJ32" s="198">
        <f>INDEX('[1]Jan 2024 School Census'!AP:AP,MATCH($A32,'[1]Jan 2024 School Census'!$A:$A,0))+INDEX('[1]Jan 2024 School Census'!AQ:AQ,MATCH($A32,'[1]Jan 2024 School Census'!$A:$A,0))+INDEX('[1]Jan 2024 School Census'!AT:AT,MATCH($A32,'[1]Jan 2024 School Census'!$A:$A,0))+INDEX('[1]Jan 2024 School Census'!AU:AU,MATCH($A32,'[1]Jan 2024 School Census'!$A:$A,0))</f>
        <v>0</v>
      </c>
      <c r="AK32" s="198">
        <f>INDEX('[1]Jan 2024 School Census'!AV:AV,MATCH($A32,'[1]Jan 2024 School Census'!$A:$A,0))+INDEX('[1]Jan 2024 School Census'!AZ:AZ,MATCH($A32,'[1]Jan 2024 School Census'!$A:$A,0))</f>
        <v>138.6</v>
      </c>
      <c r="AL32" s="198">
        <f>INDEX('[1]Jan 2024 School Census'!AW:AW,MATCH($A32,'[1]Jan 2024 School Census'!$A:$A,0))+INDEX('[1]Jan 2024 School Census'!BA:BA,MATCH($A32,'[1]Jan 2024 School Census'!$A:$A,0))</f>
        <v>69.733333000000002</v>
      </c>
      <c r="AM32" s="198">
        <f>INDEX('[1]Jan 2024 School Census'!AX:AX,MATCH($A32,'[1]Jan 2024 School Census'!$A:$A,0))+INDEX('[1]Jan 2024 School Census'!BB:BB,MATCH($A32,'[1]Jan 2024 School Census'!$A:$A,0))+INDEX('[1]Jan 2024 School Census'!AY:AY,MATCH($A32,'[1]Jan 2024 School Census'!$A:$A,0))+INDEX('[1]Jan 2024 School Census'!BC:BC,MATCH($A32,'[1]Jan 2024 School Census'!$A:$A,0))</f>
        <v>0</v>
      </c>
      <c r="AN32" s="198">
        <f>INDEX('[1]Jan 2024 AP Census'!I:I,MATCH($A32,'[1]Jan 2024 AP Census'!$A:$A,0))</f>
        <v>0</v>
      </c>
      <c r="AO32" s="198">
        <f>INDEX('[1]Jan 2024 AP Census'!J:J,MATCH($A32,'[1]Jan 2024 AP Census'!$A:$A,0))</f>
        <v>0</v>
      </c>
      <c r="AP32" s="198">
        <f>INDEX('[1]Jan 2024 EY Census'!N:N,MATCH($A32,'[1]Jan 2024 EY Census'!$A:$A,0))</f>
        <v>407.92084199999999</v>
      </c>
      <c r="AQ32" s="198">
        <f>INDEX('[1]Jan 2024 EY Census'!O:O,MATCH($A32,'[1]Jan 2024 EY Census'!$A:$A,0))</f>
        <v>155.6</v>
      </c>
      <c r="AR32" s="198">
        <f>INDEX('[1]Jan 2024 EY Census'!P:P,MATCH($A32,'[1]Jan 2024 EY Census'!$A:$A,0))</f>
        <v>7</v>
      </c>
      <c r="AS32" s="198">
        <f>INDEX('[1]Jan 2024 School Census'!BE:BE,MATCH($A32,'[1]Jan 2024 School Census'!$A:$A,0))</f>
        <v>9</v>
      </c>
      <c r="AT32" s="198">
        <f>INDEX('[1]Jan 2024 School Census'!BF:BF,MATCH($A32,'[1]Jan 2024 School Census'!$A:$A,0))</f>
        <v>3</v>
      </c>
      <c r="AU32" s="198">
        <f>INDEX('[1]Jan 2024 School Census'!BG:BG,MATCH($A32,'[1]Jan 2024 School Census'!$A:$A,0))+INDEX('[1]Jan 2024 School Census'!BH:BH,MATCH($A32,'[1]Jan 2024 School Census'!$A:$A,0))</f>
        <v>0</v>
      </c>
      <c r="AV32" s="198">
        <f>INDEX('[1]Jan 2024 School Census'!BI:BI,MATCH($A32,'[1]Jan 2024 School Census'!$A:$A,0))</f>
        <v>235.10000099999999</v>
      </c>
      <c r="AW32" s="198">
        <f>INDEX('[1]Jan 2024 School Census'!BJ:BJ,MATCH($A32,'[1]Jan 2024 School Census'!$A:$A,0))</f>
        <v>114.83333399999999</v>
      </c>
      <c r="AX32" s="198">
        <f>INDEX('[1]Jan 2024 School Census'!BK:BK,MATCH($A32,'[1]Jan 2024 School Census'!$A:$A,0))+INDEX('[1]Jan 2024 School Census'!BL:BL,MATCH($A32,'[1]Jan 2024 School Census'!$A:$A,0))</f>
        <v>3.7</v>
      </c>
      <c r="AY32" s="198">
        <f>INDEX('[1]Jan 2024 School Census'!BM:BM,MATCH($A32,'[1]Jan 2024 School Census'!$A:$A,0))+INDEX('[1]Jan 2024 School Census'!BQ:BQ,MATCH($A32,'[1]Jan 2024 School Census'!$A:$A,0))</f>
        <v>0</v>
      </c>
      <c r="AZ32" s="198">
        <f>INDEX('[1]Jan 2024 School Census'!BN:BN,MATCH($A32,'[1]Jan 2024 School Census'!$A:$A,0))+INDEX('[1]Jan 2024 School Census'!BR:BR,MATCH($A32,'[1]Jan 2024 School Census'!$A:$A,0))</f>
        <v>0</v>
      </c>
      <c r="BA32" s="198">
        <f>INDEX('[1]Jan 2024 School Census'!BO:BO,MATCH($A32,'[1]Jan 2024 School Census'!$A:$A,0))+INDEX('[1]Jan 2024 School Census'!BP:BP,MATCH($A32,'[1]Jan 2024 School Census'!$A:$A,0))+INDEX('[1]Jan 2024 School Census'!BS:BS,MATCH($A32,'[1]Jan 2024 School Census'!$A:$A,0))+INDEX('[1]Jan 2024 School Census'!BT:BT,MATCH($A32,'[1]Jan 2024 School Census'!$A:$A,0))</f>
        <v>0</v>
      </c>
      <c r="BB32" s="198">
        <f>INDEX('[1]Jan 2024 School Census'!BU:BU,MATCH($A32,'[1]Jan 2024 School Census'!$A:$A,0))</f>
        <v>189.13333399999999</v>
      </c>
      <c r="BC32" s="198">
        <f>INDEX('[1]Jan 2024 School Census'!BV:BV,MATCH($A32,'[1]Jan 2024 School Census'!$A:$A,0))</f>
        <v>82.466667000000001</v>
      </c>
      <c r="BD32" s="198">
        <f>INDEX('[1]Jan 2024 School Census'!BW:BW,MATCH($A32,'[1]Jan 2024 School Census'!$A:$A,0))+INDEX('[1]Jan 2024 School Census'!BX:BX,MATCH($A32,'[1]Jan 2024 School Census'!$A:$A,0))</f>
        <v>0</v>
      </c>
      <c r="BE32" s="198">
        <f>INDEX('[1]Jan 2024 EY Census'!J:J,MATCH($A32,'[1]Jan 2024 EY Census'!$A:$A,0))</f>
        <v>967.74131899999998</v>
      </c>
      <c r="BF32" s="198">
        <f>INDEX('[1]Jan 2024 EY Census'!K:K,MATCH($A32,'[1]Jan 2024 EY Census'!$A:$A,0))</f>
        <v>333.77466299999998</v>
      </c>
      <c r="BG32" s="198">
        <f>INDEX('[1]Jan 2024 EY Census'!L:L,MATCH($A32,'[1]Jan 2024 EY Census'!$A:$A,0))</f>
        <v>12.97</v>
      </c>
      <c r="BH32" s="198">
        <f t="shared" si="1"/>
        <v>426</v>
      </c>
      <c r="BI32" s="198">
        <f t="shared" si="2"/>
        <v>374</v>
      </c>
      <c r="BJ32" s="198">
        <f t="shared" si="3"/>
        <v>102</v>
      </c>
      <c r="BK32" s="198">
        <f t="shared" si="4"/>
        <v>341.5</v>
      </c>
      <c r="BL32" s="198">
        <v>101</v>
      </c>
      <c r="BN32" s="218">
        <v>208</v>
      </c>
      <c r="BO32" s="218" t="s">
        <v>119</v>
      </c>
      <c r="BP32" s="218">
        <v>2087194</v>
      </c>
      <c r="BQ32" s="218">
        <v>133440</v>
      </c>
      <c r="BR32" s="218" t="s">
        <v>267</v>
      </c>
      <c r="BS32" s="218" t="s">
        <v>241</v>
      </c>
      <c r="BT32" s="194" t="str">
        <f t="shared" si="0"/>
        <v>Maintained</v>
      </c>
      <c r="BU32" s="211">
        <v>111</v>
      </c>
      <c r="BV32" s="211">
        <v>0</v>
      </c>
      <c r="BW32" s="199">
        <f t="shared" si="6"/>
        <v>6</v>
      </c>
      <c r="BX32" s="195" t="str">
        <f t="shared" si="7"/>
        <v>2086</v>
      </c>
      <c r="BY32" s="228">
        <v>316</v>
      </c>
      <c r="BZ32" s="229" t="s">
        <v>175</v>
      </c>
      <c r="CA32" s="258">
        <v>821.65736842105264</v>
      </c>
      <c r="CB32" s="259">
        <v>160.44105263157897</v>
      </c>
      <c r="CC32" s="258">
        <v>442.63631578947366</v>
      </c>
      <c r="CD32" s="259">
        <v>0.49947368421052629</v>
      </c>
    </row>
    <row r="33" spans="1:82" ht="14.5" x14ac:dyDescent="0.35">
      <c r="A33" s="196">
        <v>306</v>
      </c>
      <c r="B33" s="197" t="s">
        <v>126</v>
      </c>
      <c r="C33" s="198">
        <v>31278.5</v>
      </c>
      <c r="D33" s="198">
        <v>19299.333333000002</v>
      </c>
      <c r="E33" s="198">
        <f>INDEX('[1]Jan 2024 School Census'!D:D,MATCH($A33,'[1]Jan 2024 School Census'!$A:$A,0))</f>
        <v>60</v>
      </c>
      <c r="F33" s="198">
        <f>INDEX('[1]Jan 2024 School Census'!E:E,MATCH($A33,'[1]Jan 2024 School Census'!$A:$A,0))</f>
        <v>257</v>
      </c>
      <c r="G33" s="198">
        <f>INDEX('[1]Jan 2024 School Census'!F:F,MATCH($A33,'[1]Jan 2024 School Census'!$A:$A,0))</f>
        <v>91</v>
      </c>
      <c r="H33" s="198">
        <f>INDEX('[1]Jan 2024 School Census'!G:G,MATCH($A33,'[1]Jan 2024 School Census'!$A:$A,0))+INDEX('[1]Jan 2024 School Census'!H:H,MATCH($A33,'[1]Jan 2024 School Census'!$A:$A,0))</f>
        <v>2</v>
      </c>
      <c r="I33" s="198">
        <f>INDEX('[1]Jan 2024 School Census'!I:I,MATCH($A33,'[1]Jan 2024 School Census'!$A:$A,0))</f>
        <v>0</v>
      </c>
      <c r="J33" s="198">
        <f>INDEX('[1]Jan 2024 School Census'!J:J,MATCH($A33,'[1]Jan 2024 School Census'!$A:$A,0))</f>
        <v>311.60000000000002</v>
      </c>
      <c r="K33" s="198">
        <f>INDEX('[1]Jan 2024 School Census'!K:K,MATCH($A33,'[1]Jan 2024 School Census'!$A:$A,0))</f>
        <v>170.8</v>
      </c>
      <c r="L33" s="198">
        <f>INDEX('[1]Jan 2024 School Census'!L:L,MATCH($A33,'[1]Jan 2024 School Census'!$A:$A,0))+INDEX('[1]Jan 2024 School Census'!M:M,MATCH($A33,'[1]Jan 2024 School Census'!$A:$A,0))</f>
        <v>3</v>
      </c>
      <c r="M33" s="198">
        <f>INDEX('[1]Jan 2024 School Census'!N:N,MATCH($A33,'[1]Jan 2024 School Census'!$A:$A,0))+INDEX('[1]Jan 2024 School Census'!S:S,MATCH($A33,'[1]Jan 2024 School Census'!$A:$A,0))</f>
        <v>0</v>
      </c>
      <c r="N33" s="198">
        <f>INDEX('[1]Jan 2024 School Census'!O:O,MATCH($A33,'[1]Jan 2024 School Census'!$A:$A,0))+INDEX('[1]Jan 2024 School Census'!T:T,MATCH($A33,'[1]Jan 2024 School Census'!$A:$A,0))</f>
        <v>0</v>
      </c>
      <c r="O33" s="198">
        <f>INDEX('[1]Jan 2024 School Census'!P:P,MATCH($A33,'[1]Jan 2024 School Census'!$A:$A,0))+INDEX('[1]Jan 2024 School Census'!U:U,MATCH($A33,'[1]Jan 2024 School Census'!$A:$A,0))</f>
        <v>0</v>
      </c>
      <c r="P33" s="198">
        <f>INDEX('[1]Jan 2024 School Census'!Q:Q,MATCH($A33,'[1]Jan 2024 School Census'!$A:$A,0))+INDEX('[1]Jan 2024 School Census'!R:R,MATCH($A33,'[1]Jan 2024 School Census'!$A:$A,0))+INDEX('[1]Jan 2024 School Census'!V:V,MATCH($A33,'[1]Jan 2024 School Census'!$A:$A,0))+INDEX('[1]Jan 2024 School Census'!W:W,MATCH($A33,'[1]Jan 2024 School Census'!$A:$A,0))</f>
        <v>0</v>
      </c>
      <c r="Q33" s="198">
        <f>INDEX('[1]Jan 2024 School Census'!X:X,MATCH($A33,'[1]Jan 2024 School Census'!$A:$A,0))</f>
        <v>34</v>
      </c>
      <c r="R33" s="198">
        <f>INDEX('[1]Jan 2024 School Census'!Y:Y,MATCH($A33,'[1]Jan 2024 School Census'!$A:$A,0))</f>
        <v>737</v>
      </c>
      <c r="S33" s="198">
        <f>INDEX('[1]Jan 2024 School Census'!Z:Z,MATCH($A33,'[1]Jan 2024 School Census'!$A:$A,0))</f>
        <v>314</v>
      </c>
      <c r="T33" s="198">
        <f>INDEX('[1]Jan 2024 School Census'!AA:AA,MATCH($A33,'[1]Jan 2024 School Census'!$A:$A,0))+INDEX('[1]Jan 2024 School Census'!AB:AB,MATCH($A33,'[1]Jan 2024 School Census'!$A:$A,0))</f>
        <v>2</v>
      </c>
      <c r="U33" s="198">
        <f>INDEX('[1]Jan 2024 AP Census'!D:D,MATCH($A33,'[1]Jan 2024 AP Census'!$A:$A,0))</f>
        <v>0</v>
      </c>
      <c r="V33" s="198">
        <f>INDEX('[1]Jan 2024 AP Census'!E:E,MATCH($A33,'[1]Jan 2024 AP Census'!$A:$A,0))</f>
        <v>0</v>
      </c>
      <c r="W33" s="198">
        <f>INDEX('[1]Jan 2024 AP Census'!F:F,MATCH($A33,'[1]Jan 2024 AP Census'!$A:$A,0))</f>
        <v>0</v>
      </c>
      <c r="X33" s="198">
        <f>INDEX('[1]Jan 2024 EY Census'!D:D,MATCH($A33,'[1]Jan 2024 EY Census'!$A:$A,0))</f>
        <v>811.46466699999996</v>
      </c>
      <c r="Y33" s="198">
        <f>INDEX('[1]Jan 2024 EY Census'!E:E,MATCH($A33,'[1]Jan 2024 EY Census'!$A:$A,0))</f>
        <v>3044.4313360000001</v>
      </c>
      <c r="Z33" s="198">
        <f>INDEX('[1]Jan 2024 EY Census'!F:F,MATCH($A33,'[1]Jan 2024 EY Census'!$A:$A,0))</f>
        <v>936.36666700000001</v>
      </c>
      <c r="AA33" s="198">
        <f>INDEX('[1]Jan 2024 EY Census'!G:G,MATCH($A33,'[1]Jan 2024 EY Census'!$A:$A,0))</f>
        <v>181</v>
      </c>
      <c r="AB33" s="198">
        <f>INDEX('[1]Jan 2024 School Census'!AF:AF,MATCH($A33,'[1]Jan 2024 School Census'!$A:$A,0))</f>
        <v>59</v>
      </c>
      <c r="AC33" s="198">
        <f>INDEX('[1]Jan 2024 School Census'!AG:AG,MATCH($A33,'[1]Jan 2024 School Census'!$A:$A,0))</f>
        <v>24</v>
      </c>
      <c r="AD33" s="198">
        <f>INDEX('[1]Jan 2024 School Census'!AH:AH,MATCH($A33,'[1]Jan 2024 School Census'!$A:$A,0))+INDEX('[1]Jan 2024 School Census'!AI:AI,MATCH($A33,'[1]Jan 2024 School Census'!$A:$A,0))</f>
        <v>1</v>
      </c>
      <c r="AE33" s="198">
        <f>INDEX('[1]Jan 2024 School Census'!AJ:AJ,MATCH($A33,'[1]Jan 2024 School Census'!$A:$A,0))</f>
        <v>23</v>
      </c>
      <c r="AF33" s="198">
        <f>INDEX('[1]Jan 2024 School Census'!AK:AK,MATCH($A33,'[1]Jan 2024 School Census'!$A:$A,0))</f>
        <v>22</v>
      </c>
      <c r="AG33" s="198">
        <f>INDEX('[1]Jan 2024 School Census'!AL:AL,MATCH($A33,'[1]Jan 2024 School Census'!$A:$A,0))+INDEX('[1]Jan 2024 School Census'!AM:AM,MATCH($A33,'[1]Jan 2024 School Census'!$A:$A,0))</f>
        <v>0</v>
      </c>
      <c r="AH33" s="198">
        <f>INDEX('[1]Jan 2024 School Census'!AN:AN,MATCH($A33,'[1]Jan 2024 School Census'!$A:$A,0))+INDEX('[1]Jan 2024 School Census'!AR:AR,MATCH($A33,'[1]Jan 2024 School Census'!$A:$A,0))</f>
        <v>0</v>
      </c>
      <c r="AI33" s="198">
        <f>INDEX('[1]Jan 2024 School Census'!AO:AO,MATCH($A33,'[1]Jan 2024 School Census'!$A:$A,0))+INDEX('[1]Jan 2024 School Census'!AS:AS,MATCH($A33,'[1]Jan 2024 School Census'!$A:$A,0))</f>
        <v>0</v>
      </c>
      <c r="AJ33" s="198">
        <f>INDEX('[1]Jan 2024 School Census'!AP:AP,MATCH($A33,'[1]Jan 2024 School Census'!$A:$A,0))+INDEX('[1]Jan 2024 School Census'!AQ:AQ,MATCH($A33,'[1]Jan 2024 School Census'!$A:$A,0))+INDEX('[1]Jan 2024 School Census'!AT:AT,MATCH($A33,'[1]Jan 2024 School Census'!$A:$A,0))+INDEX('[1]Jan 2024 School Census'!AU:AU,MATCH($A33,'[1]Jan 2024 School Census'!$A:$A,0))</f>
        <v>0</v>
      </c>
      <c r="AK33" s="198">
        <f>INDEX('[1]Jan 2024 School Census'!AV:AV,MATCH($A33,'[1]Jan 2024 School Census'!$A:$A,0))+INDEX('[1]Jan 2024 School Census'!AZ:AZ,MATCH($A33,'[1]Jan 2024 School Census'!$A:$A,0))</f>
        <v>85</v>
      </c>
      <c r="AL33" s="198">
        <f>INDEX('[1]Jan 2024 School Census'!AW:AW,MATCH($A33,'[1]Jan 2024 School Census'!$A:$A,0))+INDEX('[1]Jan 2024 School Census'!BA:BA,MATCH($A33,'[1]Jan 2024 School Census'!$A:$A,0))</f>
        <v>58</v>
      </c>
      <c r="AM33" s="198">
        <f>INDEX('[1]Jan 2024 School Census'!AX:AX,MATCH($A33,'[1]Jan 2024 School Census'!$A:$A,0))+INDEX('[1]Jan 2024 School Census'!BB:BB,MATCH($A33,'[1]Jan 2024 School Census'!$A:$A,0))+INDEX('[1]Jan 2024 School Census'!AY:AY,MATCH($A33,'[1]Jan 2024 School Census'!$A:$A,0))+INDEX('[1]Jan 2024 School Census'!BC:BC,MATCH($A33,'[1]Jan 2024 School Census'!$A:$A,0))</f>
        <v>1</v>
      </c>
      <c r="AN33" s="198">
        <f>INDEX('[1]Jan 2024 AP Census'!I:I,MATCH($A33,'[1]Jan 2024 AP Census'!$A:$A,0))</f>
        <v>0</v>
      </c>
      <c r="AO33" s="198">
        <f>INDEX('[1]Jan 2024 AP Census'!J:J,MATCH($A33,'[1]Jan 2024 AP Census'!$A:$A,0))</f>
        <v>0</v>
      </c>
      <c r="AP33" s="198">
        <f>INDEX('[1]Jan 2024 EY Census'!N:N,MATCH($A33,'[1]Jan 2024 EY Census'!$A:$A,0))</f>
        <v>195.66666699999999</v>
      </c>
      <c r="AQ33" s="198">
        <f>INDEX('[1]Jan 2024 EY Census'!O:O,MATCH($A33,'[1]Jan 2024 EY Census'!$A:$A,0))</f>
        <v>80</v>
      </c>
      <c r="AR33" s="198">
        <f>INDEX('[1]Jan 2024 EY Census'!P:P,MATCH($A33,'[1]Jan 2024 EY Census'!$A:$A,0))</f>
        <v>6</v>
      </c>
      <c r="AS33" s="198">
        <f>INDEX('[1]Jan 2024 School Census'!BE:BE,MATCH($A33,'[1]Jan 2024 School Census'!$A:$A,0))</f>
        <v>67.533332999999999</v>
      </c>
      <c r="AT33" s="198">
        <f>INDEX('[1]Jan 2024 School Census'!BF:BF,MATCH($A33,'[1]Jan 2024 School Census'!$A:$A,0))</f>
        <v>33</v>
      </c>
      <c r="AU33" s="198">
        <f>INDEX('[1]Jan 2024 School Census'!BG:BG,MATCH($A33,'[1]Jan 2024 School Census'!$A:$A,0))+INDEX('[1]Jan 2024 School Census'!BH:BH,MATCH($A33,'[1]Jan 2024 School Census'!$A:$A,0))</f>
        <v>0</v>
      </c>
      <c r="AV33" s="198">
        <f>INDEX('[1]Jan 2024 School Census'!BI:BI,MATCH($A33,'[1]Jan 2024 School Census'!$A:$A,0))</f>
        <v>76.400000000000006</v>
      </c>
      <c r="AW33" s="198">
        <f>INDEX('[1]Jan 2024 School Census'!BJ:BJ,MATCH($A33,'[1]Jan 2024 School Census'!$A:$A,0))</f>
        <v>54.4</v>
      </c>
      <c r="AX33" s="198">
        <f>INDEX('[1]Jan 2024 School Census'!BK:BK,MATCH($A33,'[1]Jan 2024 School Census'!$A:$A,0))+INDEX('[1]Jan 2024 School Census'!BL:BL,MATCH($A33,'[1]Jan 2024 School Census'!$A:$A,0))</f>
        <v>0</v>
      </c>
      <c r="AY33" s="198">
        <f>INDEX('[1]Jan 2024 School Census'!BM:BM,MATCH($A33,'[1]Jan 2024 School Census'!$A:$A,0))+INDEX('[1]Jan 2024 School Census'!BQ:BQ,MATCH($A33,'[1]Jan 2024 School Census'!$A:$A,0))</f>
        <v>0</v>
      </c>
      <c r="AZ33" s="198">
        <f>INDEX('[1]Jan 2024 School Census'!BN:BN,MATCH($A33,'[1]Jan 2024 School Census'!$A:$A,0))+INDEX('[1]Jan 2024 School Census'!BR:BR,MATCH($A33,'[1]Jan 2024 School Census'!$A:$A,0))</f>
        <v>0</v>
      </c>
      <c r="BA33" s="198">
        <f>INDEX('[1]Jan 2024 School Census'!BO:BO,MATCH($A33,'[1]Jan 2024 School Census'!$A:$A,0))+INDEX('[1]Jan 2024 School Census'!BP:BP,MATCH($A33,'[1]Jan 2024 School Census'!$A:$A,0))+INDEX('[1]Jan 2024 School Census'!BS:BS,MATCH($A33,'[1]Jan 2024 School Census'!$A:$A,0))+INDEX('[1]Jan 2024 School Census'!BT:BT,MATCH($A33,'[1]Jan 2024 School Census'!$A:$A,0))</f>
        <v>0</v>
      </c>
      <c r="BB33" s="198">
        <f>INDEX('[1]Jan 2024 School Census'!BU:BU,MATCH($A33,'[1]Jan 2024 School Census'!$A:$A,0))</f>
        <v>269.8</v>
      </c>
      <c r="BC33" s="198">
        <f>INDEX('[1]Jan 2024 School Census'!BV:BV,MATCH($A33,'[1]Jan 2024 School Census'!$A:$A,0))</f>
        <v>107.4</v>
      </c>
      <c r="BD33" s="198">
        <f>INDEX('[1]Jan 2024 School Census'!BW:BW,MATCH($A33,'[1]Jan 2024 School Census'!$A:$A,0))+INDEX('[1]Jan 2024 School Census'!BX:BX,MATCH($A33,'[1]Jan 2024 School Census'!$A:$A,0))</f>
        <v>0</v>
      </c>
      <c r="BE33" s="198">
        <f>INDEX('[1]Jan 2024 EY Census'!J:J,MATCH($A33,'[1]Jan 2024 EY Census'!$A:$A,0))</f>
        <v>1291.805339</v>
      </c>
      <c r="BF33" s="198">
        <f>INDEX('[1]Jan 2024 EY Census'!K:K,MATCH($A33,'[1]Jan 2024 EY Census'!$A:$A,0))</f>
        <v>409.06400400000001</v>
      </c>
      <c r="BG33" s="198">
        <f>INDEX('[1]Jan 2024 EY Census'!L:L,MATCH($A33,'[1]Jan 2024 EY Census'!$A:$A,0))</f>
        <v>16</v>
      </c>
      <c r="BH33" s="198">
        <f t="shared" si="1"/>
        <v>486</v>
      </c>
      <c r="BI33" s="198">
        <f t="shared" si="2"/>
        <v>437</v>
      </c>
      <c r="BJ33" s="198">
        <f t="shared" si="3"/>
        <v>116.5</v>
      </c>
      <c r="BK33" s="198">
        <f t="shared" si="4"/>
        <v>280</v>
      </c>
      <c r="BL33" s="198">
        <v>185</v>
      </c>
      <c r="BN33" s="218">
        <v>209</v>
      </c>
      <c r="BO33" s="218" t="s">
        <v>124</v>
      </c>
      <c r="BP33" s="218">
        <v>2097038</v>
      </c>
      <c r="BQ33" s="218">
        <v>100760</v>
      </c>
      <c r="BR33" s="218" t="s">
        <v>268</v>
      </c>
      <c r="BS33" s="218" t="s">
        <v>264</v>
      </c>
      <c r="BT33" s="194" t="str">
        <f t="shared" si="0"/>
        <v>Maintained</v>
      </c>
      <c r="BU33" s="211">
        <v>73</v>
      </c>
      <c r="BV33" s="211">
        <v>94</v>
      </c>
      <c r="BW33" s="199">
        <f t="shared" si="6"/>
        <v>1</v>
      </c>
      <c r="BX33" s="195" t="str">
        <f t="shared" si="7"/>
        <v>2091</v>
      </c>
      <c r="BY33" s="228">
        <v>317</v>
      </c>
      <c r="BZ33" s="229" t="s">
        <v>191</v>
      </c>
      <c r="CA33" s="258">
        <v>1040.1773684210527</v>
      </c>
      <c r="CB33" s="259">
        <v>106.63157894736841</v>
      </c>
      <c r="CC33" s="258">
        <v>553.43736842105261</v>
      </c>
      <c r="CD33" s="259">
        <v>5.405263157894737</v>
      </c>
    </row>
    <row r="34" spans="1:82" ht="14.5" x14ac:dyDescent="0.35">
      <c r="A34" s="196">
        <v>942</v>
      </c>
      <c r="B34" s="197" t="s">
        <v>1192</v>
      </c>
      <c r="C34" s="198">
        <v>19889.5</v>
      </c>
      <c r="D34" s="198">
        <v>14937</v>
      </c>
      <c r="E34" s="198">
        <f>INDEX('[1]Jan 2024 School Census'!D:D,MATCH($A34,'[1]Jan 2024 School Census'!$A:$A,0))</f>
        <v>9</v>
      </c>
      <c r="F34" s="198">
        <f>INDEX('[1]Jan 2024 School Census'!E:E,MATCH($A34,'[1]Jan 2024 School Census'!$A:$A,0))</f>
        <v>92.7</v>
      </c>
      <c r="G34" s="198">
        <f>INDEX('[1]Jan 2024 School Census'!F:F,MATCH($A34,'[1]Jan 2024 School Census'!$A:$A,0))</f>
        <v>31.95</v>
      </c>
      <c r="H34" s="198">
        <f>INDEX('[1]Jan 2024 School Census'!G:G,MATCH($A34,'[1]Jan 2024 School Census'!$A:$A,0))+INDEX('[1]Jan 2024 School Census'!H:H,MATCH($A34,'[1]Jan 2024 School Census'!$A:$A,0))</f>
        <v>1</v>
      </c>
      <c r="I34" s="198">
        <f>INDEX('[1]Jan 2024 School Census'!I:I,MATCH($A34,'[1]Jan 2024 School Census'!$A:$A,0))</f>
        <v>89.2</v>
      </c>
      <c r="J34" s="198">
        <f>INDEX('[1]Jan 2024 School Census'!J:J,MATCH($A34,'[1]Jan 2024 School Census'!$A:$A,0))</f>
        <v>945.25466600000004</v>
      </c>
      <c r="K34" s="198">
        <f>INDEX('[1]Jan 2024 School Census'!K:K,MATCH($A34,'[1]Jan 2024 School Census'!$A:$A,0))</f>
        <v>352.83333299999998</v>
      </c>
      <c r="L34" s="198">
        <f>INDEX('[1]Jan 2024 School Census'!L:L,MATCH($A34,'[1]Jan 2024 School Census'!$A:$A,0))+INDEX('[1]Jan 2024 School Census'!M:M,MATCH($A34,'[1]Jan 2024 School Census'!$A:$A,0))</f>
        <v>8</v>
      </c>
      <c r="M34" s="198">
        <f>INDEX('[1]Jan 2024 School Census'!N:N,MATCH($A34,'[1]Jan 2024 School Census'!$A:$A,0))+INDEX('[1]Jan 2024 School Census'!S:S,MATCH($A34,'[1]Jan 2024 School Census'!$A:$A,0))</f>
        <v>0</v>
      </c>
      <c r="N34" s="198">
        <f>INDEX('[1]Jan 2024 School Census'!O:O,MATCH($A34,'[1]Jan 2024 School Census'!$A:$A,0))+INDEX('[1]Jan 2024 School Census'!T:T,MATCH($A34,'[1]Jan 2024 School Census'!$A:$A,0))</f>
        <v>0</v>
      </c>
      <c r="O34" s="198">
        <f>INDEX('[1]Jan 2024 School Census'!P:P,MATCH($A34,'[1]Jan 2024 School Census'!$A:$A,0))+INDEX('[1]Jan 2024 School Census'!U:U,MATCH($A34,'[1]Jan 2024 School Census'!$A:$A,0))</f>
        <v>0</v>
      </c>
      <c r="P34" s="198">
        <f>INDEX('[1]Jan 2024 School Census'!Q:Q,MATCH($A34,'[1]Jan 2024 School Census'!$A:$A,0))+INDEX('[1]Jan 2024 School Census'!R:R,MATCH($A34,'[1]Jan 2024 School Census'!$A:$A,0))+INDEX('[1]Jan 2024 School Census'!V:V,MATCH($A34,'[1]Jan 2024 School Census'!$A:$A,0))+INDEX('[1]Jan 2024 School Census'!W:W,MATCH($A34,'[1]Jan 2024 School Census'!$A:$A,0))</f>
        <v>0</v>
      </c>
      <c r="Q34" s="198">
        <f>INDEX('[1]Jan 2024 School Census'!X:X,MATCH($A34,'[1]Jan 2024 School Census'!$A:$A,0))</f>
        <v>49</v>
      </c>
      <c r="R34" s="198">
        <f>INDEX('[1]Jan 2024 School Census'!Y:Y,MATCH($A34,'[1]Jan 2024 School Census'!$A:$A,0))</f>
        <v>335.03333300000003</v>
      </c>
      <c r="S34" s="198">
        <f>INDEX('[1]Jan 2024 School Census'!Z:Z,MATCH($A34,'[1]Jan 2024 School Census'!$A:$A,0))</f>
        <v>117.538</v>
      </c>
      <c r="T34" s="198">
        <f>INDEX('[1]Jan 2024 School Census'!AA:AA,MATCH($A34,'[1]Jan 2024 School Census'!$A:$A,0))+INDEX('[1]Jan 2024 School Census'!AB:AB,MATCH($A34,'[1]Jan 2024 School Census'!$A:$A,0))</f>
        <v>1</v>
      </c>
      <c r="U34" s="198">
        <f>INDEX('[1]Jan 2024 AP Census'!D:D,MATCH($A34,'[1]Jan 2024 AP Census'!$A:$A,0))</f>
        <v>0</v>
      </c>
      <c r="V34" s="198">
        <f>INDEX('[1]Jan 2024 AP Census'!E:E,MATCH($A34,'[1]Jan 2024 AP Census'!$A:$A,0))</f>
        <v>0</v>
      </c>
      <c r="W34" s="198">
        <f>INDEX('[1]Jan 2024 AP Census'!F:F,MATCH($A34,'[1]Jan 2024 AP Census'!$A:$A,0))</f>
        <v>0</v>
      </c>
      <c r="X34" s="198">
        <f>INDEX('[1]Jan 2024 EY Census'!D:D,MATCH($A34,'[1]Jan 2024 EY Census'!$A:$A,0))</f>
        <v>367.78533499999998</v>
      </c>
      <c r="Y34" s="198">
        <f>INDEX('[1]Jan 2024 EY Census'!E:E,MATCH($A34,'[1]Jan 2024 EY Census'!$A:$A,0))</f>
        <v>1096.2133289999999</v>
      </c>
      <c r="Z34" s="198">
        <f>INDEX('[1]Jan 2024 EY Census'!F:F,MATCH($A34,'[1]Jan 2024 EY Census'!$A:$A,0))</f>
        <v>309.33386000000002</v>
      </c>
      <c r="AA34" s="198">
        <f>INDEX('[1]Jan 2024 EY Census'!G:G,MATCH($A34,'[1]Jan 2024 EY Census'!$A:$A,0))</f>
        <v>14</v>
      </c>
      <c r="AB34" s="198">
        <f>INDEX('[1]Jan 2024 School Census'!AF:AF,MATCH($A34,'[1]Jan 2024 School Census'!$A:$A,0))</f>
        <v>22</v>
      </c>
      <c r="AC34" s="198">
        <f>INDEX('[1]Jan 2024 School Census'!AG:AG,MATCH($A34,'[1]Jan 2024 School Census'!$A:$A,0))</f>
        <v>9</v>
      </c>
      <c r="AD34" s="198">
        <f>INDEX('[1]Jan 2024 School Census'!AH:AH,MATCH($A34,'[1]Jan 2024 School Census'!$A:$A,0))+INDEX('[1]Jan 2024 School Census'!AI:AI,MATCH($A34,'[1]Jan 2024 School Census'!$A:$A,0))</f>
        <v>0</v>
      </c>
      <c r="AE34" s="198">
        <f>INDEX('[1]Jan 2024 School Census'!AJ:AJ,MATCH($A34,'[1]Jan 2024 School Census'!$A:$A,0))</f>
        <v>176.05533299999999</v>
      </c>
      <c r="AF34" s="198">
        <f>INDEX('[1]Jan 2024 School Census'!AK:AK,MATCH($A34,'[1]Jan 2024 School Census'!$A:$A,0))</f>
        <v>67.400000000000006</v>
      </c>
      <c r="AG34" s="198">
        <f>INDEX('[1]Jan 2024 School Census'!AL:AL,MATCH($A34,'[1]Jan 2024 School Census'!$A:$A,0))+INDEX('[1]Jan 2024 School Census'!AM:AM,MATCH($A34,'[1]Jan 2024 School Census'!$A:$A,0))</f>
        <v>1</v>
      </c>
      <c r="AH34" s="198">
        <f>INDEX('[1]Jan 2024 School Census'!AN:AN,MATCH($A34,'[1]Jan 2024 School Census'!$A:$A,0))+INDEX('[1]Jan 2024 School Census'!AR:AR,MATCH($A34,'[1]Jan 2024 School Census'!$A:$A,0))</f>
        <v>0</v>
      </c>
      <c r="AI34" s="198">
        <f>INDEX('[1]Jan 2024 School Census'!AO:AO,MATCH($A34,'[1]Jan 2024 School Census'!$A:$A,0))+INDEX('[1]Jan 2024 School Census'!AS:AS,MATCH($A34,'[1]Jan 2024 School Census'!$A:$A,0))</f>
        <v>0</v>
      </c>
      <c r="AJ34" s="198">
        <f>INDEX('[1]Jan 2024 School Census'!AP:AP,MATCH($A34,'[1]Jan 2024 School Census'!$A:$A,0))+INDEX('[1]Jan 2024 School Census'!AQ:AQ,MATCH($A34,'[1]Jan 2024 School Census'!$A:$A,0))+INDEX('[1]Jan 2024 School Census'!AT:AT,MATCH($A34,'[1]Jan 2024 School Census'!$A:$A,0))+INDEX('[1]Jan 2024 School Census'!AU:AU,MATCH($A34,'[1]Jan 2024 School Census'!$A:$A,0))</f>
        <v>0</v>
      </c>
      <c r="AK34" s="198">
        <f>INDEX('[1]Jan 2024 School Census'!AV:AV,MATCH($A34,'[1]Jan 2024 School Census'!$A:$A,0))+INDEX('[1]Jan 2024 School Census'!AZ:AZ,MATCH($A34,'[1]Jan 2024 School Census'!$A:$A,0))</f>
        <v>63.8</v>
      </c>
      <c r="AL34" s="198">
        <f>INDEX('[1]Jan 2024 School Census'!AW:AW,MATCH($A34,'[1]Jan 2024 School Census'!$A:$A,0))+INDEX('[1]Jan 2024 School Census'!BA:BA,MATCH($A34,'[1]Jan 2024 School Census'!$A:$A,0))</f>
        <v>24</v>
      </c>
      <c r="AM34" s="198">
        <f>INDEX('[1]Jan 2024 School Census'!AX:AX,MATCH($A34,'[1]Jan 2024 School Census'!$A:$A,0))+INDEX('[1]Jan 2024 School Census'!BB:BB,MATCH($A34,'[1]Jan 2024 School Census'!$A:$A,0))+INDEX('[1]Jan 2024 School Census'!AY:AY,MATCH($A34,'[1]Jan 2024 School Census'!$A:$A,0))+INDEX('[1]Jan 2024 School Census'!BC:BC,MATCH($A34,'[1]Jan 2024 School Census'!$A:$A,0))</f>
        <v>0</v>
      </c>
      <c r="AN34" s="198">
        <f>INDEX('[1]Jan 2024 AP Census'!I:I,MATCH($A34,'[1]Jan 2024 AP Census'!$A:$A,0))</f>
        <v>0</v>
      </c>
      <c r="AO34" s="198">
        <f>INDEX('[1]Jan 2024 AP Census'!J:J,MATCH($A34,'[1]Jan 2024 AP Census'!$A:$A,0))</f>
        <v>0</v>
      </c>
      <c r="AP34" s="198">
        <f>INDEX('[1]Jan 2024 EY Census'!N:N,MATCH($A34,'[1]Jan 2024 EY Census'!$A:$A,0))</f>
        <v>91.056000999999995</v>
      </c>
      <c r="AQ34" s="198">
        <f>INDEX('[1]Jan 2024 EY Census'!O:O,MATCH($A34,'[1]Jan 2024 EY Census'!$A:$A,0))</f>
        <v>44.462665999999999</v>
      </c>
      <c r="AR34" s="198">
        <f>INDEX('[1]Jan 2024 EY Census'!P:P,MATCH($A34,'[1]Jan 2024 EY Census'!$A:$A,0))</f>
        <v>0</v>
      </c>
      <c r="AS34" s="198">
        <f>INDEX('[1]Jan 2024 School Census'!BE:BE,MATCH($A34,'[1]Jan 2024 School Census'!$A:$A,0))</f>
        <v>39.283332999999999</v>
      </c>
      <c r="AT34" s="198">
        <f>INDEX('[1]Jan 2024 School Census'!BF:BF,MATCH($A34,'[1]Jan 2024 School Census'!$A:$A,0))</f>
        <v>13.8</v>
      </c>
      <c r="AU34" s="198">
        <f>INDEX('[1]Jan 2024 School Census'!BG:BG,MATCH($A34,'[1]Jan 2024 School Census'!$A:$A,0))+INDEX('[1]Jan 2024 School Census'!BH:BH,MATCH($A34,'[1]Jan 2024 School Census'!$A:$A,0))</f>
        <v>0</v>
      </c>
      <c r="AV34" s="198">
        <f>INDEX('[1]Jan 2024 School Census'!BI:BI,MATCH($A34,'[1]Jan 2024 School Census'!$A:$A,0))</f>
        <v>444.74132900000001</v>
      </c>
      <c r="AW34" s="198">
        <f>INDEX('[1]Jan 2024 School Census'!BJ:BJ,MATCH($A34,'[1]Jan 2024 School Census'!$A:$A,0))</f>
        <v>199.759334</v>
      </c>
      <c r="AX34" s="198">
        <f>INDEX('[1]Jan 2024 School Census'!BK:BK,MATCH($A34,'[1]Jan 2024 School Census'!$A:$A,0))+INDEX('[1]Jan 2024 School Census'!BL:BL,MATCH($A34,'[1]Jan 2024 School Census'!$A:$A,0))</f>
        <v>3.4</v>
      </c>
      <c r="AY34" s="198">
        <f>INDEX('[1]Jan 2024 School Census'!BM:BM,MATCH($A34,'[1]Jan 2024 School Census'!$A:$A,0))+INDEX('[1]Jan 2024 School Census'!BQ:BQ,MATCH($A34,'[1]Jan 2024 School Census'!$A:$A,0))</f>
        <v>0</v>
      </c>
      <c r="AZ34" s="198">
        <f>INDEX('[1]Jan 2024 School Census'!BN:BN,MATCH($A34,'[1]Jan 2024 School Census'!$A:$A,0))+INDEX('[1]Jan 2024 School Census'!BR:BR,MATCH($A34,'[1]Jan 2024 School Census'!$A:$A,0))</f>
        <v>0</v>
      </c>
      <c r="BA34" s="198">
        <f>INDEX('[1]Jan 2024 School Census'!BO:BO,MATCH($A34,'[1]Jan 2024 School Census'!$A:$A,0))+INDEX('[1]Jan 2024 School Census'!BP:BP,MATCH($A34,'[1]Jan 2024 School Census'!$A:$A,0))+INDEX('[1]Jan 2024 School Census'!BS:BS,MATCH($A34,'[1]Jan 2024 School Census'!$A:$A,0))+INDEX('[1]Jan 2024 School Census'!BT:BT,MATCH($A34,'[1]Jan 2024 School Census'!$A:$A,0))</f>
        <v>0</v>
      </c>
      <c r="BB34" s="198">
        <f>INDEX('[1]Jan 2024 School Census'!BU:BU,MATCH($A34,'[1]Jan 2024 School Census'!$A:$A,0))</f>
        <v>136.04333500000001</v>
      </c>
      <c r="BC34" s="198">
        <f>INDEX('[1]Jan 2024 School Census'!BV:BV,MATCH($A34,'[1]Jan 2024 School Census'!$A:$A,0))</f>
        <v>65.526667000000003</v>
      </c>
      <c r="BD34" s="198">
        <f>INDEX('[1]Jan 2024 School Census'!BW:BW,MATCH($A34,'[1]Jan 2024 School Census'!$A:$A,0))+INDEX('[1]Jan 2024 School Census'!BX:BX,MATCH($A34,'[1]Jan 2024 School Census'!$A:$A,0))</f>
        <v>1</v>
      </c>
      <c r="BE34" s="198">
        <f>INDEX('[1]Jan 2024 EY Census'!J:J,MATCH($A34,'[1]Jan 2024 EY Census'!$A:$A,0))</f>
        <v>747.44333900000004</v>
      </c>
      <c r="BF34" s="198">
        <f>INDEX('[1]Jan 2024 EY Census'!K:K,MATCH($A34,'[1]Jan 2024 EY Census'!$A:$A,0))</f>
        <v>225.66</v>
      </c>
      <c r="BG34" s="198">
        <f>INDEX('[1]Jan 2024 EY Census'!L:L,MATCH($A34,'[1]Jan 2024 EY Census'!$A:$A,0))</f>
        <v>6.1420009999999996</v>
      </c>
      <c r="BH34" s="198">
        <f t="shared" si="1"/>
        <v>122</v>
      </c>
      <c r="BI34" s="198">
        <f t="shared" si="2"/>
        <v>110</v>
      </c>
      <c r="BJ34" s="198">
        <f t="shared" si="3"/>
        <v>85.5</v>
      </c>
      <c r="BK34" s="198">
        <f t="shared" si="4"/>
        <v>144</v>
      </c>
      <c r="BL34" s="198">
        <v>79</v>
      </c>
      <c r="BN34" s="218">
        <v>209</v>
      </c>
      <c r="BO34" s="218" t="s">
        <v>124</v>
      </c>
      <c r="BP34" s="218">
        <v>2097141</v>
      </c>
      <c r="BQ34" s="218">
        <v>100763</v>
      </c>
      <c r="BR34" s="218" t="s">
        <v>269</v>
      </c>
      <c r="BS34" s="218" t="s">
        <v>241</v>
      </c>
      <c r="BT34" s="194" t="str">
        <f t="shared" si="0"/>
        <v>Maintained</v>
      </c>
      <c r="BU34" s="211">
        <v>32</v>
      </c>
      <c r="BV34" s="211">
        <v>59</v>
      </c>
      <c r="BW34" s="199">
        <f t="shared" si="6"/>
        <v>2</v>
      </c>
      <c r="BX34" s="195" t="str">
        <f t="shared" si="7"/>
        <v>2092</v>
      </c>
      <c r="BY34" s="228">
        <v>318</v>
      </c>
      <c r="BZ34" s="229" t="s">
        <v>193</v>
      </c>
      <c r="CA34" s="258">
        <v>641.54578947368418</v>
      </c>
      <c r="CB34" s="259">
        <v>64.857368421052627</v>
      </c>
      <c r="CC34" s="258">
        <v>424.39526315789476</v>
      </c>
      <c r="CD34" s="259">
        <v>4.0094736842105263</v>
      </c>
    </row>
    <row r="35" spans="1:82" ht="14.5" x14ac:dyDescent="0.35">
      <c r="A35" s="196">
        <v>841</v>
      </c>
      <c r="B35" s="197" t="s">
        <v>127</v>
      </c>
      <c r="C35" s="198">
        <v>8478</v>
      </c>
      <c r="D35" s="198">
        <v>6249</v>
      </c>
      <c r="E35" s="198">
        <f>INDEX('[1]Jan 2024 School Census'!D:D,MATCH($A35,'[1]Jan 2024 School Census'!$A:$A,0))</f>
        <v>44</v>
      </c>
      <c r="F35" s="198">
        <f>INDEX('[1]Jan 2024 School Census'!E:E,MATCH($A35,'[1]Jan 2024 School Census'!$A:$A,0))</f>
        <v>110.5</v>
      </c>
      <c r="G35" s="198">
        <f>INDEX('[1]Jan 2024 School Census'!F:F,MATCH($A35,'[1]Jan 2024 School Census'!$A:$A,0))</f>
        <v>32</v>
      </c>
      <c r="H35" s="198">
        <f>INDEX('[1]Jan 2024 School Census'!G:G,MATCH($A35,'[1]Jan 2024 School Census'!$A:$A,0))+INDEX('[1]Jan 2024 School Census'!H:H,MATCH($A35,'[1]Jan 2024 School Census'!$A:$A,0))</f>
        <v>2</v>
      </c>
      <c r="I35" s="198">
        <f>INDEX('[1]Jan 2024 School Census'!I:I,MATCH($A35,'[1]Jan 2024 School Census'!$A:$A,0))</f>
        <v>17</v>
      </c>
      <c r="J35" s="198">
        <f>INDEX('[1]Jan 2024 School Census'!J:J,MATCH($A35,'[1]Jan 2024 School Census'!$A:$A,0))</f>
        <v>36</v>
      </c>
      <c r="K35" s="198">
        <f>INDEX('[1]Jan 2024 School Census'!K:K,MATCH($A35,'[1]Jan 2024 School Census'!$A:$A,0))</f>
        <v>18</v>
      </c>
      <c r="L35" s="198">
        <f>INDEX('[1]Jan 2024 School Census'!L:L,MATCH($A35,'[1]Jan 2024 School Census'!$A:$A,0))+INDEX('[1]Jan 2024 School Census'!M:M,MATCH($A35,'[1]Jan 2024 School Census'!$A:$A,0))</f>
        <v>0</v>
      </c>
      <c r="M35" s="198">
        <f>INDEX('[1]Jan 2024 School Census'!N:N,MATCH($A35,'[1]Jan 2024 School Census'!$A:$A,0))+INDEX('[1]Jan 2024 School Census'!S:S,MATCH($A35,'[1]Jan 2024 School Census'!$A:$A,0))</f>
        <v>0</v>
      </c>
      <c r="N35" s="198">
        <f>INDEX('[1]Jan 2024 School Census'!O:O,MATCH($A35,'[1]Jan 2024 School Census'!$A:$A,0))+INDEX('[1]Jan 2024 School Census'!T:T,MATCH($A35,'[1]Jan 2024 School Census'!$A:$A,0))</f>
        <v>0</v>
      </c>
      <c r="O35" s="198">
        <f>INDEX('[1]Jan 2024 School Census'!P:P,MATCH($A35,'[1]Jan 2024 School Census'!$A:$A,0))+INDEX('[1]Jan 2024 School Census'!U:U,MATCH($A35,'[1]Jan 2024 School Census'!$A:$A,0))</f>
        <v>0</v>
      </c>
      <c r="P35" s="198">
        <f>INDEX('[1]Jan 2024 School Census'!Q:Q,MATCH($A35,'[1]Jan 2024 School Census'!$A:$A,0))+INDEX('[1]Jan 2024 School Census'!R:R,MATCH($A35,'[1]Jan 2024 School Census'!$A:$A,0))+INDEX('[1]Jan 2024 School Census'!V:V,MATCH($A35,'[1]Jan 2024 School Census'!$A:$A,0))+INDEX('[1]Jan 2024 School Census'!W:W,MATCH($A35,'[1]Jan 2024 School Census'!$A:$A,0))</f>
        <v>0</v>
      </c>
      <c r="Q35" s="198">
        <f>INDEX('[1]Jan 2024 School Census'!X:X,MATCH($A35,'[1]Jan 2024 School Census'!$A:$A,0))</f>
        <v>37</v>
      </c>
      <c r="R35" s="198">
        <f>INDEX('[1]Jan 2024 School Census'!Y:Y,MATCH($A35,'[1]Jan 2024 School Census'!$A:$A,0))</f>
        <v>366.5</v>
      </c>
      <c r="S35" s="198">
        <f>INDEX('[1]Jan 2024 School Census'!Z:Z,MATCH($A35,'[1]Jan 2024 School Census'!$A:$A,0))</f>
        <v>132</v>
      </c>
      <c r="T35" s="198">
        <f>INDEX('[1]Jan 2024 School Census'!AA:AA,MATCH($A35,'[1]Jan 2024 School Census'!$A:$A,0))+INDEX('[1]Jan 2024 School Census'!AB:AB,MATCH($A35,'[1]Jan 2024 School Census'!$A:$A,0))</f>
        <v>2</v>
      </c>
      <c r="U35" s="198">
        <f>INDEX('[1]Jan 2024 AP Census'!D:D,MATCH($A35,'[1]Jan 2024 AP Census'!$A:$A,0))</f>
        <v>0</v>
      </c>
      <c r="V35" s="198">
        <f>INDEX('[1]Jan 2024 AP Census'!E:E,MATCH($A35,'[1]Jan 2024 AP Census'!$A:$A,0))</f>
        <v>0</v>
      </c>
      <c r="W35" s="198">
        <f>INDEX('[1]Jan 2024 AP Census'!F:F,MATCH($A35,'[1]Jan 2024 AP Census'!$A:$A,0))</f>
        <v>0</v>
      </c>
      <c r="X35" s="198">
        <f>INDEX('[1]Jan 2024 EY Census'!D:D,MATCH($A35,'[1]Jan 2024 EY Census'!$A:$A,0))</f>
        <v>202.55000100000001</v>
      </c>
      <c r="Y35" s="198">
        <f>INDEX('[1]Jan 2024 EY Census'!E:E,MATCH($A35,'[1]Jan 2024 EY Census'!$A:$A,0))</f>
        <v>551.55789500000003</v>
      </c>
      <c r="Z35" s="198">
        <f>INDEX('[1]Jan 2024 EY Census'!F:F,MATCH($A35,'[1]Jan 2024 EY Census'!$A:$A,0))</f>
        <v>179.91666699999999</v>
      </c>
      <c r="AA35" s="198">
        <f>INDEX('[1]Jan 2024 EY Census'!G:G,MATCH($A35,'[1]Jan 2024 EY Census'!$A:$A,0))</f>
        <v>14</v>
      </c>
      <c r="AB35" s="198">
        <f>INDEX('[1]Jan 2024 School Census'!AF:AF,MATCH($A35,'[1]Jan 2024 School Census'!$A:$A,0))</f>
        <v>37</v>
      </c>
      <c r="AC35" s="198">
        <f>INDEX('[1]Jan 2024 School Census'!AG:AG,MATCH($A35,'[1]Jan 2024 School Census'!$A:$A,0))</f>
        <v>15</v>
      </c>
      <c r="AD35" s="198">
        <f>INDEX('[1]Jan 2024 School Census'!AH:AH,MATCH($A35,'[1]Jan 2024 School Census'!$A:$A,0))+INDEX('[1]Jan 2024 School Census'!AI:AI,MATCH($A35,'[1]Jan 2024 School Census'!$A:$A,0))</f>
        <v>1</v>
      </c>
      <c r="AE35" s="198">
        <f>INDEX('[1]Jan 2024 School Census'!AJ:AJ,MATCH($A35,'[1]Jan 2024 School Census'!$A:$A,0))</f>
        <v>12</v>
      </c>
      <c r="AF35" s="198">
        <f>INDEX('[1]Jan 2024 School Census'!AK:AK,MATCH($A35,'[1]Jan 2024 School Census'!$A:$A,0))</f>
        <v>4</v>
      </c>
      <c r="AG35" s="198">
        <f>INDEX('[1]Jan 2024 School Census'!AL:AL,MATCH($A35,'[1]Jan 2024 School Census'!$A:$A,0))+INDEX('[1]Jan 2024 School Census'!AM:AM,MATCH($A35,'[1]Jan 2024 School Census'!$A:$A,0))</f>
        <v>0</v>
      </c>
      <c r="AH35" s="198">
        <f>INDEX('[1]Jan 2024 School Census'!AN:AN,MATCH($A35,'[1]Jan 2024 School Census'!$A:$A,0))+INDEX('[1]Jan 2024 School Census'!AR:AR,MATCH($A35,'[1]Jan 2024 School Census'!$A:$A,0))</f>
        <v>0</v>
      </c>
      <c r="AI35" s="198">
        <f>INDEX('[1]Jan 2024 School Census'!AO:AO,MATCH($A35,'[1]Jan 2024 School Census'!$A:$A,0))+INDEX('[1]Jan 2024 School Census'!AS:AS,MATCH($A35,'[1]Jan 2024 School Census'!$A:$A,0))</f>
        <v>0</v>
      </c>
      <c r="AJ35" s="198">
        <f>INDEX('[1]Jan 2024 School Census'!AP:AP,MATCH($A35,'[1]Jan 2024 School Census'!$A:$A,0))+INDEX('[1]Jan 2024 School Census'!AQ:AQ,MATCH($A35,'[1]Jan 2024 School Census'!$A:$A,0))+INDEX('[1]Jan 2024 School Census'!AT:AT,MATCH($A35,'[1]Jan 2024 School Census'!$A:$A,0))+INDEX('[1]Jan 2024 School Census'!AU:AU,MATCH($A35,'[1]Jan 2024 School Census'!$A:$A,0))</f>
        <v>0</v>
      </c>
      <c r="AK35" s="198">
        <f>INDEX('[1]Jan 2024 School Census'!AV:AV,MATCH($A35,'[1]Jan 2024 School Census'!$A:$A,0))+INDEX('[1]Jan 2024 School Census'!AZ:AZ,MATCH($A35,'[1]Jan 2024 School Census'!$A:$A,0))</f>
        <v>77</v>
      </c>
      <c r="AL35" s="198">
        <f>INDEX('[1]Jan 2024 School Census'!AW:AW,MATCH($A35,'[1]Jan 2024 School Census'!$A:$A,0))+INDEX('[1]Jan 2024 School Census'!BA:BA,MATCH($A35,'[1]Jan 2024 School Census'!$A:$A,0))</f>
        <v>20</v>
      </c>
      <c r="AM35" s="198">
        <f>INDEX('[1]Jan 2024 School Census'!AX:AX,MATCH($A35,'[1]Jan 2024 School Census'!$A:$A,0))+INDEX('[1]Jan 2024 School Census'!BB:BB,MATCH($A35,'[1]Jan 2024 School Census'!$A:$A,0))+INDEX('[1]Jan 2024 School Census'!AY:AY,MATCH($A35,'[1]Jan 2024 School Census'!$A:$A,0))+INDEX('[1]Jan 2024 School Census'!BC:BC,MATCH($A35,'[1]Jan 2024 School Census'!$A:$A,0))</f>
        <v>1</v>
      </c>
      <c r="AN35" s="198">
        <f>INDEX('[1]Jan 2024 AP Census'!I:I,MATCH($A35,'[1]Jan 2024 AP Census'!$A:$A,0))</f>
        <v>0</v>
      </c>
      <c r="AO35" s="198">
        <f>INDEX('[1]Jan 2024 AP Census'!J:J,MATCH($A35,'[1]Jan 2024 AP Census'!$A:$A,0))</f>
        <v>0</v>
      </c>
      <c r="AP35" s="198">
        <f>INDEX('[1]Jan 2024 EY Census'!N:N,MATCH($A35,'[1]Jan 2024 EY Census'!$A:$A,0))</f>
        <v>69</v>
      </c>
      <c r="AQ35" s="198">
        <f>INDEX('[1]Jan 2024 EY Census'!O:O,MATCH($A35,'[1]Jan 2024 EY Census'!$A:$A,0))</f>
        <v>14</v>
      </c>
      <c r="AR35" s="198">
        <f>INDEX('[1]Jan 2024 EY Census'!P:P,MATCH($A35,'[1]Jan 2024 EY Census'!$A:$A,0))</f>
        <v>5</v>
      </c>
      <c r="AS35" s="198">
        <f>INDEX('[1]Jan 2024 School Census'!BE:BE,MATCH($A35,'[1]Jan 2024 School Census'!$A:$A,0))</f>
        <v>36.5</v>
      </c>
      <c r="AT35" s="198">
        <f>INDEX('[1]Jan 2024 School Census'!BF:BF,MATCH($A35,'[1]Jan 2024 School Census'!$A:$A,0))</f>
        <v>9</v>
      </c>
      <c r="AU35" s="198">
        <f>INDEX('[1]Jan 2024 School Census'!BG:BG,MATCH($A35,'[1]Jan 2024 School Census'!$A:$A,0))+INDEX('[1]Jan 2024 School Census'!BH:BH,MATCH($A35,'[1]Jan 2024 School Census'!$A:$A,0))</f>
        <v>1</v>
      </c>
      <c r="AV35" s="198">
        <f>INDEX('[1]Jan 2024 School Census'!BI:BI,MATCH($A35,'[1]Jan 2024 School Census'!$A:$A,0))</f>
        <v>16</v>
      </c>
      <c r="AW35" s="198">
        <f>INDEX('[1]Jan 2024 School Census'!BJ:BJ,MATCH($A35,'[1]Jan 2024 School Census'!$A:$A,0))</f>
        <v>6</v>
      </c>
      <c r="AX35" s="198">
        <f>INDEX('[1]Jan 2024 School Census'!BK:BK,MATCH($A35,'[1]Jan 2024 School Census'!$A:$A,0))+INDEX('[1]Jan 2024 School Census'!BL:BL,MATCH($A35,'[1]Jan 2024 School Census'!$A:$A,0))</f>
        <v>0</v>
      </c>
      <c r="AY35" s="198">
        <f>INDEX('[1]Jan 2024 School Census'!BM:BM,MATCH($A35,'[1]Jan 2024 School Census'!$A:$A,0))+INDEX('[1]Jan 2024 School Census'!BQ:BQ,MATCH($A35,'[1]Jan 2024 School Census'!$A:$A,0))</f>
        <v>0</v>
      </c>
      <c r="AZ35" s="198">
        <f>INDEX('[1]Jan 2024 School Census'!BN:BN,MATCH($A35,'[1]Jan 2024 School Census'!$A:$A,0))+INDEX('[1]Jan 2024 School Census'!BR:BR,MATCH($A35,'[1]Jan 2024 School Census'!$A:$A,0))</f>
        <v>0</v>
      </c>
      <c r="BA35" s="198">
        <f>INDEX('[1]Jan 2024 School Census'!BO:BO,MATCH($A35,'[1]Jan 2024 School Census'!$A:$A,0))+INDEX('[1]Jan 2024 School Census'!BP:BP,MATCH($A35,'[1]Jan 2024 School Census'!$A:$A,0))+INDEX('[1]Jan 2024 School Census'!BS:BS,MATCH($A35,'[1]Jan 2024 School Census'!$A:$A,0))+INDEX('[1]Jan 2024 School Census'!BT:BT,MATCH($A35,'[1]Jan 2024 School Census'!$A:$A,0))</f>
        <v>0</v>
      </c>
      <c r="BB35" s="198">
        <f>INDEX('[1]Jan 2024 School Census'!BU:BU,MATCH($A35,'[1]Jan 2024 School Census'!$A:$A,0))</f>
        <v>123.3</v>
      </c>
      <c r="BC35" s="198">
        <f>INDEX('[1]Jan 2024 School Census'!BV:BV,MATCH($A35,'[1]Jan 2024 School Census'!$A:$A,0))</f>
        <v>66.400000000000006</v>
      </c>
      <c r="BD35" s="198">
        <f>INDEX('[1]Jan 2024 School Census'!BW:BW,MATCH($A35,'[1]Jan 2024 School Census'!$A:$A,0))+INDEX('[1]Jan 2024 School Census'!BX:BX,MATCH($A35,'[1]Jan 2024 School Census'!$A:$A,0))</f>
        <v>0</v>
      </c>
      <c r="BE35" s="198">
        <f>INDEX('[1]Jan 2024 EY Census'!J:J,MATCH($A35,'[1]Jan 2024 EY Census'!$A:$A,0))</f>
        <v>355.86999200000002</v>
      </c>
      <c r="BF35" s="198">
        <f>INDEX('[1]Jan 2024 EY Census'!K:K,MATCH($A35,'[1]Jan 2024 EY Census'!$A:$A,0))</f>
        <v>119.250001</v>
      </c>
      <c r="BG35" s="198">
        <f>INDEX('[1]Jan 2024 EY Census'!L:L,MATCH($A35,'[1]Jan 2024 EY Census'!$A:$A,0))</f>
        <v>6.6</v>
      </c>
      <c r="BH35" s="198">
        <f t="shared" si="1"/>
        <v>0</v>
      </c>
      <c r="BI35" s="198">
        <f t="shared" si="2"/>
        <v>0</v>
      </c>
      <c r="BJ35" s="198">
        <f t="shared" si="3"/>
        <v>169</v>
      </c>
      <c r="BK35" s="198">
        <f t="shared" si="4"/>
        <v>212</v>
      </c>
      <c r="BL35" s="198">
        <v>50</v>
      </c>
      <c r="BN35" s="218">
        <v>209</v>
      </c>
      <c r="BO35" s="218" t="s">
        <v>124</v>
      </c>
      <c r="BP35" s="218">
        <v>2097180</v>
      </c>
      <c r="BQ35" s="218">
        <v>100765</v>
      </c>
      <c r="BR35" s="218" t="s">
        <v>270</v>
      </c>
      <c r="BS35" s="218" t="s">
        <v>241</v>
      </c>
      <c r="BT35" s="194" t="str">
        <f t="shared" si="0"/>
        <v>Maintained</v>
      </c>
      <c r="BU35" s="211">
        <v>0</v>
      </c>
      <c r="BV35" s="211">
        <v>214</v>
      </c>
      <c r="BW35" s="199">
        <f t="shared" si="6"/>
        <v>3</v>
      </c>
      <c r="BX35" s="195" t="str">
        <f t="shared" si="7"/>
        <v>2093</v>
      </c>
      <c r="BY35" s="228">
        <v>319</v>
      </c>
      <c r="BZ35" s="229" t="s">
        <v>217</v>
      </c>
      <c r="CA35" s="258">
        <v>886.72736842105269</v>
      </c>
      <c r="CB35" s="259">
        <v>104.25684210526315</v>
      </c>
      <c r="CC35" s="258">
        <v>552.95157894736838</v>
      </c>
      <c r="CD35" s="259">
        <v>5.0084210526315793</v>
      </c>
    </row>
    <row r="36" spans="1:82" ht="14.5" x14ac:dyDescent="0.35">
      <c r="A36" s="196">
        <v>831</v>
      </c>
      <c r="B36" s="197" t="s">
        <v>128</v>
      </c>
      <c r="C36" s="198">
        <v>23434.5</v>
      </c>
      <c r="D36" s="198">
        <v>17513.5</v>
      </c>
      <c r="E36" s="198">
        <f>INDEX('[1]Jan 2024 School Census'!D:D,MATCH($A36,'[1]Jan 2024 School Census'!$A:$A,0))</f>
        <v>77.666667000000004</v>
      </c>
      <c r="F36" s="198">
        <f>INDEX('[1]Jan 2024 School Census'!E:E,MATCH($A36,'[1]Jan 2024 School Census'!$A:$A,0))</f>
        <v>307.566667</v>
      </c>
      <c r="G36" s="198">
        <f>INDEX('[1]Jan 2024 School Census'!F:F,MATCH($A36,'[1]Jan 2024 School Census'!$A:$A,0))</f>
        <v>114.433333</v>
      </c>
      <c r="H36" s="198">
        <f>INDEX('[1]Jan 2024 School Census'!G:G,MATCH($A36,'[1]Jan 2024 School Census'!$A:$A,0))+INDEX('[1]Jan 2024 School Census'!H:H,MATCH($A36,'[1]Jan 2024 School Census'!$A:$A,0))</f>
        <v>3</v>
      </c>
      <c r="I36" s="198">
        <f>INDEX('[1]Jan 2024 School Census'!I:I,MATCH($A36,'[1]Jan 2024 School Census'!$A:$A,0))</f>
        <v>21</v>
      </c>
      <c r="J36" s="198">
        <f>INDEX('[1]Jan 2024 School Census'!J:J,MATCH($A36,'[1]Jan 2024 School Census'!$A:$A,0))</f>
        <v>347.6</v>
      </c>
      <c r="K36" s="198">
        <f>INDEX('[1]Jan 2024 School Census'!K:K,MATCH($A36,'[1]Jan 2024 School Census'!$A:$A,0))</f>
        <v>156.6</v>
      </c>
      <c r="L36" s="198">
        <f>INDEX('[1]Jan 2024 School Census'!L:L,MATCH($A36,'[1]Jan 2024 School Census'!$A:$A,0))+INDEX('[1]Jan 2024 School Census'!M:M,MATCH($A36,'[1]Jan 2024 School Census'!$A:$A,0))</f>
        <v>1</v>
      </c>
      <c r="M36" s="198">
        <f>INDEX('[1]Jan 2024 School Census'!N:N,MATCH($A36,'[1]Jan 2024 School Census'!$A:$A,0))+INDEX('[1]Jan 2024 School Census'!S:S,MATCH($A36,'[1]Jan 2024 School Census'!$A:$A,0))</f>
        <v>0</v>
      </c>
      <c r="N36" s="198">
        <f>INDEX('[1]Jan 2024 School Census'!O:O,MATCH($A36,'[1]Jan 2024 School Census'!$A:$A,0))+INDEX('[1]Jan 2024 School Census'!T:T,MATCH($A36,'[1]Jan 2024 School Census'!$A:$A,0))</f>
        <v>6</v>
      </c>
      <c r="O36" s="198">
        <f>INDEX('[1]Jan 2024 School Census'!P:P,MATCH($A36,'[1]Jan 2024 School Census'!$A:$A,0))+INDEX('[1]Jan 2024 School Census'!U:U,MATCH($A36,'[1]Jan 2024 School Census'!$A:$A,0))</f>
        <v>2</v>
      </c>
      <c r="P36" s="198">
        <f>INDEX('[1]Jan 2024 School Census'!Q:Q,MATCH($A36,'[1]Jan 2024 School Census'!$A:$A,0))+INDEX('[1]Jan 2024 School Census'!R:R,MATCH($A36,'[1]Jan 2024 School Census'!$A:$A,0))+INDEX('[1]Jan 2024 School Census'!V:V,MATCH($A36,'[1]Jan 2024 School Census'!$A:$A,0))+INDEX('[1]Jan 2024 School Census'!W:W,MATCH($A36,'[1]Jan 2024 School Census'!$A:$A,0))</f>
        <v>0</v>
      </c>
      <c r="Q36" s="198">
        <f>INDEX('[1]Jan 2024 School Census'!X:X,MATCH($A36,'[1]Jan 2024 School Census'!$A:$A,0))</f>
        <v>62</v>
      </c>
      <c r="R36" s="198">
        <f>INDEX('[1]Jan 2024 School Census'!Y:Y,MATCH($A36,'[1]Jan 2024 School Census'!$A:$A,0))</f>
        <v>718.30799999999999</v>
      </c>
      <c r="S36" s="198">
        <f>INDEX('[1]Jan 2024 School Census'!Z:Z,MATCH($A36,'[1]Jan 2024 School Census'!$A:$A,0))</f>
        <v>317.26666699999998</v>
      </c>
      <c r="T36" s="198">
        <f>INDEX('[1]Jan 2024 School Census'!AA:AA,MATCH($A36,'[1]Jan 2024 School Census'!$A:$A,0))+INDEX('[1]Jan 2024 School Census'!AB:AB,MATCH($A36,'[1]Jan 2024 School Census'!$A:$A,0))</f>
        <v>1</v>
      </c>
      <c r="U36" s="198">
        <f>INDEX('[1]Jan 2024 AP Census'!D:D,MATCH($A36,'[1]Jan 2024 AP Census'!$A:$A,0))</f>
        <v>0</v>
      </c>
      <c r="V36" s="198">
        <f>INDEX('[1]Jan 2024 AP Census'!E:E,MATCH($A36,'[1]Jan 2024 AP Census'!$A:$A,0))</f>
        <v>0</v>
      </c>
      <c r="W36" s="198">
        <f>INDEX('[1]Jan 2024 AP Census'!F:F,MATCH($A36,'[1]Jan 2024 AP Census'!$A:$A,0))</f>
        <v>0</v>
      </c>
      <c r="X36" s="198">
        <f>INDEX('[1]Jan 2024 EY Census'!D:D,MATCH($A36,'[1]Jan 2024 EY Census'!$A:$A,0))</f>
        <v>607.18233799999996</v>
      </c>
      <c r="Y36" s="198">
        <f>INDEX('[1]Jan 2024 EY Census'!E:E,MATCH($A36,'[1]Jan 2024 EY Census'!$A:$A,0))</f>
        <v>1410.1599309999999</v>
      </c>
      <c r="Z36" s="198">
        <f>INDEX('[1]Jan 2024 EY Census'!F:F,MATCH($A36,'[1]Jan 2024 EY Census'!$A:$A,0))</f>
        <v>444.584317</v>
      </c>
      <c r="AA36" s="198">
        <f>INDEX('[1]Jan 2024 EY Census'!G:G,MATCH($A36,'[1]Jan 2024 EY Census'!$A:$A,0))</f>
        <v>35.4</v>
      </c>
      <c r="AB36" s="198">
        <f>INDEX('[1]Jan 2024 School Census'!AF:AF,MATCH($A36,'[1]Jan 2024 School Census'!$A:$A,0))</f>
        <v>91</v>
      </c>
      <c r="AC36" s="198">
        <f>INDEX('[1]Jan 2024 School Census'!AG:AG,MATCH($A36,'[1]Jan 2024 School Census'!$A:$A,0))</f>
        <v>29</v>
      </c>
      <c r="AD36" s="198">
        <f>INDEX('[1]Jan 2024 School Census'!AH:AH,MATCH($A36,'[1]Jan 2024 School Census'!$A:$A,0))+INDEX('[1]Jan 2024 School Census'!AI:AI,MATCH($A36,'[1]Jan 2024 School Census'!$A:$A,0))</f>
        <v>1</v>
      </c>
      <c r="AE36" s="198">
        <f>INDEX('[1]Jan 2024 School Census'!AJ:AJ,MATCH($A36,'[1]Jan 2024 School Census'!$A:$A,0))</f>
        <v>85.8</v>
      </c>
      <c r="AF36" s="198">
        <f>INDEX('[1]Jan 2024 School Census'!AK:AK,MATCH($A36,'[1]Jan 2024 School Census'!$A:$A,0))</f>
        <v>41</v>
      </c>
      <c r="AG36" s="198">
        <f>INDEX('[1]Jan 2024 School Census'!AL:AL,MATCH($A36,'[1]Jan 2024 School Census'!$A:$A,0))+INDEX('[1]Jan 2024 School Census'!AM:AM,MATCH($A36,'[1]Jan 2024 School Census'!$A:$A,0))</f>
        <v>0</v>
      </c>
      <c r="AH36" s="198">
        <f>INDEX('[1]Jan 2024 School Census'!AN:AN,MATCH($A36,'[1]Jan 2024 School Census'!$A:$A,0))+INDEX('[1]Jan 2024 School Census'!AR:AR,MATCH($A36,'[1]Jan 2024 School Census'!$A:$A,0))</f>
        <v>1</v>
      </c>
      <c r="AI36" s="198">
        <f>INDEX('[1]Jan 2024 School Census'!AO:AO,MATCH($A36,'[1]Jan 2024 School Census'!$A:$A,0))+INDEX('[1]Jan 2024 School Census'!AS:AS,MATCH($A36,'[1]Jan 2024 School Census'!$A:$A,0))</f>
        <v>0</v>
      </c>
      <c r="AJ36" s="198">
        <f>INDEX('[1]Jan 2024 School Census'!AP:AP,MATCH($A36,'[1]Jan 2024 School Census'!$A:$A,0))+INDEX('[1]Jan 2024 School Census'!AQ:AQ,MATCH($A36,'[1]Jan 2024 School Census'!$A:$A,0))+INDEX('[1]Jan 2024 School Census'!AT:AT,MATCH($A36,'[1]Jan 2024 School Census'!$A:$A,0))+INDEX('[1]Jan 2024 School Census'!AU:AU,MATCH($A36,'[1]Jan 2024 School Census'!$A:$A,0))</f>
        <v>0</v>
      </c>
      <c r="AK36" s="198">
        <f>INDEX('[1]Jan 2024 School Census'!AV:AV,MATCH($A36,'[1]Jan 2024 School Census'!$A:$A,0))+INDEX('[1]Jan 2024 School Census'!AZ:AZ,MATCH($A36,'[1]Jan 2024 School Census'!$A:$A,0))</f>
        <v>179.2</v>
      </c>
      <c r="AL36" s="198">
        <f>INDEX('[1]Jan 2024 School Census'!AW:AW,MATCH($A36,'[1]Jan 2024 School Census'!$A:$A,0))+INDEX('[1]Jan 2024 School Census'!BA:BA,MATCH($A36,'[1]Jan 2024 School Census'!$A:$A,0))</f>
        <v>99.8</v>
      </c>
      <c r="AM36" s="198">
        <f>INDEX('[1]Jan 2024 School Census'!AX:AX,MATCH($A36,'[1]Jan 2024 School Census'!$A:$A,0))+INDEX('[1]Jan 2024 School Census'!BB:BB,MATCH($A36,'[1]Jan 2024 School Census'!$A:$A,0))+INDEX('[1]Jan 2024 School Census'!AY:AY,MATCH($A36,'[1]Jan 2024 School Census'!$A:$A,0))+INDEX('[1]Jan 2024 School Census'!BC:BC,MATCH($A36,'[1]Jan 2024 School Census'!$A:$A,0))</f>
        <v>1</v>
      </c>
      <c r="AN36" s="198">
        <f>INDEX('[1]Jan 2024 AP Census'!I:I,MATCH($A36,'[1]Jan 2024 AP Census'!$A:$A,0))</f>
        <v>0</v>
      </c>
      <c r="AO36" s="198">
        <f>INDEX('[1]Jan 2024 AP Census'!J:J,MATCH($A36,'[1]Jan 2024 AP Census'!$A:$A,0))</f>
        <v>0</v>
      </c>
      <c r="AP36" s="198">
        <f>INDEX('[1]Jan 2024 EY Census'!N:N,MATCH($A36,'[1]Jan 2024 EY Census'!$A:$A,0))</f>
        <v>272.87866600000001</v>
      </c>
      <c r="AQ36" s="198">
        <f>INDEX('[1]Jan 2024 EY Census'!O:O,MATCH($A36,'[1]Jan 2024 EY Census'!$A:$A,0))</f>
        <v>93.921755000000005</v>
      </c>
      <c r="AR36" s="198">
        <f>INDEX('[1]Jan 2024 EY Census'!P:P,MATCH($A36,'[1]Jan 2024 EY Census'!$A:$A,0))</f>
        <v>4</v>
      </c>
      <c r="AS36" s="198">
        <f>INDEX('[1]Jan 2024 School Census'!BE:BE,MATCH($A36,'[1]Jan 2024 School Census'!$A:$A,0))</f>
        <v>52.033332000000001</v>
      </c>
      <c r="AT36" s="198">
        <f>INDEX('[1]Jan 2024 School Census'!BF:BF,MATCH($A36,'[1]Jan 2024 School Census'!$A:$A,0))</f>
        <v>23.833334000000001</v>
      </c>
      <c r="AU36" s="198">
        <f>INDEX('[1]Jan 2024 School Census'!BG:BG,MATCH($A36,'[1]Jan 2024 School Census'!$A:$A,0))+INDEX('[1]Jan 2024 School Census'!BH:BH,MATCH($A36,'[1]Jan 2024 School Census'!$A:$A,0))</f>
        <v>0.8</v>
      </c>
      <c r="AV36" s="198">
        <f>INDEX('[1]Jan 2024 School Census'!BI:BI,MATCH($A36,'[1]Jan 2024 School Census'!$A:$A,0))</f>
        <v>97.6</v>
      </c>
      <c r="AW36" s="198">
        <f>INDEX('[1]Jan 2024 School Census'!BJ:BJ,MATCH($A36,'[1]Jan 2024 School Census'!$A:$A,0))</f>
        <v>66.8</v>
      </c>
      <c r="AX36" s="198">
        <f>INDEX('[1]Jan 2024 School Census'!BK:BK,MATCH($A36,'[1]Jan 2024 School Census'!$A:$A,0))+INDEX('[1]Jan 2024 School Census'!BL:BL,MATCH($A36,'[1]Jan 2024 School Census'!$A:$A,0))</f>
        <v>0</v>
      </c>
      <c r="AY36" s="198">
        <f>INDEX('[1]Jan 2024 School Census'!BM:BM,MATCH($A36,'[1]Jan 2024 School Census'!$A:$A,0))+INDEX('[1]Jan 2024 School Census'!BQ:BQ,MATCH($A36,'[1]Jan 2024 School Census'!$A:$A,0))</f>
        <v>1</v>
      </c>
      <c r="AZ36" s="198">
        <f>INDEX('[1]Jan 2024 School Census'!BN:BN,MATCH($A36,'[1]Jan 2024 School Census'!$A:$A,0))+INDEX('[1]Jan 2024 School Census'!BR:BR,MATCH($A36,'[1]Jan 2024 School Census'!$A:$A,0))</f>
        <v>0</v>
      </c>
      <c r="BA36" s="198">
        <f>INDEX('[1]Jan 2024 School Census'!BO:BO,MATCH($A36,'[1]Jan 2024 School Census'!$A:$A,0))+INDEX('[1]Jan 2024 School Census'!BP:BP,MATCH($A36,'[1]Jan 2024 School Census'!$A:$A,0))+INDEX('[1]Jan 2024 School Census'!BS:BS,MATCH($A36,'[1]Jan 2024 School Census'!$A:$A,0))+INDEX('[1]Jan 2024 School Census'!BT:BT,MATCH($A36,'[1]Jan 2024 School Census'!$A:$A,0))</f>
        <v>0</v>
      </c>
      <c r="BB36" s="198">
        <f>INDEX('[1]Jan 2024 School Census'!BU:BU,MATCH($A36,'[1]Jan 2024 School Census'!$A:$A,0))</f>
        <v>185.95066600000001</v>
      </c>
      <c r="BC36" s="198">
        <f>INDEX('[1]Jan 2024 School Census'!BV:BV,MATCH($A36,'[1]Jan 2024 School Census'!$A:$A,0))</f>
        <v>95.183331999999993</v>
      </c>
      <c r="BD36" s="198">
        <f>INDEX('[1]Jan 2024 School Census'!BW:BW,MATCH($A36,'[1]Jan 2024 School Census'!$A:$A,0))+INDEX('[1]Jan 2024 School Census'!BX:BX,MATCH($A36,'[1]Jan 2024 School Census'!$A:$A,0))</f>
        <v>0</v>
      </c>
      <c r="BE36" s="198">
        <f>INDEX('[1]Jan 2024 EY Census'!J:J,MATCH($A36,'[1]Jan 2024 EY Census'!$A:$A,0))</f>
        <v>696.39933099999996</v>
      </c>
      <c r="BF36" s="198">
        <f>INDEX('[1]Jan 2024 EY Census'!K:K,MATCH($A36,'[1]Jan 2024 EY Census'!$A:$A,0))</f>
        <v>228.628668</v>
      </c>
      <c r="BG36" s="198">
        <f>INDEX('[1]Jan 2024 EY Census'!L:L,MATCH($A36,'[1]Jan 2024 EY Census'!$A:$A,0))</f>
        <v>6</v>
      </c>
      <c r="BH36" s="198">
        <f t="shared" si="1"/>
        <v>0</v>
      </c>
      <c r="BI36" s="198">
        <f t="shared" si="2"/>
        <v>101</v>
      </c>
      <c r="BJ36" s="198">
        <f t="shared" si="3"/>
        <v>201</v>
      </c>
      <c r="BK36" s="198">
        <f t="shared" si="4"/>
        <v>577</v>
      </c>
      <c r="BL36" s="198">
        <v>149</v>
      </c>
      <c r="BN36" s="218">
        <v>209</v>
      </c>
      <c r="BO36" s="218" t="s">
        <v>124</v>
      </c>
      <c r="BP36" s="218">
        <v>2097182</v>
      </c>
      <c r="BQ36" s="218">
        <v>100766</v>
      </c>
      <c r="BR36" s="218" t="s">
        <v>271</v>
      </c>
      <c r="BS36" s="218" t="s">
        <v>264</v>
      </c>
      <c r="BT36" s="194" t="str">
        <f t="shared" si="0"/>
        <v>Maintained</v>
      </c>
      <c r="BU36" s="211">
        <v>181</v>
      </c>
      <c r="BV36" s="211">
        <v>0</v>
      </c>
      <c r="BW36" s="199">
        <f t="shared" si="6"/>
        <v>4</v>
      </c>
      <c r="BX36" s="195" t="str">
        <f t="shared" si="7"/>
        <v>2094</v>
      </c>
      <c r="BY36" s="228">
        <v>320</v>
      </c>
      <c r="BZ36" s="229" t="s">
        <v>226</v>
      </c>
      <c r="CA36" s="258">
        <v>1101.2591225789474</v>
      </c>
      <c r="CB36" s="259">
        <v>253.28894736842108</v>
      </c>
      <c r="CC36" s="258">
        <v>724.90052631578953</v>
      </c>
      <c r="CD36" s="259">
        <v>13.499473684210527</v>
      </c>
    </row>
    <row r="37" spans="1:82" ht="14.5" x14ac:dyDescent="0.35">
      <c r="A37" s="196">
        <v>830</v>
      </c>
      <c r="B37" s="197" t="s">
        <v>130</v>
      </c>
      <c r="C37" s="198">
        <v>57314.5</v>
      </c>
      <c r="D37" s="198">
        <v>41459</v>
      </c>
      <c r="E37" s="198">
        <f>INDEX('[1]Jan 2024 School Census'!D:D,MATCH($A37,'[1]Jan 2024 School Census'!$A:$A,0))</f>
        <v>15</v>
      </c>
      <c r="F37" s="198">
        <f>INDEX('[1]Jan 2024 School Census'!E:E,MATCH($A37,'[1]Jan 2024 School Census'!$A:$A,0))</f>
        <v>334.09999699999997</v>
      </c>
      <c r="G37" s="198">
        <f>INDEX('[1]Jan 2024 School Census'!F:F,MATCH($A37,'[1]Jan 2024 School Census'!$A:$A,0))</f>
        <v>123.733332</v>
      </c>
      <c r="H37" s="198">
        <f>INDEX('[1]Jan 2024 School Census'!G:G,MATCH($A37,'[1]Jan 2024 School Census'!$A:$A,0))+INDEX('[1]Jan 2024 School Census'!H:H,MATCH($A37,'[1]Jan 2024 School Census'!$A:$A,0))</f>
        <v>4.8666669999999996</v>
      </c>
      <c r="I37" s="198">
        <f>INDEX('[1]Jan 2024 School Census'!I:I,MATCH($A37,'[1]Jan 2024 School Census'!$A:$A,0))</f>
        <v>14.22</v>
      </c>
      <c r="J37" s="198">
        <f>INDEX('[1]Jan 2024 School Census'!J:J,MATCH($A37,'[1]Jan 2024 School Census'!$A:$A,0))</f>
        <v>1355.6833349999999</v>
      </c>
      <c r="K37" s="198">
        <f>INDEX('[1]Jan 2024 School Census'!K:K,MATCH($A37,'[1]Jan 2024 School Census'!$A:$A,0))</f>
        <v>578.31666700000005</v>
      </c>
      <c r="L37" s="198">
        <f>INDEX('[1]Jan 2024 School Census'!L:L,MATCH($A37,'[1]Jan 2024 School Census'!$A:$A,0))+INDEX('[1]Jan 2024 School Census'!M:M,MATCH($A37,'[1]Jan 2024 School Census'!$A:$A,0))</f>
        <v>10</v>
      </c>
      <c r="M37" s="198">
        <f>INDEX('[1]Jan 2024 School Census'!N:N,MATCH($A37,'[1]Jan 2024 School Census'!$A:$A,0))+INDEX('[1]Jan 2024 School Census'!S:S,MATCH($A37,'[1]Jan 2024 School Census'!$A:$A,0))</f>
        <v>0</v>
      </c>
      <c r="N37" s="198">
        <f>INDEX('[1]Jan 2024 School Census'!O:O,MATCH($A37,'[1]Jan 2024 School Census'!$A:$A,0))+INDEX('[1]Jan 2024 School Census'!T:T,MATCH($A37,'[1]Jan 2024 School Census'!$A:$A,0))</f>
        <v>0</v>
      </c>
      <c r="O37" s="198">
        <f>INDEX('[1]Jan 2024 School Census'!P:P,MATCH($A37,'[1]Jan 2024 School Census'!$A:$A,0))+INDEX('[1]Jan 2024 School Census'!U:U,MATCH($A37,'[1]Jan 2024 School Census'!$A:$A,0))</f>
        <v>0</v>
      </c>
      <c r="P37" s="198">
        <f>INDEX('[1]Jan 2024 School Census'!Q:Q,MATCH($A37,'[1]Jan 2024 School Census'!$A:$A,0))+INDEX('[1]Jan 2024 School Census'!R:R,MATCH($A37,'[1]Jan 2024 School Census'!$A:$A,0))+INDEX('[1]Jan 2024 School Census'!V:V,MATCH($A37,'[1]Jan 2024 School Census'!$A:$A,0))+INDEX('[1]Jan 2024 School Census'!W:W,MATCH($A37,'[1]Jan 2024 School Census'!$A:$A,0))</f>
        <v>0</v>
      </c>
      <c r="Q37" s="198">
        <f>INDEX('[1]Jan 2024 School Census'!X:X,MATCH($A37,'[1]Jan 2024 School Census'!$A:$A,0))</f>
        <v>43.6</v>
      </c>
      <c r="R37" s="198">
        <f>INDEX('[1]Jan 2024 School Census'!Y:Y,MATCH($A37,'[1]Jan 2024 School Census'!$A:$A,0))</f>
        <v>693.69999800000005</v>
      </c>
      <c r="S37" s="198">
        <f>INDEX('[1]Jan 2024 School Census'!Z:Z,MATCH($A37,'[1]Jan 2024 School Census'!$A:$A,0))</f>
        <v>274.41133300000001</v>
      </c>
      <c r="T37" s="198">
        <f>INDEX('[1]Jan 2024 School Census'!AA:AA,MATCH($A37,'[1]Jan 2024 School Census'!$A:$A,0))+INDEX('[1]Jan 2024 School Census'!AB:AB,MATCH($A37,'[1]Jan 2024 School Census'!$A:$A,0))</f>
        <v>6</v>
      </c>
      <c r="U37" s="198">
        <f>INDEX('[1]Jan 2024 AP Census'!D:D,MATCH($A37,'[1]Jan 2024 AP Census'!$A:$A,0))</f>
        <v>0</v>
      </c>
      <c r="V37" s="198">
        <f>INDEX('[1]Jan 2024 AP Census'!E:E,MATCH($A37,'[1]Jan 2024 AP Census'!$A:$A,0))</f>
        <v>0</v>
      </c>
      <c r="W37" s="198">
        <f>INDEX('[1]Jan 2024 AP Census'!F:F,MATCH($A37,'[1]Jan 2024 AP Census'!$A:$A,0))</f>
        <v>0</v>
      </c>
      <c r="X37" s="198">
        <f>INDEX('[1]Jan 2024 EY Census'!D:D,MATCH($A37,'[1]Jan 2024 EY Census'!$A:$A,0))</f>
        <v>1159.1303459999999</v>
      </c>
      <c r="Y37" s="198">
        <f>INDEX('[1]Jan 2024 EY Census'!E:E,MATCH($A37,'[1]Jan 2024 EY Census'!$A:$A,0))</f>
        <v>4496.0654009999998</v>
      </c>
      <c r="Z37" s="198">
        <f>INDEX('[1]Jan 2024 EY Census'!F:F,MATCH($A37,'[1]Jan 2024 EY Census'!$A:$A,0))</f>
        <v>1486.373488</v>
      </c>
      <c r="AA37" s="198">
        <f>INDEX('[1]Jan 2024 EY Census'!G:G,MATCH($A37,'[1]Jan 2024 EY Census'!$A:$A,0))</f>
        <v>102.734949</v>
      </c>
      <c r="AB37" s="198">
        <f>INDEX('[1]Jan 2024 School Census'!AF:AF,MATCH($A37,'[1]Jan 2024 School Census'!$A:$A,0))</f>
        <v>58.599998999999997</v>
      </c>
      <c r="AC37" s="198">
        <f>INDEX('[1]Jan 2024 School Census'!AG:AG,MATCH($A37,'[1]Jan 2024 School Census'!$A:$A,0))</f>
        <v>33.533332999999999</v>
      </c>
      <c r="AD37" s="198">
        <f>INDEX('[1]Jan 2024 School Census'!AH:AH,MATCH($A37,'[1]Jan 2024 School Census'!$A:$A,0))+INDEX('[1]Jan 2024 School Census'!AI:AI,MATCH($A37,'[1]Jan 2024 School Census'!$A:$A,0))</f>
        <v>3.8666670000000001</v>
      </c>
      <c r="AE37" s="198">
        <f>INDEX('[1]Jan 2024 School Census'!AJ:AJ,MATCH($A37,'[1]Jan 2024 School Census'!$A:$A,0))</f>
        <v>318.2</v>
      </c>
      <c r="AF37" s="198">
        <f>INDEX('[1]Jan 2024 School Census'!AK:AK,MATCH($A37,'[1]Jan 2024 School Census'!$A:$A,0))</f>
        <v>164.26666700000001</v>
      </c>
      <c r="AG37" s="198">
        <f>INDEX('[1]Jan 2024 School Census'!AL:AL,MATCH($A37,'[1]Jan 2024 School Census'!$A:$A,0))+INDEX('[1]Jan 2024 School Census'!AM:AM,MATCH($A37,'[1]Jan 2024 School Census'!$A:$A,0))</f>
        <v>4</v>
      </c>
      <c r="AH37" s="198">
        <f>INDEX('[1]Jan 2024 School Census'!AN:AN,MATCH($A37,'[1]Jan 2024 School Census'!$A:$A,0))+INDEX('[1]Jan 2024 School Census'!AR:AR,MATCH($A37,'[1]Jan 2024 School Census'!$A:$A,0))</f>
        <v>0</v>
      </c>
      <c r="AI37" s="198">
        <f>INDEX('[1]Jan 2024 School Census'!AO:AO,MATCH($A37,'[1]Jan 2024 School Census'!$A:$A,0))+INDEX('[1]Jan 2024 School Census'!AS:AS,MATCH($A37,'[1]Jan 2024 School Census'!$A:$A,0))</f>
        <v>0</v>
      </c>
      <c r="AJ37" s="198">
        <f>INDEX('[1]Jan 2024 School Census'!AP:AP,MATCH($A37,'[1]Jan 2024 School Census'!$A:$A,0))+INDEX('[1]Jan 2024 School Census'!AQ:AQ,MATCH($A37,'[1]Jan 2024 School Census'!$A:$A,0))+INDEX('[1]Jan 2024 School Census'!AT:AT,MATCH($A37,'[1]Jan 2024 School Census'!$A:$A,0))+INDEX('[1]Jan 2024 School Census'!AU:AU,MATCH($A37,'[1]Jan 2024 School Census'!$A:$A,0))</f>
        <v>0</v>
      </c>
      <c r="AK37" s="198">
        <f>INDEX('[1]Jan 2024 School Census'!AV:AV,MATCH($A37,'[1]Jan 2024 School Census'!$A:$A,0))+INDEX('[1]Jan 2024 School Census'!AZ:AZ,MATCH($A37,'[1]Jan 2024 School Census'!$A:$A,0))</f>
        <v>141.80000000000001</v>
      </c>
      <c r="AL37" s="198">
        <f>INDEX('[1]Jan 2024 School Census'!AW:AW,MATCH($A37,'[1]Jan 2024 School Census'!$A:$A,0))+INDEX('[1]Jan 2024 School Census'!BA:BA,MATCH($A37,'[1]Jan 2024 School Census'!$A:$A,0))</f>
        <v>65.8</v>
      </c>
      <c r="AM37" s="198">
        <f>INDEX('[1]Jan 2024 School Census'!AX:AX,MATCH($A37,'[1]Jan 2024 School Census'!$A:$A,0))+INDEX('[1]Jan 2024 School Census'!BB:BB,MATCH($A37,'[1]Jan 2024 School Census'!$A:$A,0))+INDEX('[1]Jan 2024 School Census'!AY:AY,MATCH($A37,'[1]Jan 2024 School Census'!$A:$A,0))+INDEX('[1]Jan 2024 School Census'!BC:BC,MATCH($A37,'[1]Jan 2024 School Census'!$A:$A,0))</f>
        <v>1</v>
      </c>
      <c r="AN37" s="198">
        <f>INDEX('[1]Jan 2024 AP Census'!I:I,MATCH($A37,'[1]Jan 2024 AP Census'!$A:$A,0))</f>
        <v>0</v>
      </c>
      <c r="AO37" s="198">
        <f>INDEX('[1]Jan 2024 AP Census'!J:J,MATCH($A37,'[1]Jan 2024 AP Census'!$A:$A,0))</f>
        <v>0</v>
      </c>
      <c r="AP37" s="198">
        <f>INDEX('[1]Jan 2024 EY Census'!N:N,MATCH($A37,'[1]Jan 2024 EY Census'!$A:$A,0))</f>
        <v>501.600775</v>
      </c>
      <c r="AQ37" s="198">
        <f>INDEX('[1]Jan 2024 EY Census'!O:O,MATCH($A37,'[1]Jan 2024 EY Census'!$A:$A,0))</f>
        <v>208.056476</v>
      </c>
      <c r="AR37" s="198">
        <f>INDEX('[1]Jan 2024 EY Census'!P:P,MATCH($A37,'[1]Jan 2024 EY Census'!$A:$A,0))</f>
        <v>10.784211000000001</v>
      </c>
      <c r="AS37" s="198">
        <f>INDEX('[1]Jan 2024 School Census'!BE:BE,MATCH($A37,'[1]Jan 2024 School Census'!$A:$A,0))</f>
        <v>110.31067299999999</v>
      </c>
      <c r="AT37" s="198">
        <f>INDEX('[1]Jan 2024 School Census'!BF:BF,MATCH($A37,'[1]Jan 2024 School Census'!$A:$A,0))</f>
        <v>59.333337</v>
      </c>
      <c r="AU37" s="198">
        <f>INDEX('[1]Jan 2024 School Census'!BG:BG,MATCH($A37,'[1]Jan 2024 School Census'!$A:$A,0))+INDEX('[1]Jan 2024 School Census'!BH:BH,MATCH($A37,'[1]Jan 2024 School Census'!$A:$A,0))</f>
        <v>0.6</v>
      </c>
      <c r="AV37" s="198">
        <f>INDEX('[1]Jan 2024 School Census'!BI:BI,MATCH($A37,'[1]Jan 2024 School Census'!$A:$A,0))</f>
        <v>449.41667000000001</v>
      </c>
      <c r="AW37" s="198">
        <f>INDEX('[1]Jan 2024 School Census'!BJ:BJ,MATCH($A37,'[1]Jan 2024 School Census'!$A:$A,0))</f>
        <v>239.936668</v>
      </c>
      <c r="AX37" s="198">
        <f>INDEX('[1]Jan 2024 School Census'!BK:BK,MATCH($A37,'[1]Jan 2024 School Census'!$A:$A,0))+INDEX('[1]Jan 2024 School Census'!BL:BL,MATCH($A37,'[1]Jan 2024 School Census'!$A:$A,0))</f>
        <v>3.8</v>
      </c>
      <c r="AY37" s="198">
        <f>INDEX('[1]Jan 2024 School Census'!BM:BM,MATCH($A37,'[1]Jan 2024 School Census'!$A:$A,0))+INDEX('[1]Jan 2024 School Census'!BQ:BQ,MATCH($A37,'[1]Jan 2024 School Census'!$A:$A,0))</f>
        <v>0</v>
      </c>
      <c r="AZ37" s="198">
        <f>INDEX('[1]Jan 2024 School Census'!BN:BN,MATCH($A37,'[1]Jan 2024 School Census'!$A:$A,0))+INDEX('[1]Jan 2024 School Census'!BR:BR,MATCH($A37,'[1]Jan 2024 School Census'!$A:$A,0))</f>
        <v>0</v>
      </c>
      <c r="BA37" s="198">
        <f>INDEX('[1]Jan 2024 School Census'!BO:BO,MATCH($A37,'[1]Jan 2024 School Census'!$A:$A,0))+INDEX('[1]Jan 2024 School Census'!BP:BP,MATCH($A37,'[1]Jan 2024 School Census'!$A:$A,0))+INDEX('[1]Jan 2024 School Census'!BS:BS,MATCH($A37,'[1]Jan 2024 School Census'!$A:$A,0))+INDEX('[1]Jan 2024 School Census'!BT:BT,MATCH($A37,'[1]Jan 2024 School Census'!$A:$A,0))</f>
        <v>0</v>
      </c>
      <c r="BB37" s="198">
        <f>INDEX('[1]Jan 2024 School Census'!BU:BU,MATCH($A37,'[1]Jan 2024 School Census'!$A:$A,0))</f>
        <v>235.000001</v>
      </c>
      <c r="BC37" s="198">
        <f>INDEX('[1]Jan 2024 School Census'!BV:BV,MATCH($A37,'[1]Jan 2024 School Census'!$A:$A,0))</f>
        <v>116.838667</v>
      </c>
      <c r="BD37" s="198">
        <f>INDEX('[1]Jan 2024 School Census'!BW:BW,MATCH($A37,'[1]Jan 2024 School Census'!$A:$A,0))+INDEX('[1]Jan 2024 School Census'!BX:BX,MATCH($A37,'[1]Jan 2024 School Census'!$A:$A,0))</f>
        <v>1.2</v>
      </c>
      <c r="BE37" s="198">
        <f>INDEX('[1]Jan 2024 EY Census'!J:J,MATCH($A37,'[1]Jan 2024 EY Census'!$A:$A,0))</f>
        <v>2588.2272069999999</v>
      </c>
      <c r="BF37" s="198">
        <f>INDEX('[1]Jan 2024 EY Census'!K:K,MATCH($A37,'[1]Jan 2024 EY Census'!$A:$A,0))</f>
        <v>877.97196599999995</v>
      </c>
      <c r="BG37" s="198">
        <f>INDEX('[1]Jan 2024 EY Census'!L:L,MATCH($A37,'[1]Jan 2024 EY Census'!$A:$A,0))</f>
        <v>29.608001000000002</v>
      </c>
      <c r="BH37" s="198">
        <f t="shared" si="1"/>
        <v>181</v>
      </c>
      <c r="BI37" s="198">
        <f t="shared" si="2"/>
        <v>255</v>
      </c>
      <c r="BJ37" s="198">
        <f t="shared" si="3"/>
        <v>319</v>
      </c>
      <c r="BK37" s="198">
        <f t="shared" si="4"/>
        <v>489</v>
      </c>
      <c r="BL37" s="198">
        <v>224</v>
      </c>
      <c r="BN37" s="218">
        <v>209</v>
      </c>
      <c r="BO37" s="218" t="s">
        <v>124</v>
      </c>
      <c r="BP37" s="218">
        <v>2097183</v>
      </c>
      <c r="BQ37" s="218">
        <v>136423</v>
      </c>
      <c r="BR37" s="218" t="s">
        <v>272</v>
      </c>
      <c r="BS37" s="218" t="s">
        <v>241</v>
      </c>
      <c r="BT37" s="194" t="str">
        <f t="shared" si="0"/>
        <v>Maintained</v>
      </c>
      <c r="BU37" s="211">
        <v>155</v>
      </c>
      <c r="BV37" s="211">
        <v>114</v>
      </c>
      <c r="BW37" s="199">
        <f t="shared" si="6"/>
        <v>5</v>
      </c>
      <c r="BX37" s="195" t="str">
        <f t="shared" si="7"/>
        <v>2095</v>
      </c>
      <c r="BY37" s="228">
        <v>330</v>
      </c>
      <c r="BZ37" s="229" t="s">
        <v>100</v>
      </c>
      <c r="CA37" s="258">
        <v>3515.9410526315792</v>
      </c>
      <c r="CB37" s="259">
        <v>1300.7936842105262</v>
      </c>
      <c r="CC37" s="258">
        <v>2295.2731578947369</v>
      </c>
      <c r="CD37" s="259">
        <v>6.0894736842105264</v>
      </c>
    </row>
    <row r="38" spans="1:82" ht="14.5" x14ac:dyDescent="0.35">
      <c r="A38" s="196">
        <v>878</v>
      </c>
      <c r="B38" s="197" t="s">
        <v>131</v>
      </c>
      <c r="C38" s="198">
        <v>54280.5</v>
      </c>
      <c r="D38" s="198">
        <v>37114</v>
      </c>
      <c r="E38" s="198">
        <f>INDEX('[1]Jan 2024 School Census'!D:D,MATCH($A38,'[1]Jan 2024 School Census'!$A:$A,0))</f>
        <v>33</v>
      </c>
      <c r="F38" s="198">
        <f>INDEX('[1]Jan 2024 School Census'!E:E,MATCH($A38,'[1]Jan 2024 School Census'!$A:$A,0))</f>
        <v>99.8</v>
      </c>
      <c r="G38" s="198">
        <f>INDEX('[1]Jan 2024 School Census'!F:F,MATCH($A38,'[1]Jan 2024 School Census'!$A:$A,0))</f>
        <v>32.4</v>
      </c>
      <c r="H38" s="198">
        <f>INDEX('[1]Jan 2024 School Census'!G:G,MATCH($A38,'[1]Jan 2024 School Census'!$A:$A,0))+INDEX('[1]Jan 2024 School Census'!H:H,MATCH($A38,'[1]Jan 2024 School Census'!$A:$A,0))</f>
        <v>0</v>
      </c>
      <c r="I38" s="198">
        <f>INDEX('[1]Jan 2024 School Census'!I:I,MATCH($A38,'[1]Jan 2024 School Census'!$A:$A,0))</f>
        <v>64.100001000000006</v>
      </c>
      <c r="J38" s="198">
        <f>INDEX('[1]Jan 2024 School Census'!J:J,MATCH($A38,'[1]Jan 2024 School Census'!$A:$A,0))</f>
        <v>787.91667500000005</v>
      </c>
      <c r="K38" s="198">
        <f>INDEX('[1]Jan 2024 School Census'!K:K,MATCH($A38,'[1]Jan 2024 School Census'!$A:$A,0))</f>
        <v>320.80000200000001</v>
      </c>
      <c r="L38" s="198">
        <f>INDEX('[1]Jan 2024 School Census'!L:L,MATCH($A38,'[1]Jan 2024 School Census'!$A:$A,0))+INDEX('[1]Jan 2024 School Census'!M:M,MATCH($A38,'[1]Jan 2024 School Census'!$A:$A,0))</f>
        <v>10.199999999999999</v>
      </c>
      <c r="M38" s="198">
        <f>INDEX('[1]Jan 2024 School Census'!N:N,MATCH($A38,'[1]Jan 2024 School Census'!$A:$A,0))+INDEX('[1]Jan 2024 School Census'!S:S,MATCH($A38,'[1]Jan 2024 School Census'!$A:$A,0))</f>
        <v>0</v>
      </c>
      <c r="N38" s="198">
        <f>INDEX('[1]Jan 2024 School Census'!O:O,MATCH($A38,'[1]Jan 2024 School Census'!$A:$A,0))+INDEX('[1]Jan 2024 School Census'!T:T,MATCH($A38,'[1]Jan 2024 School Census'!$A:$A,0))</f>
        <v>0</v>
      </c>
      <c r="O38" s="198">
        <f>INDEX('[1]Jan 2024 School Census'!P:P,MATCH($A38,'[1]Jan 2024 School Census'!$A:$A,0))+INDEX('[1]Jan 2024 School Census'!U:U,MATCH($A38,'[1]Jan 2024 School Census'!$A:$A,0))</f>
        <v>0</v>
      </c>
      <c r="P38" s="198">
        <f>INDEX('[1]Jan 2024 School Census'!Q:Q,MATCH($A38,'[1]Jan 2024 School Census'!$A:$A,0))+INDEX('[1]Jan 2024 School Census'!R:R,MATCH($A38,'[1]Jan 2024 School Census'!$A:$A,0))+INDEX('[1]Jan 2024 School Census'!V:V,MATCH($A38,'[1]Jan 2024 School Census'!$A:$A,0))+INDEX('[1]Jan 2024 School Census'!W:W,MATCH($A38,'[1]Jan 2024 School Census'!$A:$A,0))</f>
        <v>0</v>
      </c>
      <c r="Q38" s="198">
        <f>INDEX('[1]Jan 2024 School Census'!X:X,MATCH($A38,'[1]Jan 2024 School Census'!$A:$A,0))</f>
        <v>179.01666900000001</v>
      </c>
      <c r="R38" s="198">
        <f>INDEX('[1]Jan 2024 School Census'!Y:Y,MATCH($A38,'[1]Jan 2024 School Census'!$A:$A,0))</f>
        <v>1138.2980110000001</v>
      </c>
      <c r="S38" s="198">
        <f>INDEX('[1]Jan 2024 School Census'!Z:Z,MATCH($A38,'[1]Jan 2024 School Census'!$A:$A,0))</f>
        <v>460.26667400000002</v>
      </c>
      <c r="T38" s="198">
        <f>INDEX('[1]Jan 2024 School Census'!AA:AA,MATCH($A38,'[1]Jan 2024 School Census'!$A:$A,0))+INDEX('[1]Jan 2024 School Census'!AB:AB,MATCH($A38,'[1]Jan 2024 School Census'!$A:$A,0))</f>
        <v>21.5</v>
      </c>
      <c r="U38" s="198">
        <f>INDEX('[1]Jan 2024 AP Census'!D:D,MATCH($A38,'[1]Jan 2024 AP Census'!$A:$A,0))</f>
        <v>0</v>
      </c>
      <c r="V38" s="198">
        <f>INDEX('[1]Jan 2024 AP Census'!E:E,MATCH($A38,'[1]Jan 2024 AP Census'!$A:$A,0))</f>
        <v>0</v>
      </c>
      <c r="W38" s="198">
        <f>INDEX('[1]Jan 2024 AP Census'!F:F,MATCH($A38,'[1]Jan 2024 AP Census'!$A:$A,0))</f>
        <v>0</v>
      </c>
      <c r="X38" s="198">
        <f>INDEX('[1]Jan 2024 EY Census'!D:D,MATCH($A38,'[1]Jan 2024 EY Census'!$A:$A,0))</f>
        <v>871.53423599999996</v>
      </c>
      <c r="Y38" s="198">
        <f>INDEX('[1]Jan 2024 EY Census'!E:E,MATCH($A38,'[1]Jan 2024 EY Census'!$A:$A,0))</f>
        <v>4454.4745979999998</v>
      </c>
      <c r="Z38" s="198">
        <f>INDEX('[1]Jan 2024 EY Census'!F:F,MATCH($A38,'[1]Jan 2024 EY Census'!$A:$A,0))</f>
        <v>1533.2894799999999</v>
      </c>
      <c r="AA38" s="198">
        <f>INDEX('[1]Jan 2024 EY Census'!G:G,MATCH($A38,'[1]Jan 2024 EY Census'!$A:$A,0))</f>
        <v>155.12105199999999</v>
      </c>
      <c r="AB38" s="198">
        <f>INDEX('[1]Jan 2024 School Census'!AF:AF,MATCH($A38,'[1]Jan 2024 School Census'!$A:$A,0))</f>
        <v>28</v>
      </c>
      <c r="AC38" s="198">
        <f>INDEX('[1]Jan 2024 School Census'!AG:AG,MATCH($A38,'[1]Jan 2024 School Census'!$A:$A,0))</f>
        <v>10.066667000000001</v>
      </c>
      <c r="AD38" s="198">
        <f>INDEX('[1]Jan 2024 School Census'!AH:AH,MATCH($A38,'[1]Jan 2024 School Census'!$A:$A,0))+INDEX('[1]Jan 2024 School Census'!AI:AI,MATCH($A38,'[1]Jan 2024 School Census'!$A:$A,0))</f>
        <v>0</v>
      </c>
      <c r="AE38" s="198">
        <f>INDEX('[1]Jan 2024 School Census'!AJ:AJ,MATCH($A38,'[1]Jan 2024 School Census'!$A:$A,0))</f>
        <v>150.033333</v>
      </c>
      <c r="AF38" s="198">
        <f>INDEX('[1]Jan 2024 School Census'!AK:AK,MATCH($A38,'[1]Jan 2024 School Census'!$A:$A,0))</f>
        <v>77.033333999999996</v>
      </c>
      <c r="AG38" s="198">
        <f>INDEX('[1]Jan 2024 School Census'!AL:AL,MATCH($A38,'[1]Jan 2024 School Census'!$A:$A,0))+INDEX('[1]Jan 2024 School Census'!AM:AM,MATCH($A38,'[1]Jan 2024 School Census'!$A:$A,0))</f>
        <v>1</v>
      </c>
      <c r="AH38" s="198">
        <f>INDEX('[1]Jan 2024 School Census'!AN:AN,MATCH($A38,'[1]Jan 2024 School Census'!$A:$A,0))+INDEX('[1]Jan 2024 School Census'!AR:AR,MATCH($A38,'[1]Jan 2024 School Census'!$A:$A,0))</f>
        <v>0</v>
      </c>
      <c r="AI38" s="198">
        <f>INDEX('[1]Jan 2024 School Census'!AO:AO,MATCH($A38,'[1]Jan 2024 School Census'!$A:$A,0))+INDEX('[1]Jan 2024 School Census'!AS:AS,MATCH($A38,'[1]Jan 2024 School Census'!$A:$A,0))</f>
        <v>0</v>
      </c>
      <c r="AJ38" s="198">
        <f>INDEX('[1]Jan 2024 School Census'!AP:AP,MATCH($A38,'[1]Jan 2024 School Census'!$A:$A,0))+INDEX('[1]Jan 2024 School Census'!AQ:AQ,MATCH($A38,'[1]Jan 2024 School Census'!$A:$A,0))+INDEX('[1]Jan 2024 School Census'!AT:AT,MATCH($A38,'[1]Jan 2024 School Census'!$A:$A,0))+INDEX('[1]Jan 2024 School Census'!AU:AU,MATCH($A38,'[1]Jan 2024 School Census'!$A:$A,0))</f>
        <v>0</v>
      </c>
      <c r="AK38" s="198">
        <f>INDEX('[1]Jan 2024 School Census'!AV:AV,MATCH($A38,'[1]Jan 2024 School Census'!$A:$A,0))+INDEX('[1]Jan 2024 School Census'!AZ:AZ,MATCH($A38,'[1]Jan 2024 School Census'!$A:$A,0))</f>
        <v>188.20000300000001</v>
      </c>
      <c r="AL38" s="198">
        <f>INDEX('[1]Jan 2024 School Census'!AW:AW,MATCH($A38,'[1]Jan 2024 School Census'!$A:$A,0))+INDEX('[1]Jan 2024 School Census'!BA:BA,MATCH($A38,'[1]Jan 2024 School Census'!$A:$A,0))</f>
        <v>100.36667</v>
      </c>
      <c r="AM38" s="198">
        <f>INDEX('[1]Jan 2024 School Census'!AX:AX,MATCH($A38,'[1]Jan 2024 School Census'!$A:$A,0))+INDEX('[1]Jan 2024 School Census'!BB:BB,MATCH($A38,'[1]Jan 2024 School Census'!$A:$A,0))+INDEX('[1]Jan 2024 School Census'!AY:AY,MATCH($A38,'[1]Jan 2024 School Census'!$A:$A,0))+INDEX('[1]Jan 2024 School Census'!BC:BC,MATCH($A38,'[1]Jan 2024 School Census'!$A:$A,0))</f>
        <v>3</v>
      </c>
      <c r="AN38" s="198">
        <f>INDEX('[1]Jan 2024 AP Census'!I:I,MATCH($A38,'[1]Jan 2024 AP Census'!$A:$A,0))</f>
        <v>0</v>
      </c>
      <c r="AO38" s="198">
        <f>INDEX('[1]Jan 2024 AP Census'!J:J,MATCH($A38,'[1]Jan 2024 AP Census'!$A:$A,0))</f>
        <v>0</v>
      </c>
      <c r="AP38" s="198">
        <f>INDEX('[1]Jan 2024 EY Census'!N:N,MATCH($A38,'[1]Jan 2024 EY Census'!$A:$A,0))</f>
        <v>647.48070900000005</v>
      </c>
      <c r="AQ38" s="198">
        <f>INDEX('[1]Jan 2024 EY Census'!O:O,MATCH($A38,'[1]Jan 2024 EY Census'!$A:$A,0))</f>
        <v>249.04210699999999</v>
      </c>
      <c r="AR38" s="198">
        <f>INDEX('[1]Jan 2024 EY Census'!P:P,MATCH($A38,'[1]Jan 2024 EY Census'!$A:$A,0))</f>
        <v>17.721053000000001</v>
      </c>
      <c r="AS38" s="198">
        <f>INDEX('[1]Jan 2024 School Census'!BE:BE,MATCH($A38,'[1]Jan 2024 School Census'!$A:$A,0))</f>
        <v>56.083333000000003</v>
      </c>
      <c r="AT38" s="198">
        <f>INDEX('[1]Jan 2024 School Census'!BF:BF,MATCH($A38,'[1]Jan 2024 School Census'!$A:$A,0))</f>
        <v>17</v>
      </c>
      <c r="AU38" s="198">
        <f>INDEX('[1]Jan 2024 School Census'!BG:BG,MATCH($A38,'[1]Jan 2024 School Census'!$A:$A,0))+INDEX('[1]Jan 2024 School Census'!BH:BH,MATCH($A38,'[1]Jan 2024 School Census'!$A:$A,0))</f>
        <v>0</v>
      </c>
      <c r="AV38" s="198">
        <f>INDEX('[1]Jan 2024 School Census'!BI:BI,MATCH($A38,'[1]Jan 2024 School Census'!$A:$A,0))</f>
        <v>222.41665900000001</v>
      </c>
      <c r="AW38" s="198">
        <f>INDEX('[1]Jan 2024 School Census'!BJ:BJ,MATCH($A38,'[1]Jan 2024 School Census'!$A:$A,0))</f>
        <v>113.7</v>
      </c>
      <c r="AX38" s="198">
        <f>INDEX('[1]Jan 2024 School Census'!BK:BK,MATCH($A38,'[1]Jan 2024 School Census'!$A:$A,0))+INDEX('[1]Jan 2024 School Census'!BL:BL,MATCH($A38,'[1]Jan 2024 School Census'!$A:$A,0))</f>
        <v>3.9</v>
      </c>
      <c r="AY38" s="198">
        <f>INDEX('[1]Jan 2024 School Census'!BM:BM,MATCH($A38,'[1]Jan 2024 School Census'!$A:$A,0))+INDEX('[1]Jan 2024 School Census'!BQ:BQ,MATCH($A38,'[1]Jan 2024 School Census'!$A:$A,0))</f>
        <v>0</v>
      </c>
      <c r="AZ38" s="198">
        <f>INDEX('[1]Jan 2024 School Census'!BN:BN,MATCH($A38,'[1]Jan 2024 School Census'!$A:$A,0))+INDEX('[1]Jan 2024 School Census'!BR:BR,MATCH($A38,'[1]Jan 2024 School Census'!$A:$A,0))</f>
        <v>0</v>
      </c>
      <c r="BA38" s="198">
        <f>INDEX('[1]Jan 2024 School Census'!BO:BO,MATCH($A38,'[1]Jan 2024 School Census'!$A:$A,0))+INDEX('[1]Jan 2024 School Census'!BP:BP,MATCH($A38,'[1]Jan 2024 School Census'!$A:$A,0))+INDEX('[1]Jan 2024 School Census'!BS:BS,MATCH($A38,'[1]Jan 2024 School Census'!$A:$A,0))+INDEX('[1]Jan 2024 School Census'!BT:BT,MATCH($A38,'[1]Jan 2024 School Census'!$A:$A,0))</f>
        <v>0</v>
      </c>
      <c r="BB38" s="198">
        <f>INDEX('[1]Jan 2024 School Census'!BU:BU,MATCH($A38,'[1]Jan 2024 School Census'!$A:$A,0))</f>
        <v>291.349988</v>
      </c>
      <c r="BC38" s="198">
        <f>INDEX('[1]Jan 2024 School Census'!BV:BV,MATCH($A38,'[1]Jan 2024 School Census'!$A:$A,0))</f>
        <v>157.13332700000001</v>
      </c>
      <c r="BD38" s="198">
        <f>INDEX('[1]Jan 2024 School Census'!BW:BW,MATCH($A38,'[1]Jan 2024 School Census'!$A:$A,0))+INDEX('[1]Jan 2024 School Census'!BX:BX,MATCH($A38,'[1]Jan 2024 School Census'!$A:$A,0))</f>
        <v>5.4333330000000002</v>
      </c>
      <c r="BE38" s="198">
        <f>INDEX('[1]Jan 2024 EY Census'!J:J,MATCH($A38,'[1]Jan 2024 EY Census'!$A:$A,0))</f>
        <v>2479.5653179999999</v>
      </c>
      <c r="BF38" s="198">
        <f>INDEX('[1]Jan 2024 EY Census'!K:K,MATCH($A38,'[1]Jan 2024 EY Census'!$A:$A,0))</f>
        <v>893.12264900000002</v>
      </c>
      <c r="BG38" s="198">
        <f>INDEX('[1]Jan 2024 EY Census'!L:L,MATCH($A38,'[1]Jan 2024 EY Census'!$A:$A,0))</f>
        <v>40.703999000000003</v>
      </c>
      <c r="BH38" s="198">
        <f t="shared" ref="BH38:BH69" si="8">SUMIFS(BU:BU,$BN:$BN,$A38,$BT:$BT,"Maintained")</f>
        <v>422</v>
      </c>
      <c r="BI38" s="198">
        <f t="shared" ref="BI38:BI69" si="9">SUMIFS(BV:BV,$BN:$BN,$A38,$BT:$BT,"Maintained")</f>
        <v>825</v>
      </c>
      <c r="BJ38" s="198">
        <f t="shared" ref="BJ38:BJ69" si="10">SUMIFS(BU:BU,$BN:$BN,$A38,$BT:$BT,"Academy")</f>
        <v>101</v>
      </c>
      <c r="BK38" s="198">
        <f t="shared" ref="BK38:BK69" si="11">SUMIFS(BV:BV,$BN:$BN,$A38,$BT:$BT,"Academy")</f>
        <v>375</v>
      </c>
      <c r="BL38" s="198">
        <v>816</v>
      </c>
      <c r="BN38" s="218">
        <v>210</v>
      </c>
      <c r="BO38" s="218" t="s">
        <v>129</v>
      </c>
      <c r="BP38" s="218">
        <v>2107000</v>
      </c>
      <c r="BQ38" s="218">
        <v>143745</v>
      </c>
      <c r="BR38" s="218" t="s">
        <v>1101</v>
      </c>
      <c r="BS38" s="218" t="s">
        <v>256</v>
      </c>
      <c r="BT38" s="194" t="str">
        <f t="shared" si="0"/>
        <v>Academy</v>
      </c>
      <c r="BU38" s="211">
        <v>55</v>
      </c>
      <c r="BV38" s="211">
        <v>46</v>
      </c>
      <c r="BW38" s="199">
        <f t="shared" si="6"/>
        <v>1</v>
      </c>
      <c r="BX38" s="195" t="str">
        <f t="shared" si="7"/>
        <v>2101</v>
      </c>
      <c r="BY38" s="228">
        <v>331</v>
      </c>
      <c r="BZ38" s="229" t="s">
        <v>125</v>
      </c>
      <c r="CA38" s="258">
        <v>1205.2747368421053</v>
      </c>
      <c r="CB38" s="259">
        <v>469.07263157894738</v>
      </c>
      <c r="CC38" s="258">
        <v>822.43473684210528</v>
      </c>
      <c r="CD38" s="259">
        <v>26.663684210526316</v>
      </c>
    </row>
    <row r="39" spans="1:82" ht="14.5" x14ac:dyDescent="0.35">
      <c r="A39" s="196">
        <v>371</v>
      </c>
      <c r="B39" s="197" t="s">
        <v>132</v>
      </c>
      <c r="C39" s="198">
        <v>25651</v>
      </c>
      <c r="D39" s="198">
        <v>17646.5</v>
      </c>
      <c r="E39" s="198">
        <f>INDEX('[1]Jan 2024 School Census'!D:D,MATCH($A39,'[1]Jan 2024 School Census'!$A:$A,0))</f>
        <v>0</v>
      </c>
      <c r="F39" s="198">
        <f>INDEX('[1]Jan 2024 School Census'!E:E,MATCH($A39,'[1]Jan 2024 School Census'!$A:$A,0))</f>
        <v>0</v>
      </c>
      <c r="G39" s="198">
        <f>INDEX('[1]Jan 2024 School Census'!F:F,MATCH($A39,'[1]Jan 2024 School Census'!$A:$A,0))</f>
        <v>0</v>
      </c>
      <c r="H39" s="198">
        <f>INDEX('[1]Jan 2024 School Census'!G:G,MATCH($A39,'[1]Jan 2024 School Census'!$A:$A,0))+INDEX('[1]Jan 2024 School Census'!H:H,MATCH($A39,'[1]Jan 2024 School Census'!$A:$A,0))</f>
        <v>0</v>
      </c>
      <c r="I39" s="198">
        <f>INDEX('[1]Jan 2024 School Census'!I:I,MATCH($A39,'[1]Jan 2024 School Census'!$A:$A,0))</f>
        <v>9</v>
      </c>
      <c r="J39" s="198">
        <f>INDEX('[1]Jan 2024 School Census'!J:J,MATCH($A39,'[1]Jan 2024 School Census'!$A:$A,0))</f>
        <v>456</v>
      </c>
      <c r="K39" s="198">
        <f>INDEX('[1]Jan 2024 School Census'!K:K,MATCH($A39,'[1]Jan 2024 School Census'!$A:$A,0))</f>
        <v>219</v>
      </c>
      <c r="L39" s="198">
        <f>INDEX('[1]Jan 2024 School Census'!L:L,MATCH($A39,'[1]Jan 2024 School Census'!$A:$A,0))+INDEX('[1]Jan 2024 School Census'!M:M,MATCH($A39,'[1]Jan 2024 School Census'!$A:$A,0))</f>
        <v>1</v>
      </c>
      <c r="M39" s="198">
        <f>INDEX('[1]Jan 2024 School Census'!N:N,MATCH($A39,'[1]Jan 2024 School Census'!$A:$A,0))+INDEX('[1]Jan 2024 School Census'!S:S,MATCH($A39,'[1]Jan 2024 School Census'!$A:$A,0))</f>
        <v>0</v>
      </c>
      <c r="N39" s="198">
        <f>INDEX('[1]Jan 2024 School Census'!O:O,MATCH($A39,'[1]Jan 2024 School Census'!$A:$A,0))+INDEX('[1]Jan 2024 School Census'!T:T,MATCH($A39,'[1]Jan 2024 School Census'!$A:$A,0))</f>
        <v>0</v>
      </c>
      <c r="O39" s="198">
        <f>INDEX('[1]Jan 2024 School Census'!P:P,MATCH($A39,'[1]Jan 2024 School Census'!$A:$A,0))+INDEX('[1]Jan 2024 School Census'!U:U,MATCH($A39,'[1]Jan 2024 School Census'!$A:$A,0))</f>
        <v>0</v>
      </c>
      <c r="P39" s="198">
        <f>INDEX('[1]Jan 2024 School Census'!Q:Q,MATCH($A39,'[1]Jan 2024 School Census'!$A:$A,0))+INDEX('[1]Jan 2024 School Census'!R:R,MATCH($A39,'[1]Jan 2024 School Census'!$A:$A,0))+INDEX('[1]Jan 2024 School Census'!V:V,MATCH($A39,'[1]Jan 2024 School Census'!$A:$A,0))+INDEX('[1]Jan 2024 School Census'!W:W,MATCH($A39,'[1]Jan 2024 School Census'!$A:$A,0))</f>
        <v>0</v>
      </c>
      <c r="Q39" s="198">
        <f>INDEX('[1]Jan 2024 School Census'!X:X,MATCH($A39,'[1]Jan 2024 School Census'!$A:$A,0))</f>
        <v>48.533335000000001</v>
      </c>
      <c r="R39" s="198">
        <f>INDEX('[1]Jan 2024 School Census'!Y:Y,MATCH($A39,'[1]Jan 2024 School Census'!$A:$A,0))</f>
        <v>1250.4553330000001</v>
      </c>
      <c r="S39" s="198">
        <f>INDEX('[1]Jan 2024 School Census'!Z:Z,MATCH($A39,'[1]Jan 2024 School Census'!$A:$A,0))</f>
        <v>575.79999999999995</v>
      </c>
      <c r="T39" s="198">
        <f>INDEX('[1]Jan 2024 School Census'!AA:AA,MATCH($A39,'[1]Jan 2024 School Census'!$A:$A,0))+INDEX('[1]Jan 2024 School Census'!AB:AB,MATCH($A39,'[1]Jan 2024 School Census'!$A:$A,0))</f>
        <v>3</v>
      </c>
      <c r="U39" s="198">
        <f>INDEX('[1]Jan 2024 AP Census'!D:D,MATCH($A39,'[1]Jan 2024 AP Census'!$A:$A,0))</f>
        <v>0</v>
      </c>
      <c r="V39" s="198">
        <f>INDEX('[1]Jan 2024 AP Census'!E:E,MATCH($A39,'[1]Jan 2024 AP Census'!$A:$A,0))</f>
        <v>0</v>
      </c>
      <c r="W39" s="198">
        <f>INDEX('[1]Jan 2024 AP Census'!F:F,MATCH($A39,'[1]Jan 2024 AP Census'!$A:$A,0))</f>
        <v>0</v>
      </c>
      <c r="X39" s="198">
        <f>INDEX('[1]Jan 2024 EY Census'!D:D,MATCH($A39,'[1]Jan 2024 EY Census'!$A:$A,0))</f>
        <v>778.94733499999995</v>
      </c>
      <c r="Y39" s="198">
        <f>INDEX('[1]Jan 2024 EY Census'!E:E,MATCH($A39,'[1]Jan 2024 EY Census'!$A:$A,0))</f>
        <v>1360.554001</v>
      </c>
      <c r="Z39" s="198">
        <f>INDEX('[1]Jan 2024 EY Census'!F:F,MATCH($A39,'[1]Jan 2024 EY Census'!$A:$A,0))</f>
        <v>376.2</v>
      </c>
      <c r="AA39" s="198">
        <f>INDEX('[1]Jan 2024 EY Census'!G:G,MATCH($A39,'[1]Jan 2024 EY Census'!$A:$A,0))</f>
        <v>42.6</v>
      </c>
      <c r="AB39" s="198">
        <f>INDEX('[1]Jan 2024 School Census'!AF:AF,MATCH($A39,'[1]Jan 2024 School Census'!$A:$A,0))</f>
        <v>0</v>
      </c>
      <c r="AC39" s="198">
        <f>INDEX('[1]Jan 2024 School Census'!AG:AG,MATCH($A39,'[1]Jan 2024 School Census'!$A:$A,0))</f>
        <v>0</v>
      </c>
      <c r="AD39" s="198">
        <f>INDEX('[1]Jan 2024 School Census'!AH:AH,MATCH($A39,'[1]Jan 2024 School Census'!$A:$A,0))+INDEX('[1]Jan 2024 School Census'!AI:AI,MATCH($A39,'[1]Jan 2024 School Census'!$A:$A,0))</f>
        <v>0</v>
      </c>
      <c r="AE39" s="198">
        <f>INDEX('[1]Jan 2024 School Census'!AJ:AJ,MATCH($A39,'[1]Jan 2024 School Census'!$A:$A,0))</f>
        <v>76</v>
      </c>
      <c r="AF39" s="198">
        <f>INDEX('[1]Jan 2024 School Census'!AK:AK,MATCH($A39,'[1]Jan 2024 School Census'!$A:$A,0))</f>
        <v>46</v>
      </c>
      <c r="AG39" s="198">
        <f>INDEX('[1]Jan 2024 School Census'!AL:AL,MATCH($A39,'[1]Jan 2024 School Census'!$A:$A,0))+INDEX('[1]Jan 2024 School Census'!AM:AM,MATCH($A39,'[1]Jan 2024 School Census'!$A:$A,0))</f>
        <v>0</v>
      </c>
      <c r="AH39" s="198">
        <f>INDEX('[1]Jan 2024 School Census'!AN:AN,MATCH($A39,'[1]Jan 2024 School Census'!$A:$A,0))+INDEX('[1]Jan 2024 School Census'!AR:AR,MATCH($A39,'[1]Jan 2024 School Census'!$A:$A,0))</f>
        <v>0</v>
      </c>
      <c r="AI39" s="198">
        <f>INDEX('[1]Jan 2024 School Census'!AO:AO,MATCH($A39,'[1]Jan 2024 School Census'!$A:$A,0))+INDEX('[1]Jan 2024 School Census'!AS:AS,MATCH($A39,'[1]Jan 2024 School Census'!$A:$A,0))</f>
        <v>0</v>
      </c>
      <c r="AJ39" s="198">
        <f>INDEX('[1]Jan 2024 School Census'!AP:AP,MATCH($A39,'[1]Jan 2024 School Census'!$A:$A,0))+INDEX('[1]Jan 2024 School Census'!AQ:AQ,MATCH($A39,'[1]Jan 2024 School Census'!$A:$A,0))+INDEX('[1]Jan 2024 School Census'!AT:AT,MATCH($A39,'[1]Jan 2024 School Census'!$A:$A,0))+INDEX('[1]Jan 2024 School Census'!AU:AU,MATCH($A39,'[1]Jan 2024 School Census'!$A:$A,0))</f>
        <v>0</v>
      </c>
      <c r="AK39" s="198">
        <f>INDEX('[1]Jan 2024 School Census'!AV:AV,MATCH($A39,'[1]Jan 2024 School Census'!$A:$A,0))+INDEX('[1]Jan 2024 School Census'!AZ:AZ,MATCH($A39,'[1]Jan 2024 School Census'!$A:$A,0))</f>
        <v>293.73333400000001</v>
      </c>
      <c r="AL39" s="198">
        <f>INDEX('[1]Jan 2024 School Census'!AW:AW,MATCH($A39,'[1]Jan 2024 School Census'!$A:$A,0))+INDEX('[1]Jan 2024 School Census'!BA:BA,MATCH($A39,'[1]Jan 2024 School Census'!$A:$A,0))</f>
        <v>161</v>
      </c>
      <c r="AM39" s="198">
        <f>INDEX('[1]Jan 2024 School Census'!AX:AX,MATCH($A39,'[1]Jan 2024 School Census'!$A:$A,0))+INDEX('[1]Jan 2024 School Census'!BB:BB,MATCH($A39,'[1]Jan 2024 School Census'!$A:$A,0))+INDEX('[1]Jan 2024 School Census'!AY:AY,MATCH($A39,'[1]Jan 2024 School Census'!$A:$A,0))+INDEX('[1]Jan 2024 School Census'!BC:BC,MATCH($A39,'[1]Jan 2024 School Census'!$A:$A,0))</f>
        <v>0</v>
      </c>
      <c r="AN39" s="198">
        <f>INDEX('[1]Jan 2024 AP Census'!I:I,MATCH($A39,'[1]Jan 2024 AP Census'!$A:$A,0))</f>
        <v>0</v>
      </c>
      <c r="AO39" s="198">
        <f>INDEX('[1]Jan 2024 AP Census'!J:J,MATCH($A39,'[1]Jan 2024 AP Census'!$A:$A,0))</f>
        <v>0</v>
      </c>
      <c r="AP39" s="198">
        <f>INDEX('[1]Jan 2024 EY Census'!N:N,MATCH($A39,'[1]Jan 2024 EY Census'!$A:$A,0))</f>
        <v>163.846001</v>
      </c>
      <c r="AQ39" s="198">
        <f>INDEX('[1]Jan 2024 EY Census'!O:O,MATCH($A39,'[1]Jan 2024 EY Census'!$A:$A,0))</f>
        <v>50.533332999999999</v>
      </c>
      <c r="AR39" s="198">
        <f>INDEX('[1]Jan 2024 EY Census'!P:P,MATCH($A39,'[1]Jan 2024 EY Census'!$A:$A,0))</f>
        <v>5</v>
      </c>
      <c r="AS39" s="198">
        <f>INDEX('[1]Jan 2024 School Census'!BE:BE,MATCH($A39,'[1]Jan 2024 School Census'!$A:$A,0))</f>
        <v>0</v>
      </c>
      <c r="AT39" s="198">
        <f>INDEX('[1]Jan 2024 School Census'!BF:BF,MATCH($A39,'[1]Jan 2024 School Census'!$A:$A,0))</f>
        <v>0</v>
      </c>
      <c r="AU39" s="198">
        <f>INDEX('[1]Jan 2024 School Census'!BG:BG,MATCH($A39,'[1]Jan 2024 School Census'!$A:$A,0))+INDEX('[1]Jan 2024 School Census'!BH:BH,MATCH($A39,'[1]Jan 2024 School Census'!$A:$A,0))</f>
        <v>0</v>
      </c>
      <c r="AV39" s="198">
        <f>INDEX('[1]Jan 2024 School Census'!BI:BI,MATCH($A39,'[1]Jan 2024 School Census'!$A:$A,0))</f>
        <v>112.8</v>
      </c>
      <c r="AW39" s="198">
        <f>INDEX('[1]Jan 2024 School Census'!BJ:BJ,MATCH($A39,'[1]Jan 2024 School Census'!$A:$A,0))</f>
        <v>70.033332999999999</v>
      </c>
      <c r="AX39" s="198">
        <f>INDEX('[1]Jan 2024 School Census'!BK:BK,MATCH($A39,'[1]Jan 2024 School Census'!$A:$A,0))+INDEX('[1]Jan 2024 School Census'!BL:BL,MATCH($A39,'[1]Jan 2024 School Census'!$A:$A,0))</f>
        <v>0</v>
      </c>
      <c r="AY39" s="198">
        <f>INDEX('[1]Jan 2024 School Census'!BM:BM,MATCH($A39,'[1]Jan 2024 School Census'!$A:$A,0))+INDEX('[1]Jan 2024 School Census'!BQ:BQ,MATCH($A39,'[1]Jan 2024 School Census'!$A:$A,0))</f>
        <v>0</v>
      </c>
      <c r="AZ39" s="198">
        <f>INDEX('[1]Jan 2024 School Census'!BN:BN,MATCH($A39,'[1]Jan 2024 School Census'!$A:$A,0))+INDEX('[1]Jan 2024 School Census'!BR:BR,MATCH($A39,'[1]Jan 2024 School Census'!$A:$A,0))</f>
        <v>0</v>
      </c>
      <c r="BA39" s="198">
        <f>INDEX('[1]Jan 2024 School Census'!BO:BO,MATCH($A39,'[1]Jan 2024 School Census'!$A:$A,0))+INDEX('[1]Jan 2024 School Census'!BP:BP,MATCH($A39,'[1]Jan 2024 School Census'!$A:$A,0))+INDEX('[1]Jan 2024 School Census'!BS:BS,MATCH($A39,'[1]Jan 2024 School Census'!$A:$A,0))+INDEX('[1]Jan 2024 School Census'!BT:BT,MATCH($A39,'[1]Jan 2024 School Census'!$A:$A,0))</f>
        <v>0</v>
      </c>
      <c r="BB39" s="198">
        <f>INDEX('[1]Jan 2024 School Census'!BU:BU,MATCH($A39,'[1]Jan 2024 School Census'!$A:$A,0))</f>
        <v>323.13399900000002</v>
      </c>
      <c r="BC39" s="198">
        <f>INDEX('[1]Jan 2024 School Census'!BV:BV,MATCH($A39,'[1]Jan 2024 School Census'!$A:$A,0))</f>
        <v>167.66666799999999</v>
      </c>
      <c r="BD39" s="198">
        <f>INDEX('[1]Jan 2024 School Census'!BW:BW,MATCH($A39,'[1]Jan 2024 School Census'!$A:$A,0))+INDEX('[1]Jan 2024 School Census'!BX:BX,MATCH($A39,'[1]Jan 2024 School Census'!$A:$A,0))</f>
        <v>0</v>
      </c>
      <c r="BE39" s="198">
        <f>INDEX('[1]Jan 2024 EY Census'!J:J,MATCH($A39,'[1]Jan 2024 EY Census'!$A:$A,0))</f>
        <v>853.67933600000003</v>
      </c>
      <c r="BF39" s="198">
        <f>INDEX('[1]Jan 2024 EY Census'!K:K,MATCH($A39,'[1]Jan 2024 EY Census'!$A:$A,0))</f>
        <v>271.25466999999998</v>
      </c>
      <c r="BG39" s="198">
        <f>INDEX('[1]Jan 2024 EY Census'!L:L,MATCH($A39,'[1]Jan 2024 EY Census'!$A:$A,0))</f>
        <v>17</v>
      </c>
      <c r="BH39" s="198">
        <f t="shared" si="8"/>
        <v>29</v>
      </c>
      <c r="BI39" s="198">
        <f t="shared" si="9"/>
        <v>111</v>
      </c>
      <c r="BJ39" s="198">
        <f t="shared" si="10"/>
        <v>219</v>
      </c>
      <c r="BK39" s="198">
        <f t="shared" si="11"/>
        <v>386</v>
      </c>
      <c r="BL39" s="198">
        <v>195</v>
      </c>
      <c r="BN39" s="218">
        <v>210</v>
      </c>
      <c r="BO39" s="218" t="s">
        <v>129</v>
      </c>
      <c r="BP39" s="218">
        <v>2107007</v>
      </c>
      <c r="BQ39" s="218">
        <v>100872</v>
      </c>
      <c r="BR39" s="218" t="s">
        <v>273</v>
      </c>
      <c r="BS39" s="218" t="s">
        <v>241</v>
      </c>
      <c r="BT39" s="194" t="str">
        <f t="shared" si="0"/>
        <v>Maintained</v>
      </c>
      <c r="BU39" s="211">
        <v>0</v>
      </c>
      <c r="BV39" s="211">
        <v>156</v>
      </c>
      <c r="BW39" s="199">
        <f t="shared" si="6"/>
        <v>2</v>
      </c>
      <c r="BX39" s="195" t="str">
        <f t="shared" si="7"/>
        <v>2102</v>
      </c>
      <c r="BY39" s="228">
        <v>332</v>
      </c>
      <c r="BZ39" s="229" t="s">
        <v>134</v>
      </c>
      <c r="CA39" s="258">
        <v>1185.1475436315789</v>
      </c>
      <c r="CB39" s="259">
        <v>234.19210526315791</v>
      </c>
      <c r="CC39" s="258">
        <v>786.27421052631587</v>
      </c>
      <c r="CD39" s="259">
        <v>3.3594736842105264</v>
      </c>
    </row>
    <row r="40" spans="1:82" ht="14.5" x14ac:dyDescent="0.35">
      <c r="A40" s="196">
        <v>838</v>
      </c>
      <c r="B40" s="197" t="s">
        <v>133</v>
      </c>
      <c r="C40" s="198">
        <v>23365</v>
      </c>
      <c r="D40" s="198">
        <v>19132.5</v>
      </c>
      <c r="E40" s="198">
        <f>INDEX('[1]Jan 2024 School Census'!D:D,MATCH($A40,'[1]Jan 2024 School Census'!$A:$A,0))</f>
        <v>0</v>
      </c>
      <c r="F40" s="198">
        <f>INDEX('[1]Jan 2024 School Census'!E:E,MATCH($A40,'[1]Jan 2024 School Census'!$A:$A,0))</f>
        <v>0</v>
      </c>
      <c r="G40" s="198">
        <f>INDEX('[1]Jan 2024 School Census'!F:F,MATCH($A40,'[1]Jan 2024 School Census'!$A:$A,0))</f>
        <v>0</v>
      </c>
      <c r="H40" s="198">
        <f>INDEX('[1]Jan 2024 School Census'!G:G,MATCH($A40,'[1]Jan 2024 School Census'!$A:$A,0))+INDEX('[1]Jan 2024 School Census'!H:H,MATCH($A40,'[1]Jan 2024 School Census'!$A:$A,0))</f>
        <v>0</v>
      </c>
      <c r="I40" s="198">
        <f>INDEX('[1]Jan 2024 School Census'!I:I,MATCH($A40,'[1]Jan 2024 School Census'!$A:$A,0))</f>
        <v>8.8000000000000007</v>
      </c>
      <c r="J40" s="198">
        <f>INDEX('[1]Jan 2024 School Census'!J:J,MATCH($A40,'[1]Jan 2024 School Census'!$A:$A,0))</f>
        <v>102.983333</v>
      </c>
      <c r="K40" s="198">
        <f>INDEX('[1]Jan 2024 School Census'!K:K,MATCH($A40,'[1]Jan 2024 School Census'!$A:$A,0))</f>
        <v>37.85</v>
      </c>
      <c r="L40" s="198">
        <f>INDEX('[1]Jan 2024 School Census'!L:L,MATCH($A40,'[1]Jan 2024 School Census'!$A:$A,0))+INDEX('[1]Jan 2024 School Census'!M:M,MATCH($A40,'[1]Jan 2024 School Census'!$A:$A,0))</f>
        <v>1</v>
      </c>
      <c r="M40" s="198">
        <f>INDEX('[1]Jan 2024 School Census'!N:N,MATCH($A40,'[1]Jan 2024 School Census'!$A:$A,0))+INDEX('[1]Jan 2024 School Census'!S:S,MATCH($A40,'[1]Jan 2024 School Census'!$A:$A,0))</f>
        <v>0</v>
      </c>
      <c r="N40" s="198">
        <f>INDEX('[1]Jan 2024 School Census'!O:O,MATCH($A40,'[1]Jan 2024 School Census'!$A:$A,0))+INDEX('[1]Jan 2024 School Census'!T:T,MATCH($A40,'[1]Jan 2024 School Census'!$A:$A,0))</f>
        <v>0</v>
      </c>
      <c r="O40" s="198">
        <f>INDEX('[1]Jan 2024 School Census'!P:P,MATCH($A40,'[1]Jan 2024 School Census'!$A:$A,0))+INDEX('[1]Jan 2024 School Census'!U:U,MATCH($A40,'[1]Jan 2024 School Census'!$A:$A,0))</f>
        <v>0</v>
      </c>
      <c r="P40" s="198">
        <f>INDEX('[1]Jan 2024 School Census'!Q:Q,MATCH($A40,'[1]Jan 2024 School Census'!$A:$A,0))+INDEX('[1]Jan 2024 School Census'!R:R,MATCH($A40,'[1]Jan 2024 School Census'!$A:$A,0))+INDEX('[1]Jan 2024 School Census'!V:V,MATCH($A40,'[1]Jan 2024 School Census'!$A:$A,0))+INDEX('[1]Jan 2024 School Census'!W:W,MATCH($A40,'[1]Jan 2024 School Census'!$A:$A,0))</f>
        <v>0</v>
      </c>
      <c r="Q40" s="198">
        <f>INDEX('[1]Jan 2024 School Census'!X:X,MATCH($A40,'[1]Jan 2024 School Census'!$A:$A,0))</f>
        <v>24.166668000000001</v>
      </c>
      <c r="R40" s="198">
        <f>INDEX('[1]Jan 2024 School Census'!Y:Y,MATCH($A40,'[1]Jan 2024 School Census'!$A:$A,0))</f>
        <v>279.577338</v>
      </c>
      <c r="S40" s="198">
        <f>INDEX('[1]Jan 2024 School Census'!Z:Z,MATCH($A40,'[1]Jan 2024 School Census'!$A:$A,0))</f>
        <v>114.516668</v>
      </c>
      <c r="T40" s="198">
        <f>INDEX('[1]Jan 2024 School Census'!AA:AA,MATCH($A40,'[1]Jan 2024 School Census'!$A:$A,0))+INDEX('[1]Jan 2024 School Census'!AB:AB,MATCH($A40,'[1]Jan 2024 School Census'!$A:$A,0))</f>
        <v>0</v>
      </c>
      <c r="U40" s="198">
        <f>INDEX('[1]Jan 2024 AP Census'!D:D,MATCH($A40,'[1]Jan 2024 AP Census'!$A:$A,0))</f>
        <v>0</v>
      </c>
      <c r="V40" s="198">
        <f>INDEX('[1]Jan 2024 AP Census'!E:E,MATCH($A40,'[1]Jan 2024 AP Census'!$A:$A,0))</f>
        <v>0</v>
      </c>
      <c r="W40" s="198">
        <f>INDEX('[1]Jan 2024 AP Census'!F:F,MATCH($A40,'[1]Jan 2024 AP Census'!$A:$A,0))</f>
        <v>0</v>
      </c>
      <c r="X40" s="198">
        <f>INDEX('[1]Jan 2024 EY Census'!D:D,MATCH($A40,'[1]Jan 2024 EY Census'!$A:$A,0))</f>
        <v>431.60066799999998</v>
      </c>
      <c r="Y40" s="198">
        <f>INDEX('[1]Jan 2024 EY Census'!E:E,MATCH($A40,'[1]Jan 2024 EY Census'!$A:$A,0))</f>
        <v>2381.950668</v>
      </c>
      <c r="Z40" s="198">
        <f>INDEX('[1]Jan 2024 EY Census'!F:F,MATCH($A40,'[1]Jan 2024 EY Census'!$A:$A,0))</f>
        <v>853.11999700000001</v>
      </c>
      <c r="AA40" s="198">
        <f>INDEX('[1]Jan 2024 EY Census'!G:G,MATCH($A40,'[1]Jan 2024 EY Census'!$A:$A,0))</f>
        <v>127.10000100000001</v>
      </c>
      <c r="AB40" s="198">
        <f>INDEX('[1]Jan 2024 School Census'!AF:AF,MATCH($A40,'[1]Jan 2024 School Census'!$A:$A,0))</f>
        <v>0</v>
      </c>
      <c r="AC40" s="198">
        <f>INDEX('[1]Jan 2024 School Census'!AG:AG,MATCH($A40,'[1]Jan 2024 School Census'!$A:$A,0))</f>
        <v>0</v>
      </c>
      <c r="AD40" s="198">
        <f>INDEX('[1]Jan 2024 School Census'!AH:AH,MATCH($A40,'[1]Jan 2024 School Census'!$A:$A,0))+INDEX('[1]Jan 2024 School Census'!AI:AI,MATCH($A40,'[1]Jan 2024 School Census'!$A:$A,0))</f>
        <v>0</v>
      </c>
      <c r="AE40" s="198">
        <f>INDEX('[1]Jan 2024 School Census'!AJ:AJ,MATCH($A40,'[1]Jan 2024 School Census'!$A:$A,0))</f>
        <v>8.6</v>
      </c>
      <c r="AF40" s="198">
        <f>INDEX('[1]Jan 2024 School Census'!AK:AK,MATCH($A40,'[1]Jan 2024 School Census'!$A:$A,0))</f>
        <v>8.8000000000000007</v>
      </c>
      <c r="AG40" s="198">
        <f>INDEX('[1]Jan 2024 School Census'!AL:AL,MATCH($A40,'[1]Jan 2024 School Census'!$A:$A,0))+INDEX('[1]Jan 2024 School Census'!AM:AM,MATCH($A40,'[1]Jan 2024 School Census'!$A:$A,0))</f>
        <v>0</v>
      </c>
      <c r="AH40" s="198">
        <f>INDEX('[1]Jan 2024 School Census'!AN:AN,MATCH($A40,'[1]Jan 2024 School Census'!$A:$A,0))+INDEX('[1]Jan 2024 School Census'!AR:AR,MATCH($A40,'[1]Jan 2024 School Census'!$A:$A,0))</f>
        <v>0</v>
      </c>
      <c r="AI40" s="198">
        <f>INDEX('[1]Jan 2024 School Census'!AO:AO,MATCH($A40,'[1]Jan 2024 School Census'!$A:$A,0))+INDEX('[1]Jan 2024 School Census'!AS:AS,MATCH($A40,'[1]Jan 2024 School Census'!$A:$A,0))</f>
        <v>0</v>
      </c>
      <c r="AJ40" s="198">
        <f>INDEX('[1]Jan 2024 School Census'!AP:AP,MATCH($A40,'[1]Jan 2024 School Census'!$A:$A,0))+INDEX('[1]Jan 2024 School Census'!AQ:AQ,MATCH($A40,'[1]Jan 2024 School Census'!$A:$A,0))+INDEX('[1]Jan 2024 School Census'!AT:AT,MATCH($A40,'[1]Jan 2024 School Census'!$A:$A,0))+INDEX('[1]Jan 2024 School Census'!AU:AU,MATCH($A40,'[1]Jan 2024 School Census'!$A:$A,0))</f>
        <v>0</v>
      </c>
      <c r="AK40" s="198">
        <f>INDEX('[1]Jan 2024 School Census'!AV:AV,MATCH($A40,'[1]Jan 2024 School Census'!$A:$A,0))+INDEX('[1]Jan 2024 School Census'!AZ:AZ,MATCH($A40,'[1]Jan 2024 School Census'!$A:$A,0))</f>
        <v>34.766668000000003</v>
      </c>
      <c r="AL40" s="198">
        <f>INDEX('[1]Jan 2024 School Census'!AW:AW,MATCH($A40,'[1]Jan 2024 School Census'!$A:$A,0))+INDEX('[1]Jan 2024 School Census'!BA:BA,MATCH($A40,'[1]Jan 2024 School Census'!$A:$A,0))</f>
        <v>13.8</v>
      </c>
      <c r="AM40" s="198">
        <f>INDEX('[1]Jan 2024 School Census'!AX:AX,MATCH($A40,'[1]Jan 2024 School Census'!$A:$A,0))+INDEX('[1]Jan 2024 School Census'!BB:BB,MATCH($A40,'[1]Jan 2024 School Census'!$A:$A,0))+INDEX('[1]Jan 2024 School Census'!AY:AY,MATCH($A40,'[1]Jan 2024 School Census'!$A:$A,0))+INDEX('[1]Jan 2024 School Census'!BC:BC,MATCH($A40,'[1]Jan 2024 School Census'!$A:$A,0))</f>
        <v>0</v>
      </c>
      <c r="AN40" s="198">
        <f>INDEX('[1]Jan 2024 AP Census'!I:I,MATCH($A40,'[1]Jan 2024 AP Census'!$A:$A,0))</f>
        <v>0</v>
      </c>
      <c r="AO40" s="198">
        <f>INDEX('[1]Jan 2024 AP Census'!J:J,MATCH($A40,'[1]Jan 2024 AP Census'!$A:$A,0))</f>
        <v>0</v>
      </c>
      <c r="AP40" s="198">
        <f>INDEX('[1]Jan 2024 EY Census'!N:N,MATCH($A40,'[1]Jan 2024 EY Census'!$A:$A,0))</f>
        <v>199.30933300000001</v>
      </c>
      <c r="AQ40" s="198">
        <f>INDEX('[1]Jan 2024 EY Census'!O:O,MATCH($A40,'[1]Jan 2024 EY Census'!$A:$A,0))</f>
        <v>80.517332999999994</v>
      </c>
      <c r="AR40" s="198">
        <f>INDEX('[1]Jan 2024 EY Census'!P:P,MATCH($A40,'[1]Jan 2024 EY Census'!$A:$A,0))</f>
        <v>5</v>
      </c>
      <c r="AS40" s="198">
        <f>INDEX('[1]Jan 2024 School Census'!BE:BE,MATCH($A40,'[1]Jan 2024 School Census'!$A:$A,0))</f>
        <v>0</v>
      </c>
      <c r="AT40" s="198">
        <f>INDEX('[1]Jan 2024 School Census'!BF:BF,MATCH($A40,'[1]Jan 2024 School Census'!$A:$A,0))</f>
        <v>0</v>
      </c>
      <c r="AU40" s="198">
        <f>INDEX('[1]Jan 2024 School Census'!BG:BG,MATCH($A40,'[1]Jan 2024 School Census'!$A:$A,0))+INDEX('[1]Jan 2024 School Census'!BH:BH,MATCH($A40,'[1]Jan 2024 School Census'!$A:$A,0))</f>
        <v>0</v>
      </c>
      <c r="AV40" s="198">
        <f>INDEX('[1]Jan 2024 School Census'!BI:BI,MATCH($A40,'[1]Jan 2024 School Census'!$A:$A,0))</f>
        <v>38.650002000000001</v>
      </c>
      <c r="AW40" s="198">
        <f>INDEX('[1]Jan 2024 School Census'!BJ:BJ,MATCH($A40,'[1]Jan 2024 School Census'!$A:$A,0))</f>
        <v>11.533333000000001</v>
      </c>
      <c r="AX40" s="198">
        <f>INDEX('[1]Jan 2024 School Census'!BK:BK,MATCH($A40,'[1]Jan 2024 School Census'!$A:$A,0))+INDEX('[1]Jan 2024 School Census'!BL:BL,MATCH($A40,'[1]Jan 2024 School Census'!$A:$A,0))</f>
        <v>1</v>
      </c>
      <c r="AY40" s="198">
        <f>INDEX('[1]Jan 2024 School Census'!BM:BM,MATCH($A40,'[1]Jan 2024 School Census'!$A:$A,0))+INDEX('[1]Jan 2024 School Census'!BQ:BQ,MATCH($A40,'[1]Jan 2024 School Census'!$A:$A,0))</f>
        <v>0</v>
      </c>
      <c r="AZ40" s="198">
        <f>INDEX('[1]Jan 2024 School Census'!BN:BN,MATCH($A40,'[1]Jan 2024 School Census'!$A:$A,0))+INDEX('[1]Jan 2024 School Census'!BR:BR,MATCH($A40,'[1]Jan 2024 School Census'!$A:$A,0))</f>
        <v>0</v>
      </c>
      <c r="BA40" s="198">
        <f>INDEX('[1]Jan 2024 School Census'!BO:BO,MATCH($A40,'[1]Jan 2024 School Census'!$A:$A,0))+INDEX('[1]Jan 2024 School Census'!BP:BP,MATCH($A40,'[1]Jan 2024 School Census'!$A:$A,0))+INDEX('[1]Jan 2024 School Census'!BS:BS,MATCH($A40,'[1]Jan 2024 School Census'!$A:$A,0))+INDEX('[1]Jan 2024 School Census'!BT:BT,MATCH($A40,'[1]Jan 2024 School Census'!$A:$A,0))</f>
        <v>0</v>
      </c>
      <c r="BB40" s="198">
        <f>INDEX('[1]Jan 2024 School Census'!BU:BU,MATCH($A40,'[1]Jan 2024 School Census'!$A:$A,0))</f>
        <v>85.200665999999998</v>
      </c>
      <c r="BC40" s="198">
        <f>INDEX('[1]Jan 2024 School Census'!BV:BV,MATCH($A40,'[1]Jan 2024 School Census'!$A:$A,0))</f>
        <v>41.505335000000002</v>
      </c>
      <c r="BD40" s="198">
        <f>INDEX('[1]Jan 2024 School Census'!BW:BW,MATCH($A40,'[1]Jan 2024 School Census'!$A:$A,0))+INDEX('[1]Jan 2024 School Census'!BX:BX,MATCH($A40,'[1]Jan 2024 School Census'!$A:$A,0))</f>
        <v>0</v>
      </c>
      <c r="BE40" s="198">
        <f>INDEX('[1]Jan 2024 EY Census'!J:J,MATCH($A40,'[1]Jan 2024 EY Census'!$A:$A,0))</f>
        <v>1142.3340069999999</v>
      </c>
      <c r="BF40" s="198">
        <f>INDEX('[1]Jan 2024 EY Census'!K:K,MATCH($A40,'[1]Jan 2024 EY Census'!$A:$A,0))</f>
        <v>422.66467599999999</v>
      </c>
      <c r="BG40" s="198">
        <f>INDEX('[1]Jan 2024 EY Census'!L:L,MATCH($A40,'[1]Jan 2024 EY Census'!$A:$A,0))</f>
        <v>35.299999999999997</v>
      </c>
      <c r="BH40" s="198">
        <f t="shared" si="8"/>
        <v>267</v>
      </c>
      <c r="BI40" s="198">
        <f t="shared" si="9"/>
        <v>449</v>
      </c>
      <c r="BJ40" s="198">
        <f t="shared" si="10"/>
        <v>60</v>
      </c>
      <c r="BK40" s="198">
        <f t="shared" si="11"/>
        <v>134</v>
      </c>
      <c r="BL40" s="198">
        <v>190</v>
      </c>
      <c r="BN40" s="218">
        <v>210</v>
      </c>
      <c r="BO40" s="218" t="s">
        <v>129</v>
      </c>
      <c r="BP40" s="218">
        <v>2107048</v>
      </c>
      <c r="BQ40" s="218">
        <v>146190</v>
      </c>
      <c r="BR40" s="218" t="s">
        <v>274</v>
      </c>
      <c r="BS40" s="218" t="s">
        <v>245</v>
      </c>
      <c r="BT40" s="194" t="str">
        <f t="shared" si="0"/>
        <v>Academy</v>
      </c>
      <c r="BU40" s="211">
        <v>0</v>
      </c>
      <c r="BV40" s="211">
        <v>113</v>
      </c>
      <c r="BW40" s="199">
        <f t="shared" si="6"/>
        <v>3</v>
      </c>
      <c r="BX40" s="195" t="str">
        <f t="shared" si="7"/>
        <v>2103</v>
      </c>
      <c r="BY40" s="228">
        <v>333</v>
      </c>
      <c r="BZ40" s="229" t="s">
        <v>198</v>
      </c>
      <c r="CA40" s="258">
        <v>973.6368421052631</v>
      </c>
      <c r="CB40" s="259">
        <v>802.35473684210524</v>
      </c>
      <c r="CC40" s="258">
        <v>631.52631578947376</v>
      </c>
      <c r="CD40" s="259">
        <v>10.947368421052632</v>
      </c>
    </row>
    <row r="41" spans="1:82" ht="14.5" x14ac:dyDescent="0.35">
      <c r="A41" s="196">
        <v>332</v>
      </c>
      <c r="B41" s="197" t="s">
        <v>134</v>
      </c>
      <c r="C41" s="198">
        <v>26376</v>
      </c>
      <c r="D41" s="198">
        <v>18155</v>
      </c>
      <c r="E41" s="198">
        <f>INDEX('[1]Jan 2024 School Census'!D:D,MATCH($A41,'[1]Jan 2024 School Census'!$A:$A,0))</f>
        <v>37</v>
      </c>
      <c r="F41" s="198">
        <f>INDEX('[1]Jan 2024 School Census'!E:E,MATCH($A41,'[1]Jan 2024 School Census'!$A:$A,0))</f>
        <v>71</v>
      </c>
      <c r="G41" s="198">
        <f>INDEX('[1]Jan 2024 School Census'!F:F,MATCH($A41,'[1]Jan 2024 School Census'!$A:$A,0))</f>
        <v>19</v>
      </c>
      <c r="H41" s="198">
        <f>INDEX('[1]Jan 2024 School Census'!G:G,MATCH($A41,'[1]Jan 2024 School Census'!$A:$A,0))+INDEX('[1]Jan 2024 School Census'!H:H,MATCH($A41,'[1]Jan 2024 School Census'!$A:$A,0))</f>
        <v>0</v>
      </c>
      <c r="I41" s="198">
        <f>INDEX('[1]Jan 2024 School Census'!I:I,MATCH($A41,'[1]Jan 2024 School Census'!$A:$A,0))</f>
        <v>68</v>
      </c>
      <c r="J41" s="198">
        <f>INDEX('[1]Jan 2024 School Census'!J:J,MATCH($A41,'[1]Jan 2024 School Census'!$A:$A,0))</f>
        <v>582.66666699999996</v>
      </c>
      <c r="K41" s="198">
        <f>INDEX('[1]Jan 2024 School Census'!K:K,MATCH($A41,'[1]Jan 2024 School Census'!$A:$A,0))</f>
        <v>240.6</v>
      </c>
      <c r="L41" s="198">
        <f>INDEX('[1]Jan 2024 School Census'!L:L,MATCH($A41,'[1]Jan 2024 School Census'!$A:$A,0))+INDEX('[1]Jan 2024 School Census'!M:M,MATCH($A41,'[1]Jan 2024 School Census'!$A:$A,0))</f>
        <v>3.2</v>
      </c>
      <c r="M41" s="198">
        <f>INDEX('[1]Jan 2024 School Census'!N:N,MATCH($A41,'[1]Jan 2024 School Census'!$A:$A,0))+INDEX('[1]Jan 2024 School Census'!S:S,MATCH($A41,'[1]Jan 2024 School Census'!$A:$A,0))</f>
        <v>0</v>
      </c>
      <c r="N41" s="198">
        <f>INDEX('[1]Jan 2024 School Census'!O:O,MATCH($A41,'[1]Jan 2024 School Census'!$A:$A,0))+INDEX('[1]Jan 2024 School Census'!T:T,MATCH($A41,'[1]Jan 2024 School Census'!$A:$A,0))</f>
        <v>0</v>
      </c>
      <c r="O41" s="198">
        <f>INDEX('[1]Jan 2024 School Census'!P:P,MATCH($A41,'[1]Jan 2024 School Census'!$A:$A,0))+INDEX('[1]Jan 2024 School Census'!U:U,MATCH($A41,'[1]Jan 2024 School Census'!$A:$A,0))</f>
        <v>0</v>
      </c>
      <c r="P41" s="198">
        <f>INDEX('[1]Jan 2024 School Census'!Q:Q,MATCH($A41,'[1]Jan 2024 School Census'!$A:$A,0))+INDEX('[1]Jan 2024 School Census'!R:R,MATCH($A41,'[1]Jan 2024 School Census'!$A:$A,0))+INDEX('[1]Jan 2024 School Census'!V:V,MATCH($A41,'[1]Jan 2024 School Census'!$A:$A,0))+INDEX('[1]Jan 2024 School Census'!W:W,MATCH($A41,'[1]Jan 2024 School Census'!$A:$A,0))</f>
        <v>0</v>
      </c>
      <c r="Q41" s="198">
        <f>INDEX('[1]Jan 2024 School Census'!X:X,MATCH($A41,'[1]Jan 2024 School Census'!$A:$A,0))</f>
        <v>13</v>
      </c>
      <c r="R41" s="198">
        <f>INDEX('[1]Jan 2024 School Census'!Y:Y,MATCH($A41,'[1]Jan 2024 School Census'!$A:$A,0))</f>
        <v>611.73133399999995</v>
      </c>
      <c r="S41" s="198">
        <f>INDEX('[1]Jan 2024 School Census'!Z:Z,MATCH($A41,'[1]Jan 2024 School Census'!$A:$A,0))</f>
        <v>232.4</v>
      </c>
      <c r="T41" s="198">
        <f>INDEX('[1]Jan 2024 School Census'!AA:AA,MATCH($A41,'[1]Jan 2024 School Census'!$A:$A,0))+INDEX('[1]Jan 2024 School Census'!AB:AB,MATCH($A41,'[1]Jan 2024 School Census'!$A:$A,0))</f>
        <v>1</v>
      </c>
      <c r="U41" s="198">
        <f>INDEX('[1]Jan 2024 AP Census'!D:D,MATCH($A41,'[1]Jan 2024 AP Census'!$A:$A,0))</f>
        <v>0</v>
      </c>
      <c r="V41" s="198">
        <f>INDEX('[1]Jan 2024 AP Census'!E:E,MATCH($A41,'[1]Jan 2024 AP Census'!$A:$A,0))</f>
        <v>0</v>
      </c>
      <c r="W41" s="198">
        <f>INDEX('[1]Jan 2024 AP Census'!F:F,MATCH($A41,'[1]Jan 2024 AP Census'!$A:$A,0))</f>
        <v>0</v>
      </c>
      <c r="X41" s="198">
        <f>INDEX('[1]Jan 2024 EY Census'!D:D,MATCH($A41,'[1]Jan 2024 EY Census'!$A:$A,0))</f>
        <v>668.693532</v>
      </c>
      <c r="Y41" s="198">
        <f>INDEX('[1]Jan 2024 EY Census'!E:E,MATCH($A41,'[1]Jan 2024 EY Census'!$A:$A,0))</f>
        <v>1879.858911</v>
      </c>
      <c r="Z41" s="198">
        <f>INDEX('[1]Jan 2024 EY Census'!F:F,MATCH($A41,'[1]Jan 2024 EY Census'!$A:$A,0))</f>
        <v>607.51107100000002</v>
      </c>
      <c r="AA41" s="198">
        <f>INDEX('[1]Jan 2024 EY Census'!G:G,MATCH($A41,'[1]Jan 2024 EY Census'!$A:$A,0))</f>
        <v>31.066666999999999</v>
      </c>
      <c r="AB41" s="198">
        <f>INDEX('[1]Jan 2024 School Census'!AF:AF,MATCH($A41,'[1]Jan 2024 School Census'!$A:$A,0))</f>
        <v>29</v>
      </c>
      <c r="AC41" s="198">
        <f>INDEX('[1]Jan 2024 School Census'!AG:AG,MATCH($A41,'[1]Jan 2024 School Census'!$A:$A,0))</f>
        <v>9</v>
      </c>
      <c r="AD41" s="198">
        <f>INDEX('[1]Jan 2024 School Census'!AH:AH,MATCH($A41,'[1]Jan 2024 School Census'!$A:$A,0))+INDEX('[1]Jan 2024 School Census'!AI:AI,MATCH($A41,'[1]Jan 2024 School Census'!$A:$A,0))</f>
        <v>0</v>
      </c>
      <c r="AE41" s="198">
        <f>INDEX('[1]Jan 2024 School Census'!AJ:AJ,MATCH($A41,'[1]Jan 2024 School Census'!$A:$A,0))</f>
        <v>104.666667</v>
      </c>
      <c r="AF41" s="198">
        <f>INDEX('[1]Jan 2024 School Census'!AK:AK,MATCH($A41,'[1]Jan 2024 School Census'!$A:$A,0))</f>
        <v>44.6</v>
      </c>
      <c r="AG41" s="198">
        <f>INDEX('[1]Jan 2024 School Census'!AL:AL,MATCH($A41,'[1]Jan 2024 School Census'!$A:$A,0))+INDEX('[1]Jan 2024 School Census'!AM:AM,MATCH($A41,'[1]Jan 2024 School Census'!$A:$A,0))</f>
        <v>1</v>
      </c>
      <c r="AH41" s="198">
        <f>INDEX('[1]Jan 2024 School Census'!AN:AN,MATCH($A41,'[1]Jan 2024 School Census'!$A:$A,0))+INDEX('[1]Jan 2024 School Census'!AR:AR,MATCH($A41,'[1]Jan 2024 School Census'!$A:$A,0))</f>
        <v>0</v>
      </c>
      <c r="AI41" s="198">
        <f>INDEX('[1]Jan 2024 School Census'!AO:AO,MATCH($A41,'[1]Jan 2024 School Census'!$A:$A,0))+INDEX('[1]Jan 2024 School Census'!AS:AS,MATCH($A41,'[1]Jan 2024 School Census'!$A:$A,0))</f>
        <v>0</v>
      </c>
      <c r="AJ41" s="198">
        <f>INDEX('[1]Jan 2024 School Census'!AP:AP,MATCH($A41,'[1]Jan 2024 School Census'!$A:$A,0))+INDEX('[1]Jan 2024 School Census'!AQ:AQ,MATCH($A41,'[1]Jan 2024 School Census'!$A:$A,0))+INDEX('[1]Jan 2024 School Census'!AT:AT,MATCH($A41,'[1]Jan 2024 School Census'!$A:$A,0))+INDEX('[1]Jan 2024 School Census'!AU:AU,MATCH($A41,'[1]Jan 2024 School Census'!$A:$A,0))</f>
        <v>0</v>
      </c>
      <c r="AK41" s="198">
        <f>INDEX('[1]Jan 2024 School Census'!AV:AV,MATCH($A41,'[1]Jan 2024 School Census'!$A:$A,0))+INDEX('[1]Jan 2024 School Census'!AZ:AZ,MATCH($A41,'[1]Jan 2024 School Census'!$A:$A,0))</f>
        <v>91</v>
      </c>
      <c r="AL41" s="198">
        <f>INDEX('[1]Jan 2024 School Census'!AW:AW,MATCH($A41,'[1]Jan 2024 School Census'!$A:$A,0))+INDEX('[1]Jan 2024 School Census'!BA:BA,MATCH($A41,'[1]Jan 2024 School Census'!$A:$A,0))</f>
        <v>39</v>
      </c>
      <c r="AM41" s="198">
        <f>INDEX('[1]Jan 2024 School Census'!AX:AX,MATCH($A41,'[1]Jan 2024 School Census'!$A:$A,0))+INDEX('[1]Jan 2024 School Census'!BB:BB,MATCH($A41,'[1]Jan 2024 School Census'!$A:$A,0))+INDEX('[1]Jan 2024 School Census'!AY:AY,MATCH($A41,'[1]Jan 2024 School Census'!$A:$A,0))+INDEX('[1]Jan 2024 School Census'!BC:BC,MATCH($A41,'[1]Jan 2024 School Census'!$A:$A,0))</f>
        <v>1</v>
      </c>
      <c r="AN41" s="198">
        <f>INDEX('[1]Jan 2024 AP Census'!I:I,MATCH($A41,'[1]Jan 2024 AP Census'!$A:$A,0))</f>
        <v>0</v>
      </c>
      <c r="AO41" s="198">
        <f>INDEX('[1]Jan 2024 AP Census'!J:J,MATCH($A41,'[1]Jan 2024 AP Census'!$A:$A,0))</f>
        <v>0</v>
      </c>
      <c r="AP41" s="198">
        <f>INDEX('[1]Jan 2024 EY Census'!N:N,MATCH($A41,'[1]Jan 2024 EY Census'!$A:$A,0))</f>
        <v>132.60070400000001</v>
      </c>
      <c r="AQ41" s="198">
        <f>INDEX('[1]Jan 2024 EY Census'!O:O,MATCH($A41,'[1]Jan 2024 EY Census'!$A:$A,0))</f>
        <v>62.545614999999998</v>
      </c>
      <c r="AR41" s="198">
        <f>INDEX('[1]Jan 2024 EY Census'!P:P,MATCH($A41,'[1]Jan 2024 EY Census'!$A:$A,0))</f>
        <v>1.6</v>
      </c>
      <c r="AS41" s="198">
        <f>INDEX('[1]Jan 2024 School Census'!BE:BE,MATCH($A41,'[1]Jan 2024 School Census'!$A:$A,0))</f>
        <v>9</v>
      </c>
      <c r="AT41" s="198">
        <f>INDEX('[1]Jan 2024 School Census'!BF:BF,MATCH($A41,'[1]Jan 2024 School Census'!$A:$A,0))</f>
        <v>4</v>
      </c>
      <c r="AU41" s="198">
        <f>INDEX('[1]Jan 2024 School Census'!BG:BG,MATCH($A41,'[1]Jan 2024 School Census'!$A:$A,0))+INDEX('[1]Jan 2024 School Census'!BH:BH,MATCH($A41,'[1]Jan 2024 School Census'!$A:$A,0))</f>
        <v>0</v>
      </c>
      <c r="AV41" s="198">
        <f>INDEX('[1]Jan 2024 School Census'!BI:BI,MATCH($A41,'[1]Jan 2024 School Census'!$A:$A,0))</f>
        <v>111.599999</v>
      </c>
      <c r="AW41" s="198">
        <f>INDEX('[1]Jan 2024 School Census'!BJ:BJ,MATCH($A41,'[1]Jan 2024 School Census'!$A:$A,0))</f>
        <v>45.7</v>
      </c>
      <c r="AX41" s="198">
        <f>INDEX('[1]Jan 2024 School Census'!BK:BK,MATCH($A41,'[1]Jan 2024 School Census'!$A:$A,0))+INDEX('[1]Jan 2024 School Census'!BL:BL,MATCH($A41,'[1]Jan 2024 School Census'!$A:$A,0))</f>
        <v>0</v>
      </c>
      <c r="AY41" s="198">
        <f>INDEX('[1]Jan 2024 School Census'!BM:BM,MATCH($A41,'[1]Jan 2024 School Census'!$A:$A,0))+INDEX('[1]Jan 2024 School Census'!BQ:BQ,MATCH($A41,'[1]Jan 2024 School Census'!$A:$A,0))</f>
        <v>0</v>
      </c>
      <c r="AZ41" s="198">
        <f>INDEX('[1]Jan 2024 School Census'!BN:BN,MATCH($A41,'[1]Jan 2024 School Census'!$A:$A,0))+INDEX('[1]Jan 2024 School Census'!BR:BR,MATCH($A41,'[1]Jan 2024 School Census'!$A:$A,0))</f>
        <v>0</v>
      </c>
      <c r="BA41" s="198">
        <f>INDEX('[1]Jan 2024 School Census'!BO:BO,MATCH($A41,'[1]Jan 2024 School Census'!$A:$A,0))+INDEX('[1]Jan 2024 School Census'!BP:BP,MATCH($A41,'[1]Jan 2024 School Census'!$A:$A,0))+INDEX('[1]Jan 2024 School Census'!BS:BS,MATCH($A41,'[1]Jan 2024 School Census'!$A:$A,0))+INDEX('[1]Jan 2024 School Census'!BT:BT,MATCH($A41,'[1]Jan 2024 School Census'!$A:$A,0))</f>
        <v>0</v>
      </c>
      <c r="BB41" s="198">
        <f>INDEX('[1]Jan 2024 School Census'!BU:BU,MATCH($A41,'[1]Jan 2024 School Census'!$A:$A,0))</f>
        <v>137.13133400000001</v>
      </c>
      <c r="BC41" s="198">
        <f>INDEX('[1]Jan 2024 School Census'!BV:BV,MATCH($A41,'[1]Jan 2024 School Census'!$A:$A,0))</f>
        <v>59.6</v>
      </c>
      <c r="BD41" s="198">
        <f>INDEX('[1]Jan 2024 School Census'!BW:BW,MATCH($A41,'[1]Jan 2024 School Census'!$A:$A,0))+INDEX('[1]Jan 2024 School Census'!BX:BX,MATCH($A41,'[1]Jan 2024 School Census'!$A:$A,0))</f>
        <v>0</v>
      </c>
      <c r="BE41" s="198">
        <f>INDEX('[1]Jan 2024 EY Census'!J:J,MATCH($A41,'[1]Jan 2024 EY Census'!$A:$A,0))</f>
        <v>1024.336012</v>
      </c>
      <c r="BF41" s="198">
        <f>INDEX('[1]Jan 2024 EY Census'!K:K,MATCH($A41,'[1]Jan 2024 EY Census'!$A:$A,0))</f>
        <v>349.520668</v>
      </c>
      <c r="BG41" s="198">
        <f>INDEX('[1]Jan 2024 EY Census'!L:L,MATCH($A41,'[1]Jan 2024 EY Census'!$A:$A,0))</f>
        <v>9.6333330000000004</v>
      </c>
      <c r="BH41" s="198">
        <f t="shared" si="8"/>
        <v>438</v>
      </c>
      <c r="BI41" s="198">
        <f t="shared" si="9"/>
        <v>532</v>
      </c>
      <c r="BJ41" s="198">
        <f t="shared" si="10"/>
        <v>0</v>
      </c>
      <c r="BK41" s="198">
        <f t="shared" si="11"/>
        <v>0</v>
      </c>
      <c r="BL41" s="198">
        <v>238</v>
      </c>
      <c r="BN41" s="218">
        <v>210</v>
      </c>
      <c r="BO41" s="218" t="s">
        <v>129</v>
      </c>
      <c r="BP41" s="218">
        <v>2107064</v>
      </c>
      <c r="BQ41" s="218">
        <v>140138</v>
      </c>
      <c r="BR41" s="218" t="s">
        <v>275</v>
      </c>
      <c r="BS41" s="218" t="s">
        <v>245</v>
      </c>
      <c r="BT41" s="194" t="str">
        <f t="shared" si="0"/>
        <v>Academy</v>
      </c>
      <c r="BU41" s="211">
        <v>0</v>
      </c>
      <c r="BV41" s="211">
        <v>72</v>
      </c>
      <c r="BW41" s="199">
        <f t="shared" si="6"/>
        <v>4</v>
      </c>
      <c r="BX41" s="195" t="str">
        <f t="shared" si="7"/>
        <v>2104</v>
      </c>
      <c r="BY41" s="228">
        <v>334</v>
      </c>
      <c r="BZ41" s="229" t="s">
        <v>203</v>
      </c>
      <c r="CA41" s="258">
        <v>1033.8644210526315</v>
      </c>
      <c r="CB41" s="259">
        <v>331.52421052631576</v>
      </c>
      <c r="CC41" s="258">
        <v>700.88473684210521</v>
      </c>
      <c r="CD41" s="259">
        <v>12.18578947368421</v>
      </c>
    </row>
    <row r="42" spans="1:82" ht="14.5" x14ac:dyDescent="0.35">
      <c r="A42" s="196">
        <v>840</v>
      </c>
      <c r="B42" s="197" t="s">
        <v>135</v>
      </c>
      <c r="C42" s="198">
        <v>37220</v>
      </c>
      <c r="D42" s="198">
        <v>26929</v>
      </c>
      <c r="E42" s="198">
        <f>INDEX('[1]Jan 2024 School Census'!D:D,MATCH($A42,'[1]Jan 2024 School Census'!$A:$A,0))</f>
        <v>132.80000000000001</v>
      </c>
      <c r="F42" s="198">
        <f>INDEX('[1]Jan 2024 School Census'!E:E,MATCH($A42,'[1]Jan 2024 School Census'!$A:$A,0))</f>
        <v>434.7</v>
      </c>
      <c r="G42" s="198">
        <f>INDEX('[1]Jan 2024 School Census'!F:F,MATCH($A42,'[1]Jan 2024 School Census'!$A:$A,0))</f>
        <v>175</v>
      </c>
      <c r="H42" s="198">
        <f>INDEX('[1]Jan 2024 School Census'!G:G,MATCH($A42,'[1]Jan 2024 School Census'!$A:$A,0))+INDEX('[1]Jan 2024 School Census'!H:H,MATCH($A42,'[1]Jan 2024 School Census'!$A:$A,0))</f>
        <v>11</v>
      </c>
      <c r="I42" s="198">
        <f>INDEX('[1]Jan 2024 School Census'!I:I,MATCH($A42,'[1]Jan 2024 School Census'!$A:$A,0))</f>
        <v>227</v>
      </c>
      <c r="J42" s="198">
        <f>INDEX('[1]Jan 2024 School Census'!J:J,MATCH($A42,'[1]Jan 2024 School Census'!$A:$A,0))</f>
        <v>1276.099999</v>
      </c>
      <c r="K42" s="198">
        <f>INDEX('[1]Jan 2024 School Census'!K:K,MATCH($A42,'[1]Jan 2024 School Census'!$A:$A,0))</f>
        <v>459.66666700000002</v>
      </c>
      <c r="L42" s="198">
        <f>INDEX('[1]Jan 2024 School Census'!L:L,MATCH($A42,'[1]Jan 2024 School Census'!$A:$A,0))+INDEX('[1]Jan 2024 School Census'!M:M,MATCH($A42,'[1]Jan 2024 School Census'!$A:$A,0))</f>
        <v>27.8</v>
      </c>
      <c r="M42" s="198">
        <f>INDEX('[1]Jan 2024 School Census'!N:N,MATCH($A42,'[1]Jan 2024 School Census'!$A:$A,0))+INDEX('[1]Jan 2024 School Census'!S:S,MATCH($A42,'[1]Jan 2024 School Census'!$A:$A,0))</f>
        <v>0</v>
      </c>
      <c r="N42" s="198">
        <f>INDEX('[1]Jan 2024 School Census'!O:O,MATCH($A42,'[1]Jan 2024 School Census'!$A:$A,0))+INDEX('[1]Jan 2024 School Census'!T:T,MATCH($A42,'[1]Jan 2024 School Census'!$A:$A,0))</f>
        <v>0</v>
      </c>
      <c r="O42" s="198">
        <f>INDEX('[1]Jan 2024 School Census'!P:P,MATCH($A42,'[1]Jan 2024 School Census'!$A:$A,0))+INDEX('[1]Jan 2024 School Census'!U:U,MATCH($A42,'[1]Jan 2024 School Census'!$A:$A,0))</f>
        <v>0</v>
      </c>
      <c r="P42" s="198">
        <f>INDEX('[1]Jan 2024 School Census'!Q:Q,MATCH($A42,'[1]Jan 2024 School Census'!$A:$A,0))+INDEX('[1]Jan 2024 School Census'!R:R,MATCH($A42,'[1]Jan 2024 School Census'!$A:$A,0))+INDEX('[1]Jan 2024 School Census'!V:V,MATCH($A42,'[1]Jan 2024 School Census'!$A:$A,0))+INDEX('[1]Jan 2024 School Census'!W:W,MATCH($A42,'[1]Jan 2024 School Census'!$A:$A,0))</f>
        <v>0</v>
      </c>
      <c r="Q42" s="198">
        <f>INDEX('[1]Jan 2024 School Census'!X:X,MATCH($A42,'[1]Jan 2024 School Census'!$A:$A,0))</f>
        <v>118.2</v>
      </c>
      <c r="R42" s="198">
        <f>INDEX('[1]Jan 2024 School Census'!Y:Y,MATCH($A42,'[1]Jan 2024 School Census'!$A:$A,0))</f>
        <v>763.9</v>
      </c>
      <c r="S42" s="198">
        <f>INDEX('[1]Jan 2024 School Census'!Z:Z,MATCH($A42,'[1]Jan 2024 School Census'!$A:$A,0))</f>
        <v>318.83333299999998</v>
      </c>
      <c r="T42" s="198">
        <f>INDEX('[1]Jan 2024 School Census'!AA:AA,MATCH($A42,'[1]Jan 2024 School Census'!$A:$A,0))+INDEX('[1]Jan 2024 School Census'!AB:AB,MATCH($A42,'[1]Jan 2024 School Census'!$A:$A,0))</f>
        <v>14</v>
      </c>
      <c r="U42" s="198">
        <f>INDEX('[1]Jan 2024 AP Census'!D:D,MATCH($A42,'[1]Jan 2024 AP Census'!$A:$A,0))</f>
        <v>0</v>
      </c>
      <c r="V42" s="198">
        <f>INDEX('[1]Jan 2024 AP Census'!E:E,MATCH($A42,'[1]Jan 2024 AP Census'!$A:$A,0))</f>
        <v>0</v>
      </c>
      <c r="W42" s="198">
        <f>INDEX('[1]Jan 2024 AP Census'!F:F,MATCH($A42,'[1]Jan 2024 AP Census'!$A:$A,0))</f>
        <v>0</v>
      </c>
      <c r="X42" s="198">
        <f>INDEX('[1]Jan 2024 EY Census'!D:D,MATCH($A42,'[1]Jan 2024 EY Census'!$A:$A,0))</f>
        <v>873.24734599999999</v>
      </c>
      <c r="Y42" s="198">
        <f>INDEX('[1]Jan 2024 EY Census'!E:E,MATCH($A42,'[1]Jan 2024 EY Census'!$A:$A,0))</f>
        <v>2201.9307140000001</v>
      </c>
      <c r="Z42" s="198">
        <f>INDEX('[1]Jan 2024 EY Census'!F:F,MATCH($A42,'[1]Jan 2024 EY Census'!$A:$A,0))</f>
        <v>654.04468399999996</v>
      </c>
      <c r="AA42" s="198">
        <f>INDEX('[1]Jan 2024 EY Census'!G:G,MATCH($A42,'[1]Jan 2024 EY Census'!$A:$A,0))</f>
        <v>70.177333000000004</v>
      </c>
      <c r="AB42" s="198">
        <f>INDEX('[1]Jan 2024 School Census'!AF:AF,MATCH($A42,'[1]Jan 2024 School Census'!$A:$A,0))</f>
        <v>74</v>
      </c>
      <c r="AC42" s="198">
        <f>INDEX('[1]Jan 2024 School Census'!AG:AG,MATCH($A42,'[1]Jan 2024 School Census'!$A:$A,0))</f>
        <v>40</v>
      </c>
      <c r="AD42" s="198">
        <f>INDEX('[1]Jan 2024 School Census'!AH:AH,MATCH($A42,'[1]Jan 2024 School Census'!$A:$A,0))+INDEX('[1]Jan 2024 School Census'!AI:AI,MATCH($A42,'[1]Jan 2024 School Census'!$A:$A,0))</f>
        <v>4</v>
      </c>
      <c r="AE42" s="198">
        <f>INDEX('[1]Jan 2024 School Census'!AJ:AJ,MATCH($A42,'[1]Jan 2024 School Census'!$A:$A,0))</f>
        <v>348.83333299999998</v>
      </c>
      <c r="AF42" s="198">
        <f>INDEX('[1]Jan 2024 School Census'!AK:AK,MATCH($A42,'[1]Jan 2024 School Census'!$A:$A,0))</f>
        <v>174.8</v>
      </c>
      <c r="AG42" s="198">
        <f>INDEX('[1]Jan 2024 School Census'!AL:AL,MATCH($A42,'[1]Jan 2024 School Census'!$A:$A,0))+INDEX('[1]Jan 2024 School Census'!AM:AM,MATCH($A42,'[1]Jan 2024 School Census'!$A:$A,0))</f>
        <v>13</v>
      </c>
      <c r="AH42" s="198">
        <f>INDEX('[1]Jan 2024 School Census'!AN:AN,MATCH($A42,'[1]Jan 2024 School Census'!$A:$A,0))+INDEX('[1]Jan 2024 School Census'!AR:AR,MATCH($A42,'[1]Jan 2024 School Census'!$A:$A,0))</f>
        <v>0</v>
      </c>
      <c r="AI42" s="198">
        <f>INDEX('[1]Jan 2024 School Census'!AO:AO,MATCH($A42,'[1]Jan 2024 School Census'!$A:$A,0))+INDEX('[1]Jan 2024 School Census'!AS:AS,MATCH($A42,'[1]Jan 2024 School Census'!$A:$A,0))</f>
        <v>0</v>
      </c>
      <c r="AJ42" s="198">
        <f>INDEX('[1]Jan 2024 School Census'!AP:AP,MATCH($A42,'[1]Jan 2024 School Census'!$A:$A,0))+INDEX('[1]Jan 2024 School Census'!AQ:AQ,MATCH($A42,'[1]Jan 2024 School Census'!$A:$A,0))+INDEX('[1]Jan 2024 School Census'!AT:AT,MATCH($A42,'[1]Jan 2024 School Census'!$A:$A,0))+INDEX('[1]Jan 2024 School Census'!AU:AU,MATCH($A42,'[1]Jan 2024 School Census'!$A:$A,0))</f>
        <v>0</v>
      </c>
      <c r="AK42" s="198">
        <f>INDEX('[1]Jan 2024 School Census'!AV:AV,MATCH($A42,'[1]Jan 2024 School Census'!$A:$A,0))+INDEX('[1]Jan 2024 School Census'!AZ:AZ,MATCH($A42,'[1]Jan 2024 School Census'!$A:$A,0))</f>
        <v>192.4</v>
      </c>
      <c r="AL42" s="198">
        <f>INDEX('[1]Jan 2024 School Census'!AW:AW,MATCH($A42,'[1]Jan 2024 School Census'!$A:$A,0))+INDEX('[1]Jan 2024 School Census'!BA:BA,MATCH($A42,'[1]Jan 2024 School Census'!$A:$A,0))</f>
        <v>102</v>
      </c>
      <c r="AM42" s="198">
        <f>INDEX('[1]Jan 2024 School Census'!AX:AX,MATCH($A42,'[1]Jan 2024 School Census'!$A:$A,0))+INDEX('[1]Jan 2024 School Census'!BB:BB,MATCH($A42,'[1]Jan 2024 School Census'!$A:$A,0))+INDEX('[1]Jan 2024 School Census'!AY:AY,MATCH($A42,'[1]Jan 2024 School Census'!$A:$A,0))+INDEX('[1]Jan 2024 School Census'!BC:BC,MATCH($A42,'[1]Jan 2024 School Census'!$A:$A,0))</f>
        <v>3</v>
      </c>
      <c r="AN42" s="198">
        <f>INDEX('[1]Jan 2024 AP Census'!I:I,MATCH($A42,'[1]Jan 2024 AP Census'!$A:$A,0))</f>
        <v>0</v>
      </c>
      <c r="AO42" s="198">
        <f>INDEX('[1]Jan 2024 AP Census'!J:J,MATCH($A42,'[1]Jan 2024 AP Census'!$A:$A,0))</f>
        <v>0</v>
      </c>
      <c r="AP42" s="198">
        <f>INDEX('[1]Jan 2024 EY Census'!N:N,MATCH($A42,'[1]Jan 2024 EY Census'!$A:$A,0))</f>
        <v>422.002004</v>
      </c>
      <c r="AQ42" s="198">
        <f>INDEX('[1]Jan 2024 EY Census'!O:O,MATCH($A42,'[1]Jan 2024 EY Census'!$A:$A,0))</f>
        <v>155.47733500000001</v>
      </c>
      <c r="AR42" s="198">
        <f>INDEX('[1]Jan 2024 EY Census'!P:P,MATCH($A42,'[1]Jan 2024 EY Census'!$A:$A,0))</f>
        <v>13</v>
      </c>
      <c r="AS42" s="198">
        <f>INDEX('[1]Jan 2024 School Census'!BE:BE,MATCH($A42,'[1]Jan 2024 School Census'!$A:$A,0))</f>
        <v>213.8</v>
      </c>
      <c r="AT42" s="198">
        <f>INDEX('[1]Jan 2024 School Census'!BF:BF,MATCH($A42,'[1]Jan 2024 School Census'!$A:$A,0))</f>
        <v>104.05</v>
      </c>
      <c r="AU42" s="198">
        <f>INDEX('[1]Jan 2024 School Census'!BG:BG,MATCH($A42,'[1]Jan 2024 School Census'!$A:$A,0))+INDEX('[1]Jan 2024 School Census'!BH:BH,MATCH($A42,'[1]Jan 2024 School Census'!$A:$A,0))</f>
        <v>5</v>
      </c>
      <c r="AV42" s="198">
        <f>INDEX('[1]Jan 2024 School Census'!BI:BI,MATCH($A42,'[1]Jan 2024 School Census'!$A:$A,0))</f>
        <v>422.4</v>
      </c>
      <c r="AW42" s="198">
        <f>INDEX('[1]Jan 2024 School Census'!BJ:BJ,MATCH($A42,'[1]Jan 2024 School Census'!$A:$A,0))</f>
        <v>195.5</v>
      </c>
      <c r="AX42" s="198">
        <f>INDEX('[1]Jan 2024 School Census'!BK:BK,MATCH($A42,'[1]Jan 2024 School Census'!$A:$A,0))+INDEX('[1]Jan 2024 School Census'!BL:BL,MATCH($A42,'[1]Jan 2024 School Census'!$A:$A,0))</f>
        <v>10</v>
      </c>
      <c r="AY42" s="198">
        <f>INDEX('[1]Jan 2024 School Census'!BM:BM,MATCH($A42,'[1]Jan 2024 School Census'!$A:$A,0))+INDEX('[1]Jan 2024 School Census'!BQ:BQ,MATCH($A42,'[1]Jan 2024 School Census'!$A:$A,0))</f>
        <v>0</v>
      </c>
      <c r="AZ42" s="198">
        <f>INDEX('[1]Jan 2024 School Census'!BN:BN,MATCH($A42,'[1]Jan 2024 School Census'!$A:$A,0))+INDEX('[1]Jan 2024 School Census'!BR:BR,MATCH($A42,'[1]Jan 2024 School Census'!$A:$A,0))</f>
        <v>0</v>
      </c>
      <c r="BA42" s="198">
        <f>INDEX('[1]Jan 2024 School Census'!BO:BO,MATCH($A42,'[1]Jan 2024 School Census'!$A:$A,0))+INDEX('[1]Jan 2024 School Census'!BP:BP,MATCH($A42,'[1]Jan 2024 School Census'!$A:$A,0))+INDEX('[1]Jan 2024 School Census'!BS:BS,MATCH($A42,'[1]Jan 2024 School Census'!$A:$A,0))+INDEX('[1]Jan 2024 School Census'!BT:BT,MATCH($A42,'[1]Jan 2024 School Census'!$A:$A,0))</f>
        <v>0</v>
      </c>
      <c r="BB42" s="198">
        <f>INDEX('[1]Jan 2024 School Census'!BU:BU,MATCH($A42,'[1]Jan 2024 School Census'!$A:$A,0))</f>
        <v>295.33333299999998</v>
      </c>
      <c r="BC42" s="198">
        <f>INDEX('[1]Jan 2024 School Census'!BV:BV,MATCH($A42,'[1]Jan 2024 School Census'!$A:$A,0))</f>
        <v>131.26666700000001</v>
      </c>
      <c r="BD42" s="198">
        <f>INDEX('[1]Jan 2024 School Census'!BW:BW,MATCH($A42,'[1]Jan 2024 School Census'!$A:$A,0))+INDEX('[1]Jan 2024 School Census'!BX:BX,MATCH($A42,'[1]Jan 2024 School Census'!$A:$A,0))</f>
        <v>10.199999999999999</v>
      </c>
      <c r="BE42" s="198">
        <f>INDEX('[1]Jan 2024 EY Census'!J:J,MATCH($A42,'[1]Jan 2024 EY Census'!$A:$A,0))</f>
        <v>1450.2840040000001</v>
      </c>
      <c r="BF42" s="198">
        <f>INDEX('[1]Jan 2024 EY Census'!K:K,MATCH($A42,'[1]Jan 2024 EY Census'!$A:$A,0))</f>
        <v>467.07400200000001</v>
      </c>
      <c r="BG42" s="198">
        <f>INDEX('[1]Jan 2024 EY Census'!L:L,MATCH($A42,'[1]Jan 2024 EY Census'!$A:$A,0))</f>
        <v>25.602667</v>
      </c>
      <c r="BH42" s="198">
        <f t="shared" si="8"/>
        <v>484</v>
      </c>
      <c r="BI42" s="198">
        <f t="shared" si="9"/>
        <v>1012.5</v>
      </c>
      <c r="BJ42" s="198">
        <f t="shared" si="10"/>
        <v>74</v>
      </c>
      <c r="BK42" s="198">
        <f t="shared" si="11"/>
        <v>149</v>
      </c>
      <c r="BL42" s="198">
        <v>87</v>
      </c>
      <c r="BN42" s="218">
        <v>210</v>
      </c>
      <c r="BO42" s="218" t="s">
        <v>129</v>
      </c>
      <c r="BP42" s="218">
        <v>2107126</v>
      </c>
      <c r="BQ42" s="218">
        <v>100878</v>
      </c>
      <c r="BR42" s="218" t="s">
        <v>276</v>
      </c>
      <c r="BS42" s="218" t="s">
        <v>241</v>
      </c>
      <c r="BT42" s="194" t="str">
        <f t="shared" si="0"/>
        <v>Maintained</v>
      </c>
      <c r="BU42" s="211">
        <v>71</v>
      </c>
      <c r="BV42" s="211">
        <v>0</v>
      </c>
      <c r="BW42" s="199">
        <f t="shared" si="6"/>
        <v>5</v>
      </c>
      <c r="BX42" s="195" t="str">
        <f t="shared" si="7"/>
        <v>2105</v>
      </c>
      <c r="BY42" s="228">
        <v>335</v>
      </c>
      <c r="BZ42" s="229" t="s">
        <v>225</v>
      </c>
      <c r="CA42" s="258">
        <v>813.61947368421056</v>
      </c>
      <c r="CB42" s="259">
        <v>404.03315789473686</v>
      </c>
      <c r="CC42" s="258">
        <v>478.44105263157894</v>
      </c>
      <c r="CD42" s="259">
        <v>15.736842105263158</v>
      </c>
    </row>
    <row r="43" spans="1:82" ht="14.5" x14ac:dyDescent="0.35">
      <c r="A43" s="196">
        <v>307</v>
      </c>
      <c r="B43" s="197" t="s">
        <v>136</v>
      </c>
      <c r="C43" s="198">
        <v>28219</v>
      </c>
      <c r="D43" s="198">
        <v>18287.5</v>
      </c>
      <c r="E43" s="198">
        <f>INDEX('[1]Jan 2024 School Census'!D:D,MATCH($A43,'[1]Jan 2024 School Census'!$A:$A,0))</f>
        <v>83.333333999999994</v>
      </c>
      <c r="F43" s="198">
        <f>INDEX('[1]Jan 2024 School Census'!E:E,MATCH($A43,'[1]Jan 2024 School Census'!$A:$A,0))</f>
        <v>233.5</v>
      </c>
      <c r="G43" s="198">
        <f>INDEX('[1]Jan 2024 School Census'!F:F,MATCH($A43,'[1]Jan 2024 School Census'!$A:$A,0))</f>
        <v>92</v>
      </c>
      <c r="H43" s="198">
        <f>INDEX('[1]Jan 2024 School Census'!G:G,MATCH($A43,'[1]Jan 2024 School Census'!$A:$A,0))+INDEX('[1]Jan 2024 School Census'!H:H,MATCH($A43,'[1]Jan 2024 School Census'!$A:$A,0))</f>
        <v>5</v>
      </c>
      <c r="I43" s="198">
        <f>INDEX('[1]Jan 2024 School Census'!I:I,MATCH($A43,'[1]Jan 2024 School Census'!$A:$A,0))</f>
        <v>1</v>
      </c>
      <c r="J43" s="198">
        <f>INDEX('[1]Jan 2024 School Census'!J:J,MATCH($A43,'[1]Jan 2024 School Census'!$A:$A,0))</f>
        <v>1590</v>
      </c>
      <c r="K43" s="198">
        <f>INDEX('[1]Jan 2024 School Census'!K:K,MATCH($A43,'[1]Jan 2024 School Census'!$A:$A,0))</f>
        <v>720</v>
      </c>
      <c r="L43" s="198">
        <f>INDEX('[1]Jan 2024 School Census'!L:L,MATCH($A43,'[1]Jan 2024 School Census'!$A:$A,0))+INDEX('[1]Jan 2024 School Census'!M:M,MATCH($A43,'[1]Jan 2024 School Census'!$A:$A,0))</f>
        <v>27</v>
      </c>
      <c r="M43" s="198">
        <f>INDEX('[1]Jan 2024 School Census'!N:N,MATCH($A43,'[1]Jan 2024 School Census'!$A:$A,0))+INDEX('[1]Jan 2024 School Census'!S:S,MATCH($A43,'[1]Jan 2024 School Census'!$A:$A,0))</f>
        <v>0</v>
      </c>
      <c r="N43" s="198">
        <f>INDEX('[1]Jan 2024 School Census'!O:O,MATCH($A43,'[1]Jan 2024 School Census'!$A:$A,0))+INDEX('[1]Jan 2024 School Census'!T:T,MATCH($A43,'[1]Jan 2024 School Census'!$A:$A,0))</f>
        <v>0</v>
      </c>
      <c r="O43" s="198">
        <f>INDEX('[1]Jan 2024 School Census'!P:P,MATCH($A43,'[1]Jan 2024 School Census'!$A:$A,0))+INDEX('[1]Jan 2024 School Census'!U:U,MATCH($A43,'[1]Jan 2024 School Census'!$A:$A,0))</f>
        <v>0</v>
      </c>
      <c r="P43" s="198">
        <f>INDEX('[1]Jan 2024 School Census'!Q:Q,MATCH($A43,'[1]Jan 2024 School Census'!$A:$A,0))+INDEX('[1]Jan 2024 School Census'!R:R,MATCH($A43,'[1]Jan 2024 School Census'!$A:$A,0))+INDEX('[1]Jan 2024 School Census'!V:V,MATCH($A43,'[1]Jan 2024 School Census'!$A:$A,0))+INDEX('[1]Jan 2024 School Census'!W:W,MATCH($A43,'[1]Jan 2024 School Census'!$A:$A,0))</f>
        <v>0</v>
      </c>
      <c r="Q43" s="198">
        <f>INDEX('[1]Jan 2024 School Census'!X:X,MATCH($A43,'[1]Jan 2024 School Census'!$A:$A,0))</f>
        <v>0</v>
      </c>
      <c r="R43" s="198">
        <f>INDEX('[1]Jan 2024 School Census'!Y:Y,MATCH($A43,'[1]Jan 2024 School Census'!$A:$A,0))</f>
        <v>150.52000000000001</v>
      </c>
      <c r="S43" s="198">
        <f>INDEX('[1]Jan 2024 School Census'!Z:Z,MATCH($A43,'[1]Jan 2024 School Census'!$A:$A,0))</f>
        <v>66</v>
      </c>
      <c r="T43" s="198">
        <f>INDEX('[1]Jan 2024 School Census'!AA:AA,MATCH($A43,'[1]Jan 2024 School Census'!$A:$A,0))+INDEX('[1]Jan 2024 School Census'!AB:AB,MATCH($A43,'[1]Jan 2024 School Census'!$A:$A,0))</f>
        <v>1</v>
      </c>
      <c r="U43" s="198">
        <f>INDEX('[1]Jan 2024 AP Census'!D:D,MATCH($A43,'[1]Jan 2024 AP Census'!$A:$A,0))</f>
        <v>0</v>
      </c>
      <c r="V43" s="198">
        <f>INDEX('[1]Jan 2024 AP Census'!E:E,MATCH($A43,'[1]Jan 2024 AP Census'!$A:$A,0))</f>
        <v>0</v>
      </c>
      <c r="W43" s="198">
        <f>INDEX('[1]Jan 2024 AP Census'!F:F,MATCH($A43,'[1]Jan 2024 AP Census'!$A:$A,0))</f>
        <v>0</v>
      </c>
      <c r="X43" s="198">
        <f>INDEX('[1]Jan 2024 EY Census'!D:D,MATCH($A43,'[1]Jan 2024 EY Census'!$A:$A,0))</f>
        <v>641.33333400000004</v>
      </c>
      <c r="Y43" s="198">
        <f>INDEX('[1]Jan 2024 EY Census'!E:E,MATCH($A43,'[1]Jan 2024 EY Census'!$A:$A,0))</f>
        <v>1796.1666700000001</v>
      </c>
      <c r="Z43" s="198">
        <f>INDEX('[1]Jan 2024 EY Census'!F:F,MATCH($A43,'[1]Jan 2024 EY Census'!$A:$A,0))</f>
        <v>566.866668</v>
      </c>
      <c r="AA43" s="198">
        <f>INDEX('[1]Jan 2024 EY Census'!G:G,MATCH($A43,'[1]Jan 2024 EY Census'!$A:$A,0))</f>
        <v>117</v>
      </c>
      <c r="AB43" s="198">
        <f>INDEX('[1]Jan 2024 School Census'!AF:AF,MATCH($A43,'[1]Jan 2024 School Census'!$A:$A,0))</f>
        <v>34</v>
      </c>
      <c r="AC43" s="198">
        <f>INDEX('[1]Jan 2024 School Census'!AG:AG,MATCH($A43,'[1]Jan 2024 School Census'!$A:$A,0))</f>
        <v>8</v>
      </c>
      <c r="AD43" s="198">
        <f>INDEX('[1]Jan 2024 School Census'!AH:AH,MATCH($A43,'[1]Jan 2024 School Census'!$A:$A,0))+INDEX('[1]Jan 2024 School Census'!AI:AI,MATCH($A43,'[1]Jan 2024 School Census'!$A:$A,0))</f>
        <v>0</v>
      </c>
      <c r="AE43" s="198">
        <f>INDEX('[1]Jan 2024 School Census'!AJ:AJ,MATCH($A43,'[1]Jan 2024 School Census'!$A:$A,0))</f>
        <v>205</v>
      </c>
      <c r="AF43" s="198">
        <f>INDEX('[1]Jan 2024 School Census'!AK:AK,MATCH($A43,'[1]Jan 2024 School Census'!$A:$A,0))</f>
        <v>94</v>
      </c>
      <c r="AG43" s="198">
        <f>INDEX('[1]Jan 2024 School Census'!AL:AL,MATCH($A43,'[1]Jan 2024 School Census'!$A:$A,0))+INDEX('[1]Jan 2024 School Census'!AM:AM,MATCH($A43,'[1]Jan 2024 School Census'!$A:$A,0))</f>
        <v>4</v>
      </c>
      <c r="AH43" s="198">
        <f>INDEX('[1]Jan 2024 School Census'!AN:AN,MATCH($A43,'[1]Jan 2024 School Census'!$A:$A,0))+INDEX('[1]Jan 2024 School Census'!AR:AR,MATCH($A43,'[1]Jan 2024 School Census'!$A:$A,0))</f>
        <v>0</v>
      </c>
      <c r="AI43" s="198">
        <f>INDEX('[1]Jan 2024 School Census'!AO:AO,MATCH($A43,'[1]Jan 2024 School Census'!$A:$A,0))+INDEX('[1]Jan 2024 School Census'!AS:AS,MATCH($A43,'[1]Jan 2024 School Census'!$A:$A,0))</f>
        <v>0</v>
      </c>
      <c r="AJ43" s="198">
        <f>INDEX('[1]Jan 2024 School Census'!AP:AP,MATCH($A43,'[1]Jan 2024 School Census'!$A:$A,0))+INDEX('[1]Jan 2024 School Census'!AQ:AQ,MATCH($A43,'[1]Jan 2024 School Census'!$A:$A,0))+INDEX('[1]Jan 2024 School Census'!AT:AT,MATCH($A43,'[1]Jan 2024 School Census'!$A:$A,0))+INDEX('[1]Jan 2024 School Census'!AU:AU,MATCH($A43,'[1]Jan 2024 School Census'!$A:$A,0))</f>
        <v>0</v>
      </c>
      <c r="AK43" s="198">
        <f>INDEX('[1]Jan 2024 School Census'!AV:AV,MATCH($A43,'[1]Jan 2024 School Census'!$A:$A,0))+INDEX('[1]Jan 2024 School Census'!AZ:AZ,MATCH($A43,'[1]Jan 2024 School Census'!$A:$A,0))</f>
        <v>22.01</v>
      </c>
      <c r="AL43" s="198">
        <f>INDEX('[1]Jan 2024 School Census'!AW:AW,MATCH($A43,'[1]Jan 2024 School Census'!$A:$A,0))+INDEX('[1]Jan 2024 School Census'!BA:BA,MATCH($A43,'[1]Jan 2024 School Census'!$A:$A,0))</f>
        <v>13</v>
      </c>
      <c r="AM43" s="198">
        <f>INDEX('[1]Jan 2024 School Census'!AX:AX,MATCH($A43,'[1]Jan 2024 School Census'!$A:$A,0))+INDEX('[1]Jan 2024 School Census'!BB:BB,MATCH($A43,'[1]Jan 2024 School Census'!$A:$A,0))+INDEX('[1]Jan 2024 School Census'!AY:AY,MATCH($A43,'[1]Jan 2024 School Census'!$A:$A,0))+INDEX('[1]Jan 2024 School Census'!BC:BC,MATCH($A43,'[1]Jan 2024 School Census'!$A:$A,0))</f>
        <v>0</v>
      </c>
      <c r="AN43" s="198">
        <f>INDEX('[1]Jan 2024 AP Census'!I:I,MATCH($A43,'[1]Jan 2024 AP Census'!$A:$A,0))</f>
        <v>0</v>
      </c>
      <c r="AO43" s="198">
        <f>INDEX('[1]Jan 2024 AP Census'!J:J,MATCH($A43,'[1]Jan 2024 AP Census'!$A:$A,0))</f>
        <v>0</v>
      </c>
      <c r="AP43" s="198">
        <f>INDEX('[1]Jan 2024 EY Census'!N:N,MATCH($A43,'[1]Jan 2024 EY Census'!$A:$A,0))</f>
        <v>142</v>
      </c>
      <c r="AQ43" s="198">
        <f>INDEX('[1]Jan 2024 EY Census'!O:O,MATCH($A43,'[1]Jan 2024 EY Census'!$A:$A,0))</f>
        <v>38</v>
      </c>
      <c r="AR43" s="198">
        <f>INDEX('[1]Jan 2024 EY Census'!P:P,MATCH($A43,'[1]Jan 2024 EY Census'!$A:$A,0))</f>
        <v>9</v>
      </c>
      <c r="AS43" s="198">
        <f>INDEX('[1]Jan 2024 School Census'!BE:BE,MATCH($A43,'[1]Jan 2024 School Census'!$A:$A,0))</f>
        <v>40</v>
      </c>
      <c r="AT43" s="198">
        <f>INDEX('[1]Jan 2024 School Census'!BF:BF,MATCH($A43,'[1]Jan 2024 School Census'!$A:$A,0))</f>
        <v>33</v>
      </c>
      <c r="AU43" s="198">
        <f>INDEX('[1]Jan 2024 School Census'!BG:BG,MATCH($A43,'[1]Jan 2024 School Census'!$A:$A,0))+INDEX('[1]Jan 2024 School Census'!BH:BH,MATCH($A43,'[1]Jan 2024 School Census'!$A:$A,0))</f>
        <v>0</v>
      </c>
      <c r="AV43" s="198">
        <f>INDEX('[1]Jan 2024 School Census'!BI:BI,MATCH($A43,'[1]Jan 2024 School Census'!$A:$A,0))</f>
        <v>285.53333400000002</v>
      </c>
      <c r="AW43" s="198">
        <f>INDEX('[1]Jan 2024 School Census'!BJ:BJ,MATCH($A43,'[1]Jan 2024 School Census'!$A:$A,0))</f>
        <v>155.000001</v>
      </c>
      <c r="AX43" s="198">
        <f>INDEX('[1]Jan 2024 School Census'!BK:BK,MATCH($A43,'[1]Jan 2024 School Census'!$A:$A,0))+INDEX('[1]Jan 2024 School Census'!BL:BL,MATCH($A43,'[1]Jan 2024 School Census'!$A:$A,0))</f>
        <v>5.6</v>
      </c>
      <c r="AY43" s="198">
        <f>INDEX('[1]Jan 2024 School Census'!BM:BM,MATCH($A43,'[1]Jan 2024 School Census'!$A:$A,0))+INDEX('[1]Jan 2024 School Census'!BQ:BQ,MATCH($A43,'[1]Jan 2024 School Census'!$A:$A,0))</f>
        <v>0</v>
      </c>
      <c r="AZ43" s="198">
        <f>INDEX('[1]Jan 2024 School Census'!BN:BN,MATCH($A43,'[1]Jan 2024 School Census'!$A:$A,0))+INDEX('[1]Jan 2024 School Census'!BR:BR,MATCH($A43,'[1]Jan 2024 School Census'!$A:$A,0))</f>
        <v>0</v>
      </c>
      <c r="BA43" s="198">
        <f>INDEX('[1]Jan 2024 School Census'!BO:BO,MATCH($A43,'[1]Jan 2024 School Census'!$A:$A,0))+INDEX('[1]Jan 2024 School Census'!BP:BP,MATCH($A43,'[1]Jan 2024 School Census'!$A:$A,0))+INDEX('[1]Jan 2024 School Census'!BS:BS,MATCH($A43,'[1]Jan 2024 School Census'!$A:$A,0))+INDEX('[1]Jan 2024 School Census'!BT:BT,MATCH($A43,'[1]Jan 2024 School Census'!$A:$A,0))</f>
        <v>0</v>
      </c>
      <c r="BB43" s="198">
        <f>INDEX('[1]Jan 2024 School Census'!BU:BU,MATCH($A43,'[1]Jan 2024 School Census'!$A:$A,0))</f>
        <v>26</v>
      </c>
      <c r="BC43" s="198">
        <f>INDEX('[1]Jan 2024 School Census'!BV:BV,MATCH($A43,'[1]Jan 2024 School Census'!$A:$A,0))</f>
        <v>16.466667000000001</v>
      </c>
      <c r="BD43" s="198">
        <f>INDEX('[1]Jan 2024 School Census'!BW:BW,MATCH($A43,'[1]Jan 2024 School Census'!$A:$A,0))+INDEX('[1]Jan 2024 School Census'!BX:BX,MATCH($A43,'[1]Jan 2024 School Census'!$A:$A,0))</f>
        <v>1</v>
      </c>
      <c r="BE43" s="198">
        <f>INDEX('[1]Jan 2024 EY Census'!J:J,MATCH($A43,'[1]Jan 2024 EY Census'!$A:$A,0))</f>
        <v>648.36666700000001</v>
      </c>
      <c r="BF43" s="198">
        <f>INDEX('[1]Jan 2024 EY Census'!K:K,MATCH($A43,'[1]Jan 2024 EY Census'!$A:$A,0))</f>
        <v>228.8</v>
      </c>
      <c r="BG43" s="198">
        <f>INDEX('[1]Jan 2024 EY Census'!L:L,MATCH($A43,'[1]Jan 2024 EY Census'!$A:$A,0))</f>
        <v>12</v>
      </c>
      <c r="BH43" s="198">
        <f t="shared" si="8"/>
        <v>469</v>
      </c>
      <c r="BI43" s="198">
        <f t="shared" si="9"/>
        <v>525</v>
      </c>
      <c r="BJ43" s="198">
        <f t="shared" si="10"/>
        <v>0</v>
      </c>
      <c r="BK43" s="198">
        <f t="shared" si="11"/>
        <v>0</v>
      </c>
      <c r="BL43" s="198">
        <v>237</v>
      </c>
      <c r="BN43" s="218">
        <v>210</v>
      </c>
      <c r="BO43" s="218" t="s">
        <v>129</v>
      </c>
      <c r="BP43" s="218">
        <v>2107167</v>
      </c>
      <c r="BQ43" s="218">
        <v>100879</v>
      </c>
      <c r="BR43" s="218" t="s">
        <v>277</v>
      </c>
      <c r="BS43" s="218" t="s">
        <v>241</v>
      </c>
      <c r="BT43" s="194" t="str">
        <f t="shared" si="0"/>
        <v>Maintained</v>
      </c>
      <c r="BU43" s="211">
        <v>34</v>
      </c>
      <c r="BV43" s="211">
        <v>0</v>
      </c>
      <c r="BW43" s="199">
        <f t="shared" si="6"/>
        <v>6</v>
      </c>
      <c r="BX43" s="195" t="str">
        <f t="shared" si="7"/>
        <v>2106</v>
      </c>
      <c r="BY43" s="228">
        <v>336</v>
      </c>
      <c r="BZ43" s="229" t="s">
        <v>236</v>
      </c>
      <c r="CA43" s="258">
        <v>640.35315800000001</v>
      </c>
      <c r="CB43" s="259">
        <v>290.18736842105267</v>
      </c>
      <c r="CC43" s="258">
        <v>418.86684210526323</v>
      </c>
      <c r="CD43" s="259">
        <v>9.0931578947368426</v>
      </c>
    </row>
    <row r="44" spans="1:82" ht="14.5" x14ac:dyDescent="0.35">
      <c r="A44" s="196">
        <v>811</v>
      </c>
      <c r="B44" s="197" t="s">
        <v>138</v>
      </c>
      <c r="C44" s="198">
        <v>23799.5</v>
      </c>
      <c r="D44" s="198">
        <v>17617.5</v>
      </c>
      <c r="E44" s="198">
        <f>INDEX('[1]Jan 2024 School Census'!D:D,MATCH($A44,'[1]Jan 2024 School Census'!$A:$A,0))</f>
        <v>37.666666999999997</v>
      </c>
      <c r="F44" s="198">
        <f>INDEX('[1]Jan 2024 School Census'!E:E,MATCH($A44,'[1]Jan 2024 School Census'!$A:$A,0))</f>
        <v>192.6</v>
      </c>
      <c r="G44" s="198">
        <f>INDEX('[1]Jan 2024 School Census'!F:F,MATCH($A44,'[1]Jan 2024 School Census'!$A:$A,0))</f>
        <v>63.7</v>
      </c>
      <c r="H44" s="198">
        <f>INDEX('[1]Jan 2024 School Census'!G:G,MATCH($A44,'[1]Jan 2024 School Census'!$A:$A,0))+INDEX('[1]Jan 2024 School Census'!H:H,MATCH($A44,'[1]Jan 2024 School Census'!$A:$A,0))</f>
        <v>4</v>
      </c>
      <c r="I44" s="198">
        <f>INDEX('[1]Jan 2024 School Census'!I:I,MATCH($A44,'[1]Jan 2024 School Census'!$A:$A,0))</f>
        <v>19.7</v>
      </c>
      <c r="J44" s="198">
        <f>INDEX('[1]Jan 2024 School Census'!J:J,MATCH($A44,'[1]Jan 2024 School Census'!$A:$A,0))</f>
        <v>495.749999</v>
      </c>
      <c r="K44" s="198">
        <f>INDEX('[1]Jan 2024 School Census'!K:K,MATCH($A44,'[1]Jan 2024 School Census'!$A:$A,0))</f>
        <v>236.75</v>
      </c>
      <c r="L44" s="198">
        <f>INDEX('[1]Jan 2024 School Census'!L:L,MATCH($A44,'[1]Jan 2024 School Census'!$A:$A,0))+INDEX('[1]Jan 2024 School Census'!M:M,MATCH($A44,'[1]Jan 2024 School Census'!$A:$A,0))</f>
        <v>2</v>
      </c>
      <c r="M44" s="198">
        <f>INDEX('[1]Jan 2024 School Census'!N:N,MATCH($A44,'[1]Jan 2024 School Census'!$A:$A,0))+INDEX('[1]Jan 2024 School Census'!S:S,MATCH($A44,'[1]Jan 2024 School Census'!$A:$A,0))</f>
        <v>0</v>
      </c>
      <c r="N44" s="198">
        <f>INDEX('[1]Jan 2024 School Census'!O:O,MATCH($A44,'[1]Jan 2024 School Census'!$A:$A,0))+INDEX('[1]Jan 2024 School Census'!T:T,MATCH($A44,'[1]Jan 2024 School Census'!$A:$A,0))</f>
        <v>0</v>
      </c>
      <c r="O44" s="198">
        <f>INDEX('[1]Jan 2024 School Census'!P:P,MATCH($A44,'[1]Jan 2024 School Census'!$A:$A,0))+INDEX('[1]Jan 2024 School Census'!U:U,MATCH($A44,'[1]Jan 2024 School Census'!$A:$A,0))</f>
        <v>0</v>
      </c>
      <c r="P44" s="198">
        <f>INDEX('[1]Jan 2024 School Census'!Q:Q,MATCH($A44,'[1]Jan 2024 School Census'!$A:$A,0))+INDEX('[1]Jan 2024 School Census'!R:R,MATCH($A44,'[1]Jan 2024 School Census'!$A:$A,0))+INDEX('[1]Jan 2024 School Census'!V:V,MATCH($A44,'[1]Jan 2024 School Census'!$A:$A,0))+INDEX('[1]Jan 2024 School Census'!W:W,MATCH($A44,'[1]Jan 2024 School Census'!$A:$A,0))</f>
        <v>0</v>
      </c>
      <c r="Q44" s="198">
        <f>INDEX('[1]Jan 2024 School Census'!X:X,MATCH($A44,'[1]Jan 2024 School Census'!$A:$A,0))</f>
        <v>0</v>
      </c>
      <c r="R44" s="198">
        <f>INDEX('[1]Jan 2024 School Census'!Y:Y,MATCH($A44,'[1]Jan 2024 School Census'!$A:$A,0))</f>
        <v>268.183334</v>
      </c>
      <c r="S44" s="198">
        <f>INDEX('[1]Jan 2024 School Census'!Z:Z,MATCH($A44,'[1]Jan 2024 School Census'!$A:$A,0))</f>
        <v>87.933333000000005</v>
      </c>
      <c r="T44" s="198">
        <f>INDEX('[1]Jan 2024 School Census'!AA:AA,MATCH($A44,'[1]Jan 2024 School Census'!$A:$A,0))+INDEX('[1]Jan 2024 School Census'!AB:AB,MATCH($A44,'[1]Jan 2024 School Census'!$A:$A,0))</f>
        <v>1</v>
      </c>
      <c r="U44" s="198">
        <f>INDEX('[1]Jan 2024 AP Census'!D:D,MATCH($A44,'[1]Jan 2024 AP Census'!$A:$A,0))</f>
        <v>0</v>
      </c>
      <c r="V44" s="198">
        <f>INDEX('[1]Jan 2024 AP Census'!E:E,MATCH($A44,'[1]Jan 2024 AP Census'!$A:$A,0))</f>
        <v>0</v>
      </c>
      <c r="W44" s="198">
        <f>INDEX('[1]Jan 2024 AP Census'!F:F,MATCH($A44,'[1]Jan 2024 AP Census'!$A:$A,0))</f>
        <v>0</v>
      </c>
      <c r="X44" s="198">
        <f>INDEX('[1]Jan 2024 EY Census'!D:D,MATCH($A44,'[1]Jan 2024 EY Census'!$A:$A,0))</f>
        <v>429.66666700000002</v>
      </c>
      <c r="Y44" s="198">
        <f>INDEX('[1]Jan 2024 EY Census'!E:E,MATCH($A44,'[1]Jan 2024 EY Census'!$A:$A,0))</f>
        <v>1963.4079979999999</v>
      </c>
      <c r="Z44" s="198">
        <f>INDEX('[1]Jan 2024 EY Census'!F:F,MATCH($A44,'[1]Jan 2024 EY Census'!$A:$A,0))</f>
        <v>645.65000099999997</v>
      </c>
      <c r="AA44" s="198">
        <f>INDEX('[1]Jan 2024 EY Census'!G:G,MATCH($A44,'[1]Jan 2024 EY Census'!$A:$A,0))</f>
        <v>56</v>
      </c>
      <c r="AB44" s="198">
        <f>INDEX('[1]Jan 2024 School Census'!AF:AF,MATCH($A44,'[1]Jan 2024 School Census'!$A:$A,0))</f>
        <v>52</v>
      </c>
      <c r="AC44" s="198">
        <f>INDEX('[1]Jan 2024 School Census'!AG:AG,MATCH($A44,'[1]Jan 2024 School Census'!$A:$A,0))</f>
        <v>14</v>
      </c>
      <c r="AD44" s="198">
        <f>INDEX('[1]Jan 2024 School Census'!AH:AH,MATCH($A44,'[1]Jan 2024 School Census'!$A:$A,0))+INDEX('[1]Jan 2024 School Census'!AI:AI,MATCH($A44,'[1]Jan 2024 School Census'!$A:$A,0))</f>
        <v>0</v>
      </c>
      <c r="AE44" s="198">
        <f>INDEX('[1]Jan 2024 School Census'!AJ:AJ,MATCH($A44,'[1]Jan 2024 School Census'!$A:$A,0))</f>
        <v>60.733333999999999</v>
      </c>
      <c r="AF44" s="198">
        <f>INDEX('[1]Jan 2024 School Census'!AK:AK,MATCH($A44,'[1]Jan 2024 School Census'!$A:$A,0))</f>
        <v>42</v>
      </c>
      <c r="AG44" s="198">
        <f>INDEX('[1]Jan 2024 School Census'!AL:AL,MATCH($A44,'[1]Jan 2024 School Census'!$A:$A,0))+INDEX('[1]Jan 2024 School Census'!AM:AM,MATCH($A44,'[1]Jan 2024 School Census'!$A:$A,0))</f>
        <v>1</v>
      </c>
      <c r="AH44" s="198">
        <f>INDEX('[1]Jan 2024 School Census'!AN:AN,MATCH($A44,'[1]Jan 2024 School Census'!$A:$A,0))+INDEX('[1]Jan 2024 School Census'!AR:AR,MATCH($A44,'[1]Jan 2024 School Census'!$A:$A,0))</f>
        <v>0</v>
      </c>
      <c r="AI44" s="198">
        <f>INDEX('[1]Jan 2024 School Census'!AO:AO,MATCH($A44,'[1]Jan 2024 School Census'!$A:$A,0))+INDEX('[1]Jan 2024 School Census'!AS:AS,MATCH($A44,'[1]Jan 2024 School Census'!$A:$A,0))</f>
        <v>0</v>
      </c>
      <c r="AJ44" s="198">
        <f>INDEX('[1]Jan 2024 School Census'!AP:AP,MATCH($A44,'[1]Jan 2024 School Census'!$A:$A,0))+INDEX('[1]Jan 2024 School Census'!AQ:AQ,MATCH($A44,'[1]Jan 2024 School Census'!$A:$A,0))+INDEX('[1]Jan 2024 School Census'!AT:AT,MATCH($A44,'[1]Jan 2024 School Census'!$A:$A,0))+INDEX('[1]Jan 2024 School Census'!AU:AU,MATCH($A44,'[1]Jan 2024 School Census'!$A:$A,0))</f>
        <v>0</v>
      </c>
      <c r="AK44" s="198">
        <f>INDEX('[1]Jan 2024 School Census'!AV:AV,MATCH($A44,'[1]Jan 2024 School Census'!$A:$A,0))+INDEX('[1]Jan 2024 School Census'!AZ:AZ,MATCH($A44,'[1]Jan 2024 School Census'!$A:$A,0))</f>
        <v>28.833334000000001</v>
      </c>
      <c r="AL44" s="198">
        <f>INDEX('[1]Jan 2024 School Census'!AW:AW,MATCH($A44,'[1]Jan 2024 School Census'!$A:$A,0))+INDEX('[1]Jan 2024 School Census'!BA:BA,MATCH($A44,'[1]Jan 2024 School Census'!$A:$A,0))</f>
        <v>10.8</v>
      </c>
      <c r="AM44" s="198">
        <f>INDEX('[1]Jan 2024 School Census'!AX:AX,MATCH($A44,'[1]Jan 2024 School Census'!$A:$A,0))+INDEX('[1]Jan 2024 School Census'!BB:BB,MATCH($A44,'[1]Jan 2024 School Census'!$A:$A,0))+INDEX('[1]Jan 2024 School Census'!AY:AY,MATCH($A44,'[1]Jan 2024 School Census'!$A:$A,0))+INDEX('[1]Jan 2024 School Census'!BC:BC,MATCH($A44,'[1]Jan 2024 School Census'!$A:$A,0))</f>
        <v>1</v>
      </c>
      <c r="AN44" s="198">
        <f>INDEX('[1]Jan 2024 AP Census'!I:I,MATCH($A44,'[1]Jan 2024 AP Census'!$A:$A,0))</f>
        <v>0</v>
      </c>
      <c r="AO44" s="198">
        <f>INDEX('[1]Jan 2024 AP Census'!J:J,MATCH($A44,'[1]Jan 2024 AP Census'!$A:$A,0))</f>
        <v>0</v>
      </c>
      <c r="AP44" s="198">
        <f>INDEX('[1]Jan 2024 EY Census'!N:N,MATCH($A44,'[1]Jan 2024 EY Census'!$A:$A,0))</f>
        <v>117.3</v>
      </c>
      <c r="AQ44" s="198">
        <f>INDEX('[1]Jan 2024 EY Census'!O:O,MATCH($A44,'[1]Jan 2024 EY Census'!$A:$A,0))</f>
        <v>46.2</v>
      </c>
      <c r="AR44" s="198">
        <f>INDEX('[1]Jan 2024 EY Census'!P:P,MATCH($A44,'[1]Jan 2024 EY Census'!$A:$A,0))</f>
        <v>5</v>
      </c>
      <c r="AS44" s="198">
        <f>INDEX('[1]Jan 2024 School Census'!BE:BE,MATCH($A44,'[1]Jan 2024 School Census'!$A:$A,0))</f>
        <v>106.766667</v>
      </c>
      <c r="AT44" s="198">
        <f>INDEX('[1]Jan 2024 School Census'!BF:BF,MATCH($A44,'[1]Jan 2024 School Census'!$A:$A,0))</f>
        <v>35.366667</v>
      </c>
      <c r="AU44" s="198">
        <f>INDEX('[1]Jan 2024 School Census'!BG:BG,MATCH($A44,'[1]Jan 2024 School Census'!$A:$A,0))+INDEX('[1]Jan 2024 School Census'!BH:BH,MATCH($A44,'[1]Jan 2024 School Census'!$A:$A,0))</f>
        <v>1.2</v>
      </c>
      <c r="AV44" s="198">
        <f>INDEX('[1]Jan 2024 School Census'!BI:BI,MATCH($A44,'[1]Jan 2024 School Census'!$A:$A,0))</f>
        <v>168.02332999999999</v>
      </c>
      <c r="AW44" s="198">
        <f>INDEX('[1]Jan 2024 School Census'!BJ:BJ,MATCH($A44,'[1]Jan 2024 School Census'!$A:$A,0))</f>
        <v>90.799998000000002</v>
      </c>
      <c r="AX44" s="198">
        <f>INDEX('[1]Jan 2024 School Census'!BK:BK,MATCH($A44,'[1]Jan 2024 School Census'!$A:$A,0))+INDEX('[1]Jan 2024 School Census'!BL:BL,MATCH($A44,'[1]Jan 2024 School Census'!$A:$A,0))</f>
        <v>0.8</v>
      </c>
      <c r="AY44" s="198">
        <f>INDEX('[1]Jan 2024 School Census'!BM:BM,MATCH($A44,'[1]Jan 2024 School Census'!$A:$A,0))+INDEX('[1]Jan 2024 School Census'!BQ:BQ,MATCH($A44,'[1]Jan 2024 School Census'!$A:$A,0))</f>
        <v>0</v>
      </c>
      <c r="AZ44" s="198">
        <f>INDEX('[1]Jan 2024 School Census'!BN:BN,MATCH($A44,'[1]Jan 2024 School Census'!$A:$A,0))+INDEX('[1]Jan 2024 School Census'!BR:BR,MATCH($A44,'[1]Jan 2024 School Census'!$A:$A,0))</f>
        <v>0</v>
      </c>
      <c r="BA44" s="198">
        <f>INDEX('[1]Jan 2024 School Census'!BO:BO,MATCH($A44,'[1]Jan 2024 School Census'!$A:$A,0))+INDEX('[1]Jan 2024 School Census'!BP:BP,MATCH($A44,'[1]Jan 2024 School Census'!$A:$A,0))+INDEX('[1]Jan 2024 School Census'!BS:BS,MATCH($A44,'[1]Jan 2024 School Census'!$A:$A,0))+INDEX('[1]Jan 2024 School Census'!BT:BT,MATCH($A44,'[1]Jan 2024 School Census'!$A:$A,0))</f>
        <v>0</v>
      </c>
      <c r="BB44" s="198">
        <f>INDEX('[1]Jan 2024 School Census'!BU:BU,MATCH($A44,'[1]Jan 2024 School Census'!$A:$A,0))</f>
        <v>112.16666499999999</v>
      </c>
      <c r="BC44" s="198">
        <f>INDEX('[1]Jan 2024 School Census'!BV:BV,MATCH($A44,'[1]Jan 2024 School Census'!$A:$A,0))</f>
        <v>36.533332999999999</v>
      </c>
      <c r="BD44" s="198">
        <f>INDEX('[1]Jan 2024 School Census'!BW:BW,MATCH($A44,'[1]Jan 2024 School Census'!$A:$A,0))+INDEX('[1]Jan 2024 School Census'!BX:BX,MATCH($A44,'[1]Jan 2024 School Census'!$A:$A,0))</f>
        <v>1</v>
      </c>
      <c r="BE44" s="198">
        <f>INDEX('[1]Jan 2024 EY Census'!J:J,MATCH($A44,'[1]Jan 2024 EY Census'!$A:$A,0))</f>
        <v>1354.6406649999999</v>
      </c>
      <c r="BF44" s="198">
        <f>INDEX('[1]Jan 2024 EY Census'!K:K,MATCH($A44,'[1]Jan 2024 EY Census'!$A:$A,0))</f>
        <v>450.28999800000003</v>
      </c>
      <c r="BG44" s="198">
        <f>INDEX('[1]Jan 2024 EY Census'!L:L,MATCH($A44,'[1]Jan 2024 EY Census'!$A:$A,0))</f>
        <v>10.066667000000001</v>
      </c>
      <c r="BH44" s="198">
        <f t="shared" si="8"/>
        <v>176</v>
      </c>
      <c r="BI44" s="198">
        <f t="shared" si="9"/>
        <v>259</v>
      </c>
      <c r="BJ44" s="198">
        <f t="shared" si="10"/>
        <v>0</v>
      </c>
      <c r="BK44" s="198">
        <f t="shared" si="11"/>
        <v>0</v>
      </c>
      <c r="BL44" s="198">
        <v>65</v>
      </c>
      <c r="BN44" s="218">
        <v>210</v>
      </c>
      <c r="BO44" s="218" t="s">
        <v>129</v>
      </c>
      <c r="BP44" s="218">
        <v>2107174</v>
      </c>
      <c r="BQ44" s="218">
        <v>100880</v>
      </c>
      <c r="BR44" s="218" t="s">
        <v>278</v>
      </c>
      <c r="BS44" s="218" t="s">
        <v>241</v>
      </c>
      <c r="BT44" s="194" t="str">
        <f t="shared" si="0"/>
        <v>Maintained</v>
      </c>
      <c r="BU44" s="211">
        <v>0</v>
      </c>
      <c r="BV44" s="211">
        <v>101</v>
      </c>
      <c r="BW44" s="199">
        <f t="shared" si="6"/>
        <v>7</v>
      </c>
      <c r="BX44" s="195" t="str">
        <f t="shared" si="7"/>
        <v>2107</v>
      </c>
      <c r="BY44" s="228">
        <v>340</v>
      </c>
      <c r="BZ44" s="229" t="s">
        <v>161</v>
      </c>
      <c r="CA44" s="258">
        <v>707.68684210526317</v>
      </c>
      <c r="CB44" s="259">
        <v>274.78736842105263</v>
      </c>
      <c r="CC44" s="258">
        <v>575.18157894736839</v>
      </c>
      <c r="CD44" s="259">
        <v>22.578947368421055</v>
      </c>
    </row>
    <row r="45" spans="1:82" ht="14.5" x14ac:dyDescent="0.35">
      <c r="A45" s="196">
        <v>845</v>
      </c>
      <c r="B45" s="197" t="s">
        <v>139</v>
      </c>
      <c r="C45" s="198">
        <v>36686.5</v>
      </c>
      <c r="D45" s="198">
        <v>26605</v>
      </c>
      <c r="E45" s="198">
        <f>INDEX('[1]Jan 2024 School Census'!D:D,MATCH($A45,'[1]Jan 2024 School Census'!$A:$A,0))</f>
        <v>0</v>
      </c>
      <c r="F45" s="198">
        <f>INDEX('[1]Jan 2024 School Census'!E:E,MATCH($A45,'[1]Jan 2024 School Census'!$A:$A,0))</f>
        <v>0</v>
      </c>
      <c r="G45" s="198">
        <f>INDEX('[1]Jan 2024 School Census'!F:F,MATCH($A45,'[1]Jan 2024 School Census'!$A:$A,0))</f>
        <v>0</v>
      </c>
      <c r="H45" s="198">
        <f>INDEX('[1]Jan 2024 School Census'!G:G,MATCH($A45,'[1]Jan 2024 School Census'!$A:$A,0))+INDEX('[1]Jan 2024 School Census'!H:H,MATCH($A45,'[1]Jan 2024 School Census'!$A:$A,0))</f>
        <v>0</v>
      </c>
      <c r="I45" s="198">
        <f>INDEX('[1]Jan 2024 School Census'!I:I,MATCH($A45,'[1]Jan 2024 School Census'!$A:$A,0))</f>
        <v>62.716667999999999</v>
      </c>
      <c r="J45" s="198">
        <f>INDEX('[1]Jan 2024 School Census'!J:J,MATCH($A45,'[1]Jan 2024 School Census'!$A:$A,0))</f>
        <v>434.90000500000002</v>
      </c>
      <c r="K45" s="198">
        <f>INDEX('[1]Jan 2024 School Census'!K:K,MATCH($A45,'[1]Jan 2024 School Census'!$A:$A,0))</f>
        <v>177.38333499999999</v>
      </c>
      <c r="L45" s="198">
        <f>INDEX('[1]Jan 2024 School Census'!L:L,MATCH($A45,'[1]Jan 2024 School Census'!$A:$A,0))+INDEX('[1]Jan 2024 School Census'!M:M,MATCH($A45,'[1]Jan 2024 School Census'!$A:$A,0))</f>
        <v>8.4</v>
      </c>
      <c r="M45" s="198">
        <f>INDEX('[1]Jan 2024 School Census'!N:N,MATCH($A45,'[1]Jan 2024 School Census'!$A:$A,0))+INDEX('[1]Jan 2024 School Census'!S:S,MATCH($A45,'[1]Jan 2024 School Census'!$A:$A,0))</f>
        <v>0</v>
      </c>
      <c r="N45" s="198">
        <f>INDEX('[1]Jan 2024 School Census'!O:O,MATCH($A45,'[1]Jan 2024 School Census'!$A:$A,0))+INDEX('[1]Jan 2024 School Census'!T:T,MATCH($A45,'[1]Jan 2024 School Census'!$A:$A,0))</f>
        <v>0</v>
      </c>
      <c r="O45" s="198">
        <f>INDEX('[1]Jan 2024 School Census'!P:P,MATCH($A45,'[1]Jan 2024 School Census'!$A:$A,0))+INDEX('[1]Jan 2024 School Census'!U:U,MATCH($A45,'[1]Jan 2024 School Census'!$A:$A,0))</f>
        <v>0</v>
      </c>
      <c r="P45" s="198">
        <f>INDEX('[1]Jan 2024 School Census'!Q:Q,MATCH($A45,'[1]Jan 2024 School Census'!$A:$A,0))+INDEX('[1]Jan 2024 School Census'!R:R,MATCH($A45,'[1]Jan 2024 School Census'!$A:$A,0))+INDEX('[1]Jan 2024 School Census'!V:V,MATCH($A45,'[1]Jan 2024 School Census'!$A:$A,0))+INDEX('[1]Jan 2024 School Census'!W:W,MATCH($A45,'[1]Jan 2024 School Census'!$A:$A,0))</f>
        <v>0</v>
      </c>
      <c r="Q45" s="198">
        <f>INDEX('[1]Jan 2024 School Census'!X:X,MATCH($A45,'[1]Jan 2024 School Census'!$A:$A,0))</f>
        <v>76.533332999999999</v>
      </c>
      <c r="R45" s="198">
        <f>INDEX('[1]Jan 2024 School Census'!Y:Y,MATCH($A45,'[1]Jan 2024 School Census'!$A:$A,0))</f>
        <v>416.30199900000002</v>
      </c>
      <c r="S45" s="198">
        <f>INDEX('[1]Jan 2024 School Census'!Z:Z,MATCH($A45,'[1]Jan 2024 School Census'!$A:$A,0))</f>
        <v>180.8</v>
      </c>
      <c r="T45" s="198">
        <f>INDEX('[1]Jan 2024 School Census'!AA:AA,MATCH($A45,'[1]Jan 2024 School Census'!$A:$A,0))+INDEX('[1]Jan 2024 School Census'!AB:AB,MATCH($A45,'[1]Jan 2024 School Census'!$A:$A,0))</f>
        <v>7.8</v>
      </c>
      <c r="U45" s="198">
        <f>INDEX('[1]Jan 2024 AP Census'!D:D,MATCH($A45,'[1]Jan 2024 AP Census'!$A:$A,0))</f>
        <v>0</v>
      </c>
      <c r="V45" s="198">
        <f>INDEX('[1]Jan 2024 AP Census'!E:E,MATCH($A45,'[1]Jan 2024 AP Census'!$A:$A,0))</f>
        <v>0</v>
      </c>
      <c r="W45" s="198">
        <f>INDEX('[1]Jan 2024 AP Census'!F:F,MATCH($A45,'[1]Jan 2024 AP Census'!$A:$A,0))</f>
        <v>0</v>
      </c>
      <c r="X45" s="198">
        <f>INDEX('[1]Jan 2024 EY Census'!D:D,MATCH($A45,'[1]Jan 2024 EY Census'!$A:$A,0))</f>
        <v>805.41666699999996</v>
      </c>
      <c r="Y45" s="198">
        <f>INDEX('[1]Jan 2024 EY Census'!E:E,MATCH($A45,'[1]Jan 2024 EY Census'!$A:$A,0))</f>
        <v>3590.7626700000001</v>
      </c>
      <c r="Z45" s="198">
        <f>INDEX('[1]Jan 2024 EY Census'!F:F,MATCH($A45,'[1]Jan 2024 EY Census'!$A:$A,0))</f>
        <v>1236.6666620000001</v>
      </c>
      <c r="AA45" s="198">
        <f>INDEX('[1]Jan 2024 EY Census'!G:G,MATCH($A45,'[1]Jan 2024 EY Census'!$A:$A,0))</f>
        <v>98.216667000000001</v>
      </c>
      <c r="AB45" s="198">
        <f>INDEX('[1]Jan 2024 School Census'!AF:AF,MATCH($A45,'[1]Jan 2024 School Census'!$A:$A,0))</f>
        <v>0</v>
      </c>
      <c r="AC45" s="198">
        <f>INDEX('[1]Jan 2024 School Census'!AG:AG,MATCH($A45,'[1]Jan 2024 School Census'!$A:$A,0))</f>
        <v>0</v>
      </c>
      <c r="AD45" s="198">
        <f>INDEX('[1]Jan 2024 School Census'!AH:AH,MATCH($A45,'[1]Jan 2024 School Census'!$A:$A,0))+INDEX('[1]Jan 2024 School Census'!AI:AI,MATCH($A45,'[1]Jan 2024 School Census'!$A:$A,0))</f>
        <v>0</v>
      </c>
      <c r="AE45" s="198">
        <f>INDEX('[1]Jan 2024 School Census'!AJ:AJ,MATCH($A45,'[1]Jan 2024 School Census'!$A:$A,0))</f>
        <v>79.600001000000006</v>
      </c>
      <c r="AF45" s="198">
        <f>INDEX('[1]Jan 2024 School Census'!AK:AK,MATCH($A45,'[1]Jan 2024 School Census'!$A:$A,0))</f>
        <v>31.566666000000001</v>
      </c>
      <c r="AG45" s="198">
        <f>INDEX('[1]Jan 2024 School Census'!AL:AL,MATCH($A45,'[1]Jan 2024 School Census'!$A:$A,0))+INDEX('[1]Jan 2024 School Census'!AM:AM,MATCH($A45,'[1]Jan 2024 School Census'!$A:$A,0))</f>
        <v>1.4</v>
      </c>
      <c r="AH45" s="198">
        <f>INDEX('[1]Jan 2024 School Census'!AN:AN,MATCH($A45,'[1]Jan 2024 School Census'!$A:$A,0))+INDEX('[1]Jan 2024 School Census'!AR:AR,MATCH($A45,'[1]Jan 2024 School Census'!$A:$A,0))</f>
        <v>0</v>
      </c>
      <c r="AI45" s="198">
        <f>INDEX('[1]Jan 2024 School Census'!AO:AO,MATCH($A45,'[1]Jan 2024 School Census'!$A:$A,0))+INDEX('[1]Jan 2024 School Census'!AS:AS,MATCH($A45,'[1]Jan 2024 School Census'!$A:$A,0))</f>
        <v>0</v>
      </c>
      <c r="AJ45" s="198">
        <f>INDEX('[1]Jan 2024 School Census'!AP:AP,MATCH($A45,'[1]Jan 2024 School Census'!$A:$A,0))+INDEX('[1]Jan 2024 School Census'!AQ:AQ,MATCH($A45,'[1]Jan 2024 School Census'!$A:$A,0))+INDEX('[1]Jan 2024 School Census'!AT:AT,MATCH($A45,'[1]Jan 2024 School Census'!$A:$A,0))+INDEX('[1]Jan 2024 School Census'!AU:AU,MATCH($A45,'[1]Jan 2024 School Census'!$A:$A,0))</f>
        <v>0</v>
      </c>
      <c r="AK45" s="198">
        <f>INDEX('[1]Jan 2024 School Census'!AV:AV,MATCH($A45,'[1]Jan 2024 School Census'!$A:$A,0))+INDEX('[1]Jan 2024 School Census'!AZ:AZ,MATCH($A45,'[1]Jan 2024 School Census'!$A:$A,0))</f>
        <v>54.396667000000001</v>
      </c>
      <c r="AL45" s="198">
        <f>INDEX('[1]Jan 2024 School Census'!AW:AW,MATCH($A45,'[1]Jan 2024 School Census'!$A:$A,0))+INDEX('[1]Jan 2024 School Census'!BA:BA,MATCH($A45,'[1]Jan 2024 School Census'!$A:$A,0))</f>
        <v>41.1</v>
      </c>
      <c r="AM45" s="198">
        <f>INDEX('[1]Jan 2024 School Census'!AX:AX,MATCH($A45,'[1]Jan 2024 School Census'!$A:$A,0))+INDEX('[1]Jan 2024 School Census'!BB:BB,MATCH($A45,'[1]Jan 2024 School Census'!$A:$A,0))+INDEX('[1]Jan 2024 School Census'!AY:AY,MATCH($A45,'[1]Jan 2024 School Census'!$A:$A,0))+INDEX('[1]Jan 2024 School Census'!BC:BC,MATCH($A45,'[1]Jan 2024 School Census'!$A:$A,0))</f>
        <v>2</v>
      </c>
      <c r="AN45" s="198">
        <f>INDEX('[1]Jan 2024 AP Census'!I:I,MATCH($A45,'[1]Jan 2024 AP Census'!$A:$A,0))</f>
        <v>0</v>
      </c>
      <c r="AO45" s="198">
        <f>INDEX('[1]Jan 2024 AP Census'!J:J,MATCH($A45,'[1]Jan 2024 AP Census'!$A:$A,0))</f>
        <v>0</v>
      </c>
      <c r="AP45" s="198">
        <f>INDEX('[1]Jan 2024 EY Census'!N:N,MATCH($A45,'[1]Jan 2024 EY Census'!$A:$A,0))</f>
        <v>372.39333199999999</v>
      </c>
      <c r="AQ45" s="198">
        <f>INDEX('[1]Jan 2024 EY Census'!O:O,MATCH($A45,'[1]Jan 2024 EY Census'!$A:$A,0))</f>
        <v>159.349998</v>
      </c>
      <c r="AR45" s="198">
        <f>INDEX('[1]Jan 2024 EY Census'!P:P,MATCH($A45,'[1]Jan 2024 EY Census'!$A:$A,0))</f>
        <v>6</v>
      </c>
      <c r="AS45" s="198">
        <f>INDEX('[1]Jan 2024 School Census'!BE:BE,MATCH($A45,'[1]Jan 2024 School Census'!$A:$A,0))</f>
        <v>0</v>
      </c>
      <c r="AT45" s="198">
        <f>INDEX('[1]Jan 2024 School Census'!BF:BF,MATCH($A45,'[1]Jan 2024 School Census'!$A:$A,0))</f>
        <v>0</v>
      </c>
      <c r="AU45" s="198">
        <f>INDEX('[1]Jan 2024 School Census'!BG:BG,MATCH($A45,'[1]Jan 2024 School Census'!$A:$A,0))+INDEX('[1]Jan 2024 School Census'!BH:BH,MATCH($A45,'[1]Jan 2024 School Census'!$A:$A,0))</f>
        <v>0</v>
      </c>
      <c r="AV45" s="198">
        <f>INDEX('[1]Jan 2024 School Census'!BI:BI,MATCH($A45,'[1]Jan 2024 School Census'!$A:$A,0))</f>
        <v>100.349998</v>
      </c>
      <c r="AW45" s="198">
        <f>INDEX('[1]Jan 2024 School Census'!BJ:BJ,MATCH($A45,'[1]Jan 2024 School Census'!$A:$A,0))</f>
        <v>49.033332000000001</v>
      </c>
      <c r="AX45" s="198">
        <f>INDEX('[1]Jan 2024 School Census'!BK:BK,MATCH($A45,'[1]Jan 2024 School Census'!$A:$A,0))+INDEX('[1]Jan 2024 School Census'!BL:BL,MATCH($A45,'[1]Jan 2024 School Census'!$A:$A,0))</f>
        <v>1.8</v>
      </c>
      <c r="AY45" s="198">
        <f>INDEX('[1]Jan 2024 School Census'!BM:BM,MATCH($A45,'[1]Jan 2024 School Census'!$A:$A,0))+INDEX('[1]Jan 2024 School Census'!BQ:BQ,MATCH($A45,'[1]Jan 2024 School Census'!$A:$A,0))</f>
        <v>0</v>
      </c>
      <c r="AZ45" s="198">
        <f>INDEX('[1]Jan 2024 School Census'!BN:BN,MATCH($A45,'[1]Jan 2024 School Census'!$A:$A,0))+INDEX('[1]Jan 2024 School Census'!BR:BR,MATCH($A45,'[1]Jan 2024 School Census'!$A:$A,0))</f>
        <v>0</v>
      </c>
      <c r="BA45" s="198">
        <f>INDEX('[1]Jan 2024 School Census'!BO:BO,MATCH($A45,'[1]Jan 2024 School Census'!$A:$A,0))+INDEX('[1]Jan 2024 School Census'!BP:BP,MATCH($A45,'[1]Jan 2024 School Census'!$A:$A,0))+INDEX('[1]Jan 2024 School Census'!BS:BS,MATCH($A45,'[1]Jan 2024 School Census'!$A:$A,0))+INDEX('[1]Jan 2024 School Census'!BT:BT,MATCH($A45,'[1]Jan 2024 School Census'!$A:$A,0))</f>
        <v>0</v>
      </c>
      <c r="BB45" s="198">
        <f>INDEX('[1]Jan 2024 School Census'!BU:BU,MATCH($A45,'[1]Jan 2024 School Census'!$A:$A,0))</f>
        <v>87.000000999999997</v>
      </c>
      <c r="BC45" s="198">
        <f>INDEX('[1]Jan 2024 School Census'!BV:BV,MATCH($A45,'[1]Jan 2024 School Census'!$A:$A,0))</f>
        <v>47.833333000000003</v>
      </c>
      <c r="BD45" s="198">
        <f>INDEX('[1]Jan 2024 School Census'!BW:BW,MATCH($A45,'[1]Jan 2024 School Census'!$A:$A,0))+INDEX('[1]Jan 2024 School Census'!BX:BX,MATCH($A45,'[1]Jan 2024 School Census'!$A:$A,0))</f>
        <v>1.8</v>
      </c>
      <c r="BE45" s="198">
        <f>INDEX('[1]Jan 2024 EY Census'!J:J,MATCH($A45,'[1]Jan 2024 EY Census'!$A:$A,0))</f>
        <v>1470.659993</v>
      </c>
      <c r="BF45" s="198">
        <f>INDEX('[1]Jan 2024 EY Census'!K:K,MATCH($A45,'[1]Jan 2024 EY Census'!$A:$A,0))</f>
        <v>546.37666200000001</v>
      </c>
      <c r="BG45" s="198">
        <f>INDEX('[1]Jan 2024 EY Census'!L:L,MATCH($A45,'[1]Jan 2024 EY Census'!$A:$A,0))</f>
        <v>25.333333</v>
      </c>
      <c r="BH45" s="198">
        <f t="shared" si="8"/>
        <v>51</v>
      </c>
      <c r="BI45" s="198">
        <f t="shared" si="9"/>
        <v>89</v>
      </c>
      <c r="BJ45" s="198">
        <f t="shared" si="10"/>
        <v>509.5</v>
      </c>
      <c r="BK45" s="198">
        <f t="shared" si="11"/>
        <v>769</v>
      </c>
      <c r="BL45" s="198">
        <v>230</v>
      </c>
      <c r="BN45" s="218">
        <v>210</v>
      </c>
      <c r="BO45" s="218" t="s">
        <v>129</v>
      </c>
      <c r="BP45" s="218">
        <v>2107186</v>
      </c>
      <c r="BQ45" s="218">
        <v>100881</v>
      </c>
      <c r="BR45" s="218" t="s">
        <v>279</v>
      </c>
      <c r="BS45" s="218" t="s">
        <v>241</v>
      </c>
      <c r="BT45" s="194" t="str">
        <f t="shared" si="0"/>
        <v>Maintained</v>
      </c>
      <c r="BU45" s="211">
        <v>88</v>
      </c>
      <c r="BV45" s="211">
        <v>0</v>
      </c>
      <c r="BW45" s="199">
        <f t="shared" si="6"/>
        <v>8</v>
      </c>
      <c r="BX45" s="195" t="str">
        <f t="shared" si="7"/>
        <v>2108</v>
      </c>
      <c r="BY45" s="228">
        <v>341</v>
      </c>
      <c r="BZ45" s="229" t="s">
        <v>167</v>
      </c>
      <c r="CA45" s="258">
        <v>1851.6666671052631</v>
      </c>
      <c r="CB45" s="259">
        <v>1002.6</v>
      </c>
      <c r="CC45" s="258">
        <v>1387.9073684210528</v>
      </c>
      <c r="CD45" s="259">
        <v>41.894210526315788</v>
      </c>
    </row>
    <row r="46" spans="1:82" ht="14.5" x14ac:dyDescent="0.35">
      <c r="A46" s="196">
        <v>308</v>
      </c>
      <c r="B46" s="197" t="s">
        <v>140</v>
      </c>
      <c r="C46" s="198">
        <v>28621.5</v>
      </c>
      <c r="D46" s="198">
        <v>19642.5</v>
      </c>
      <c r="E46" s="198">
        <f>INDEX('[1]Jan 2024 School Census'!D:D,MATCH($A46,'[1]Jan 2024 School Census'!$A:$A,0))</f>
        <v>0</v>
      </c>
      <c r="F46" s="198">
        <f>INDEX('[1]Jan 2024 School Census'!E:E,MATCH($A46,'[1]Jan 2024 School Census'!$A:$A,0))</f>
        <v>0</v>
      </c>
      <c r="G46" s="198">
        <f>INDEX('[1]Jan 2024 School Census'!F:F,MATCH($A46,'[1]Jan 2024 School Census'!$A:$A,0))</f>
        <v>0</v>
      </c>
      <c r="H46" s="198">
        <f>INDEX('[1]Jan 2024 School Census'!G:G,MATCH($A46,'[1]Jan 2024 School Census'!$A:$A,0))+INDEX('[1]Jan 2024 School Census'!H:H,MATCH($A46,'[1]Jan 2024 School Census'!$A:$A,0))</f>
        <v>0</v>
      </c>
      <c r="I46" s="198">
        <f>INDEX('[1]Jan 2024 School Census'!I:I,MATCH($A46,'[1]Jan 2024 School Census'!$A:$A,0))</f>
        <v>25</v>
      </c>
      <c r="J46" s="198">
        <f>INDEX('[1]Jan 2024 School Census'!J:J,MATCH($A46,'[1]Jan 2024 School Census'!$A:$A,0))</f>
        <v>580.4</v>
      </c>
      <c r="K46" s="198">
        <f>INDEX('[1]Jan 2024 School Census'!K:K,MATCH($A46,'[1]Jan 2024 School Census'!$A:$A,0))</f>
        <v>303.3</v>
      </c>
      <c r="L46" s="198">
        <f>INDEX('[1]Jan 2024 School Census'!L:L,MATCH($A46,'[1]Jan 2024 School Census'!$A:$A,0))+INDEX('[1]Jan 2024 School Census'!M:M,MATCH($A46,'[1]Jan 2024 School Census'!$A:$A,0))</f>
        <v>4</v>
      </c>
      <c r="M46" s="198">
        <f>INDEX('[1]Jan 2024 School Census'!N:N,MATCH($A46,'[1]Jan 2024 School Census'!$A:$A,0))+INDEX('[1]Jan 2024 School Census'!S:S,MATCH($A46,'[1]Jan 2024 School Census'!$A:$A,0))</f>
        <v>0</v>
      </c>
      <c r="N46" s="198">
        <f>INDEX('[1]Jan 2024 School Census'!O:O,MATCH($A46,'[1]Jan 2024 School Census'!$A:$A,0))+INDEX('[1]Jan 2024 School Census'!T:T,MATCH($A46,'[1]Jan 2024 School Census'!$A:$A,0))</f>
        <v>0</v>
      </c>
      <c r="O46" s="198">
        <f>INDEX('[1]Jan 2024 School Census'!P:P,MATCH($A46,'[1]Jan 2024 School Census'!$A:$A,0))+INDEX('[1]Jan 2024 School Census'!U:U,MATCH($A46,'[1]Jan 2024 School Census'!$A:$A,0))</f>
        <v>0</v>
      </c>
      <c r="P46" s="198">
        <f>INDEX('[1]Jan 2024 School Census'!Q:Q,MATCH($A46,'[1]Jan 2024 School Census'!$A:$A,0))+INDEX('[1]Jan 2024 School Census'!R:R,MATCH($A46,'[1]Jan 2024 School Census'!$A:$A,0))+INDEX('[1]Jan 2024 School Census'!V:V,MATCH($A46,'[1]Jan 2024 School Census'!$A:$A,0))+INDEX('[1]Jan 2024 School Census'!W:W,MATCH($A46,'[1]Jan 2024 School Census'!$A:$A,0))</f>
        <v>0</v>
      </c>
      <c r="Q46" s="198">
        <f>INDEX('[1]Jan 2024 School Census'!X:X,MATCH($A46,'[1]Jan 2024 School Census'!$A:$A,0))</f>
        <v>158</v>
      </c>
      <c r="R46" s="198">
        <f>INDEX('[1]Jan 2024 School Census'!Y:Y,MATCH($A46,'[1]Jan 2024 School Census'!$A:$A,0))</f>
        <v>780</v>
      </c>
      <c r="S46" s="198">
        <f>INDEX('[1]Jan 2024 School Census'!Z:Z,MATCH($A46,'[1]Jan 2024 School Census'!$A:$A,0))</f>
        <v>376.5</v>
      </c>
      <c r="T46" s="198">
        <f>INDEX('[1]Jan 2024 School Census'!AA:AA,MATCH($A46,'[1]Jan 2024 School Census'!$A:$A,0))+INDEX('[1]Jan 2024 School Census'!AB:AB,MATCH($A46,'[1]Jan 2024 School Census'!$A:$A,0))</f>
        <v>9</v>
      </c>
      <c r="U46" s="198">
        <f>INDEX('[1]Jan 2024 AP Census'!D:D,MATCH($A46,'[1]Jan 2024 AP Census'!$A:$A,0))</f>
        <v>0</v>
      </c>
      <c r="V46" s="198">
        <f>INDEX('[1]Jan 2024 AP Census'!E:E,MATCH($A46,'[1]Jan 2024 AP Census'!$A:$A,0))</f>
        <v>0</v>
      </c>
      <c r="W46" s="198">
        <f>INDEX('[1]Jan 2024 AP Census'!F:F,MATCH($A46,'[1]Jan 2024 AP Census'!$A:$A,0))</f>
        <v>0</v>
      </c>
      <c r="X46" s="198">
        <f>INDEX('[1]Jan 2024 EY Census'!D:D,MATCH($A46,'[1]Jan 2024 EY Census'!$A:$A,0))</f>
        <v>765.88866700000005</v>
      </c>
      <c r="Y46" s="198">
        <f>INDEX('[1]Jan 2024 EY Census'!E:E,MATCH($A46,'[1]Jan 2024 EY Census'!$A:$A,0))</f>
        <v>1916.5986660000001</v>
      </c>
      <c r="Z46" s="198">
        <f>INDEX('[1]Jan 2024 EY Census'!F:F,MATCH($A46,'[1]Jan 2024 EY Census'!$A:$A,0))</f>
        <v>650.01066700000001</v>
      </c>
      <c r="AA46" s="198">
        <f>INDEX('[1]Jan 2024 EY Census'!G:G,MATCH($A46,'[1]Jan 2024 EY Census'!$A:$A,0))</f>
        <v>91.266666999999998</v>
      </c>
      <c r="AB46" s="198">
        <f>INDEX('[1]Jan 2024 School Census'!AF:AF,MATCH($A46,'[1]Jan 2024 School Census'!$A:$A,0))</f>
        <v>0</v>
      </c>
      <c r="AC46" s="198">
        <f>INDEX('[1]Jan 2024 School Census'!AG:AG,MATCH($A46,'[1]Jan 2024 School Census'!$A:$A,0))</f>
        <v>0</v>
      </c>
      <c r="AD46" s="198">
        <f>INDEX('[1]Jan 2024 School Census'!AH:AH,MATCH($A46,'[1]Jan 2024 School Census'!$A:$A,0))+INDEX('[1]Jan 2024 School Census'!AI:AI,MATCH($A46,'[1]Jan 2024 School Census'!$A:$A,0))</f>
        <v>0</v>
      </c>
      <c r="AE46" s="198">
        <f>INDEX('[1]Jan 2024 School Census'!AJ:AJ,MATCH($A46,'[1]Jan 2024 School Census'!$A:$A,0))</f>
        <v>107</v>
      </c>
      <c r="AF46" s="198">
        <f>INDEX('[1]Jan 2024 School Census'!AK:AK,MATCH($A46,'[1]Jan 2024 School Census'!$A:$A,0))</f>
        <v>65</v>
      </c>
      <c r="AG46" s="198">
        <f>INDEX('[1]Jan 2024 School Census'!AL:AL,MATCH($A46,'[1]Jan 2024 School Census'!$A:$A,0))+INDEX('[1]Jan 2024 School Census'!AM:AM,MATCH($A46,'[1]Jan 2024 School Census'!$A:$A,0))</f>
        <v>0</v>
      </c>
      <c r="AH46" s="198">
        <f>INDEX('[1]Jan 2024 School Census'!AN:AN,MATCH($A46,'[1]Jan 2024 School Census'!$A:$A,0))+INDEX('[1]Jan 2024 School Census'!AR:AR,MATCH($A46,'[1]Jan 2024 School Census'!$A:$A,0))</f>
        <v>0</v>
      </c>
      <c r="AI46" s="198">
        <f>INDEX('[1]Jan 2024 School Census'!AO:AO,MATCH($A46,'[1]Jan 2024 School Census'!$A:$A,0))+INDEX('[1]Jan 2024 School Census'!AS:AS,MATCH($A46,'[1]Jan 2024 School Census'!$A:$A,0))</f>
        <v>0</v>
      </c>
      <c r="AJ46" s="198">
        <f>INDEX('[1]Jan 2024 School Census'!AP:AP,MATCH($A46,'[1]Jan 2024 School Census'!$A:$A,0))+INDEX('[1]Jan 2024 School Census'!AQ:AQ,MATCH($A46,'[1]Jan 2024 School Census'!$A:$A,0))+INDEX('[1]Jan 2024 School Census'!AT:AT,MATCH($A46,'[1]Jan 2024 School Census'!$A:$A,0))+INDEX('[1]Jan 2024 School Census'!AU:AU,MATCH($A46,'[1]Jan 2024 School Census'!$A:$A,0))</f>
        <v>0</v>
      </c>
      <c r="AK46" s="198">
        <f>INDEX('[1]Jan 2024 School Census'!AV:AV,MATCH($A46,'[1]Jan 2024 School Census'!$A:$A,0))+INDEX('[1]Jan 2024 School Census'!AZ:AZ,MATCH($A46,'[1]Jan 2024 School Census'!$A:$A,0))</f>
        <v>150</v>
      </c>
      <c r="AL46" s="198">
        <f>INDEX('[1]Jan 2024 School Census'!AW:AW,MATCH($A46,'[1]Jan 2024 School Census'!$A:$A,0))+INDEX('[1]Jan 2024 School Census'!BA:BA,MATCH($A46,'[1]Jan 2024 School Census'!$A:$A,0))</f>
        <v>88</v>
      </c>
      <c r="AM46" s="198">
        <f>INDEX('[1]Jan 2024 School Census'!AX:AX,MATCH($A46,'[1]Jan 2024 School Census'!$A:$A,0))+INDEX('[1]Jan 2024 School Census'!BB:BB,MATCH($A46,'[1]Jan 2024 School Census'!$A:$A,0))+INDEX('[1]Jan 2024 School Census'!AY:AY,MATCH($A46,'[1]Jan 2024 School Census'!$A:$A,0))+INDEX('[1]Jan 2024 School Census'!BC:BC,MATCH($A46,'[1]Jan 2024 School Census'!$A:$A,0))</f>
        <v>2</v>
      </c>
      <c r="AN46" s="198">
        <f>INDEX('[1]Jan 2024 AP Census'!I:I,MATCH($A46,'[1]Jan 2024 AP Census'!$A:$A,0))</f>
        <v>0</v>
      </c>
      <c r="AO46" s="198">
        <f>INDEX('[1]Jan 2024 AP Census'!J:J,MATCH($A46,'[1]Jan 2024 AP Census'!$A:$A,0))</f>
        <v>0</v>
      </c>
      <c r="AP46" s="198">
        <f>INDEX('[1]Jan 2024 EY Census'!N:N,MATCH($A46,'[1]Jan 2024 EY Census'!$A:$A,0))</f>
        <v>200.66666699999999</v>
      </c>
      <c r="AQ46" s="198">
        <f>INDEX('[1]Jan 2024 EY Census'!O:O,MATCH($A46,'[1]Jan 2024 EY Census'!$A:$A,0))</f>
        <v>99</v>
      </c>
      <c r="AR46" s="198">
        <f>INDEX('[1]Jan 2024 EY Census'!P:P,MATCH($A46,'[1]Jan 2024 EY Census'!$A:$A,0))</f>
        <v>4</v>
      </c>
      <c r="AS46" s="198">
        <f>INDEX('[1]Jan 2024 School Census'!BE:BE,MATCH($A46,'[1]Jan 2024 School Census'!$A:$A,0))</f>
        <v>0</v>
      </c>
      <c r="AT46" s="198">
        <f>INDEX('[1]Jan 2024 School Census'!BF:BF,MATCH($A46,'[1]Jan 2024 School Census'!$A:$A,0))</f>
        <v>0</v>
      </c>
      <c r="AU46" s="198">
        <f>INDEX('[1]Jan 2024 School Census'!BG:BG,MATCH($A46,'[1]Jan 2024 School Census'!$A:$A,0))+INDEX('[1]Jan 2024 School Census'!BH:BH,MATCH($A46,'[1]Jan 2024 School Census'!$A:$A,0))</f>
        <v>0</v>
      </c>
      <c r="AV46" s="198">
        <f>INDEX('[1]Jan 2024 School Census'!BI:BI,MATCH($A46,'[1]Jan 2024 School Census'!$A:$A,0))</f>
        <v>123.6</v>
      </c>
      <c r="AW46" s="198">
        <f>INDEX('[1]Jan 2024 School Census'!BJ:BJ,MATCH($A46,'[1]Jan 2024 School Census'!$A:$A,0))</f>
        <v>90</v>
      </c>
      <c r="AX46" s="198">
        <f>INDEX('[1]Jan 2024 School Census'!BK:BK,MATCH($A46,'[1]Jan 2024 School Census'!$A:$A,0))+INDEX('[1]Jan 2024 School Census'!BL:BL,MATCH($A46,'[1]Jan 2024 School Census'!$A:$A,0))</f>
        <v>3</v>
      </c>
      <c r="AY46" s="198">
        <f>INDEX('[1]Jan 2024 School Census'!BM:BM,MATCH($A46,'[1]Jan 2024 School Census'!$A:$A,0))+INDEX('[1]Jan 2024 School Census'!BQ:BQ,MATCH($A46,'[1]Jan 2024 School Census'!$A:$A,0))</f>
        <v>0</v>
      </c>
      <c r="AZ46" s="198">
        <f>INDEX('[1]Jan 2024 School Census'!BN:BN,MATCH($A46,'[1]Jan 2024 School Census'!$A:$A,0))+INDEX('[1]Jan 2024 School Census'!BR:BR,MATCH($A46,'[1]Jan 2024 School Census'!$A:$A,0))</f>
        <v>0</v>
      </c>
      <c r="BA46" s="198">
        <f>INDEX('[1]Jan 2024 School Census'!BO:BO,MATCH($A46,'[1]Jan 2024 School Census'!$A:$A,0))+INDEX('[1]Jan 2024 School Census'!BP:BP,MATCH($A46,'[1]Jan 2024 School Census'!$A:$A,0))+INDEX('[1]Jan 2024 School Census'!BS:BS,MATCH($A46,'[1]Jan 2024 School Census'!$A:$A,0))+INDEX('[1]Jan 2024 School Census'!BT:BT,MATCH($A46,'[1]Jan 2024 School Census'!$A:$A,0))</f>
        <v>0</v>
      </c>
      <c r="BB46" s="198">
        <f>INDEX('[1]Jan 2024 School Census'!BU:BU,MATCH($A46,'[1]Jan 2024 School Census'!$A:$A,0))</f>
        <v>172</v>
      </c>
      <c r="BC46" s="198">
        <f>INDEX('[1]Jan 2024 School Census'!BV:BV,MATCH($A46,'[1]Jan 2024 School Census'!$A:$A,0))</f>
        <v>92</v>
      </c>
      <c r="BD46" s="198">
        <f>INDEX('[1]Jan 2024 School Census'!BW:BW,MATCH($A46,'[1]Jan 2024 School Census'!$A:$A,0))+INDEX('[1]Jan 2024 School Census'!BX:BX,MATCH($A46,'[1]Jan 2024 School Census'!$A:$A,0))</f>
        <v>2</v>
      </c>
      <c r="BE46" s="198">
        <f>INDEX('[1]Jan 2024 EY Census'!J:J,MATCH($A46,'[1]Jan 2024 EY Census'!$A:$A,0))</f>
        <v>740.99999700000001</v>
      </c>
      <c r="BF46" s="198">
        <f>INDEX('[1]Jan 2024 EY Census'!K:K,MATCH($A46,'[1]Jan 2024 EY Census'!$A:$A,0))</f>
        <v>286.07733100000002</v>
      </c>
      <c r="BG46" s="198">
        <f>INDEX('[1]Jan 2024 EY Census'!L:L,MATCH($A46,'[1]Jan 2024 EY Census'!$A:$A,0))</f>
        <v>21.7</v>
      </c>
      <c r="BH46" s="198">
        <f t="shared" si="8"/>
        <v>371</v>
      </c>
      <c r="BI46" s="198">
        <f t="shared" si="9"/>
        <v>695.5</v>
      </c>
      <c r="BJ46" s="198">
        <f t="shared" si="10"/>
        <v>27</v>
      </c>
      <c r="BK46" s="198">
        <f t="shared" si="11"/>
        <v>75.5</v>
      </c>
      <c r="BL46" s="198">
        <v>166</v>
      </c>
      <c r="BN46" s="218">
        <v>211</v>
      </c>
      <c r="BO46" s="218" t="s">
        <v>137</v>
      </c>
      <c r="BP46" s="218">
        <v>2117084</v>
      </c>
      <c r="BQ46" s="218">
        <v>100986</v>
      </c>
      <c r="BR46" s="218" t="s">
        <v>280</v>
      </c>
      <c r="BS46" s="218" t="s">
        <v>241</v>
      </c>
      <c r="BT46" s="194" t="str">
        <f t="shared" si="0"/>
        <v>Maintained</v>
      </c>
      <c r="BU46" s="211">
        <v>5</v>
      </c>
      <c r="BV46" s="211">
        <v>32</v>
      </c>
      <c r="BW46" s="199">
        <f t="shared" si="6"/>
        <v>1</v>
      </c>
      <c r="BX46" s="195" t="str">
        <f t="shared" si="7"/>
        <v>2111</v>
      </c>
      <c r="BY46" s="228">
        <v>342</v>
      </c>
      <c r="BZ46" s="229" t="s">
        <v>1310</v>
      </c>
      <c r="CA46" s="258">
        <v>823.4215789473684</v>
      </c>
      <c r="CB46" s="259">
        <v>256.88421052631577</v>
      </c>
      <c r="CC46" s="258">
        <v>649.40473684210531</v>
      </c>
      <c r="CD46" s="259">
        <v>0</v>
      </c>
    </row>
    <row r="47" spans="1:82" ht="14.5" x14ac:dyDescent="0.35">
      <c r="A47" s="196">
        <v>881</v>
      </c>
      <c r="B47" s="197" t="s">
        <v>141</v>
      </c>
      <c r="C47" s="198">
        <v>119358</v>
      </c>
      <c r="D47" s="198">
        <v>84076.5</v>
      </c>
      <c r="E47" s="198">
        <f>INDEX('[1]Jan 2024 School Census'!D:D,MATCH($A47,'[1]Jan 2024 School Census'!$A:$A,0))</f>
        <v>33.6</v>
      </c>
      <c r="F47" s="198">
        <f>INDEX('[1]Jan 2024 School Census'!E:E,MATCH($A47,'[1]Jan 2024 School Census'!$A:$A,0))</f>
        <v>121.133332</v>
      </c>
      <c r="G47" s="198">
        <f>INDEX('[1]Jan 2024 School Census'!F:F,MATCH($A47,'[1]Jan 2024 School Census'!$A:$A,0))</f>
        <v>45.866666000000002</v>
      </c>
      <c r="H47" s="198">
        <f>INDEX('[1]Jan 2024 School Census'!G:G,MATCH($A47,'[1]Jan 2024 School Census'!$A:$A,0))+INDEX('[1]Jan 2024 School Census'!H:H,MATCH($A47,'[1]Jan 2024 School Census'!$A:$A,0))</f>
        <v>5</v>
      </c>
      <c r="I47" s="198">
        <f>INDEX('[1]Jan 2024 School Census'!I:I,MATCH($A47,'[1]Jan 2024 School Census'!$A:$A,0))</f>
        <v>29.283334</v>
      </c>
      <c r="J47" s="198">
        <f>INDEX('[1]Jan 2024 School Census'!J:J,MATCH($A47,'[1]Jan 2024 School Census'!$A:$A,0))</f>
        <v>661.39999299999999</v>
      </c>
      <c r="K47" s="198">
        <f>INDEX('[1]Jan 2024 School Census'!K:K,MATCH($A47,'[1]Jan 2024 School Census'!$A:$A,0))</f>
        <v>325.199994</v>
      </c>
      <c r="L47" s="198">
        <f>INDEX('[1]Jan 2024 School Census'!L:L,MATCH($A47,'[1]Jan 2024 School Census'!$A:$A,0))+INDEX('[1]Jan 2024 School Census'!M:M,MATCH($A47,'[1]Jan 2024 School Census'!$A:$A,0))</f>
        <v>2.8</v>
      </c>
      <c r="M47" s="198">
        <f>INDEX('[1]Jan 2024 School Census'!N:N,MATCH($A47,'[1]Jan 2024 School Census'!$A:$A,0))+INDEX('[1]Jan 2024 School Census'!S:S,MATCH($A47,'[1]Jan 2024 School Census'!$A:$A,0))</f>
        <v>0</v>
      </c>
      <c r="N47" s="198">
        <f>INDEX('[1]Jan 2024 School Census'!O:O,MATCH($A47,'[1]Jan 2024 School Census'!$A:$A,0))+INDEX('[1]Jan 2024 School Census'!T:T,MATCH($A47,'[1]Jan 2024 School Census'!$A:$A,0))</f>
        <v>0</v>
      </c>
      <c r="O47" s="198">
        <f>INDEX('[1]Jan 2024 School Census'!P:P,MATCH($A47,'[1]Jan 2024 School Census'!$A:$A,0))+INDEX('[1]Jan 2024 School Census'!U:U,MATCH($A47,'[1]Jan 2024 School Census'!$A:$A,0))</f>
        <v>0</v>
      </c>
      <c r="P47" s="198">
        <f>INDEX('[1]Jan 2024 School Census'!Q:Q,MATCH($A47,'[1]Jan 2024 School Census'!$A:$A,0))+INDEX('[1]Jan 2024 School Census'!R:R,MATCH($A47,'[1]Jan 2024 School Census'!$A:$A,0))+INDEX('[1]Jan 2024 School Census'!V:V,MATCH($A47,'[1]Jan 2024 School Census'!$A:$A,0))+INDEX('[1]Jan 2024 School Census'!W:W,MATCH($A47,'[1]Jan 2024 School Census'!$A:$A,0))</f>
        <v>0</v>
      </c>
      <c r="Q47" s="198">
        <f>INDEX('[1]Jan 2024 School Census'!X:X,MATCH($A47,'[1]Jan 2024 School Census'!$A:$A,0))</f>
        <v>119.295334</v>
      </c>
      <c r="R47" s="198">
        <f>INDEX('[1]Jan 2024 School Census'!Y:Y,MATCH($A47,'[1]Jan 2024 School Census'!$A:$A,0))</f>
        <v>1527.4486609999999</v>
      </c>
      <c r="S47" s="198">
        <f>INDEX('[1]Jan 2024 School Census'!Z:Z,MATCH($A47,'[1]Jan 2024 School Census'!$A:$A,0))</f>
        <v>607.55333199999995</v>
      </c>
      <c r="T47" s="198">
        <f>INDEX('[1]Jan 2024 School Census'!AA:AA,MATCH($A47,'[1]Jan 2024 School Census'!$A:$A,0))+INDEX('[1]Jan 2024 School Census'!AB:AB,MATCH($A47,'[1]Jan 2024 School Census'!$A:$A,0))</f>
        <v>13</v>
      </c>
      <c r="U47" s="198">
        <f>INDEX('[1]Jan 2024 AP Census'!D:D,MATCH($A47,'[1]Jan 2024 AP Census'!$A:$A,0))</f>
        <v>0</v>
      </c>
      <c r="V47" s="198">
        <f>INDEX('[1]Jan 2024 AP Census'!E:E,MATCH($A47,'[1]Jan 2024 AP Census'!$A:$A,0))</f>
        <v>0</v>
      </c>
      <c r="W47" s="198">
        <f>INDEX('[1]Jan 2024 AP Census'!F:F,MATCH($A47,'[1]Jan 2024 AP Census'!$A:$A,0))</f>
        <v>0</v>
      </c>
      <c r="X47" s="198">
        <f>INDEX('[1]Jan 2024 EY Census'!D:D,MATCH($A47,'[1]Jan 2024 EY Census'!$A:$A,0))</f>
        <v>2501.599338</v>
      </c>
      <c r="Y47" s="198">
        <f>INDEX('[1]Jan 2024 EY Census'!E:E,MATCH($A47,'[1]Jan 2024 EY Census'!$A:$A,0))</f>
        <v>12564.284653999999</v>
      </c>
      <c r="Z47" s="198">
        <f>INDEX('[1]Jan 2024 EY Census'!F:F,MATCH($A47,'[1]Jan 2024 EY Census'!$A:$A,0))</f>
        <v>4680.1233309999998</v>
      </c>
      <c r="AA47" s="198">
        <f>INDEX('[1]Jan 2024 EY Census'!G:G,MATCH($A47,'[1]Jan 2024 EY Census'!$A:$A,0))</f>
        <v>245.466667</v>
      </c>
      <c r="AB47" s="198">
        <f>INDEX('[1]Jan 2024 School Census'!AF:AF,MATCH($A47,'[1]Jan 2024 School Census'!$A:$A,0))</f>
        <v>18.666667</v>
      </c>
      <c r="AC47" s="198">
        <f>INDEX('[1]Jan 2024 School Census'!AG:AG,MATCH($A47,'[1]Jan 2024 School Census'!$A:$A,0))</f>
        <v>14.866666</v>
      </c>
      <c r="AD47" s="198">
        <f>INDEX('[1]Jan 2024 School Census'!AH:AH,MATCH($A47,'[1]Jan 2024 School Census'!$A:$A,0))+INDEX('[1]Jan 2024 School Census'!AI:AI,MATCH($A47,'[1]Jan 2024 School Census'!$A:$A,0))</f>
        <v>2</v>
      </c>
      <c r="AE47" s="198">
        <f>INDEX('[1]Jan 2024 School Census'!AJ:AJ,MATCH($A47,'[1]Jan 2024 School Census'!$A:$A,0))</f>
        <v>69.433330999999995</v>
      </c>
      <c r="AF47" s="198">
        <f>INDEX('[1]Jan 2024 School Census'!AK:AK,MATCH($A47,'[1]Jan 2024 School Census'!$A:$A,0))</f>
        <v>45.766665000000003</v>
      </c>
      <c r="AG47" s="198">
        <f>INDEX('[1]Jan 2024 School Census'!AL:AL,MATCH($A47,'[1]Jan 2024 School Census'!$A:$A,0))+INDEX('[1]Jan 2024 School Census'!AM:AM,MATCH($A47,'[1]Jan 2024 School Census'!$A:$A,0))</f>
        <v>1</v>
      </c>
      <c r="AH47" s="198">
        <f>INDEX('[1]Jan 2024 School Census'!AN:AN,MATCH($A47,'[1]Jan 2024 School Census'!$A:$A,0))+INDEX('[1]Jan 2024 School Census'!AR:AR,MATCH($A47,'[1]Jan 2024 School Census'!$A:$A,0))</f>
        <v>0</v>
      </c>
      <c r="AI47" s="198">
        <f>INDEX('[1]Jan 2024 School Census'!AO:AO,MATCH($A47,'[1]Jan 2024 School Census'!$A:$A,0))+INDEX('[1]Jan 2024 School Census'!AS:AS,MATCH($A47,'[1]Jan 2024 School Census'!$A:$A,0))</f>
        <v>0</v>
      </c>
      <c r="AJ47" s="198">
        <f>INDEX('[1]Jan 2024 School Census'!AP:AP,MATCH($A47,'[1]Jan 2024 School Census'!$A:$A,0))+INDEX('[1]Jan 2024 School Census'!AQ:AQ,MATCH($A47,'[1]Jan 2024 School Census'!$A:$A,0))+INDEX('[1]Jan 2024 School Census'!AT:AT,MATCH($A47,'[1]Jan 2024 School Census'!$A:$A,0))+INDEX('[1]Jan 2024 School Census'!AU:AU,MATCH($A47,'[1]Jan 2024 School Census'!$A:$A,0))</f>
        <v>0</v>
      </c>
      <c r="AK47" s="198">
        <f>INDEX('[1]Jan 2024 School Census'!AV:AV,MATCH($A47,'[1]Jan 2024 School Census'!$A:$A,0))+INDEX('[1]Jan 2024 School Census'!AZ:AZ,MATCH($A47,'[1]Jan 2024 School Census'!$A:$A,0))</f>
        <v>168.907332</v>
      </c>
      <c r="AL47" s="198">
        <f>INDEX('[1]Jan 2024 School Census'!AW:AW,MATCH($A47,'[1]Jan 2024 School Census'!$A:$A,0))+INDEX('[1]Jan 2024 School Census'!BA:BA,MATCH($A47,'[1]Jan 2024 School Census'!$A:$A,0))</f>
        <v>119.96333299999999</v>
      </c>
      <c r="AM47" s="198">
        <f>INDEX('[1]Jan 2024 School Census'!AX:AX,MATCH($A47,'[1]Jan 2024 School Census'!$A:$A,0))+INDEX('[1]Jan 2024 School Census'!BB:BB,MATCH($A47,'[1]Jan 2024 School Census'!$A:$A,0))+INDEX('[1]Jan 2024 School Census'!AY:AY,MATCH($A47,'[1]Jan 2024 School Census'!$A:$A,0))+INDEX('[1]Jan 2024 School Census'!BC:BC,MATCH($A47,'[1]Jan 2024 School Census'!$A:$A,0))</f>
        <v>3</v>
      </c>
      <c r="AN47" s="198">
        <f>INDEX('[1]Jan 2024 AP Census'!I:I,MATCH($A47,'[1]Jan 2024 AP Census'!$A:$A,0))</f>
        <v>0</v>
      </c>
      <c r="AO47" s="198">
        <f>INDEX('[1]Jan 2024 AP Census'!J:J,MATCH($A47,'[1]Jan 2024 AP Census'!$A:$A,0))</f>
        <v>0</v>
      </c>
      <c r="AP47" s="198">
        <f>INDEX('[1]Jan 2024 EY Census'!N:N,MATCH($A47,'[1]Jan 2024 EY Census'!$A:$A,0))</f>
        <v>827.63999799999999</v>
      </c>
      <c r="AQ47" s="198">
        <f>INDEX('[1]Jan 2024 EY Census'!O:O,MATCH($A47,'[1]Jan 2024 EY Census'!$A:$A,0))</f>
        <v>575.075333</v>
      </c>
      <c r="AR47" s="198">
        <f>INDEX('[1]Jan 2024 EY Census'!P:P,MATCH($A47,'[1]Jan 2024 EY Census'!$A:$A,0))</f>
        <v>36.133333</v>
      </c>
      <c r="AS47" s="198">
        <f>INDEX('[1]Jan 2024 School Census'!BE:BE,MATCH($A47,'[1]Jan 2024 School Census'!$A:$A,0))</f>
        <v>16.266667999999999</v>
      </c>
      <c r="AT47" s="198">
        <f>INDEX('[1]Jan 2024 School Census'!BF:BF,MATCH($A47,'[1]Jan 2024 School Census'!$A:$A,0))</f>
        <v>6.8</v>
      </c>
      <c r="AU47" s="198">
        <f>INDEX('[1]Jan 2024 School Census'!BG:BG,MATCH($A47,'[1]Jan 2024 School Census'!$A:$A,0))+INDEX('[1]Jan 2024 School Census'!BH:BH,MATCH($A47,'[1]Jan 2024 School Census'!$A:$A,0))</f>
        <v>1</v>
      </c>
      <c r="AV47" s="198">
        <f>INDEX('[1]Jan 2024 School Census'!BI:BI,MATCH($A47,'[1]Jan 2024 School Census'!$A:$A,0))</f>
        <v>183.114665</v>
      </c>
      <c r="AW47" s="198">
        <f>INDEX('[1]Jan 2024 School Census'!BJ:BJ,MATCH($A47,'[1]Jan 2024 School Census'!$A:$A,0))</f>
        <v>113.228667</v>
      </c>
      <c r="AX47" s="198">
        <f>INDEX('[1]Jan 2024 School Census'!BK:BK,MATCH($A47,'[1]Jan 2024 School Census'!$A:$A,0))+INDEX('[1]Jan 2024 School Census'!BL:BL,MATCH($A47,'[1]Jan 2024 School Census'!$A:$A,0))</f>
        <v>0</v>
      </c>
      <c r="AY47" s="198">
        <f>INDEX('[1]Jan 2024 School Census'!BM:BM,MATCH($A47,'[1]Jan 2024 School Census'!$A:$A,0))+INDEX('[1]Jan 2024 School Census'!BQ:BQ,MATCH($A47,'[1]Jan 2024 School Census'!$A:$A,0))</f>
        <v>0</v>
      </c>
      <c r="AZ47" s="198">
        <f>INDEX('[1]Jan 2024 School Census'!BN:BN,MATCH($A47,'[1]Jan 2024 School Census'!$A:$A,0))+INDEX('[1]Jan 2024 School Census'!BR:BR,MATCH($A47,'[1]Jan 2024 School Census'!$A:$A,0))</f>
        <v>0</v>
      </c>
      <c r="BA47" s="198">
        <f>INDEX('[1]Jan 2024 School Census'!BO:BO,MATCH($A47,'[1]Jan 2024 School Census'!$A:$A,0))+INDEX('[1]Jan 2024 School Census'!BP:BP,MATCH($A47,'[1]Jan 2024 School Census'!$A:$A,0))+INDEX('[1]Jan 2024 School Census'!BS:BS,MATCH($A47,'[1]Jan 2024 School Census'!$A:$A,0))+INDEX('[1]Jan 2024 School Census'!BT:BT,MATCH($A47,'[1]Jan 2024 School Census'!$A:$A,0))</f>
        <v>0</v>
      </c>
      <c r="BB47" s="198">
        <f>INDEX('[1]Jan 2024 School Census'!BU:BU,MATCH($A47,'[1]Jan 2024 School Census'!$A:$A,0))</f>
        <v>506.59667400000001</v>
      </c>
      <c r="BC47" s="198">
        <f>INDEX('[1]Jan 2024 School Census'!BV:BV,MATCH($A47,'[1]Jan 2024 School Census'!$A:$A,0))</f>
        <v>228.060001</v>
      </c>
      <c r="BD47" s="198">
        <f>INDEX('[1]Jan 2024 School Census'!BW:BW,MATCH($A47,'[1]Jan 2024 School Census'!$A:$A,0))+INDEX('[1]Jan 2024 School Census'!BX:BX,MATCH($A47,'[1]Jan 2024 School Census'!$A:$A,0))</f>
        <v>2</v>
      </c>
      <c r="BE47" s="198">
        <f>INDEX('[1]Jan 2024 EY Census'!J:J,MATCH($A47,'[1]Jan 2024 EY Census'!$A:$A,0))</f>
        <v>5464.545325</v>
      </c>
      <c r="BF47" s="198">
        <f>INDEX('[1]Jan 2024 EY Census'!K:K,MATCH($A47,'[1]Jan 2024 EY Census'!$A:$A,0))</f>
        <v>2112.5146589999999</v>
      </c>
      <c r="BG47" s="198">
        <f>INDEX('[1]Jan 2024 EY Census'!L:L,MATCH($A47,'[1]Jan 2024 EY Census'!$A:$A,0))</f>
        <v>40.458666000000001</v>
      </c>
      <c r="BH47" s="198">
        <f t="shared" si="8"/>
        <v>566</v>
      </c>
      <c r="BI47" s="198">
        <f t="shared" si="9"/>
        <v>673</v>
      </c>
      <c r="BJ47" s="198">
        <f t="shared" si="10"/>
        <v>723.5</v>
      </c>
      <c r="BK47" s="198">
        <f t="shared" si="11"/>
        <v>1656</v>
      </c>
      <c r="BL47" s="198">
        <v>246</v>
      </c>
      <c r="BN47" s="218">
        <v>211</v>
      </c>
      <c r="BO47" s="218" t="s">
        <v>137</v>
      </c>
      <c r="BP47" s="218">
        <v>2117095</v>
      </c>
      <c r="BQ47" s="218">
        <v>100987</v>
      </c>
      <c r="BR47" s="218" t="s">
        <v>281</v>
      </c>
      <c r="BS47" s="218" t="s">
        <v>241</v>
      </c>
      <c r="BT47" s="194" t="str">
        <f t="shared" si="0"/>
        <v>Maintained</v>
      </c>
      <c r="BU47" s="211">
        <v>233</v>
      </c>
      <c r="BV47" s="211">
        <v>274</v>
      </c>
      <c r="BW47" s="199">
        <f t="shared" si="6"/>
        <v>2</v>
      </c>
      <c r="BX47" s="195" t="str">
        <f t="shared" si="7"/>
        <v>2112</v>
      </c>
      <c r="BY47" s="228">
        <v>343</v>
      </c>
      <c r="BZ47" s="229" t="s">
        <v>199</v>
      </c>
      <c r="CA47" s="258">
        <v>1179.8336842105264</v>
      </c>
      <c r="CB47" s="259">
        <v>227.04263157894738</v>
      </c>
      <c r="CC47" s="258">
        <v>841.46263157894737</v>
      </c>
      <c r="CD47" s="259">
        <v>12.856315789473683</v>
      </c>
    </row>
    <row r="48" spans="1:82" ht="14.5" x14ac:dyDescent="0.35">
      <c r="A48" s="196">
        <v>390</v>
      </c>
      <c r="B48" s="197" t="s">
        <v>142</v>
      </c>
      <c r="C48" s="198">
        <v>14460</v>
      </c>
      <c r="D48" s="198">
        <v>9548</v>
      </c>
      <c r="E48" s="198">
        <f>INDEX('[1]Jan 2024 School Census'!D:D,MATCH($A48,'[1]Jan 2024 School Census'!$A:$A,0))</f>
        <v>0</v>
      </c>
      <c r="F48" s="198">
        <f>INDEX('[1]Jan 2024 School Census'!E:E,MATCH($A48,'[1]Jan 2024 School Census'!$A:$A,0))</f>
        <v>61</v>
      </c>
      <c r="G48" s="198">
        <f>INDEX('[1]Jan 2024 School Census'!F:F,MATCH($A48,'[1]Jan 2024 School Census'!$A:$A,0))</f>
        <v>23</v>
      </c>
      <c r="H48" s="198">
        <f>INDEX('[1]Jan 2024 School Census'!G:G,MATCH($A48,'[1]Jan 2024 School Census'!$A:$A,0))+INDEX('[1]Jan 2024 School Census'!H:H,MATCH($A48,'[1]Jan 2024 School Census'!$A:$A,0))</f>
        <v>1</v>
      </c>
      <c r="I48" s="198">
        <f>INDEX('[1]Jan 2024 School Census'!I:I,MATCH($A48,'[1]Jan 2024 School Census'!$A:$A,0))</f>
        <v>43</v>
      </c>
      <c r="J48" s="198">
        <f>INDEX('[1]Jan 2024 School Census'!J:J,MATCH($A48,'[1]Jan 2024 School Census'!$A:$A,0))</f>
        <v>748.26666699999998</v>
      </c>
      <c r="K48" s="198">
        <f>INDEX('[1]Jan 2024 School Census'!K:K,MATCH($A48,'[1]Jan 2024 School Census'!$A:$A,0))</f>
        <v>317</v>
      </c>
      <c r="L48" s="198">
        <f>INDEX('[1]Jan 2024 School Census'!L:L,MATCH($A48,'[1]Jan 2024 School Census'!$A:$A,0))+INDEX('[1]Jan 2024 School Census'!M:M,MATCH($A48,'[1]Jan 2024 School Census'!$A:$A,0))</f>
        <v>9</v>
      </c>
      <c r="M48" s="198">
        <f>INDEX('[1]Jan 2024 School Census'!N:N,MATCH($A48,'[1]Jan 2024 School Census'!$A:$A,0))+INDEX('[1]Jan 2024 School Census'!S:S,MATCH($A48,'[1]Jan 2024 School Census'!$A:$A,0))</f>
        <v>0</v>
      </c>
      <c r="N48" s="198">
        <f>INDEX('[1]Jan 2024 School Census'!O:O,MATCH($A48,'[1]Jan 2024 School Census'!$A:$A,0))+INDEX('[1]Jan 2024 School Census'!T:T,MATCH($A48,'[1]Jan 2024 School Census'!$A:$A,0))</f>
        <v>0</v>
      </c>
      <c r="O48" s="198">
        <f>INDEX('[1]Jan 2024 School Census'!P:P,MATCH($A48,'[1]Jan 2024 School Census'!$A:$A,0))+INDEX('[1]Jan 2024 School Census'!U:U,MATCH($A48,'[1]Jan 2024 School Census'!$A:$A,0))</f>
        <v>0</v>
      </c>
      <c r="P48" s="198">
        <f>INDEX('[1]Jan 2024 School Census'!Q:Q,MATCH($A48,'[1]Jan 2024 School Census'!$A:$A,0))+INDEX('[1]Jan 2024 School Census'!R:R,MATCH($A48,'[1]Jan 2024 School Census'!$A:$A,0))+INDEX('[1]Jan 2024 School Census'!V:V,MATCH($A48,'[1]Jan 2024 School Census'!$A:$A,0))+INDEX('[1]Jan 2024 School Census'!W:W,MATCH($A48,'[1]Jan 2024 School Census'!$A:$A,0))</f>
        <v>0</v>
      </c>
      <c r="Q48" s="198">
        <f>INDEX('[1]Jan 2024 School Census'!X:X,MATCH($A48,'[1]Jan 2024 School Census'!$A:$A,0))</f>
        <v>0</v>
      </c>
      <c r="R48" s="198">
        <f>INDEX('[1]Jan 2024 School Census'!Y:Y,MATCH($A48,'[1]Jan 2024 School Census'!$A:$A,0))</f>
        <v>124</v>
      </c>
      <c r="S48" s="198">
        <f>INDEX('[1]Jan 2024 School Census'!Z:Z,MATCH($A48,'[1]Jan 2024 School Census'!$A:$A,0))</f>
        <v>52.8</v>
      </c>
      <c r="T48" s="198">
        <f>INDEX('[1]Jan 2024 School Census'!AA:AA,MATCH($A48,'[1]Jan 2024 School Census'!$A:$A,0))+INDEX('[1]Jan 2024 School Census'!AB:AB,MATCH($A48,'[1]Jan 2024 School Census'!$A:$A,0))</f>
        <v>1</v>
      </c>
      <c r="U48" s="198">
        <f>INDEX('[1]Jan 2024 AP Census'!D:D,MATCH($A48,'[1]Jan 2024 AP Census'!$A:$A,0))</f>
        <v>0</v>
      </c>
      <c r="V48" s="198">
        <f>INDEX('[1]Jan 2024 AP Census'!E:E,MATCH($A48,'[1]Jan 2024 AP Census'!$A:$A,0))</f>
        <v>0</v>
      </c>
      <c r="W48" s="198">
        <f>INDEX('[1]Jan 2024 AP Census'!F:F,MATCH($A48,'[1]Jan 2024 AP Census'!$A:$A,0))</f>
        <v>0</v>
      </c>
      <c r="X48" s="198">
        <f>INDEX('[1]Jan 2024 EY Census'!D:D,MATCH($A48,'[1]Jan 2024 EY Census'!$A:$A,0))</f>
        <v>494.933334</v>
      </c>
      <c r="Y48" s="198">
        <f>INDEX('[1]Jan 2024 EY Census'!E:E,MATCH($A48,'[1]Jan 2024 EY Census'!$A:$A,0))</f>
        <v>909.40175499999998</v>
      </c>
      <c r="Z48" s="198">
        <f>INDEX('[1]Jan 2024 EY Census'!F:F,MATCH($A48,'[1]Jan 2024 EY Census'!$A:$A,0))</f>
        <v>276.3</v>
      </c>
      <c r="AA48" s="198">
        <f>INDEX('[1]Jan 2024 EY Census'!G:G,MATCH($A48,'[1]Jan 2024 EY Census'!$A:$A,0))</f>
        <v>88.533332999999999</v>
      </c>
      <c r="AB48" s="198">
        <f>INDEX('[1]Jan 2024 School Census'!AF:AF,MATCH($A48,'[1]Jan 2024 School Census'!$A:$A,0))</f>
        <v>16</v>
      </c>
      <c r="AC48" s="198">
        <f>INDEX('[1]Jan 2024 School Census'!AG:AG,MATCH($A48,'[1]Jan 2024 School Census'!$A:$A,0))</f>
        <v>4</v>
      </c>
      <c r="AD48" s="198">
        <f>INDEX('[1]Jan 2024 School Census'!AH:AH,MATCH($A48,'[1]Jan 2024 School Census'!$A:$A,0))+INDEX('[1]Jan 2024 School Census'!AI:AI,MATCH($A48,'[1]Jan 2024 School Census'!$A:$A,0))</f>
        <v>0</v>
      </c>
      <c r="AE48" s="198">
        <f>INDEX('[1]Jan 2024 School Census'!AJ:AJ,MATCH($A48,'[1]Jan 2024 School Census'!$A:$A,0))</f>
        <v>158</v>
      </c>
      <c r="AF48" s="198">
        <f>INDEX('[1]Jan 2024 School Census'!AK:AK,MATCH($A48,'[1]Jan 2024 School Census'!$A:$A,0))</f>
        <v>94</v>
      </c>
      <c r="AG48" s="198">
        <f>INDEX('[1]Jan 2024 School Census'!AL:AL,MATCH($A48,'[1]Jan 2024 School Census'!$A:$A,0))+INDEX('[1]Jan 2024 School Census'!AM:AM,MATCH($A48,'[1]Jan 2024 School Census'!$A:$A,0))</f>
        <v>2</v>
      </c>
      <c r="AH48" s="198">
        <f>INDEX('[1]Jan 2024 School Census'!AN:AN,MATCH($A48,'[1]Jan 2024 School Census'!$A:$A,0))+INDEX('[1]Jan 2024 School Census'!AR:AR,MATCH($A48,'[1]Jan 2024 School Census'!$A:$A,0))</f>
        <v>0</v>
      </c>
      <c r="AI48" s="198">
        <f>INDEX('[1]Jan 2024 School Census'!AO:AO,MATCH($A48,'[1]Jan 2024 School Census'!$A:$A,0))+INDEX('[1]Jan 2024 School Census'!AS:AS,MATCH($A48,'[1]Jan 2024 School Census'!$A:$A,0))</f>
        <v>0</v>
      </c>
      <c r="AJ48" s="198">
        <f>INDEX('[1]Jan 2024 School Census'!AP:AP,MATCH($A48,'[1]Jan 2024 School Census'!$A:$A,0))+INDEX('[1]Jan 2024 School Census'!AQ:AQ,MATCH($A48,'[1]Jan 2024 School Census'!$A:$A,0))+INDEX('[1]Jan 2024 School Census'!AT:AT,MATCH($A48,'[1]Jan 2024 School Census'!$A:$A,0))+INDEX('[1]Jan 2024 School Census'!AU:AU,MATCH($A48,'[1]Jan 2024 School Census'!$A:$A,0))</f>
        <v>0</v>
      </c>
      <c r="AK48" s="198">
        <f>INDEX('[1]Jan 2024 School Census'!AV:AV,MATCH($A48,'[1]Jan 2024 School Census'!$A:$A,0))+INDEX('[1]Jan 2024 School Census'!AZ:AZ,MATCH($A48,'[1]Jan 2024 School Census'!$A:$A,0))</f>
        <v>22</v>
      </c>
      <c r="AL48" s="198">
        <f>INDEX('[1]Jan 2024 School Census'!AW:AW,MATCH($A48,'[1]Jan 2024 School Census'!$A:$A,0))+INDEX('[1]Jan 2024 School Census'!BA:BA,MATCH($A48,'[1]Jan 2024 School Census'!$A:$A,0))</f>
        <v>12</v>
      </c>
      <c r="AM48" s="198">
        <f>INDEX('[1]Jan 2024 School Census'!AX:AX,MATCH($A48,'[1]Jan 2024 School Census'!$A:$A,0))+INDEX('[1]Jan 2024 School Census'!BB:BB,MATCH($A48,'[1]Jan 2024 School Census'!$A:$A,0))+INDEX('[1]Jan 2024 School Census'!AY:AY,MATCH($A48,'[1]Jan 2024 School Census'!$A:$A,0))+INDEX('[1]Jan 2024 School Census'!BC:BC,MATCH($A48,'[1]Jan 2024 School Census'!$A:$A,0))</f>
        <v>0</v>
      </c>
      <c r="AN48" s="198">
        <f>INDEX('[1]Jan 2024 AP Census'!I:I,MATCH($A48,'[1]Jan 2024 AP Census'!$A:$A,0))</f>
        <v>0</v>
      </c>
      <c r="AO48" s="198">
        <f>INDEX('[1]Jan 2024 AP Census'!J:J,MATCH($A48,'[1]Jan 2024 AP Census'!$A:$A,0))</f>
        <v>0</v>
      </c>
      <c r="AP48" s="198">
        <f>INDEX('[1]Jan 2024 EY Census'!N:N,MATCH($A48,'[1]Jan 2024 EY Census'!$A:$A,0))</f>
        <v>63.6</v>
      </c>
      <c r="AQ48" s="198">
        <f>INDEX('[1]Jan 2024 EY Census'!O:O,MATCH($A48,'[1]Jan 2024 EY Census'!$A:$A,0))</f>
        <v>33.466667000000001</v>
      </c>
      <c r="AR48" s="198">
        <f>INDEX('[1]Jan 2024 EY Census'!P:P,MATCH($A48,'[1]Jan 2024 EY Census'!$A:$A,0))</f>
        <v>8</v>
      </c>
      <c r="AS48" s="198">
        <f>INDEX('[1]Jan 2024 School Census'!BE:BE,MATCH($A48,'[1]Jan 2024 School Census'!$A:$A,0))</f>
        <v>26</v>
      </c>
      <c r="AT48" s="198">
        <f>INDEX('[1]Jan 2024 School Census'!BF:BF,MATCH($A48,'[1]Jan 2024 School Census'!$A:$A,0))</f>
        <v>12</v>
      </c>
      <c r="AU48" s="198">
        <f>INDEX('[1]Jan 2024 School Census'!BG:BG,MATCH($A48,'[1]Jan 2024 School Census'!$A:$A,0))+INDEX('[1]Jan 2024 School Census'!BH:BH,MATCH($A48,'[1]Jan 2024 School Census'!$A:$A,0))</f>
        <v>0</v>
      </c>
      <c r="AV48" s="198">
        <f>INDEX('[1]Jan 2024 School Census'!BI:BI,MATCH($A48,'[1]Jan 2024 School Census'!$A:$A,0))</f>
        <v>243.24333300000001</v>
      </c>
      <c r="AW48" s="198">
        <f>INDEX('[1]Jan 2024 School Census'!BJ:BJ,MATCH($A48,'[1]Jan 2024 School Census'!$A:$A,0))</f>
        <v>130.36666500000001</v>
      </c>
      <c r="AX48" s="198">
        <f>INDEX('[1]Jan 2024 School Census'!BK:BK,MATCH($A48,'[1]Jan 2024 School Census'!$A:$A,0))+INDEX('[1]Jan 2024 School Census'!BL:BL,MATCH($A48,'[1]Jan 2024 School Census'!$A:$A,0))</f>
        <v>3</v>
      </c>
      <c r="AY48" s="198">
        <f>INDEX('[1]Jan 2024 School Census'!BM:BM,MATCH($A48,'[1]Jan 2024 School Census'!$A:$A,0))+INDEX('[1]Jan 2024 School Census'!BQ:BQ,MATCH($A48,'[1]Jan 2024 School Census'!$A:$A,0))</f>
        <v>0</v>
      </c>
      <c r="AZ48" s="198">
        <f>INDEX('[1]Jan 2024 School Census'!BN:BN,MATCH($A48,'[1]Jan 2024 School Census'!$A:$A,0))+INDEX('[1]Jan 2024 School Census'!BR:BR,MATCH($A48,'[1]Jan 2024 School Census'!$A:$A,0))</f>
        <v>0</v>
      </c>
      <c r="BA48" s="198">
        <f>INDEX('[1]Jan 2024 School Census'!BO:BO,MATCH($A48,'[1]Jan 2024 School Census'!$A:$A,0))+INDEX('[1]Jan 2024 School Census'!BP:BP,MATCH($A48,'[1]Jan 2024 School Census'!$A:$A,0))+INDEX('[1]Jan 2024 School Census'!BS:BS,MATCH($A48,'[1]Jan 2024 School Census'!$A:$A,0))+INDEX('[1]Jan 2024 School Census'!BT:BT,MATCH($A48,'[1]Jan 2024 School Census'!$A:$A,0))</f>
        <v>0</v>
      </c>
      <c r="BB48" s="198">
        <f>INDEX('[1]Jan 2024 School Census'!BU:BU,MATCH($A48,'[1]Jan 2024 School Census'!$A:$A,0))</f>
        <v>46</v>
      </c>
      <c r="BC48" s="198">
        <f>INDEX('[1]Jan 2024 School Census'!BV:BV,MATCH($A48,'[1]Jan 2024 School Census'!$A:$A,0))</f>
        <v>19</v>
      </c>
      <c r="BD48" s="198">
        <f>INDEX('[1]Jan 2024 School Census'!BW:BW,MATCH($A48,'[1]Jan 2024 School Census'!$A:$A,0))+INDEX('[1]Jan 2024 School Census'!BX:BX,MATCH($A48,'[1]Jan 2024 School Census'!$A:$A,0))</f>
        <v>0</v>
      </c>
      <c r="BE48" s="198">
        <f>INDEX('[1]Jan 2024 EY Census'!J:J,MATCH($A48,'[1]Jan 2024 EY Census'!$A:$A,0))</f>
        <v>592.16666399999997</v>
      </c>
      <c r="BF48" s="198">
        <f>INDEX('[1]Jan 2024 EY Census'!K:K,MATCH($A48,'[1]Jan 2024 EY Census'!$A:$A,0))</f>
        <v>193.966668</v>
      </c>
      <c r="BG48" s="198">
        <f>INDEX('[1]Jan 2024 EY Census'!L:L,MATCH($A48,'[1]Jan 2024 EY Census'!$A:$A,0))</f>
        <v>56.933332999999998</v>
      </c>
      <c r="BH48" s="198">
        <f t="shared" si="8"/>
        <v>256</v>
      </c>
      <c r="BI48" s="198">
        <f t="shared" si="9"/>
        <v>270</v>
      </c>
      <c r="BJ48" s="198">
        <f t="shared" si="10"/>
        <v>73</v>
      </c>
      <c r="BK48" s="198">
        <f t="shared" si="11"/>
        <v>156</v>
      </c>
      <c r="BL48" s="198">
        <v>53</v>
      </c>
      <c r="BN48" s="218">
        <v>211</v>
      </c>
      <c r="BO48" s="218" t="s">
        <v>137</v>
      </c>
      <c r="BP48" s="218">
        <v>2117168</v>
      </c>
      <c r="BQ48" s="218">
        <v>100989</v>
      </c>
      <c r="BR48" s="218" t="s">
        <v>282</v>
      </c>
      <c r="BS48" s="218" t="s">
        <v>241</v>
      </c>
      <c r="BT48" s="194" t="str">
        <f t="shared" si="0"/>
        <v>Maintained</v>
      </c>
      <c r="BU48" s="211">
        <v>0</v>
      </c>
      <c r="BV48" s="211">
        <v>122</v>
      </c>
      <c r="BW48" s="199">
        <f t="shared" si="6"/>
        <v>3</v>
      </c>
      <c r="BX48" s="195" t="str">
        <f t="shared" si="7"/>
        <v>2113</v>
      </c>
      <c r="BY48" s="228">
        <v>344</v>
      </c>
      <c r="BZ48" s="229" t="s">
        <v>234</v>
      </c>
      <c r="CA48" s="258">
        <v>1391.9750171052633</v>
      </c>
      <c r="CB48" s="259">
        <v>458.09947347368427</v>
      </c>
      <c r="CC48" s="258">
        <v>1035.5936842105264</v>
      </c>
      <c r="CD48" s="259">
        <v>25.623684210526317</v>
      </c>
    </row>
    <row r="49" spans="1:82" ht="14.5" x14ac:dyDescent="0.35">
      <c r="A49" s="196">
        <v>916</v>
      </c>
      <c r="B49" s="197" t="s">
        <v>143</v>
      </c>
      <c r="C49" s="198">
        <v>47130.5</v>
      </c>
      <c r="D49" s="198">
        <v>36696</v>
      </c>
      <c r="E49" s="198">
        <f>INDEX('[1]Jan 2024 School Census'!D:D,MATCH($A49,'[1]Jan 2024 School Census'!$A:$A,0))</f>
        <v>0</v>
      </c>
      <c r="F49" s="198">
        <f>INDEX('[1]Jan 2024 School Census'!E:E,MATCH($A49,'[1]Jan 2024 School Census'!$A:$A,0))</f>
        <v>0</v>
      </c>
      <c r="G49" s="198">
        <f>INDEX('[1]Jan 2024 School Census'!F:F,MATCH($A49,'[1]Jan 2024 School Census'!$A:$A,0))</f>
        <v>0</v>
      </c>
      <c r="H49" s="198">
        <f>INDEX('[1]Jan 2024 School Census'!G:G,MATCH($A49,'[1]Jan 2024 School Census'!$A:$A,0))+INDEX('[1]Jan 2024 School Census'!H:H,MATCH($A49,'[1]Jan 2024 School Census'!$A:$A,0))</f>
        <v>0</v>
      </c>
      <c r="I49" s="198">
        <f>INDEX('[1]Jan 2024 School Census'!I:I,MATCH($A49,'[1]Jan 2024 School Census'!$A:$A,0))</f>
        <v>0</v>
      </c>
      <c r="J49" s="198">
        <f>INDEX('[1]Jan 2024 School Census'!J:J,MATCH($A49,'[1]Jan 2024 School Census'!$A:$A,0))</f>
        <v>0</v>
      </c>
      <c r="K49" s="198">
        <f>INDEX('[1]Jan 2024 School Census'!K:K,MATCH($A49,'[1]Jan 2024 School Census'!$A:$A,0))</f>
        <v>0</v>
      </c>
      <c r="L49" s="198">
        <f>INDEX('[1]Jan 2024 School Census'!L:L,MATCH($A49,'[1]Jan 2024 School Census'!$A:$A,0))+INDEX('[1]Jan 2024 School Census'!M:M,MATCH($A49,'[1]Jan 2024 School Census'!$A:$A,0))</f>
        <v>0</v>
      </c>
      <c r="M49" s="198">
        <f>INDEX('[1]Jan 2024 School Census'!N:N,MATCH($A49,'[1]Jan 2024 School Census'!$A:$A,0))+INDEX('[1]Jan 2024 School Census'!S:S,MATCH($A49,'[1]Jan 2024 School Census'!$A:$A,0))</f>
        <v>0</v>
      </c>
      <c r="N49" s="198">
        <f>INDEX('[1]Jan 2024 School Census'!O:O,MATCH($A49,'[1]Jan 2024 School Census'!$A:$A,0))+INDEX('[1]Jan 2024 School Census'!T:T,MATCH($A49,'[1]Jan 2024 School Census'!$A:$A,0))</f>
        <v>0</v>
      </c>
      <c r="O49" s="198">
        <f>INDEX('[1]Jan 2024 School Census'!P:P,MATCH($A49,'[1]Jan 2024 School Census'!$A:$A,0))+INDEX('[1]Jan 2024 School Census'!U:U,MATCH($A49,'[1]Jan 2024 School Census'!$A:$A,0))</f>
        <v>0</v>
      </c>
      <c r="P49" s="198">
        <f>INDEX('[1]Jan 2024 School Census'!Q:Q,MATCH($A49,'[1]Jan 2024 School Census'!$A:$A,0))+INDEX('[1]Jan 2024 School Census'!R:R,MATCH($A49,'[1]Jan 2024 School Census'!$A:$A,0))+INDEX('[1]Jan 2024 School Census'!V:V,MATCH($A49,'[1]Jan 2024 School Census'!$A:$A,0))+INDEX('[1]Jan 2024 School Census'!W:W,MATCH($A49,'[1]Jan 2024 School Census'!$A:$A,0))</f>
        <v>0</v>
      </c>
      <c r="Q49" s="198">
        <f>INDEX('[1]Jan 2024 School Census'!X:X,MATCH($A49,'[1]Jan 2024 School Census'!$A:$A,0))</f>
        <v>46.9</v>
      </c>
      <c r="R49" s="198">
        <f>INDEX('[1]Jan 2024 School Census'!Y:Y,MATCH($A49,'[1]Jan 2024 School Census'!$A:$A,0))</f>
        <v>338.433334</v>
      </c>
      <c r="S49" s="198">
        <f>INDEX('[1]Jan 2024 School Census'!Z:Z,MATCH($A49,'[1]Jan 2024 School Census'!$A:$A,0))</f>
        <v>135.48333400000001</v>
      </c>
      <c r="T49" s="198">
        <f>INDEX('[1]Jan 2024 School Census'!AA:AA,MATCH($A49,'[1]Jan 2024 School Census'!$A:$A,0))+INDEX('[1]Jan 2024 School Census'!AB:AB,MATCH($A49,'[1]Jan 2024 School Census'!$A:$A,0))</f>
        <v>2.6</v>
      </c>
      <c r="U49" s="198">
        <f>INDEX('[1]Jan 2024 AP Census'!D:D,MATCH($A49,'[1]Jan 2024 AP Census'!$A:$A,0))</f>
        <v>0</v>
      </c>
      <c r="V49" s="198">
        <f>INDEX('[1]Jan 2024 AP Census'!E:E,MATCH($A49,'[1]Jan 2024 AP Census'!$A:$A,0))</f>
        <v>0</v>
      </c>
      <c r="W49" s="198">
        <f>INDEX('[1]Jan 2024 AP Census'!F:F,MATCH($A49,'[1]Jan 2024 AP Census'!$A:$A,0))</f>
        <v>0</v>
      </c>
      <c r="X49" s="198">
        <f>INDEX('[1]Jan 2024 EY Census'!D:D,MATCH($A49,'[1]Jan 2024 EY Census'!$A:$A,0))</f>
        <v>686.61799699999995</v>
      </c>
      <c r="Y49" s="198">
        <f>INDEX('[1]Jan 2024 EY Census'!E:E,MATCH($A49,'[1]Jan 2024 EY Census'!$A:$A,0))</f>
        <v>5457.1819960000003</v>
      </c>
      <c r="Z49" s="198">
        <f>INDEX('[1]Jan 2024 EY Census'!F:F,MATCH($A49,'[1]Jan 2024 EY Census'!$A:$A,0))</f>
        <v>2020.6839990000001</v>
      </c>
      <c r="AA49" s="198">
        <f>INDEX('[1]Jan 2024 EY Census'!G:G,MATCH($A49,'[1]Jan 2024 EY Census'!$A:$A,0))</f>
        <v>214.08333400000001</v>
      </c>
      <c r="AB49" s="198">
        <f>INDEX('[1]Jan 2024 School Census'!AF:AF,MATCH($A49,'[1]Jan 2024 School Census'!$A:$A,0))</f>
        <v>0</v>
      </c>
      <c r="AC49" s="198">
        <f>INDEX('[1]Jan 2024 School Census'!AG:AG,MATCH($A49,'[1]Jan 2024 School Census'!$A:$A,0))</f>
        <v>0</v>
      </c>
      <c r="AD49" s="198">
        <f>INDEX('[1]Jan 2024 School Census'!AH:AH,MATCH($A49,'[1]Jan 2024 School Census'!$A:$A,0))+INDEX('[1]Jan 2024 School Census'!AI:AI,MATCH($A49,'[1]Jan 2024 School Census'!$A:$A,0))</f>
        <v>0</v>
      </c>
      <c r="AE49" s="198">
        <f>INDEX('[1]Jan 2024 School Census'!AJ:AJ,MATCH($A49,'[1]Jan 2024 School Census'!$A:$A,0))</f>
        <v>0</v>
      </c>
      <c r="AF49" s="198">
        <f>INDEX('[1]Jan 2024 School Census'!AK:AK,MATCH($A49,'[1]Jan 2024 School Census'!$A:$A,0))</f>
        <v>0</v>
      </c>
      <c r="AG49" s="198">
        <f>INDEX('[1]Jan 2024 School Census'!AL:AL,MATCH($A49,'[1]Jan 2024 School Census'!$A:$A,0))+INDEX('[1]Jan 2024 School Census'!AM:AM,MATCH($A49,'[1]Jan 2024 School Census'!$A:$A,0))</f>
        <v>0</v>
      </c>
      <c r="AH49" s="198">
        <f>INDEX('[1]Jan 2024 School Census'!AN:AN,MATCH($A49,'[1]Jan 2024 School Census'!$A:$A,0))+INDEX('[1]Jan 2024 School Census'!AR:AR,MATCH($A49,'[1]Jan 2024 School Census'!$A:$A,0))</f>
        <v>0</v>
      </c>
      <c r="AI49" s="198">
        <f>INDEX('[1]Jan 2024 School Census'!AO:AO,MATCH($A49,'[1]Jan 2024 School Census'!$A:$A,0))+INDEX('[1]Jan 2024 School Census'!AS:AS,MATCH($A49,'[1]Jan 2024 School Census'!$A:$A,0))</f>
        <v>0</v>
      </c>
      <c r="AJ49" s="198">
        <f>INDEX('[1]Jan 2024 School Census'!AP:AP,MATCH($A49,'[1]Jan 2024 School Census'!$A:$A,0))+INDEX('[1]Jan 2024 School Census'!AQ:AQ,MATCH($A49,'[1]Jan 2024 School Census'!$A:$A,0))+INDEX('[1]Jan 2024 School Census'!AT:AT,MATCH($A49,'[1]Jan 2024 School Census'!$A:$A,0))+INDEX('[1]Jan 2024 School Census'!AU:AU,MATCH($A49,'[1]Jan 2024 School Census'!$A:$A,0))</f>
        <v>0</v>
      </c>
      <c r="AK49" s="198">
        <f>INDEX('[1]Jan 2024 School Census'!AV:AV,MATCH($A49,'[1]Jan 2024 School Census'!$A:$A,0))+INDEX('[1]Jan 2024 School Census'!AZ:AZ,MATCH($A49,'[1]Jan 2024 School Census'!$A:$A,0))</f>
        <v>11</v>
      </c>
      <c r="AL49" s="198">
        <f>INDEX('[1]Jan 2024 School Census'!AW:AW,MATCH($A49,'[1]Jan 2024 School Census'!$A:$A,0))+INDEX('[1]Jan 2024 School Census'!BA:BA,MATCH($A49,'[1]Jan 2024 School Census'!$A:$A,0))</f>
        <v>8</v>
      </c>
      <c r="AM49" s="198">
        <f>INDEX('[1]Jan 2024 School Census'!AX:AX,MATCH($A49,'[1]Jan 2024 School Census'!$A:$A,0))+INDEX('[1]Jan 2024 School Census'!BB:BB,MATCH($A49,'[1]Jan 2024 School Census'!$A:$A,0))+INDEX('[1]Jan 2024 School Census'!AY:AY,MATCH($A49,'[1]Jan 2024 School Census'!$A:$A,0))+INDEX('[1]Jan 2024 School Census'!BC:BC,MATCH($A49,'[1]Jan 2024 School Census'!$A:$A,0))</f>
        <v>0</v>
      </c>
      <c r="AN49" s="198">
        <f>INDEX('[1]Jan 2024 AP Census'!I:I,MATCH($A49,'[1]Jan 2024 AP Census'!$A:$A,0))</f>
        <v>0</v>
      </c>
      <c r="AO49" s="198">
        <f>INDEX('[1]Jan 2024 AP Census'!J:J,MATCH($A49,'[1]Jan 2024 AP Census'!$A:$A,0))</f>
        <v>0</v>
      </c>
      <c r="AP49" s="198">
        <f>INDEX('[1]Jan 2024 EY Census'!N:N,MATCH($A49,'[1]Jan 2024 EY Census'!$A:$A,0))</f>
        <v>433.52599900000001</v>
      </c>
      <c r="AQ49" s="198">
        <f>INDEX('[1]Jan 2024 EY Census'!O:O,MATCH($A49,'[1]Jan 2024 EY Census'!$A:$A,0))</f>
        <v>302.98800199999999</v>
      </c>
      <c r="AR49" s="198">
        <f>INDEX('[1]Jan 2024 EY Census'!P:P,MATCH($A49,'[1]Jan 2024 EY Census'!$A:$A,0))</f>
        <v>20.399999999999999</v>
      </c>
      <c r="AS49" s="198">
        <f>INDEX('[1]Jan 2024 School Census'!BE:BE,MATCH($A49,'[1]Jan 2024 School Census'!$A:$A,0))</f>
        <v>0</v>
      </c>
      <c r="AT49" s="198">
        <f>INDEX('[1]Jan 2024 School Census'!BF:BF,MATCH($A49,'[1]Jan 2024 School Census'!$A:$A,0))</f>
        <v>0</v>
      </c>
      <c r="AU49" s="198">
        <f>INDEX('[1]Jan 2024 School Census'!BG:BG,MATCH($A49,'[1]Jan 2024 School Census'!$A:$A,0))+INDEX('[1]Jan 2024 School Census'!BH:BH,MATCH($A49,'[1]Jan 2024 School Census'!$A:$A,0))</f>
        <v>0</v>
      </c>
      <c r="AV49" s="198">
        <f>INDEX('[1]Jan 2024 School Census'!BI:BI,MATCH($A49,'[1]Jan 2024 School Census'!$A:$A,0))</f>
        <v>0</v>
      </c>
      <c r="AW49" s="198">
        <f>INDEX('[1]Jan 2024 School Census'!BJ:BJ,MATCH($A49,'[1]Jan 2024 School Census'!$A:$A,0))</f>
        <v>0</v>
      </c>
      <c r="AX49" s="198">
        <f>INDEX('[1]Jan 2024 School Census'!BK:BK,MATCH($A49,'[1]Jan 2024 School Census'!$A:$A,0))+INDEX('[1]Jan 2024 School Census'!BL:BL,MATCH($A49,'[1]Jan 2024 School Census'!$A:$A,0))</f>
        <v>0</v>
      </c>
      <c r="AY49" s="198">
        <f>INDEX('[1]Jan 2024 School Census'!BM:BM,MATCH($A49,'[1]Jan 2024 School Census'!$A:$A,0))+INDEX('[1]Jan 2024 School Census'!BQ:BQ,MATCH($A49,'[1]Jan 2024 School Census'!$A:$A,0))</f>
        <v>0</v>
      </c>
      <c r="AZ49" s="198">
        <f>INDEX('[1]Jan 2024 School Census'!BN:BN,MATCH($A49,'[1]Jan 2024 School Census'!$A:$A,0))+INDEX('[1]Jan 2024 School Census'!BR:BR,MATCH($A49,'[1]Jan 2024 School Census'!$A:$A,0))</f>
        <v>0</v>
      </c>
      <c r="BA49" s="198">
        <f>INDEX('[1]Jan 2024 School Census'!BO:BO,MATCH($A49,'[1]Jan 2024 School Census'!$A:$A,0))+INDEX('[1]Jan 2024 School Census'!BP:BP,MATCH($A49,'[1]Jan 2024 School Census'!$A:$A,0))+INDEX('[1]Jan 2024 School Census'!BS:BS,MATCH($A49,'[1]Jan 2024 School Census'!$A:$A,0))+INDEX('[1]Jan 2024 School Census'!BT:BT,MATCH($A49,'[1]Jan 2024 School Census'!$A:$A,0))</f>
        <v>0</v>
      </c>
      <c r="BB49" s="198">
        <f>INDEX('[1]Jan 2024 School Census'!BU:BU,MATCH($A49,'[1]Jan 2024 School Census'!$A:$A,0))</f>
        <v>65.183331999999993</v>
      </c>
      <c r="BC49" s="198">
        <f>INDEX('[1]Jan 2024 School Census'!BV:BV,MATCH($A49,'[1]Jan 2024 School Census'!$A:$A,0))</f>
        <v>28.966664999999999</v>
      </c>
      <c r="BD49" s="198">
        <f>INDEX('[1]Jan 2024 School Census'!BW:BW,MATCH($A49,'[1]Jan 2024 School Census'!$A:$A,0))+INDEX('[1]Jan 2024 School Census'!BX:BX,MATCH($A49,'[1]Jan 2024 School Census'!$A:$A,0))</f>
        <v>1.6</v>
      </c>
      <c r="BE49" s="198">
        <f>INDEX('[1]Jan 2024 EY Census'!J:J,MATCH($A49,'[1]Jan 2024 EY Census'!$A:$A,0))</f>
        <v>2625.2200440000001</v>
      </c>
      <c r="BF49" s="198">
        <f>INDEX('[1]Jan 2024 EY Census'!K:K,MATCH($A49,'[1]Jan 2024 EY Census'!$A:$A,0))</f>
        <v>1052.5866880000001</v>
      </c>
      <c r="BG49" s="198">
        <f>INDEX('[1]Jan 2024 EY Census'!L:L,MATCH($A49,'[1]Jan 2024 EY Census'!$A:$A,0))</f>
        <v>44.868665</v>
      </c>
      <c r="BH49" s="198">
        <f t="shared" si="8"/>
        <v>219</v>
      </c>
      <c r="BI49" s="198">
        <f t="shared" si="9"/>
        <v>424</v>
      </c>
      <c r="BJ49" s="198">
        <f t="shared" si="10"/>
        <v>399.5</v>
      </c>
      <c r="BK49" s="198">
        <f t="shared" si="11"/>
        <v>438.5</v>
      </c>
      <c r="BL49" s="198">
        <v>296</v>
      </c>
      <c r="BN49" s="218">
        <v>211</v>
      </c>
      <c r="BO49" s="218" t="s">
        <v>137</v>
      </c>
      <c r="BP49" s="218">
        <v>2117169</v>
      </c>
      <c r="BQ49" s="218">
        <v>131023</v>
      </c>
      <c r="BR49" s="218" t="s">
        <v>283</v>
      </c>
      <c r="BS49" s="218" t="s">
        <v>241</v>
      </c>
      <c r="BT49" s="194" t="str">
        <f t="shared" si="0"/>
        <v>Maintained</v>
      </c>
      <c r="BU49" s="211">
        <v>93</v>
      </c>
      <c r="BV49" s="211">
        <v>0</v>
      </c>
      <c r="BW49" s="199">
        <f t="shared" si="6"/>
        <v>4</v>
      </c>
      <c r="BX49" s="195" t="str">
        <f t="shared" si="7"/>
        <v>2114</v>
      </c>
      <c r="BY49" s="228">
        <v>350</v>
      </c>
      <c r="BZ49" s="229" t="s">
        <v>104</v>
      </c>
      <c r="CA49" s="258">
        <v>1229.2505274210525</v>
      </c>
      <c r="CB49" s="259">
        <v>297.12578947368422</v>
      </c>
      <c r="CC49" s="258">
        <v>838.75087742105268</v>
      </c>
      <c r="CD49" s="259">
        <v>6.1578947368421053</v>
      </c>
    </row>
    <row r="50" spans="1:82" ht="14.5" x14ac:dyDescent="0.35">
      <c r="A50" s="196">
        <v>203</v>
      </c>
      <c r="B50" s="197" t="s">
        <v>96</v>
      </c>
      <c r="C50" s="198">
        <v>23764.5</v>
      </c>
      <c r="D50" s="198">
        <v>15482</v>
      </c>
      <c r="E50" s="198">
        <f>INDEX('[1]Jan 2024 School Census'!D:D,MATCH($A50,'[1]Jan 2024 School Census'!$A:$A,0))</f>
        <v>111</v>
      </c>
      <c r="F50" s="198">
        <f>INDEX('[1]Jan 2024 School Census'!E:E,MATCH($A50,'[1]Jan 2024 School Census'!$A:$A,0))</f>
        <v>298</v>
      </c>
      <c r="G50" s="198">
        <f>INDEX('[1]Jan 2024 School Census'!F:F,MATCH($A50,'[1]Jan 2024 School Census'!$A:$A,0))</f>
        <v>101</v>
      </c>
      <c r="H50" s="198">
        <f>INDEX('[1]Jan 2024 School Census'!G:G,MATCH($A50,'[1]Jan 2024 School Census'!$A:$A,0))+INDEX('[1]Jan 2024 School Census'!H:H,MATCH($A50,'[1]Jan 2024 School Census'!$A:$A,0))</f>
        <v>6</v>
      </c>
      <c r="I50" s="198">
        <f>INDEX('[1]Jan 2024 School Census'!I:I,MATCH($A50,'[1]Jan 2024 School Census'!$A:$A,0))</f>
        <v>6</v>
      </c>
      <c r="J50" s="198">
        <f>INDEX('[1]Jan 2024 School Census'!J:J,MATCH($A50,'[1]Jan 2024 School Census'!$A:$A,0))</f>
        <v>759</v>
      </c>
      <c r="K50" s="198">
        <f>INDEX('[1]Jan 2024 School Census'!K:K,MATCH($A50,'[1]Jan 2024 School Census'!$A:$A,0))</f>
        <v>336.66666600000002</v>
      </c>
      <c r="L50" s="198">
        <f>INDEX('[1]Jan 2024 School Census'!L:L,MATCH($A50,'[1]Jan 2024 School Census'!$A:$A,0))+INDEX('[1]Jan 2024 School Census'!M:M,MATCH($A50,'[1]Jan 2024 School Census'!$A:$A,0))</f>
        <v>4</v>
      </c>
      <c r="M50" s="198">
        <f>INDEX('[1]Jan 2024 School Census'!N:N,MATCH($A50,'[1]Jan 2024 School Census'!$A:$A,0))+INDEX('[1]Jan 2024 School Census'!S:S,MATCH($A50,'[1]Jan 2024 School Census'!$A:$A,0))</f>
        <v>0</v>
      </c>
      <c r="N50" s="198">
        <f>INDEX('[1]Jan 2024 School Census'!O:O,MATCH($A50,'[1]Jan 2024 School Census'!$A:$A,0))+INDEX('[1]Jan 2024 School Census'!T:T,MATCH($A50,'[1]Jan 2024 School Census'!$A:$A,0))</f>
        <v>17</v>
      </c>
      <c r="O50" s="198">
        <f>INDEX('[1]Jan 2024 School Census'!P:P,MATCH($A50,'[1]Jan 2024 School Census'!$A:$A,0))+INDEX('[1]Jan 2024 School Census'!U:U,MATCH($A50,'[1]Jan 2024 School Census'!$A:$A,0))</f>
        <v>8</v>
      </c>
      <c r="P50" s="198">
        <f>INDEX('[1]Jan 2024 School Census'!Q:Q,MATCH($A50,'[1]Jan 2024 School Census'!$A:$A,0))+INDEX('[1]Jan 2024 School Census'!R:R,MATCH($A50,'[1]Jan 2024 School Census'!$A:$A,0))+INDEX('[1]Jan 2024 School Census'!V:V,MATCH($A50,'[1]Jan 2024 School Census'!$A:$A,0))+INDEX('[1]Jan 2024 School Census'!W:W,MATCH($A50,'[1]Jan 2024 School Census'!$A:$A,0))</f>
        <v>0</v>
      </c>
      <c r="Q50" s="198">
        <f>INDEX('[1]Jan 2024 School Census'!X:X,MATCH($A50,'[1]Jan 2024 School Census'!$A:$A,0))</f>
        <v>13</v>
      </c>
      <c r="R50" s="198">
        <f>INDEX('[1]Jan 2024 School Census'!Y:Y,MATCH($A50,'[1]Jan 2024 School Census'!$A:$A,0))</f>
        <v>454</v>
      </c>
      <c r="S50" s="198">
        <f>INDEX('[1]Jan 2024 School Census'!Z:Z,MATCH($A50,'[1]Jan 2024 School Census'!$A:$A,0))</f>
        <v>217</v>
      </c>
      <c r="T50" s="198">
        <f>INDEX('[1]Jan 2024 School Census'!AA:AA,MATCH($A50,'[1]Jan 2024 School Census'!$A:$A,0))+INDEX('[1]Jan 2024 School Census'!AB:AB,MATCH($A50,'[1]Jan 2024 School Census'!$A:$A,0))</f>
        <v>4</v>
      </c>
      <c r="U50" s="198">
        <f>INDEX('[1]Jan 2024 AP Census'!D:D,MATCH($A50,'[1]Jan 2024 AP Census'!$A:$A,0))</f>
        <v>0</v>
      </c>
      <c r="V50" s="198">
        <f>INDEX('[1]Jan 2024 AP Census'!E:E,MATCH($A50,'[1]Jan 2024 AP Census'!$A:$A,0))</f>
        <v>0</v>
      </c>
      <c r="W50" s="198">
        <f>INDEX('[1]Jan 2024 AP Census'!F:F,MATCH($A50,'[1]Jan 2024 AP Census'!$A:$A,0))</f>
        <v>0</v>
      </c>
      <c r="X50" s="198">
        <f>INDEX('[1]Jan 2024 EY Census'!D:D,MATCH($A50,'[1]Jan 2024 EY Census'!$A:$A,0))</f>
        <v>538.42066999999997</v>
      </c>
      <c r="Y50" s="198">
        <f>INDEX('[1]Jan 2024 EY Census'!E:E,MATCH($A50,'[1]Jan 2024 EY Census'!$A:$A,0))</f>
        <v>1671.2620019999999</v>
      </c>
      <c r="Z50" s="198">
        <f>INDEX('[1]Jan 2024 EY Census'!F:F,MATCH($A50,'[1]Jan 2024 EY Census'!$A:$A,0))</f>
        <v>513.50866599999995</v>
      </c>
      <c r="AA50" s="198">
        <f>INDEX('[1]Jan 2024 EY Census'!G:G,MATCH($A50,'[1]Jan 2024 EY Census'!$A:$A,0))</f>
        <v>83</v>
      </c>
      <c r="AB50" s="198">
        <f>INDEX('[1]Jan 2024 School Census'!AF:AF,MATCH($A50,'[1]Jan 2024 School Census'!$A:$A,0))</f>
        <v>55</v>
      </c>
      <c r="AC50" s="198">
        <f>INDEX('[1]Jan 2024 School Census'!AG:AG,MATCH($A50,'[1]Jan 2024 School Census'!$A:$A,0))</f>
        <v>21</v>
      </c>
      <c r="AD50" s="198">
        <f>INDEX('[1]Jan 2024 School Census'!AH:AH,MATCH($A50,'[1]Jan 2024 School Census'!$A:$A,0))+INDEX('[1]Jan 2024 School Census'!AI:AI,MATCH($A50,'[1]Jan 2024 School Census'!$A:$A,0))</f>
        <v>1</v>
      </c>
      <c r="AE50" s="198">
        <f>INDEX('[1]Jan 2024 School Census'!AJ:AJ,MATCH($A50,'[1]Jan 2024 School Census'!$A:$A,0))</f>
        <v>81</v>
      </c>
      <c r="AF50" s="198">
        <f>INDEX('[1]Jan 2024 School Census'!AK:AK,MATCH($A50,'[1]Jan 2024 School Census'!$A:$A,0))</f>
        <v>46</v>
      </c>
      <c r="AG50" s="198">
        <f>INDEX('[1]Jan 2024 School Census'!AL:AL,MATCH($A50,'[1]Jan 2024 School Census'!$A:$A,0))+INDEX('[1]Jan 2024 School Census'!AM:AM,MATCH($A50,'[1]Jan 2024 School Census'!$A:$A,0))</f>
        <v>0</v>
      </c>
      <c r="AH50" s="198">
        <f>INDEX('[1]Jan 2024 School Census'!AN:AN,MATCH($A50,'[1]Jan 2024 School Census'!$A:$A,0))+INDEX('[1]Jan 2024 School Census'!AR:AR,MATCH($A50,'[1]Jan 2024 School Census'!$A:$A,0))</f>
        <v>0</v>
      </c>
      <c r="AI50" s="198">
        <f>INDEX('[1]Jan 2024 School Census'!AO:AO,MATCH($A50,'[1]Jan 2024 School Census'!$A:$A,0))+INDEX('[1]Jan 2024 School Census'!AS:AS,MATCH($A50,'[1]Jan 2024 School Census'!$A:$A,0))</f>
        <v>1</v>
      </c>
      <c r="AJ50" s="198">
        <f>INDEX('[1]Jan 2024 School Census'!AP:AP,MATCH($A50,'[1]Jan 2024 School Census'!$A:$A,0))+INDEX('[1]Jan 2024 School Census'!AQ:AQ,MATCH($A50,'[1]Jan 2024 School Census'!$A:$A,0))+INDEX('[1]Jan 2024 School Census'!AT:AT,MATCH($A50,'[1]Jan 2024 School Census'!$A:$A,0))+INDEX('[1]Jan 2024 School Census'!AU:AU,MATCH($A50,'[1]Jan 2024 School Census'!$A:$A,0))</f>
        <v>0</v>
      </c>
      <c r="AK50" s="198">
        <f>INDEX('[1]Jan 2024 School Census'!AV:AV,MATCH($A50,'[1]Jan 2024 School Census'!$A:$A,0))+INDEX('[1]Jan 2024 School Census'!AZ:AZ,MATCH($A50,'[1]Jan 2024 School Census'!$A:$A,0))</f>
        <v>67</v>
      </c>
      <c r="AL50" s="198">
        <f>INDEX('[1]Jan 2024 School Census'!AW:AW,MATCH($A50,'[1]Jan 2024 School Census'!$A:$A,0))+INDEX('[1]Jan 2024 School Census'!BA:BA,MATCH($A50,'[1]Jan 2024 School Census'!$A:$A,0))</f>
        <v>45</v>
      </c>
      <c r="AM50" s="198">
        <f>INDEX('[1]Jan 2024 School Census'!AX:AX,MATCH($A50,'[1]Jan 2024 School Census'!$A:$A,0))+INDEX('[1]Jan 2024 School Census'!BB:BB,MATCH($A50,'[1]Jan 2024 School Census'!$A:$A,0))+INDEX('[1]Jan 2024 School Census'!AY:AY,MATCH($A50,'[1]Jan 2024 School Census'!$A:$A,0))+INDEX('[1]Jan 2024 School Census'!BC:BC,MATCH($A50,'[1]Jan 2024 School Census'!$A:$A,0))</f>
        <v>2</v>
      </c>
      <c r="AN50" s="198">
        <f>INDEX('[1]Jan 2024 AP Census'!I:I,MATCH($A50,'[1]Jan 2024 AP Census'!$A:$A,0))</f>
        <v>0</v>
      </c>
      <c r="AO50" s="198">
        <f>INDEX('[1]Jan 2024 AP Census'!J:J,MATCH($A50,'[1]Jan 2024 AP Census'!$A:$A,0))</f>
        <v>0</v>
      </c>
      <c r="AP50" s="198">
        <f>INDEX('[1]Jan 2024 EY Census'!N:N,MATCH($A50,'[1]Jan 2024 EY Census'!$A:$A,0))</f>
        <v>330.102667</v>
      </c>
      <c r="AQ50" s="198">
        <f>INDEX('[1]Jan 2024 EY Census'!O:O,MATCH($A50,'[1]Jan 2024 EY Census'!$A:$A,0))</f>
        <v>108.933333</v>
      </c>
      <c r="AR50" s="198">
        <f>INDEX('[1]Jan 2024 EY Census'!P:P,MATCH($A50,'[1]Jan 2024 EY Census'!$A:$A,0))</f>
        <v>7</v>
      </c>
      <c r="AS50" s="198">
        <f>INDEX('[1]Jan 2024 School Census'!BE:BE,MATCH($A50,'[1]Jan 2024 School Census'!$A:$A,0))</f>
        <v>114</v>
      </c>
      <c r="AT50" s="198">
        <f>INDEX('[1]Jan 2024 School Census'!BF:BF,MATCH($A50,'[1]Jan 2024 School Census'!$A:$A,0))</f>
        <v>36</v>
      </c>
      <c r="AU50" s="198">
        <f>INDEX('[1]Jan 2024 School Census'!BG:BG,MATCH($A50,'[1]Jan 2024 School Census'!$A:$A,0))+INDEX('[1]Jan 2024 School Census'!BH:BH,MATCH($A50,'[1]Jan 2024 School Census'!$A:$A,0))</f>
        <v>3</v>
      </c>
      <c r="AV50" s="198">
        <f>INDEX('[1]Jan 2024 School Census'!BI:BI,MATCH($A50,'[1]Jan 2024 School Census'!$A:$A,0))</f>
        <v>144</v>
      </c>
      <c r="AW50" s="198">
        <f>INDEX('[1]Jan 2024 School Census'!BJ:BJ,MATCH($A50,'[1]Jan 2024 School Census'!$A:$A,0))</f>
        <v>93</v>
      </c>
      <c r="AX50" s="198">
        <f>INDEX('[1]Jan 2024 School Census'!BK:BK,MATCH($A50,'[1]Jan 2024 School Census'!$A:$A,0))+INDEX('[1]Jan 2024 School Census'!BL:BL,MATCH($A50,'[1]Jan 2024 School Census'!$A:$A,0))</f>
        <v>2</v>
      </c>
      <c r="AY50" s="198">
        <f>INDEX('[1]Jan 2024 School Census'!BM:BM,MATCH($A50,'[1]Jan 2024 School Census'!$A:$A,0))+INDEX('[1]Jan 2024 School Census'!BQ:BQ,MATCH($A50,'[1]Jan 2024 School Census'!$A:$A,0))</f>
        <v>0</v>
      </c>
      <c r="AZ50" s="198">
        <f>INDEX('[1]Jan 2024 School Census'!BN:BN,MATCH($A50,'[1]Jan 2024 School Census'!$A:$A,0))+INDEX('[1]Jan 2024 School Census'!BR:BR,MATCH($A50,'[1]Jan 2024 School Census'!$A:$A,0))</f>
        <v>0</v>
      </c>
      <c r="BA50" s="198">
        <f>INDEX('[1]Jan 2024 School Census'!BO:BO,MATCH($A50,'[1]Jan 2024 School Census'!$A:$A,0))+INDEX('[1]Jan 2024 School Census'!BP:BP,MATCH($A50,'[1]Jan 2024 School Census'!$A:$A,0))+INDEX('[1]Jan 2024 School Census'!BS:BS,MATCH($A50,'[1]Jan 2024 School Census'!$A:$A,0))+INDEX('[1]Jan 2024 School Census'!BT:BT,MATCH($A50,'[1]Jan 2024 School Census'!$A:$A,0))</f>
        <v>0</v>
      </c>
      <c r="BB50" s="198">
        <f>INDEX('[1]Jan 2024 School Census'!BU:BU,MATCH($A50,'[1]Jan 2024 School Census'!$A:$A,0))</f>
        <v>97</v>
      </c>
      <c r="BC50" s="198">
        <f>INDEX('[1]Jan 2024 School Census'!BV:BV,MATCH($A50,'[1]Jan 2024 School Census'!$A:$A,0))</f>
        <v>70</v>
      </c>
      <c r="BD50" s="198">
        <f>INDEX('[1]Jan 2024 School Census'!BW:BW,MATCH($A50,'[1]Jan 2024 School Census'!$A:$A,0))+INDEX('[1]Jan 2024 School Census'!BX:BX,MATCH($A50,'[1]Jan 2024 School Census'!$A:$A,0))</f>
        <v>0</v>
      </c>
      <c r="BE50" s="198">
        <f>INDEX('[1]Jan 2024 EY Census'!J:J,MATCH($A50,'[1]Jan 2024 EY Census'!$A:$A,0))</f>
        <v>768.95999800000004</v>
      </c>
      <c r="BF50" s="198">
        <f>INDEX('[1]Jan 2024 EY Census'!K:K,MATCH($A50,'[1]Jan 2024 EY Census'!$A:$A,0))</f>
        <v>252.822666</v>
      </c>
      <c r="BG50" s="198">
        <f>INDEX('[1]Jan 2024 EY Census'!L:L,MATCH($A50,'[1]Jan 2024 EY Census'!$A:$A,0))</f>
        <v>8</v>
      </c>
      <c r="BH50" s="198">
        <f t="shared" si="8"/>
        <v>29</v>
      </c>
      <c r="BI50" s="198">
        <f t="shared" si="9"/>
        <v>39</v>
      </c>
      <c r="BJ50" s="198">
        <f t="shared" si="10"/>
        <v>212</v>
      </c>
      <c r="BK50" s="198">
        <f t="shared" si="11"/>
        <v>293</v>
      </c>
      <c r="BL50" s="198">
        <v>96</v>
      </c>
      <c r="BN50" s="218">
        <v>211</v>
      </c>
      <c r="BO50" s="218" t="s">
        <v>137</v>
      </c>
      <c r="BP50" s="218">
        <v>2117171</v>
      </c>
      <c r="BQ50" s="218">
        <v>143630</v>
      </c>
      <c r="BR50" s="218" t="s">
        <v>284</v>
      </c>
      <c r="BS50" s="218" t="s">
        <v>245</v>
      </c>
      <c r="BT50" s="194" t="str">
        <f t="shared" si="0"/>
        <v>Academy</v>
      </c>
      <c r="BU50" s="211">
        <v>0</v>
      </c>
      <c r="BV50" s="211">
        <v>49</v>
      </c>
      <c r="BW50" s="199">
        <f t="shared" si="6"/>
        <v>5</v>
      </c>
      <c r="BX50" s="195" t="str">
        <f t="shared" si="7"/>
        <v>2115</v>
      </c>
      <c r="BY50" s="228">
        <v>351</v>
      </c>
      <c r="BZ50" s="229" t="s">
        <v>115</v>
      </c>
      <c r="CA50" s="258">
        <v>921.32</v>
      </c>
      <c r="CB50" s="259">
        <v>199.19789473684213</v>
      </c>
      <c r="CC50" s="258">
        <v>743.68894736842117</v>
      </c>
      <c r="CD50" s="259">
        <v>19.157894736842106</v>
      </c>
    </row>
    <row r="51" spans="1:82" ht="14.5" x14ac:dyDescent="0.35">
      <c r="A51" s="196">
        <v>204</v>
      </c>
      <c r="B51" s="197" t="s">
        <v>101</v>
      </c>
      <c r="C51" s="198">
        <v>16318</v>
      </c>
      <c r="D51" s="198">
        <v>12288</v>
      </c>
      <c r="E51" s="198">
        <f>INDEX('[1]Jan 2024 School Census'!D:D,MATCH($A51,'[1]Jan 2024 School Census'!$A:$A,0))</f>
        <v>44</v>
      </c>
      <c r="F51" s="198">
        <f>INDEX('[1]Jan 2024 School Census'!E:E,MATCH($A51,'[1]Jan 2024 School Census'!$A:$A,0))</f>
        <v>110</v>
      </c>
      <c r="G51" s="198">
        <f>INDEX('[1]Jan 2024 School Census'!F:F,MATCH($A51,'[1]Jan 2024 School Census'!$A:$A,0))</f>
        <v>39</v>
      </c>
      <c r="H51" s="198">
        <f>INDEX('[1]Jan 2024 School Census'!G:G,MATCH($A51,'[1]Jan 2024 School Census'!$A:$A,0))+INDEX('[1]Jan 2024 School Census'!H:H,MATCH($A51,'[1]Jan 2024 School Census'!$A:$A,0))</f>
        <v>2</v>
      </c>
      <c r="I51" s="198">
        <f>INDEX('[1]Jan 2024 School Census'!I:I,MATCH($A51,'[1]Jan 2024 School Census'!$A:$A,0))</f>
        <v>116</v>
      </c>
      <c r="J51" s="198">
        <f>INDEX('[1]Jan 2024 School Census'!J:J,MATCH($A51,'[1]Jan 2024 School Census'!$A:$A,0))</f>
        <v>859.39999899999998</v>
      </c>
      <c r="K51" s="198">
        <f>INDEX('[1]Jan 2024 School Census'!K:K,MATCH($A51,'[1]Jan 2024 School Census'!$A:$A,0))</f>
        <v>377</v>
      </c>
      <c r="L51" s="198">
        <f>INDEX('[1]Jan 2024 School Census'!L:L,MATCH($A51,'[1]Jan 2024 School Census'!$A:$A,0))+INDEX('[1]Jan 2024 School Census'!M:M,MATCH($A51,'[1]Jan 2024 School Census'!$A:$A,0))</f>
        <v>7</v>
      </c>
      <c r="M51" s="198">
        <f>INDEX('[1]Jan 2024 School Census'!N:N,MATCH($A51,'[1]Jan 2024 School Census'!$A:$A,0))+INDEX('[1]Jan 2024 School Census'!S:S,MATCH($A51,'[1]Jan 2024 School Census'!$A:$A,0))</f>
        <v>0</v>
      </c>
      <c r="N51" s="198">
        <f>INDEX('[1]Jan 2024 School Census'!O:O,MATCH($A51,'[1]Jan 2024 School Census'!$A:$A,0))+INDEX('[1]Jan 2024 School Census'!T:T,MATCH($A51,'[1]Jan 2024 School Census'!$A:$A,0))</f>
        <v>0</v>
      </c>
      <c r="O51" s="198">
        <f>INDEX('[1]Jan 2024 School Census'!P:P,MATCH($A51,'[1]Jan 2024 School Census'!$A:$A,0))+INDEX('[1]Jan 2024 School Census'!U:U,MATCH($A51,'[1]Jan 2024 School Census'!$A:$A,0))</f>
        <v>0</v>
      </c>
      <c r="P51" s="198">
        <f>INDEX('[1]Jan 2024 School Census'!Q:Q,MATCH($A51,'[1]Jan 2024 School Census'!$A:$A,0))+INDEX('[1]Jan 2024 School Census'!R:R,MATCH($A51,'[1]Jan 2024 School Census'!$A:$A,0))+INDEX('[1]Jan 2024 School Census'!V:V,MATCH($A51,'[1]Jan 2024 School Census'!$A:$A,0))+INDEX('[1]Jan 2024 School Census'!W:W,MATCH($A51,'[1]Jan 2024 School Census'!$A:$A,0))</f>
        <v>0</v>
      </c>
      <c r="Q51" s="198">
        <f>INDEX('[1]Jan 2024 School Census'!X:X,MATCH($A51,'[1]Jan 2024 School Census'!$A:$A,0))</f>
        <v>5</v>
      </c>
      <c r="R51" s="198">
        <f>INDEX('[1]Jan 2024 School Census'!Y:Y,MATCH($A51,'[1]Jan 2024 School Census'!$A:$A,0))</f>
        <v>50</v>
      </c>
      <c r="S51" s="198">
        <f>INDEX('[1]Jan 2024 School Census'!Z:Z,MATCH($A51,'[1]Jan 2024 School Census'!$A:$A,0))</f>
        <v>30</v>
      </c>
      <c r="T51" s="198">
        <f>INDEX('[1]Jan 2024 School Census'!AA:AA,MATCH($A51,'[1]Jan 2024 School Census'!$A:$A,0))+INDEX('[1]Jan 2024 School Census'!AB:AB,MATCH($A51,'[1]Jan 2024 School Census'!$A:$A,0))</f>
        <v>0</v>
      </c>
      <c r="U51" s="198">
        <f>INDEX('[1]Jan 2024 AP Census'!D:D,MATCH($A51,'[1]Jan 2024 AP Census'!$A:$A,0))</f>
        <v>0</v>
      </c>
      <c r="V51" s="198">
        <f>INDEX('[1]Jan 2024 AP Census'!E:E,MATCH($A51,'[1]Jan 2024 AP Census'!$A:$A,0))</f>
        <v>0</v>
      </c>
      <c r="W51" s="198">
        <f>INDEX('[1]Jan 2024 AP Census'!F:F,MATCH($A51,'[1]Jan 2024 AP Census'!$A:$A,0))</f>
        <v>0</v>
      </c>
      <c r="X51" s="198">
        <f>INDEX('[1]Jan 2024 EY Census'!D:D,MATCH($A51,'[1]Jan 2024 EY Census'!$A:$A,0))</f>
        <v>892.00133600000004</v>
      </c>
      <c r="Y51" s="198">
        <f>INDEX('[1]Jan 2024 EY Census'!E:E,MATCH($A51,'[1]Jan 2024 EY Census'!$A:$A,0))</f>
        <v>1947.596006</v>
      </c>
      <c r="Z51" s="198">
        <f>INDEX('[1]Jan 2024 EY Census'!F:F,MATCH($A51,'[1]Jan 2024 EY Census'!$A:$A,0))</f>
        <v>612.73333300000002</v>
      </c>
      <c r="AA51" s="198">
        <f>INDEX('[1]Jan 2024 EY Census'!G:G,MATCH($A51,'[1]Jan 2024 EY Census'!$A:$A,0))</f>
        <v>654.33333400000004</v>
      </c>
      <c r="AB51" s="198">
        <f>INDEX('[1]Jan 2024 School Census'!AF:AF,MATCH($A51,'[1]Jan 2024 School Census'!$A:$A,0))</f>
        <v>44</v>
      </c>
      <c r="AC51" s="198">
        <f>INDEX('[1]Jan 2024 School Census'!AG:AG,MATCH($A51,'[1]Jan 2024 School Census'!$A:$A,0))</f>
        <v>20</v>
      </c>
      <c r="AD51" s="198">
        <f>INDEX('[1]Jan 2024 School Census'!AH:AH,MATCH($A51,'[1]Jan 2024 School Census'!$A:$A,0))+INDEX('[1]Jan 2024 School Census'!AI:AI,MATCH($A51,'[1]Jan 2024 School Census'!$A:$A,0))</f>
        <v>1</v>
      </c>
      <c r="AE51" s="198">
        <f>INDEX('[1]Jan 2024 School Census'!AJ:AJ,MATCH($A51,'[1]Jan 2024 School Census'!$A:$A,0))</f>
        <v>229</v>
      </c>
      <c r="AF51" s="198">
        <f>INDEX('[1]Jan 2024 School Census'!AK:AK,MATCH($A51,'[1]Jan 2024 School Census'!$A:$A,0))</f>
        <v>113</v>
      </c>
      <c r="AG51" s="198">
        <f>INDEX('[1]Jan 2024 School Census'!AL:AL,MATCH($A51,'[1]Jan 2024 School Census'!$A:$A,0))+INDEX('[1]Jan 2024 School Census'!AM:AM,MATCH($A51,'[1]Jan 2024 School Census'!$A:$A,0))</f>
        <v>2</v>
      </c>
      <c r="AH51" s="198">
        <f>INDEX('[1]Jan 2024 School Census'!AN:AN,MATCH($A51,'[1]Jan 2024 School Census'!$A:$A,0))+INDEX('[1]Jan 2024 School Census'!AR:AR,MATCH($A51,'[1]Jan 2024 School Census'!$A:$A,0))</f>
        <v>0</v>
      </c>
      <c r="AI51" s="198">
        <f>INDEX('[1]Jan 2024 School Census'!AO:AO,MATCH($A51,'[1]Jan 2024 School Census'!$A:$A,0))+INDEX('[1]Jan 2024 School Census'!AS:AS,MATCH($A51,'[1]Jan 2024 School Census'!$A:$A,0))</f>
        <v>0</v>
      </c>
      <c r="AJ51" s="198">
        <f>INDEX('[1]Jan 2024 School Census'!AP:AP,MATCH($A51,'[1]Jan 2024 School Census'!$A:$A,0))+INDEX('[1]Jan 2024 School Census'!AQ:AQ,MATCH($A51,'[1]Jan 2024 School Census'!$A:$A,0))+INDEX('[1]Jan 2024 School Census'!AT:AT,MATCH($A51,'[1]Jan 2024 School Census'!$A:$A,0))+INDEX('[1]Jan 2024 School Census'!AU:AU,MATCH($A51,'[1]Jan 2024 School Census'!$A:$A,0))</f>
        <v>0</v>
      </c>
      <c r="AK51" s="198">
        <f>INDEX('[1]Jan 2024 School Census'!AV:AV,MATCH($A51,'[1]Jan 2024 School Census'!$A:$A,0))+INDEX('[1]Jan 2024 School Census'!AZ:AZ,MATCH($A51,'[1]Jan 2024 School Census'!$A:$A,0))</f>
        <v>18</v>
      </c>
      <c r="AL51" s="198">
        <f>INDEX('[1]Jan 2024 School Census'!AW:AW,MATCH($A51,'[1]Jan 2024 School Census'!$A:$A,0))+INDEX('[1]Jan 2024 School Census'!BA:BA,MATCH($A51,'[1]Jan 2024 School Census'!$A:$A,0))</f>
        <v>10</v>
      </c>
      <c r="AM51" s="198">
        <f>INDEX('[1]Jan 2024 School Census'!AX:AX,MATCH($A51,'[1]Jan 2024 School Census'!$A:$A,0))+INDEX('[1]Jan 2024 School Census'!BB:BB,MATCH($A51,'[1]Jan 2024 School Census'!$A:$A,0))+INDEX('[1]Jan 2024 School Census'!AY:AY,MATCH($A51,'[1]Jan 2024 School Census'!$A:$A,0))+INDEX('[1]Jan 2024 School Census'!BC:BC,MATCH($A51,'[1]Jan 2024 School Census'!$A:$A,0))</f>
        <v>0</v>
      </c>
      <c r="AN51" s="198">
        <f>INDEX('[1]Jan 2024 AP Census'!I:I,MATCH($A51,'[1]Jan 2024 AP Census'!$A:$A,0))</f>
        <v>0</v>
      </c>
      <c r="AO51" s="198">
        <f>INDEX('[1]Jan 2024 AP Census'!J:J,MATCH($A51,'[1]Jan 2024 AP Census'!$A:$A,0))</f>
        <v>0</v>
      </c>
      <c r="AP51" s="198">
        <f>INDEX('[1]Jan 2024 EY Census'!N:N,MATCH($A51,'[1]Jan 2024 EY Census'!$A:$A,0))</f>
        <v>153.47333499999999</v>
      </c>
      <c r="AQ51" s="198">
        <f>INDEX('[1]Jan 2024 EY Census'!O:O,MATCH($A51,'[1]Jan 2024 EY Census'!$A:$A,0))</f>
        <v>57</v>
      </c>
      <c r="AR51" s="198">
        <f>INDEX('[1]Jan 2024 EY Census'!P:P,MATCH($A51,'[1]Jan 2024 EY Census'!$A:$A,0))</f>
        <v>13</v>
      </c>
      <c r="AS51" s="198">
        <f>INDEX('[1]Jan 2024 School Census'!BE:BE,MATCH($A51,'[1]Jan 2024 School Census'!$A:$A,0))</f>
        <v>37.799999999999997</v>
      </c>
      <c r="AT51" s="198">
        <f>INDEX('[1]Jan 2024 School Census'!BF:BF,MATCH($A51,'[1]Jan 2024 School Census'!$A:$A,0))</f>
        <v>20</v>
      </c>
      <c r="AU51" s="198">
        <f>INDEX('[1]Jan 2024 School Census'!BG:BG,MATCH($A51,'[1]Jan 2024 School Census'!$A:$A,0))+INDEX('[1]Jan 2024 School Census'!BH:BH,MATCH($A51,'[1]Jan 2024 School Census'!$A:$A,0))</f>
        <v>0</v>
      </c>
      <c r="AV51" s="198">
        <f>INDEX('[1]Jan 2024 School Census'!BI:BI,MATCH($A51,'[1]Jan 2024 School Census'!$A:$A,0))</f>
        <v>277.73333400000001</v>
      </c>
      <c r="AW51" s="198">
        <f>INDEX('[1]Jan 2024 School Census'!BJ:BJ,MATCH($A51,'[1]Jan 2024 School Census'!$A:$A,0))</f>
        <v>146</v>
      </c>
      <c r="AX51" s="198">
        <f>INDEX('[1]Jan 2024 School Census'!BK:BK,MATCH($A51,'[1]Jan 2024 School Census'!$A:$A,0))+INDEX('[1]Jan 2024 School Census'!BL:BL,MATCH($A51,'[1]Jan 2024 School Census'!$A:$A,0))</f>
        <v>1</v>
      </c>
      <c r="AY51" s="198">
        <f>INDEX('[1]Jan 2024 School Census'!BM:BM,MATCH($A51,'[1]Jan 2024 School Census'!$A:$A,0))+INDEX('[1]Jan 2024 School Census'!BQ:BQ,MATCH($A51,'[1]Jan 2024 School Census'!$A:$A,0))</f>
        <v>0</v>
      </c>
      <c r="AZ51" s="198">
        <f>INDEX('[1]Jan 2024 School Census'!BN:BN,MATCH($A51,'[1]Jan 2024 School Census'!$A:$A,0))+INDEX('[1]Jan 2024 School Census'!BR:BR,MATCH($A51,'[1]Jan 2024 School Census'!$A:$A,0))</f>
        <v>0</v>
      </c>
      <c r="BA51" s="198">
        <f>INDEX('[1]Jan 2024 School Census'!BO:BO,MATCH($A51,'[1]Jan 2024 School Census'!$A:$A,0))+INDEX('[1]Jan 2024 School Census'!BP:BP,MATCH($A51,'[1]Jan 2024 School Census'!$A:$A,0))+INDEX('[1]Jan 2024 School Census'!BS:BS,MATCH($A51,'[1]Jan 2024 School Census'!$A:$A,0))+INDEX('[1]Jan 2024 School Census'!BT:BT,MATCH($A51,'[1]Jan 2024 School Census'!$A:$A,0))</f>
        <v>0</v>
      </c>
      <c r="BB51" s="198">
        <f>INDEX('[1]Jan 2024 School Census'!BU:BU,MATCH($A51,'[1]Jan 2024 School Census'!$A:$A,0))</f>
        <v>16</v>
      </c>
      <c r="BC51" s="198">
        <f>INDEX('[1]Jan 2024 School Census'!BV:BV,MATCH($A51,'[1]Jan 2024 School Census'!$A:$A,0))</f>
        <v>7</v>
      </c>
      <c r="BD51" s="198">
        <f>INDEX('[1]Jan 2024 School Census'!BW:BW,MATCH($A51,'[1]Jan 2024 School Census'!$A:$A,0))+INDEX('[1]Jan 2024 School Census'!BX:BX,MATCH($A51,'[1]Jan 2024 School Census'!$A:$A,0))</f>
        <v>0</v>
      </c>
      <c r="BE51" s="198">
        <f>INDEX('[1]Jan 2024 EY Census'!J:J,MATCH($A51,'[1]Jan 2024 EY Census'!$A:$A,0))</f>
        <v>875.76466700000003</v>
      </c>
      <c r="BF51" s="198">
        <f>INDEX('[1]Jan 2024 EY Census'!K:K,MATCH($A51,'[1]Jan 2024 EY Census'!$A:$A,0))</f>
        <v>299.33333299999998</v>
      </c>
      <c r="BG51" s="198">
        <f>INDEX('[1]Jan 2024 EY Census'!L:L,MATCH($A51,'[1]Jan 2024 EY Census'!$A:$A,0))</f>
        <v>349</v>
      </c>
      <c r="BH51" s="198">
        <f t="shared" si="8"/>
        <v>160</v>
      </c>
      <c r="BI51" s="198">
        <f t="shared" si="9"/>
        <v>336</v>
      </c>
      <c r="BJ51" s="198">
        <f t="shared" si="10"/>
        <v>0</v>
      </c>
      <c r="BK51" s="198">
        <f t="shared" si="11"/>
        <v>0</v>
      </c>
      <c r="BL51" s="198">
        <v>387</v>
      </c>
      <c r="BN51" s="218">
        <v>212</v>
      </c>
      <c r="BO51" s="218" t="s">
        <v>144</v>
      </c>
      <c r="BP51" s="218">
        <v>2127000</v>
      </c>
      <c r="BQ51" s="218">
        <v>143175</v>
      </c>
      <c r="BR51" s="218" t="s">
        <v>285</v>
      </c>
      <c r="BS51" s="218" t="s">
        <v>286</v>
      </c>
      <c r="BT51" s="194" t="str">
        <f t="shared" si="0"/>
        <v>Academy</v>
      </c>
      <c r="BU51" s="211">
        <v>29</v>
      </c>
      <c r="BV51" s="211">
        <v>105.5</v>
      </c>
      <c r="BW51" s="199">
        <f t="shared" si="6"/>
        <v>1</v>
      </c>
      <c r="BX51" s="195" t="str">
        <f t="shared" si="7"/>
        <v>2121</v>
      </c>
      <c r="BY51" s="228">
        <v>352</v>
      </c>
      <c r="BZ51" s="229" t="s">
        <v>169</v>
      </c>
      <c r="CA51" s="258">
        <v>1413.3836842105263</v>
      </c>
      <c r="CB51" s="259">
        <v>797.44684210526316</v>
      </c>
      <c r="CC51" s="258">
        <v>1054.4163157894736</v>
      </c>
      <c r="CD51" s="259">
        <v>39.342105263157897</v>
      </c>
    </row>
    <row r="52" spans="1:82" ht="14.5" x14ac:dyDescent="0.35">
      <c r="A52" s="196">
        <v>876</v>
      </c>
      <c r="B52" s="197" t="s">
        <v>145</v>
      </c>
      <c r="C52" s="198">
        <v>10181</v>
      </c>
      <c r="D52" s="198">
        <v>7649</v>
      </c>
      <c r="E52" s="198">
        <f>INDEX('[1]Jan 2024 School Census'!D:D,MATCH($A52,'[1]Jan 2024 School Census'!$A:$A,0))</f>
        <v>16</v>
      </c>
      <c r="F52" s="198">
        <f>INDEX('[1]Jan 2024 School Census'!E:E,MATCH($A52,'[1]Jan 2024 School Census'!$A:$A,0))</f>
        <v>118</v>
      </c>
      <c r="G52" s="198">
        <f>INDEX('[1]Jan 2024 School Census'!F:F,MATCH($A52,'[1]Jan 2024 School Census'!$A:$A,0))</f>
        <v>60</v>
      </c>
      <c r="H52" s="198">
        <f>INDEX('[1]Jan 2024 School Census'!G:G,MATCH($A52,'[1]Jan 2024 School Census'!$A:$A,0))+INDEX('[1]Jan 2024 School Census'!H:H,MATCH($A52,'[1]Jan 2024 School Census'!$A:$A,0))</f>
        <v>0</v>
      </c>
      <c r="I52" s="198">
        <f>INDEX('[1]Jan 2024 School Census'!I:I,MATCH($A52,'[1]Jan 2024 School Census'!$A:$A,0))</f>
        <v>0</v>
      </c>
      <c r="J52" s="198">
        <f>INDEX('[1]Jan 2024 School Census'!J:J,MATCH($A52,'[1]Jan 2024 School Census'!$A:$A,0))</f>
        <v>54</v>
      </c>
      <c r="K52" s="198">
        <f>INDEX('[1]Jan 2024 School Census'!K:K,MATCH($A52,'[1]Jan 2024 School Census'!$A:$A,0))</f>
        <v>32</v>
      </c>
      <c r="L52" s="198">
        <f>INDEX('[1]Jan 2024 School Census'!L:L,MATCH($A52,'[1]Jan 2024 School Census'!$A:$A,0))+INDEX('[1]Jan 2024 School Census'!M:M,MATCH($A52,'[1]Jan 2024 School Census'!$A:$A,0))</f>
        <v>0</v>
      </c>
      <c r="M52" s="198">
        <f>INDEX('[1]Jan 2024 School Census'!N:N,MATCH($A52,'[1]Jan 2024 School Census'!$A:$A,0))+INDEX('[1]Jan 2024 School Census'!S:S,MATCH($A52,'[1]Jan 2024 School Census'!$A:$A,0))</f>
        <v>0</v>
      </c>
      <c r="N52" s="198">
        <f>INDEX('[1]Jan 2024 School Census'!O:O,MATCH($A52,'[1]Jan 2024 School Census'!$A:$A,0))+INDEX('[1]Jan 2024 School Census'!T:T,MATCH($A52,'[1]Jan 2024 School Census'!$A:$A,0))</f>
        <v>0</v>
      </c>
      <c r="O52" s="198">
        <f>INDEX('[1]Jan 2024 School Census'!P:P,MATCH($A52,'[1]Jan 2024 School Census'!$A:$A,0))+INDEX('[1]Jan 2024 School Census'!U:U,MATCH($A52,'[1]Jan 2024 School Census'!$A:$A,0))</f>
        <v>0</v>
      </c>
      <c r="P52" s="198">
        <f>INDEX('[1]Jan 2024 School Census'!Q:Q,MATCH($A52,'[1]Jan 2024 School Census'!$A:$A,0))+INDEX('[1]Jan 2024 School Census'!R:R,MATCH($A52,'[1]Jan 2024 School Census'!$A:$A,0))+INDEX('[1]Jan 2024 School Census'!V:V,MATCH($A52,'[1]Jan 2024 School Census'!$A:$A,0))+INDEX('[1]Jan 2024 School Census'!W:W,MATCH($A52,'[1]Jan 2024 School Census'!$A:$A,0))</f>
        <v>0</v>
      </c>
      <c r="Q52" s="198">
        <f>INDEX('[1]Jan 2024 School Census'!X:X,MATCH($A52,'[1]Jan 2024 School Census'!$A:$A,0))</f>
        <v>0</v>
      </c>
      <c r="R52" s="198">
        <f>INDEX('[1]Jan 2024 School Census'!Y:Y,MATCH($A52,'[1]Jan 2024 School Census'!$A:$A,0))</f>
        <v>55.4</v>
      </c>
      <c r="S52" s="198">
        <f>INDEX('[1]Jan 2024 School Census'!Z:Z,MATCH($A52,'[1]Jan 2024 School Census'!$A:$A,0))</f>
        <v>32</v>
      </c>
      <c r="T52" s="198">
        <f>INDEX('[1]Jan 2024 School Census'!AA:AA,MATCH($A52,'[1]Jan 2024 School Census'!$A:$A,0))+INDEX('[1]Jan 2024 School Census'!AB:AB,MATCH($A52,'[1]Jan 2024 School Census'!$A:$A,0))</f>
        <v>0</v>
      </c>
      <c r="U52" s="198">
        <f>INDEX('[1]Jan 2024 AP Census'!D:D,MATCH($A52,'[1]Jan 2024 AP Census'!$A:$A,0))</f>
        <v>0</v>
      </c>
      <c r="V52" s="198">
        <f>INDEX('[1]Jan 2024 AP Census'!E:E,MATCH($A52,'[1]Jan 2024 AP Census'!$A:$A,0))</f>
        <v>0</v>
      </c>
      <c r="W52" s="198">
        <f>INDEX('[1]Jan 2024 AP Census'!F:F,MATCH($A52,'[1]Jan 2024 AP Census'!$A:$A,0))</f>
        <v>0</v>
      </c>
      <c r="X52" s="198">
        <f>INDEX('[1]Jan 2024 EY Census'!D:D,MATCH($A52,'[1]Jan 2024 EY Census'!$A:$A,0))</f>
        <v>380.49466899999999</v>
      </c>
      <c r="Y52" s="198">
        <f>INDEX('[1]Jan 2024 EY Census'!E:E,MATCH($A52,'[1]Jan 2024 EY Census'!$A:$A,0))</f>
        <v>931.00200299999995</v>
      </c>
      <c r="Z52" s="198">
        <f>INDEX('[1]Jan 2024 EY Census'!F:F,MATCH($A52,'[1]Jan 2024 EY Census'!$A:$A,0))</f>
        <v>319.928</v>
      </c>
      <c r="AA52" s="198">
        <f>INDEX('[1]Jan 2024 EY Census'!G:G,MATCH($A52,'[1]Jan 2024 EY Census'!$A:$A,0))</f>
        <v>9</v>
      </c>
      <c r="AB52" s="198">
        <f>INDEX('[1]Jan 2024 School Census'!AF:AF,MATCH($A52,'[1]Jan 2024 School Census'!$A:$A,0))</f>
        <v>25</v>
      </c>
      <c r="AC52" s="198">
        <f>INDEX('[1]Jan 2024 School Census'!AG:AG,MATCH($A52,'[1]Jan 2024 School Census'!$A:$A,0))</f>
        <v>10</v>
      </c>
      <c r="AD52" s="198">
        <f>INDEX('[1]Jan 2024 School Census'!AH:AH,MATCH($A52,'[1]Jan 2024 School Census'!$A:$A,0))+INDEX('[1]Jan 2024 School Census'!AI:AI,MATCH($A52,'[1]Jan 2024 School Census'!$A:$A,0))</f>
        <v>0</v>
      </c>
      <c r="AE52" s="198">
        <f>INDEX('[1]Jan 2024 School Census'!AJ:AJ,MATCH($A52,'[1]Jan 2024 School Census'!$A:$A,0))</f>
        <v>13</v>
      </c>
      <c r="AF52" s="198">
        <f>INDEX('[1]Jan 2024 School Census'!AK:AK,MATCH($A52,'[1]Jan 2024 School Census'!$A:$A,0))</f>
        <v>18</v>
      </c>
      <c r="AG52" s="198">
        <f>INDEX('[1]Jan 2024 School Census'!AL:AL,MATCH($A52,'[1]Jan 2024 School Census'!$A:$A,0))+INDEX('[1]Jan 2024 School Census'!AM:AM,MATCH($A52,'[1]Jan 2024 School Census'!$A:$A,0))</f>
        <v>0</v>
      </c>
      <c r="AH52" s="198">
        <f>INDEX('[1]Jan 2024 School Census'!AN:AN,MATCH($A52,'[1]Jan 2024 School Census'!$A:$A,0))+INDEX('[1]Jan 2024 School Census'!AR:AR,MATCH($A52,'[1]Jan 2024 School Census'!$A:$A,0))</f>
        <v>0</v>
      </c>
      <c r="AI52" s="198">
        <f>INDEX('[1]Jan 2024 School Census'!AO:AO,MATCH($A52,'[1]Jan 2024 School Census'!$A:$A,0))+INDEX('[1]Jan 2024 School Census'!AS:AS,MATCH($A52,'[1]Jan 2024 School Census'!$A:$A,0))</f>
        <v>0</v>
      </c>
      <c r="AJ52" s="198">
        <f>INDEX('[1]Jan 2024 School Census'!AP:AP,MATCH($A52,'[1]Jan 2024 School Census'!$A:$A,0))+INDEX('[1]Jan 2024 School Census'!AQ:AQ,MATCH($A52,'[1]Jan 2024 School Census'!$A:$A,0))+INDEX('[1]Jan 2024 School Census'!AT:AT,MATCH($A52,'[1]Jan 2024 School Census'!$A:$A,0))+INDEX('[1]Jan 2024 School Census'!AU:AU,MATCH($A52,'[1]Jan 2024 School Census'!$A:$A,0))</f>
        <v>0</v>
      </c>
      <c r="AK52" s="198">
        <f>INDEX('[1]Jan 2024 School Census'!AV:AV,MATCH($A52,'[1]Jan 2024 School Census'!$A:$A,0))+INDEX('[1]Jan 2024 School Census'!AZ:AZ,MATCH($A52,'[1]Jan 2024 School Census'!$A:$A,0))</f>
        <v>18</v>
      </c>
      <c r="AL52" s="198">
        <f>INDEX('[1]Jan 2024 School Census'!AW:AW,MATCH($A52,'[1]Jan 2024 School Census'!$A:$A,0))+INDEX('[1]Jan 2024 School Census'!BA:BA,MATCH($A52,'[1]Jan 2024 School Census'!$A:$A,0))</f>
        <v>14</v>
      </c>
      <c r="AM52" s="198">
        <f>INDEX('[1]Jan 2024 School Census'!AX:AX,MATCH($A52,'[1]Jan 2024 School Census'!$A:$A,0))+INDEX('[1]Jan 2024 School Census'!BB:BB,MATCH($A52,'[1]Jan 2024 School Census'!$A:$A,0))+INDEX('[1]Jan 2024 School Census'!AY:AY,MATCH($A52,'[1]Jan 2024 School Census'!$A:$A,0))+INDEX('[1]Jan 2024 School Census'!BC:BC,MATCH($A52,'[1]Jan 2024 School Census'!$A:$A,0))</f>
        <v>0</v>
      </c>
      <c r="AN52" s="198">
        <f>INDEX('[1]Jan 2024 AP Census'!I:I,MATCH($A52,'[1]Jan 2024 AP Census'!$A:$A,0))</f>
        <v>0</v>
      </c>
      <c r="AO52" s="198">
        <f>INDEX('[1]Jan 2024 AP Census'!J:J,MATCH($A52,'[1]Jan 2024 AP Census'!$A:$A,0))</f>
        <v>0</v>
      </c>
      <c r="AP52" s="198">
        <f>INDEX('[1]Jan 2024 EY Census'!N:N,MATCH($A52,'[1]Jan 2024 EY Census'!$A:$A,0))</f>
        <v>226.74600100000001</v>
      </c>
      <c r="AQ52" s="198">
        <f>INDEX('[1]Jan 2024 EY Census'!O:O,MATCH($A52,'[1]Jan 2024 EY Census'!$A:$A,0))</f>
        <v>76.400000000000006</v>
      </c>
      <c r="AR52" s="198">
        <f>INDEX('[1]Jan 2024 EY Census'!P:P,MATCH($A52,'[1]Jan 2024 EY Census'!$A:$A,0))</f>
        <v>5</v>
      </c>
      <c r="AS52" s="198">
        <f>INDEX('[1]Jan 2024 School Census'!BE:BE,MATCH($A52,'[1]Jan 2024 School Census'!$A:$A,0))</f>
        <v>51</v>
      </c>
      <c r="AT52" s="198">
        <f>INDEX('[1]Jan 2024 School Census'!BF:BF,MATCH($A52,'[1]Jan 2024 School Census'!$A:$A,0))</f>
        <v>38</v>
      </c>
      <c r="AU52" s="198">
        <f>INDEX('[1]Jan 2024 School Census'!BG:BG,MATCH($A52,'[1]Jan 2024 School Census'!$A:$A,0))+INDEX('[1]Jan 2024 School Census'!BH:BH,MATCH($A52,'[1]Jan 2024 School Census'!$A:$A,0))</f>
        <v>0</v>
      </c>
      <c r="AV52" s="198">
        <f>INDEX('[1]Jan 2024 School Census'!BI:BI,MATCH($A52,'[1]Jan 2024 School Census'!$A:$A,0))</f>
        <v>17.600000000000001</v>
      </c>
      <c r="AW52" s="198">
        <f>INDEX('[1]Jan 2024 School Census'!BJ:BJ,MATCH($A52,'[1]Jan 2024 School Census'!$A:$A,0))</f>
        <v>8</v>
      </c>
      <c r="AX52" s="198">
        <f>INDEX('[1]Jan 2024 School Census'!BK:BK,MATCH($A52,'[1]Jan 2024 School Census'!$A:$A,0))+INDEX('[1]Jan 2024 School Census'!BL:BL,MATCH($A52,'[1]Jan 2024 School Census'!$A:$A,0))</f>
        <v>0</v>
      </c>
      <c r="AY52" s="198">
        <f>INDEX('[1]Jan 2024 School Census'!BM:BM,MATCH($A52,'[1]Jan 2024 School Census'!$A:$A,0))+INDEX('[1]Jan 2024 School Census'!BQ:BQ,MATCH($A52,'[1]Jan 2024 School Census'!$A:$A,0))</f>
        <v>0</v>
      </c>
      <c r="AZ52" s="198">
        <f>INDEX('[1]Jan 2024 School Census'!BN:BN,MATCH($A52,'[1]Jan 2024 School Census'!$A:$A,0))+INDEX('[1]Jan 2024 School Census'!BR:BR,MATCH($A52,'[1]Jan 2024 School Census'!$A:$A,0))</f>
        <v>0</v>
      </c>
      <c r="BA52" s="198">
        <f>INDEX('[1]Jan 2024 School Census'!BO:BO,MATCH($A52,'[1]Jan 2024 School Census'!$A:$A,0))+INDEX('[1]Jan 2024 School Census'!BP:BP,MATCH($A52,'[1]Jan 2024 School Census'!$A:$A,0))+INDEX('[1]Jan 2024 School Census'!BS:BS,MATCH($A52,'[1]Jan 2024 School Census'!$A:$A,0))+INDEX('[1]Jan 2024 School Census'!BT:BT,MATCH($A52,'[1]Jan 2024 School Census'!$A:$A,0))</f>
        <v>0</v>
      </c>
      <c r="BB52" s="198">
        <f>INDEX('[1]Jan 2024 School Census'!BU:BU,MATCH($A52,'[1]Jan 2024 School Census'!$A:$A,0))</f>
        <v>8.6</v>
      </c>
      <c r="BC52" s="198">
        <f>INDEX('[1]Jan 2024 School Census'!BV:BV,MATCH($A52,'[1]Jan 2024 School Census'!$A:$A,0))</f>
        <v>7</v>
      </c>
      <c r="BD52" s="198">
        <f>INDEX('[1]Jan 2024 School Census'!BW:BW,MATCH($A52,'[1]Jan 2024 School Census'!$A:$A,0))+INDEX('[1]Jan 2024 School Census'!BX:BX,MATCH($A52,'[1]Jan 2024 School Census'!$A:$A,0))</f>
        <v>0</v>
      </c>
      <c r="BE52" s="198">
        <f>INDEX('[1]Jan 2024 EY Census'!J:J,MATCH($A52,'[1]Jan 2024 EY Census'!$A:$A,0))</f>
        <v>515.36866699999996</v>
      </c>
      <c r="BF52" s="198">
        <f>INDEX('[1]Jan 2024 EY Census'!K:K,MATCH($A52,'[1]Jan 2024 EY Census'!$A:$A,0))</f>
        <v>201.28933599999999</v>
      </c>
      <c r="BG52" s="198">
        <f>INDEX('[1]Jan 2024 EY Census'!L:L,MATCH($A52,'[1]Jan 2024 EY Census'!$A:$A,0))</f>
        <v>4.8666669999999996</v>
      </c>
      <c r="BH52" s="198">
        <f t="shared" si="8"/>
        <v>44</v>
      </c>
      <c r="BI52" s="198">
        <f t="shared" si="9"/>
        <v>157</v>
      </c>
      <c r="BJ52" s="198">
        <f t="shared" si="10"/>
        <v>122</v>
      </c>
      <c r="BK52" s="198">
        <f t="shared" si="11"/>
        <v>108</v>
      </c>
      <c r="BL52" s="198">
        <v>46</v>
      </c>
      <c r="BN52" s="218">
        <v>212</v>
      </c>
      <c r="BO52" s="218" t="s">
        <v>144</v>
      </c>
      <c r="BP52" s="218">
        <v>2127067</v>
      </c>
      <c r="BQ52" s="218">
        <v>145709</v>
      </c>
      <c r="BR52" s="218" t="s">
        <v>287</v>
      </c>
      <c r="BS52" s="218" t="s">
        <v>245</v>
      </c>
      <c r="BT52" s="194" t="str">
        <f t="shared" si="0"/>
        <v>Academy</v>
      </c>
      <c r="BU52" s="211">
        <v>39</v>
      </c>
      <c r="BV52" s="211">
        <v>102</v>
      </c>
      <c r="BW52" s="199">
        <f t="shared" si="6"/>
        <v>2</v>
      </c>
      <c r="BX52" s="195" t="str">
        <f t="shared" si="7"/>
        <v>2122</v>
      </c>
      <c r="BY52" s="228">
        <v>353</v>
      </c>
      <c r="BZ52" s="229" t="s">
        <v>185</v>
      </c>
      <c r="CA52" s="258">
        <v>963.50227968421063</v>
      </c>
      <c r="CB52" s="259">
        <v>824.9473684210526</v>
      </c>
      <c r="CC52" s="258">
        <v>647.9473684210526</v>
      </c>
      <c r="CD52" s="259">
        <v>1.368421052631579</v>
      </c>
    </row>
    <row r="53" spans="1:82" ht="14.5" x14ac:dyDescent="0.35">
      <c r="A53" s="196">
        <v>205</v>
      </c>
      <c r="B53" s="197" t="s">
        <v>105</v>
      </c>
      <c r="C53" s="198">
        <v>8642.5</v>
      </c>
      <c r="D53" s="198">
        <v>7407</v>
      </c>
      <c r="E53" s="198">
        <f>INDEX('[1]Jan 2024 School Census'!D:D,MATCH($A53,'[1]Jan 2024 School Census'!$A:$A,0))</f>
        <v>65</v>
      </c>
      <c r="F53" s="198">
        <f>INDEX('[1]Jan 2024 School Census'!E:E,MATCH($A53,'[1]Jan 2024 School Census'!$A:$A,0))</f>
        <v>159</v>
      </c>
      <c r="G53" s="198">
        <f>INDEX('[1]Jan 2024 School Census'!F:F,MATCH($A53,'[1]Jan 2024 School Census'!$A:$A,0))</f>
        <v>66</v>
      </c>
      <c r="H53" s="198">
        <f>INDEX('[1]Jan 2024 School Census'!G:G,MATCH($A53,'[1]Jan 2024 School Census'!$A:$A,0))+INDEX('[1]Jan 2024 School Census'!H:H,MATCH($A53,'[1]Jan 2024 School Census'!$A:$A,0))</f>
        <v>5</v>
      </c>
      <c r="I53" s="198">
        <f>INDEX('[1]Jan 2024 School Census'!I:I,MATCH($A53,'[1]Jan 2024 School Census'!$A:$A,0))</f>
        <v>9</v>
      </c>
      <c r="J53" s="198">
        <f>INDEX('[1]Jan 2024 School Census'!J:J,MATCH($A53,'[1]Jan 2024 School Census'!$A:$A,0))</f>
        <v>359</v>
      </c>
      <c r="K53" s="198">
        <f>INDEX('[1]Jan 2024 School Census'!K:K,MATCH($A53,'[1]Jan 2024 School Census'!$A:$A,0))</f>
        <v>141</v>
      </c>
      <c r="L53" s="198">
        <f>INDEX('[1]Jan 2024 School Census'!L:L,MATCH($A53,'[1]Jan 2024 School Census'!$A:$A,0))+INDEX('[1]Jan 2024 School Census'!M:M,MATCH($A53,'[1]Jan 2024 School Census'!$A:$A,0))</f>
        <v>3</v>
      </c>
      <c r="M53" s="198">
        <f>INDEX('[1]Jan 2024 School Census'!N:N,MATCH($A53,'[1]Jan 2024 School Census'!$A:$A,0))+INDEX('[1]Jan 2024 School Census'!S:S,MATCH($A53,'[1]Jan 2024 School Census'!$A:$A,0))</f>
        <v>0</v>
      </c>
      <c r="N53" s="198">
        <f>INDEX('[1]Jan 2024 School Census'!O:O,MATCH($A53,'[1]Jan 2024 School Census'!$A:$A,0))+INDEX('[1]Jan 2024 School Census'!T:T,MATCH($A53,'[1]Jan 2024 School Census'!$A:$A,0))</f>
        <v>0</v>
      </c>
      <c r="O53" s="198">
        <f>INDEX('[1]Jan 2024 School Census'!P:P,MATCH($A53,'[1]Jan 2024 School Census'!$A:$A,0))+INDEX('[1]Jan 2024 School Census'!U:U,MATCH($A53,'[1]Jan 2024 School Census'!$A:$A,0))</f>
        <v>0</v>
      </c>
      <c r="P53" s="198">
        <f>INDEX('[1]Jan 2024 School Census'!Q:Q,MATCH($A53,'[1]Jan 2024 School Census'!$A:$A,0))+INDEX('[1]Jan 2024 School Census'!R:R,MATCH($A53,'[1]Jan 2024 School Census'!$A:$A,0))+INDEX('[1]Jan 2024 School Census'!V:V,MATCH($A53,'[1]Jan 2024 School Census'!$A:$A,0))+INDEX('[1]Jan 2024 School Census'!W:W,MATCH($A53,'[1]Jan 2024 School Census'!$A:$A,0))</f>
        <v>0</v>
      </c>
      <c r="Q53" s="198">
        <f>INDEX('[1]Jan 2024 School Census'!X:X,MATCH($A53,'[1]Jan 2024 School Census'!$A:$A,0))</f>
        <v>1</v>
      </c>
      <c r="R53" s="198">
        <f>INDEX('[1]Jan 2024 School Census'!Y:Y,MATCH($A53,'[1]Jan 2024 School Census'!$A:$A,0))</f>
        <v>120</v>
      </c>
      <c r="S53" s="198">
        <f>INDEX('[1]Jan 2024 School Census'!Z:Z,MATCH($A53,'[1]Jan 2024 School Census'!$A:$A,0))</f>
        <v>66</v>
      </c>
      <c r="T53" s="198">
        <f>INDEX('[1]Jan 2024 School Census'!AA:AA,MATCH($A53,'[1]Jan 2024 School Census'!$A:$A,0))+INDEX('[1]Jan 2024 School Census'!AB:AB,MATCH($A53,'[1]Jan 2024 School Census'!$A:$A,0))</f>
        <v>1</v>
      </c>
      <c r="U53" s="198">
        <f>INDEX('[1]Jan 2024 AP Census'!D:D,MATCH($A53,'[1]Jan 2024 AP Census'!$A:$A,0))</f>
        <v>0</v>
      </c>
      <c r="V53" s="198">
        <f>INDEX('[1]Jan 2024 AP Census'!E:E,MATCH($A53,'[1]Jan 2024 AP Census'!$A:$A,0))</f>
        <v>0</v>
      </c>
      <c r="W53" s="198">
        <f>INDEX('[1]Jan 2024 AP Census'!F:F,MATCH($A53,'[1]Jan 2024 AP Census'!$A:$A,0))</f>
        <v>0</v>
      </c>
      <c r="X53" s="198">
        <f>INDEX('[1]Jan 2024 EY Census'!D:D,MATCH($A53,'[1]Jan 2024 EY Census'!$A:$A,0))</f>
        <v>120</v>
      </c>
      <c r="Y53" s="198">
        <f>INDEX('[1]Jan 2024 EY Census'!E:E,MATCH($A53,'[1]Jan 2024 EY Census'!$A:$A,0))</f>
        <v>735.499999</v>
      </c>
      <c r="Z53" s="198">
        <f>INDEX('[1]Jan 2024 EY Census'!F:F,MATCH($A53,'[1]Jan 2024 EY Census'!$A:$A,0))</f>
        <v>218.94999899999999</v>
      </c>
      <c r="AA53" s="198">
        <f>INDEX('[1]Jan 2024 EY Census'!G:G,MATCH($A53,'[1]Jan 2024 EY Census'!$A:$A,0))</f>
        <v>216.8</v>
      </c>
      <c r="AB53" s="198">
        <f>INDEX('[1]Jan 2024 School Census'!AF:AF,MATCH($A53,'[1]Jan 2024 School Census'!$A:$A,0))</f>
        <v>46</v>
      </c>
      <c r="AC53" s="198">
        <f>INDEX('[1]Jan 2024 School Census'!AG:AG,MATCH($A53,'[1]Jan 2024 School Census'!$A:$A,0))</f>
        <v>17</v>
      </c>
      <c r="AD53" s="198">
        <f>INDEX('[1]Jan 2024 School Census'!AH:AH,MATCH($A53,'[1]Jan 2024 School Census'!$A:$A,0))+INDEX('[1]Jan 2024 School Census'!AI:AI,MATCH($A53,'[1]Jan 2024 School Census'!$A:$A,0))</f>
        <v>3</v>
      </c>
      <c r="AE53" s="198">
        <f>INDEX('[1]Jan 2024 School Census'!AJ:AJ,MATCH($A53,'[1]Jan 2024 School Census'!$A:$A,0))</f>
        <v>73</v>
      </c>
      <c r="AF53" s="198">
        <f>INDEX('[1]Jan 2024 School Census'!AK:AK,MATCH($A53,'[1]Jan 2024 School Census'!$A:$A,0))</f>
        <v>28</v>
      </c>
      <c r="AG53" s="198">
        <f>INDEX('[1]Jan 2024 School Census'!AL:AL,MATCH($A53,'[1]Jan 2024 School Census'!$A:$A,0))+INDEX('[1]Jan 2024 School Census'!AM:AM,MATCH($A53,'[1]Jan 2024 School Census'!$A:$A,0))</f>
        <v>1</v>
      </c>
      <c r="AH53" s="198">
        <f>INDEX('[1]Jan 2024 School Census'!AN:AN,MATCH($A53,'[1]Jan 2024 School Census'!$A:$A,0))+INDEX('[1]Jan 2024 School Census'!AR:AR,MATCH($A53,'[1]Jan 2024 School Census'!$A:$A,0))</f>
        <v>0</v>
      </c>
      <c r="AI53" s="198">
        <f>INDEX('[1]Jan 2024 School Census'!AO:AO,MATCH($A53,'[1]Jan 2024 School Census'!$A:$A,0))+INDEX('[1]Jan 2024 School Census'!AS:AS,MATCH($A53,'[1]Jan 2024 School Census'!$A:$A,0))</f>
        <v>0</v>
      </c>
      <c r="AJ53" s="198">
        <f>INDEX('[1]Jan 2024 School Census'!AP:AP,MATCH($A53,'[1]Jan 2024 School Census'!$A:$A,0))+INDEX('[1]Jan 2024 School Census'!AQ:AQ,MATCH($A53,'[1]Jan 2024 School Census'!$A:$A,0))+INDEX('[1]Jan 2024 School Census'!AT:AT,MATCH($A53,'[1]Jan 2024 School Census'!$A:$A,0))+INDEX('[1]Jan 2024 School Census'!AU:AU,MATCH($A53,'[1]Jan 2024 School Census'!$A:$A,0))</f>
        <v>0</v>
      </c>
      <c r="AK53" s="198">
        <f>INDEX('[1]Jan 2024 School Census'!AV:AV,MATCH($A53,'[1]Jan 2024 School Census'!$A:$A,0))+INDEX('[1]Jan 2024 School Census'!AZ:AZ,MATCH($A53,'[1]Jan 2024 School Census'!$A:$A,0))</f>
        <v>22</v>
      </c>
      <c r="AL53" s="198">
        <f>INDEX('[1]Jan 2024 School Census'!AW:AW,MATCH($A53,'[1]Jan 2024 School Census'!$A:$A,0))+INDEX('[1]Jan 2024 School Census'!BA:BA,MATCH($A53,'[1]Jan 2024 School Census'!$A:$A,0))</f>
        <v>20</v>
      </c>
      <c r="AM53" s="198">
        <f>INDEX('[1]Jan 2024 School Census'!AX:AX,MATCH($A53,'[1]Jan 2024 School Census'!$A:$A,0))+INDEX('[1]Jan 2024 School Census'!BB:BB,MATCH($A53,'[1]Jan 2024 School Census'!$A:$A,0))+INDEX('[1]Jan 2024 School Census'!AY:AY,MATCH($A53,'[1]Jan 2024 School Census'!$A:$A,0))+INDEX('[1]Jan 2024 School Census'!BC:BC,MATCH($A53,'[1]Jan 2024 School Census'!$A:$A,0))</f>
        <v>0</v>
      </c>
      <c r="AN53" s="198">
        <f>INDEX('[1]Jan 2024 AP Census'!I:I,MATCH($A53,'[1]Jan 2024 AP Census'!$A:$A,0))</f>
        <v>0</v>
      </c>
      <c r="AO53" s="198">
        <f>INDEX('[1]Jan 2024 AP Census'!J:J,MATCH($A53,'[1]Jan 2024 AP Census'!$A:$A,0))</f>
        <v>0</v>
      </c>
      <c r="AP53" s="198">
        <f>INDEX('[1]Jan 2024 EY Census'!N:N,MATCH($A53,'[1]Jan 2024 EY Census'!$A:$A,0))</f>
        <v>0</v>
      </c>
      <c r="AQ53" s="198">
        <f>INDEX('[1]Jan 2024 EY Census'!O:O,MATCH($A53,'[1]Jan 2024 EY Census'!$A:$A,0))</f>
        <v>0</v>
      </c>
      <c r="AR53" s="198">
        <f>INDEX('[1]Jan 2024 EY Census'!P:P,MATCH($A53,'[1]Jan 2024 EY Census'!$A:$A,0))</f>
        <v>0</v>
      </c>
      <c r="AS53" s="198">
        <f>INDEX('[1]Jan 2024 School Census'!BE:BE,MATCH($A53,'[1]Jan 2024 School Census'!$A:$A,0))</f>
        <v>34</v>
      </c>
      <c r="AT53" s="198">
        <f>INDEX('[1]Jan 2024 School Census'!BF:BF,MATCH($A53,'[1]Jan 2024 School Census'!$A:$A,0))</f>
        <v>24</v>
      </c>
      <c r="AU53" s="198">
        <f>INDEX('[1]Jan 2024 School Census'!BG:BG,MATCH($A53,'[1]Jan 2024 School Census'!$A:$A,0))+INDEX('[1]Jan 2024 School Census'!BH:BH,MATCH($A53,'[1]Jan 2024 School Census'!$A:$A,0))</f>
        <v>1</v>
      </c>
      <c r="AV53" s="198">
        <f>INDEX('[1]Jan 2024 School Census'!BI:BI,MATCH($A53,'[1]Jan 2024 School Census'!$A:$A,0))</f>
        <v>110</v>
      </c>
      <c r="AW53" s="198">
        <f>INDEX('[1]Jan 2024 School Census'!BJ:BJ,MATCH($A53,'[1]Jan 2024 School Census'!$A:$A,0))</f>
        <v>42</v>
      </c>
      <c r="AX53" s="198">
        <f>INDEX('[1]Jan 2024 School Census'!BK:BK,MATCH($A53,'[1]Jan 2024 School Census'!$A:$A,0))+INDEX('[1]Jan 2024 School Census'!BL:BL,MATCH($A53,'[1]Jan 2024 School Census'!$A:$A,0))</f>
        <v>0</v>
      </c>
      <c r="AY53" s="198">
        <f>INDEX('[1]Jan 2024 School Census'!BM:BM,MATCH($A53,'[1]Jan 2024 School Census'!$A:$A,0))+INDEX('[1]Jan 2024 School Census'!BQ:BQ,MATCH($A53,'[1]Jan 2024 School Census'!$A:$A,0))</f>
        <v>0</v>
      </c>
      <c r="AZ53" s="198">
        <f>INDEX('[1]Jan 2024 School Census'!BN:BN,MATCH($A53,'[1]Jan 2024 School Census'!$A:$A,0))+INDEX('[1]Jan 2024 School Census'!BR:BR,MATCH($A53,'[1]Jan 2024 School Census'!$A:$A,0))</f>
        <v>0</v>
      </c>
      <c r="BA53" s="198">
        <f>INDEX('[1]Jan 2024 School Census'!BO:BO,MATCH($A53,'[1]Jan 2024 School Census'!$A:$A,0))+INDEX('[1]Jan 2024 School Census'!BP:BP,MATCH($A53,'[1]Jan 2024 School Census'!$A:$A,0))+INDEX('[1]Jan 2024 School Census'!BS:BS,MATCH($A53,'[1]Jan 2024 School Census'!$A:$A,0))+INDEX('[1]Jan 2024 School Census'!BT:BT,MATCH($A53,'[1]Jan 2024 School Census'!$A:$A,0))</f>
        <v>0</v>
      </c>
      <c r="BB53" s="198">
        <f>INDEX('[1]Jan 2024 School Census'!BU:BU,MATCH($A53,'[1]Jan 2024 School Census'!$A:$A,0))</f>
        <v>27</v>
      </c>
      <c r="BC53" s="198">
        <f>INDEX('[1]Jan 2024 School Census'!BV:BV,MATCH($A53,'[1]Jan 2024 School Census'!$A:$A,0))</f>
        <v>11</v>
      </c>
      <c r="BD53" s="198">
        <f>INDEX('[1]Jan 2024 School Census'!BW:BW,MATCH($A53,'[1]Jan 2024 School Census'!$A:$A,0))+INDEX('[1]Jan 2024 School Census'!BX:BX,MATCH($A53,'[1]Jan 2024 School Census'!$A:$A,0))</f>
        <v>0</v>
      </c>
      <c r="BE53" s="198">
        <f>INDEX('[1]Jan 2024 EY Census'!J:J,MATCH($A53,'[1]Jan 2024 EY Census'!$A:$A,0))</f>
        <v>138.82000099999999</v>
      </c>
      <c r="BF53" s="198">
        <f>INDEX('[1]Jan 2024 EY Census'!K:K,MATCH($A53,'[1]Jan 2024 EY Census'!$A:$A,0))</f>
        <v>29.8</v>
      </c>
      <c r="BG53" s="198">
        <f>INDEX('[1]Jan 2024 EY Census'!L:L,MATCH($A53,'[1]Jan 2024 EY Census'!$A:$A,0))</f>
        <v>7.8333339999999998</v>
      </c>
      <c r="BH53" s="198">
        <f t="shared" si="8"/>
        <v>28</v>
      </c>
      <c r="BI53" s="198">
        <f t="shared" si="9"/>
        <v>287</v>
      </c>
      <c r="BJ53" s="198">
        <f t="shared" si="10"/>
        <v>102</v>
      </c>
      <c r="BK53" s="198">
        <f t="shared" si="11"/>
        <v>139.5</v>
      </c>
      <c r="BL53" s="198">
        <v>50</v>
      </c>
      <c r="BN53" s="218">
        <v>212</v>
      </c>
      <c r="BO53" s="218" t="s">
        <v>144</v>
      </c>
      <c r="BP53" s="218">
        <v>2127068</v>
      </c>
      <c r="BQ53" s="218">
        <v>101094</v>
      </c>
      <c r="BR53" s="218" t="s">
        <v>288</v>
      </c>
      <c r="BS53" s="218" t="s">
        <v>241</v>
      </c>
      <c r="BT53" s="194" t="str">
        <f t="shared" si="0"/>
        <v>Maintained</v>
      </c>
      <c r="BU53" s="211">
        <v>0</v>
      </c>
      <c r="BV53" s="211">
        <v>97</v>
      </c>
      <c r="BW53" s="199">
        <f t="shared" si="6"/>
        <v>3</v>
      </c>
      <c r="BX53" s="195" t="str">
        <f t="shared" si="7"/>
        <v>2123</v>
      </c>
      <c r="BY53" s="228">
        <v>354</v>
      </c>
      <c r="BZ53" s="229" t="s">
        <v>194</v>
      </c>
      <c r="CA53" s="258">
        <v>964.50157894736844</v>
      </c>
      <c r="CB53" s="259">
        <v>429.80473684210523</v>
      </c>
      <c r="CC53" s="258">
        <v>651.09473684210525</v>
      </c>
      <c r="CD53" s="259">
        <v>23.721578947368421</v>
      </c>
    </row>
    <row r="54" spans="1:82" ht="14.5" x14ac:dyDescent="0.35">
      <c r="A54" s="196">
        <v>850</v>
      </c>
      <c r="B54" s="197" t="s">
        <v>146</v>
      </c>
      <c r="C54" s="198">
        <v>104629.5</v>
      </c>
      <c r="D54" s="198">
        <v>72623.5</v>
      </c>
      <c r="E54" s="198">
        <f>INDEX('[1]Jan 2024 School Census'!D:D,MATCH($A54,'[1]Jan 2024 School Census'!$A:$A,0))</f>
        <v>42.433332999999998</v>
      </c>
      <c r="F54" s="198">
        <f>INDEX('[1]Jan 2024 School Census'!E:E,MATCH($A54,'[1]Jan 2024 School Census'!$A:$A,0))</f>
        <v>187.066664</v>
      </c>
      <c r="G54" s="198">
        <f>INDEX('[1]Jan 2024 School Census'!F:F,MATCH($A54,'[1]Jan 2024 School Census'!$A:$A,0))</f>
        <v>77.599999999999994</v>
      </c>
      <c r="H54" s="198">
        <f>INDEX('[1]Jan 2024 School Census'!G:G,MATCH($A54,'[1]Jan 2024 School Census'!$A:$A,0))+INDEX('[1]Jan 2024 School Census'!H:H,MATCH($A54,'[1]Jan 2024 School Census'!$A:$A,0))</f>
        <v>4</v>
      </c>
      <c r="I54" s="198">
        <f>INDEX('[1]Jan 2024 School Census'!I:I,MATCH($A54,'[1]Jan 2024 School Census'!$A:$A,0))</f>
        <v>47.899999000000001</v>
      </c>
      <c r="J54" s="198">
        <f>INDEX('[1]Jan 2024 School Census'!J:J,MATCH($A54,'[1]Jan 2024 School Census'!$A:$A,0))</f>
        <v>480.66533099999998</v>
      </c>
      <c r="K54" s="198">
        <f>INDEX('[1]Jan 2024 School Census'!K:K,MATCH($A54,'[1]Jan 2024 School Census'!$A:$A,0))</f>
        <v>215.2</v>
      </c>
      <c r="L54" s="198">
        <f>INDEX('[1]Jan 2024 School Census'!L:L,MATCH($A54,'[1]Jan 2024 School Census'!$A:$A,0))+INDEX('[1]Jan 2024 School Census'!M:M,MATCH($A54,'[1]Jan 2024 School Census'!$A:$A,0))</f>
        <v>7</v>
      </c>
      <c r="M54" s="198">
        <f>INDEX('[1]Jan 2024 School Census'!N:N,MATCH($A54,'[1]Jan 2024 School Census'!$A:$A,0))+INDEX('[1]Jan 2024 School Census'!S:S,MATCH($A54,'[1]Jan 2024 School Census'!$A:$A,0))</f>
        <v>0</v>
      </c>
      <c r="N54" s="198">
        <f>INDEX('[1]Jan 2024 School Census'!O:O,MATCH($A54,'[1]Jan 2024 School Census'!$A:$A,0))+INDEX('[1]Jan 2024 School Census'!T:T,MATCH($A54,'[1]Jan 2024 School Census'!$A:$A,0))</f>
        <v>0</v>
      </c>
      <c r="O54" s="198">
        <f>INDEX('[1]Jan 2024 School Census'!P:P,MATCH($A54,'[1]Jan 2024 School Census'!$A:$A,0))+INDEX('[1]Jan 2024 School Census'!U:U,MATCH($A54,'[1]Jan 2024 School Census'!$A:$A,0))</f>
        <v>0</v>
      </c>
      <c r="P54" s="198">
        <f>INDEX('[1]Jan 2024 School Census'!Q:Q,MATCH($A54,'[1]Jan 2024 School Census'!$A:$A,0))+INDEX('[1]Jan 2024 School Census'!R:R,MATCH($A54,'[1]Jan 2024 School Census'!$A:$A,0))+INDEX('[1]Jan 2024 School Census'!V:V,MATCH($A54,'[1]Jan 2024 School Census'!$A:$A,0))+INDEX('[1]Jan 2024 School Census'!W:W,MATCH($A54,'[1]Jan 2024 School Census'!$A:$A,0))</f>
        <v>0</v>
      </c>
      <c r="Q54" s="198">
        <f>INDEX('[1]Jan 2024 School Census'!X:X,MATCH($A54,'[1]Jan 2024 School Census'!$A:$A,0))</f>
        <v>25.516666000000001</v>
      </c>
      <c r="R54" s="198">
        <f>INDEX('[1]Jan 2024 School Census'!Y:Y,MATCH($A54,'[1]Jan 2024 School Census'!$A:$A,0))</f>
        <v>94.95</v>
      </c>
      <c r="S54" s="198">
        <f>INDEX('[1]Jan 2024 School Census'!Z:Z,MATCH($A54,'[1]Jan 2024 School Census'!$A:$A,0))</f>
        <v>44.3</v>
      </c>
      <c r="T54" s="198">
        <f>INDEX('[1]Jan 2024 School Census'!AA:AA,MATCH($A54,'[1]Jan 2024 School Census'!$A:$A,0))+INDEX('[1]Jan 2024 School Census'!AB:AB,MATCH($A54,'[1]Jan 2024 School Census'!$A:$A,0))</f>
        <v>2</v>
      </c>
      <c r="U54" s="198">
        <f>INDEX('[1]Jan 2024 AP Census'!D:D,MATCH($A54,'[1]Jan 2024 AP Census'!$A:$A,0))</f>
        <v>0</v>
      </c>
      <c r="V54" s="198">
        <f>INDEX('[1]Jan 2024 AP Census'!E:E,MATCH($A54,'[1]Jan 2024 AP Census'!$A:$A,0))</f>
        <v>0</v>
      </c>
      <c r="W54" s="198">
        <f>INDEX('[1]Jan 2024 AP Census'!F:F,MATCH($A54,'[1]Jan 2024 AP Census'!$A:$A,0))</f>
        <v>0</v>
      </c>
      <c r="X54" s="198">
        <f>INDEX('[1]Jan 2024 EY Census'!D:D,MATCH($A54,'[1]Jan 2024 EY Census'!$A:$A,0))</f>
        <v>1680.0860600000001</v>
      </c>
      <c r="Y54" s="198">
        <f>INDEX('[1]Jan 2024 EY Census'!E:E,MATCH($A54,'[1]Jan 2024 EY Census'!$A:$A,0))</f>
        <v>11891.203677</v>
      </c>
      <c r="Z54" s="198">
        <f>INDEX('[1]Jan 2024 EY Census'!F:F,MATCH($A54,'[1]Jan 2024 EY Census'!$A:$A,0))</f>
        <v>4243.6056930000004</v>
      </c>
      <c r="AA54" s="198">
        <f>INDEX('[1]Jan 2024 EY Census'!G:G,MATCH($A54,'[1]Jan 2024 EY Census'!$A:$A,0))</f>
        <v>367.96333099999998</v>
      </c>
      <c r="AB54" s="198">
        <f>INDEX('[1]Jan 2024 School Census'!AF:AF,MATCH($A54,'[1]Jan 2024 School Census'!$A:$A,0))</f>
        <v>48.599998999999997</v>
      </c>
      <c r="AC54" s="198">
        <f>INDEX('[1]Jan 2024 School Census'!AG:AG,MATCH($A54,'[1]Jan 2024 School Census'!$A:$A,0))</f>
        <v>19.866667</v>
      </c>
      <c r="AD54" s="198">
        <f>INDEX('[1]Jan 2024 School Census'!AH:AH,MATCH($A54,'[1]Jan 2024 School Census'!$A:$A,0))+INDEX('[1]Jan 2024 School Census'!AI:AI,MATCH($A54,'[1]Jan 2024 School Census'!$A:$A,0))</f>
        <v>2</v>
      </c>
      <c r="AE54" s="198">
        <f>INDEX('[1]Jan 2024 School Census'!AJ:AJ,MATCH($A54,'[1]Jan 2024 School Census'!$A:$A,0))</f>
        <v>41.466667999999999</v>
      </c>
      <c r="AF54" s="198">
        <f>INDEX('[1]Jan 2024 School Census'!AK:AK,MATCH($A54,'[1]Jan 2024 School Census'!$A:$A,0))</f>
        <v>24.066666999999999</v>
      </c>
      <c r="AG54" s="198">
        <f>INDEX('[1]Jan 2024 School Census'!AL:AL,MATCH($A54,'[1]Jan 2024 School Census'!$A:$A,0))+INDEX('[1]Jan 2024 School Census'!AM:AM,MATCH($A54,'[1]Jan 2024 School Census'!$A:$A,0))</f>
        <v>2</v>
      </c>
      <c r="AH54" s="198">
        <f>INDEX('[1]Jan 2024 School Census'!AN:AN,MATCH($A54,'[1]Jan 2024 School Census'!$A:$A,0))+INDEX('[1]Jan 2024 School Census'!AR:AR,MATCH($A54,'[1]Jan 2024 School Census'!$A:$A,0))</f>
        <v>0</v>
      </c>
      <c r="AI54" s="198">
        <f>INDEX('[1]Jan 2024 School Census'!AO:AO,MATCH($A54,'[1]Jan 2024 School Census'!$A:$A,0))+INDEX('[1]Jan 2024 School Census'!AS:AS,MATCH($A54,'[1]Jan 2024 School Census'!$A:$A,0))</f>
        <v>0</v>
      </c>
      <c r="AJ54" s="198">
        <f>INDEX('[1]Jan 2024 School Census'!AP:AP,MATCH($A54,'[1]Jan 2024 School Census'!$A:$A,0))+INDEX('[1]Jan 2024 School Census'!AQ:AQ,MATCH($A54,'[1]Jan 2024 School Census'!$A:$A,0))+INDEX('[1]Jan 2024 School Census'!AT:AT,MATCH($A54,'[1]Jan 2024 School Census'!$A:$A,0))+INDEX('[1]Jan 2024 School Census'!AU:AU,MATCH($A54,'[1]Jan 2024 School Census'!$A:$A,0))</f>
        <v>0</v>
      </c>
      <c r="AK54" s="198">
        <f>INDEX('[1]Jan 2024 School Census'!AV:AV,MATCH($A54,'[1]Jan 2024 School Census'!$A:$A,0))+INDEX('[1]Jan 2024 School Census'!AZ:AZ,MATCH($A54,'[1]Jan 2024 School Census'!$A:$A,0))</f>
        <v>20.6</v>
      </c>
      <c r="AL54" s="198">
        <f>INDEX('[1]Jan 2024 School Census'!AW:AW,MATCH($A54,'[1]Jan 2024 School Census'!$A:$A,0))+INDEX('[1]Jan 2024 School Census'!BA:BA,MATCH($A54,'[1]Jan 2024 School Census'!$A:$A,0))</f>
        <v>13</v>
      </c>
      <c r="AM54" s="198">
        <f>INDEX('[1]Jan 2024 School Census'!AX:AX,MATCH($A54,'[1]Jan 2024 School Census'!$A:$A,0))+INDEX('[1]Jan 2024 School Census'!BB:BB,MATCH($A54,'[1]Jan 2024 School Census'!$A:$A,0))+INDEX('[1]Jan 2024 School Census'!AY:AY,MATCH($A54,'[1]Jan 2024 School Census'!$A:$A,0))+INDEX('[1]Jan 2024 School Census'!BC:BC,MATCH($A54,'[1]Jan 2024 School Census'!$A:$A,0))</f>
        <v>0</v>
      </c>
      <c r="AN54" s="198">
        <f>INDEX('[1]Jan 2024 AP Census'!I:I,MATCH($A54,'[1]Jan 2024 AP Census'!$A:$A,0))</f>
        <v>0</v>
      </c>
      <c r="AO54" s="198">
        <f>INDEX('[1]Jan 2024 AP Census'!J:J,MATCH($A54,'[1]Jan 2024 AP Census'!$A:$A,0))</f>
        <v>0</v>
      </c>
      <c r="AP54" s="198">
        <f>INDEX('[1]Jan 2024 EY Census'!N:N,MATCH($A54,'[1]Jan 2024 EY Census'!$A:$A,0))</f>
        <v>1003.954285</v>
      </c>
      <c r="AQ54" s="198">
        <f>INDEX('[1]Jan 2024 EY Census'!O:O,MATCH($A54,'[1]Jan 2024 EY Census'!$A:$A,0))</f>
        <v>461.42987900000003</v>
      </c>
      <c r="AR54" s="198">
        <f>INDEX('[1]Jan 2024 EY Census'!P:P,MATCH($A54,'[1]Jan 2024 EY Census'!$A:$A,0))</f>
        <v>25.140825</v>
      </c>
      <c r="AS54" s="198">
        <f>INDEX('[1]Jan 2024 School Census'!BE:BE,MATCH($A54,'[1]Jan 2024 School Census'!$A:$A,0))</f>
        <v>73.488665999999995</v>
      </c>
      <c r="AT54" s="198">
        <f>INDEX('[1]Jan 2024 School Census'!BF:BF,MATCH($A54,'[1]Jan 2024 School Census'!$A:$A,0))</f>
        <v>42.916666999999997</v>
      </c>
      <c r="AU54" s="198">
        <f>INDEX('[1]Jan 2024 School Census'!BG:BG,MATCH($A54,'[1]Jan 2024 School Census'!$A:$A,0))+INDEX('[1]Jan 2024 School Census'!BH:BH,MATCH($A54,'[1]Jan 2024 School Census'!$A:$A,0))</f>
        <v>1</v>
      </c>
      <c r="AV54" s="198">
        <f>INDEX('[1]Jan 2024 School Census'!BI:BI,MATCH($A54,'[1]Jan 2024 School Census'!$A:$A,0))</f>
        <v>137.711333</v>
      </c>
      <c r="AW54" s="198">
        <f>INDEX('[1]Jan 2024 School Census'!BJ:BJ,MATCH($A54,'[1]Jan 2024 School Census'!$A:$A,0))</f>
        <v>78.427334999999999</v>
      </c>
      <c r="AX54" s="198">
        <f>INDEX('[1]Jan 2024 School Census'!BK:BK,MATCH($A54,'[1]Jan 2024 School Census'!$A:$A,0))+INDEX('[1]Jan 2024 School Census'!BL:BL,MATCH($A54,'[1]Jan 2024 School Census'!$A:$A,0))</f>
        <v>1.85</v>
      </c>
      <c r="AY54" s="198">
        <f>INDEX('[1]Jan 2024 School Census'!BM:BM,MATCH($A54,'[1]Jan 2024 School Census'!$A:$A,0))+INDEX('[1]Jan 2024 School Census'!BQ:BQ,MATCH($A54,'[1]Jan 2024 School Census'!$A:$A,0))</f>
        <v>0</v>
      </c>
      <c r="AZ54" s="198">
        <f>INDEX('[1]Jan 2024 School Census'!BN:BN,MATCH($A54,'[1]Jan 2024 School Census'!$A:$A,0))+INDEX('[1]Jan 2024 School Census'!BR:BR,MATCH($A54,'[1]Jan 2024 School Census'!$A:$A,0))</f>
        <v>0</v>
      </c>
      <c r="BA54" s="198">
        <f>INDEX('[1]Jan 2024 School Census'!BO:BO,MATCH($A54,'[1]Jan 2024 School Census'!$A:$A,0))+INDEX('[1]Jan 2024 School Census'!BP:BP,MATCH($A54,'[1]Jan 2024 School Census'!$A:$A,0))+INDEX('[1]Jan 2024 School Census'!BS:BS,MATCH($A54,'[1]Jan 2024 School Census'!$A:$A,0))+INDEX('[1]Jan 2024 School Census'!BT:BT,MATCH($A54,'[1]Jan 2024 School Census'!$A:$A,0))</f>
        <v>0</v>
      </c>
      <c r="BB54" s="198">
        <f>INDEX('[1]Jan 2024 School Census'!BU:BU,MATCH($A54,'[1]Jan 2024 School Census'!$A:$A,0))</f>
        <v>19.45</v>
      </c>
      <c r="BC54" s="198">
        <f>INDEX('[1]Jan 2024 School Census'!BV:BV,MATCH($A54,'[1]Jan 2024 School Census'!$A:$A,0))</f>
        <v>15.233333999999999</v>
      </c>
      <c r="BD54" s="198">
        <f>INDEX('[1]Jan 2024 School Census'!BW:BW,MATCH($A54,'[1]Jan 2024 School Census'!$A:$A,0))+INDEX('[1]Jan 2024 School Census'!BX:BX,MATCH($A54,'[1]Jan 2024 School Census'!$A:$A,0))</f>
        <v>0</v>
      </c>
      <c r="BE54" s="198">
        <f>INDEX('[1]Jan 2024 EY Census'!J:J,MATCH($A54,'[1]Jan 2024 EY Census'!$A:$A,0))</f>
        <v>6154.2226629999996</v>
      </c>
      <c r="BF54" s="198">
        <f>INDEX('[1]Jan 2024 EY Census'!K:K,MATCH($A54,'[1]Jan 2024 EY Census'!$A:$A,0))</f>
        <v>2283.2846570000002</v>
      </c>
      <c r="BG54" s="198">
        <f>INDEX('[1]Jan 2024 EY Census'!L:L,MATCH($A54,'[1]Jan 2024 EY Census'!$A:$A,0))</f>
        <v>66.154000999999994</v>
      </c>
      <c r="BH54" s="198">
        <f t="shared" si="8"/>
        <v>1315</v>
      </c>
      <c r="BI54" s="198">
        <f t="shared" si="9"/>
        <v>1608</v>
      </c>
      <c r="BJ54" s="198">
        <f t="shared" si="10"/>
        <v>43</v>
      </c>
      <c r="BK54" s="198">
        <f t="shared" si="11"/>
        <v>407</v>
      </c>
      <c r="BL54" s="198">
        <v>845</v>
      </c>
      <c r="BN54" s="218">
        <v>212</v>
      </c>
      <c r="BO54" s="218" t="s">
        <v>144</v>
      </c>
      <c r="BP54" s="218">
        <v>2127077</v>
      </c>
      <c r="BQ54" s="218">
        <v>101095</v>
      </c>
      <c r="BR54" s="218" t="s">
        <v>289</v>
      </c>
      <c r="BS54" s="218" t="s">
        <v>241</v>
      </c>
      <c r="BT54" s="194" t="str">
        <f t="shared" si="0"/>
        <v>Maintained</v>
      </c>
      <c r="BU54" s="211">
        <v>3</v>
      </c>
      <c r="BV54" s="211">
        <v>58</v>
      </c>
      <c r="BW54" s="199">
        <f t="shared" si="6"/>
        <v>4</v>
      </c>
      <c r="BX54" s="195" t="str">
        <f t="shared" si="7"/>
        <v>2124</v>
      </c>
      <c r="BY54" s="228">
        <v>355</v>
      </c>
      <c r="BZ54" s="229" t="s">
        <v>197</v>
      </c>
      <c r="CA54" s="258">
        <v>1128.5831578947368</v>
      </c>
      <c r="CB54" s="259">
        <v>473.15789473684214</v>
      </c>
      <c r="CC54" s="258">
        <v>935.67842105263162</v>
      </c>
      <c r="CD54" s="259">
        <v>30.789473684210527</v>
      </c>
    </row>
    <row r="55" spans="1:82" ht="14.5" x14ac:dyDescent="0.35">
      <c r="A55" s="196">
        <v>309</v>
      </c>
      <c r="B55" s="197" t="s">
        <v>147</v>
      </c>
      <c r="C55" s="198">
        <v>19141</v>
      </c>
      <c r="D55" s="198">
        <v>13309</v>
      </c>
      <c r="E55" s="198">
        <f>INDEX('[1]Jan 2024 School Census'!D:D,MATCH($A55,'[1]Jan 2024 School Census'!$A:$A,0))</f>
        <v>78.066666999999995</v>
      </c>
      <c r="F55" s="198">
        <f>INDEX('[1]Jan 2024 School Census'!E:E,MATCH($A55,'[1]Jan 2024 School Census'!$A:$A,0))</f>
        <v>183</v>
      </c>
      <c r="G55" s="198">
        <f>INDEX('[1]Jan 2024 School Census'!F:F,MATCH($A55,'[1]Jan 2024 School Census'!$A:$A,0))</f>
        <v>63</v>
      </c>
      <c r="H55" s="198">
        <f>INDEX('[1]Jan 2024 School Census'!G:G,MATCH($A55,'[1]Jan 2024 School Census'!$A:$A,0))+INDEX('[1]Jan 2024 School Census'!H:H,MATCH($A55,'[1]Jan 2024 School Census'!$A:$A,0))</f>
        <v>8</v>
      </c>
      <c r="I55" s="198">
        <f>INDEX('[1]Jan 2024 School Census'!I:I,MATCH($A55,'[1]Jan 2024 School Census'!$A:$A,0))</f>
        <v>87</v>
      </c>
      <c r="J55" s="198">
        <f>INDEX('[1]Jan 2024 School Census'!J:J,MATCH($A55,'[1]Jan 2024 School Census'!$A:$A,0))</f>
        <v>939.8</v>
      </c>
      <c r="K55" s="198">
        <f>INDEX('[1]Jan 2024 School Census'!K:K,MATCH($A55,'[1]Jan 2024 School Census'!$A:$A,0))</f>
        <v>430.4</v>
      </c>
      <c r="L55" s="198">
        <f>INDEX('[1]Jan 2024 School Census'!L:L,MATCH($A55,'[1]Jan 2024 School Census'!$A:$A,0))+INDEX('[1]Jan 2024 School Census'!M:M,MATCH($A55,'[1]Jan 2024 School Census'!$A:$A,0))</f>
        <v>37</v>
      </c>
      <c r="M55" s="198">
        <f>INDEX('[1]Jan 2024 School Census'!N:N,MATCH($A55,'[1]Jan 2024 School Census'!$A:$A,0))+INDEX('[1]Jan 2024 School Census'!S:S,MATCH($A55,'[1]Jan 2024 School Census'!$A:$A,0))</f>
        <v>0</v>
      </c>
      <c r="N55" s="198">
        <f>INDEX('[1]Jan 2024 School Census'!O:O,MATCH($A55,'[1]Jan 2024 School Census'!$A:$A,0))+INDEX('[1]Jan 2024 School Census'!T:T,MATCH($A55,'[1]Jan 2024 School Census'!$A:$A,0))</f>
        <v>0</v>
      </c>
      <c r="O55" s="198">
        <f>INDEX('[1]Jan 2024 School Census'!P:P,MATCH($A55,'[1]Jan 2024 School Census'!$A:$A,0))+INDEX('[1]Jan 2024 School Census'!U:U,MATCH($A55,'[1]Jan 2024 School Census'!$A:$A,0))</f>
        <v>0</v>
      </c>
      <c r="P55" s="198">
        <f>INDEX('[1]Jan 2024 School Census'!Q:Q,MATCH($A55,'[1]Jan 2024 School Census'!$A:$A,0))+INDEX('[1]Jan 2024 School Census'!R:R,MATCH($A55,'[1]Jan 2024 School Census'!$A:$A,0))+INDEX('[1]Jan 2024 School Census'!V:V,MATCH($A55,'[1]Jan 2024 School Census'!$A:$A,0))+INDEX('[1]Jan 2024 School Census'!W:W,MATCH($A55,'[1]Jan 2024 School Census'!$A:$A,0))</f>
        <v>0</v>
      </c>
      <c r="Q55" s="198">
        <f>INDEX('[1]Jan 2024 School Census'!X:X,MATCH($A55,'[1]Jan 2024 School Census'!$A:$A,0))</f>
        <v>1</v>
      </c>
      <c r="R55" s="198">
        <f>INDEX('[1]Jan 2024 School Census'!Y:Y,MATCH($A55,'[1]Jan 2024 School Census'!$A:$A,0))</f>
        <v>169</v>
      </c>
      <c r="S55" s="198">
        <f>INDEX('[1]Jan 2024 School Census'!Z:Z,MATCH($A55,'[1]Jan 2024 School Census'!$A:$A,0))</f>
        <v>50</v>
      </c>
      <c r="T55" s="198">
        <f>INDEX('[1]Jan 2024 School Census'!AA:AA,MATCH($A55,'[1]Jan 2024 School Census'!$A:$A,0))+INDEX('[1]Jan 2024 School Census'!AB:AB,MATCH($A55,'[1]Jan 2024 School Census'!$A:$A,0))</f>
        <v>0</v>
      </c>
      <c r="U55" s="198">
        <f>INDEX('[1]Jan 2024 AP Census'!D:D,MATCH($A55,'[1]Jan 2024 AP Census'!$A:$A,0))</f>
        <v>0</v>
      </c>
      <c r="V55" s="198">
        <f>INDEX('[1]Jan 2024 AP Census'!E:E,MATCH($A55,'[1]Jan 2024 AP Census'!$A:$A,0))</f>
        <v>0</v>
      </c>
      <c r="W55" s="198">
        <f>INDEX('[1]Jan 2024 AP Census'!F:F,MATCH($A55,'[1]Jan 2024 AP Census'!$A:$A,0))</f>
        <v>0</v>
      </c>
      <c r="X55" s="198">
        <f>INDEX('[1]Jan 2024 EY Census'!D:D,MATCH($A55,'[1]Jan 2024 EY Census'!$A:$A,0))</f>
        <v>506.73333300000002</v>
      </c>
      <c r="Y55" s="198">
        <f>INDEX('[1]Jan 2024 EY Census'!E:E,MATCH($A55,'[1]Jan 2024 EY Census'!$A:$A,0))</f>
        <v>1146.416667</v>
      </c>
      <c r="Z55" s="198">
        <f>INDEX('[1]Jan 2024 EY Census'!F:F,MATCH($A55,'[1]Jan 2024 EY Census'!$A:$A,0))</f>
        <v>348.24400100000003</v>
      </c>
      <c r="AA55" s="198">
        <f>INDEX('[1]Jan 2024 EY Census'!G:G,MATCH($A55,'[1]Jan 2024 EY Census'!$A:$A,0))</f>
        <v>66.966666000000004</v>
      </c>
      <c r="AB55" s="198">
        <f>INDEX('[1]Jan 2024 School Census'!AF:AF,MATCH($A55,'[1]Jan 2024 School Census'!$A:$A,0))</f>
        <v>62</v>
      </c>
      <c r="AC55" s="198">
        <f>INDEX('[1]Jan 2024 School Census'!AG:AG,MATCH($A55,'[1]Jan 2024 School Census'!$A:$A,0))</f>
        <v>26</v>
      </c>
      <c r="AD55" s="198">
        <f>INDEX('[1]Jan 2024 School Census'!AH:AH,MATCH($A55,'[1]Jan 2024 School Census'!$A:$A,0))+INDEX('[1]Jan 2024 School Census'!AI:AI,MATCH($A55,'[1]Jan 2024 School Census'!$A:$A,0))</f>
        <v>2</v>
      </c>
      <c r="AE55" s="198">
        <f>INDEX('[1]Jan 2024 School Census'!AJ:AJ,MATCH($A55,'[1]Jan 2024 School Census'!$A:$A,0))</f>
        <v>185</v>
      </c>
      <c r="AF55" s="198">
        <f>INDEX('[1]Jan 2024 School Census'!AK:AK,MATCH($A55,'[1]Jan 2024 School Census'!$A:$A,0))</f>
        <v>103</v>
      </c>
      <c r="AG55" s="198">
        <f>INDEX('[1]Jan 2024 School Census'!AL:AL,MATCH($A55,'[1]Jan 2024 School Census'!$A:$A,0))+INDEX('[1]Jan 2024 School Census'!AM:AM,MATCH($A55,'[1]Jan 2024 School Census'!$A:$A,0))</f>
        <v>11</v>
      </c>
      <c r="AH55" s="198">
        <f>INDEX('[1]Jan 2024 School Census'!AN:AN,MATCH($A55,'[1]Jan 2024 School Census'!$A:$A,0))+INDEX('[1]Jan 2024 School Census'!AR:AR,MATCH($A55,'[1]Jan 2024 School Census'!$A:$A,0))</f>
        <v>0</v>
      </c>
      <c r="AI55" s="198">
        <f>INDEX('[1]Jan 2024 School Census'!AO:AO,MATCH($A55,'[1]Jan 2024 School Census'!$A:$A,0))+INDEX('[1]Jan 2024 School Census'!AS:AS,MATCH($A55,'[1]Jan 2024 School Census'!$A:$A,0))</f>
        <v>0</v>
      </c>
      <c r="AJ55" s="198">
        <f>INDEX('[1]Jan 2024 School Census'!AP:AP,MATCH($A55,'[1]Jan 2024 School Census'!$A:$A,0))+INDEX('[1]Jan 2024 School Census'!AQ:AQ,MATCH($A55,'[1]Jan 2024 School Census'!$A:$A,0))+INDEX('[1]Jan 2024 School Census'!AT:AT,MATCH($A55,'[1]Jan 2024 School Census'!$A:$A,0))+INDEX('[1]Jan 2024 School Census'!AU:AU,MATCH($A55,'[1]Jan 2024 School Census'!$A:$A,0))</f>
        <v>0</v>
      </c>
      <c r="AK55" s="198">
        <f>INDEX('[1]Jan 2024 School Census'!AV:AV,MATCH($A55,'[1]Jan 2024 School Census'!$A:$A,0))+INDEX('[1]Jan 2024 School Census'!AZ:AZ,MATCH($A55,'[1]Jan 2024 School Census'!$A:$A,0))</f>
        <v>26</v>
      </c>
      <c r="AL55" s="198">
        <f>INDEX('[1]Jan 2024 School Census'!AW:AW,MATCH($A55,'[1]Jan 2024 School Census'!$A:$A,0))+INDEX('[1]Jan 2024 School Census'!BA:BA,MATCH($A55,'[1]Jan 2024 School Census'!$A:$A,0))</f>
        <v>8</v>
      </c>
      <c r="AM55" s="198">
        <f>INDEX('[1]Jan 2024 School Census'!AX:AX,MATCH($A55,'[1]Jan 2024 School Census'!$A:$A,0))+INDEX('[1]Jan 2024 School Census'!BB:BB,MATCH($A55,'[1]Jan 2024 School Census'!$A:$A,0))+INDEX('[1]Jan 2024 School Census'!AY:AY,MATCH($A55,'[1]Jan 2024 School Census'!$A:$A,0))+INDEX('[1]Jan 2024 School Census'!BC:BC,MATCH($A55,'[1]Jan 2024 School Census'!$A:$A,0))</f>
        <v>0</v>
      </c>
      <c r="AN55" s="198">
        <f>INDEX('[1]Jan 2024 AP Census'!I:I,MATCH($A55,'[1]Jan 2024 AP Census'!$A:$A,0))</f>
        <v>0</v>
      </c>
      <c r="AO55" s="198">
        <f>INDEX('[1]Jan 2024 AP Census'!J:J,MATCH($A55,'[1]Jan 2024 AP Census'!$A:$A,0))</f>
        <v>0</v>
      </c>
      <c r="AP55" s="198">
        <f>INDEX('[1]Jan 2024 EY Census'!N:N,MATCH($A55,'[1]Jan 2024 EY Census'!$A:$A,0))</f>
        <v>113.833333</v>
      </c>
      <c r="AQ55" s="198">
        <f>INDEX('[1]Jan 2024 EY Census'!O:O,MATCH($A55,'[1]Jan 2024 EY Census'!$A:$A,0))</f>
        <v>35</v>
      </c>
      <c r="AR55" s="198">
        <f>INDEX('[1]Jan 2024 EY Census'!P:P,MATCH($A55,'[1]Jan 2024 EY Census'!$A:$A,0))</f>
        <v>5</v>
      </c>
      <c r="AS55" s="198">
        <f>INDEX('[1]Jan 2024 School Census'!BE:BE,MATCH($A55,'[1]Jan 2024 School Census'!$A:$A,0))</f>
        <v>61</v>
      </c>
      <c r="AT55" s="198">
        <f>INDEX('[1]Jan 2024 School Census'!BF:BF,MATCH($A55,'[1]Jan 2024 School Census'!$A:$A,0))</f>
        <v>25</v>
      </c>
      <c r="AU55" s="198">
        <f>INDEX('[1]Jan 2024 School Census'!BG:BG,MATCH($A55,'[1]Jan 2024 School Census'!$A:$A,0))+INDEX('[1]Jan 2024 School Census'!BH:BH,MATCH($A55,'[1]Jan 2024 School Census'!$A:$A,0))</f>
        <v>3</v>
      </c>
      <c r="AV55" s="198">
        <f>INDEX('[1]Jan 2024 School Census'!BI:BI,MATCH($A55,'[1]Jan 2024 School Census'!$A:$A,0))</f>
        <v>271.53333300000003</v>
      </c>
      <c r="AW55" s="198">
        <f>INDEX('[1]Jan 2024 School Census'!BJ:BJ,MATCH($A55,'[1]Jan 2024 School Census'!$A:$A,0))</f>
        <v>151.933333</v>
      </c>
      <c r="AX55" s="198">
        <f>INDEX('[1]Jan 2024 School Census'!BK:BK,MATCH($A55,'[1]Jan 2024 School Census'!$A:$A,0))+INDEX('[1]Jan 2024 School Census'!BL:BL,MATCH($A55,'[1]Jan 2024 School Census'!$A:$A,0))</f>
        <v>12</v>
      </c>
      <c r="AY55" s="198">
        <f>INDEX('[1]Jan 2024 School Census'!BM:BM,MATCH($A55,'[1]Jan 2024 School Census'!$A:$A,0))+INDEX('[1]Jan 2024 School Census'!BQ:BQ,MATCH($A55,'[1]Jan 2024 School Census'!$A:$A,0))</f>
        <v>0</v>
      </c>
      <c r="AZ55" s="198">
        <f>INDEX('[1]Jan 2024 School Census'!BN:BN,MATCH($A55,'[1]Jan 2024 School Census'!$A:$A,0))+INDEX('[1]Jan 2024 School Census'!BR:BR,MATCH($A55,'[1]Jan 2024 School Census'!$A:$A,0))</f>
        <v>0</v>
      </c>
      <c r="BA55" s="198">
        <f>INDEX('[1]Jan 2024 School Census'!BO:BO,MATCH($A55,'[1]Jan 2024 School Census'!$A:$A,0))+INDEX('[1]Jan 2024 School Census'!BP:BP,MATCH($A55,'[1]Jan 2024 School Census'!$A:$A,0))+INDEX('[1]Jan 2024 School Census'!BS:BS,MATCH($A55,'[1]Jan 2024 School Census'!$A:$A,0))+INDEX('[1]Jan 2024 School Census'!BT:BT,MATCH($A55,'[1]Jan 2024 School Census'!$A:$A,0))</f>
        <v>0</v>
      </c>
      <c r="BB55" s="198">
        <f>INDEX('[1]Jan 2024 School Census'!BU:BU,MATCH($A55,'[1]Jan 2024 School Census'!$A:$A,0))</f>
        <v>65</v>
      </c>
      <c r="BC55" s="198">
        <f>INDEX('[1]Jan 2024 School Census'!BV:BV,MATCH($A55,'[1]Jan 2024 School Census'!$A:$A,0))</f>
        <v>25</v>
      </c>
      <c r="BD55" s="198">
        <f>INDEX('[1]Jan 2024 School Census'!BW:BW,MATCH($A55,'[1]Jan 2024 School Census'!$A:$A,0))+INDEX('[1]Jan 2024 School Census'!BX:BX,MATCH($A55,'[1]Jan 2024 School Census'!$A:$A,0))</f>
        <v>0</v>
      </c>
      <c r="BE55" s="198">
        <f>INDEX('[1]Jan 2024 EY Census'!J:J,MATCH($A55,'[1]Jan 2024 EY Census'!$A:$A,0))</f>
        <v>464.34666700000002</v>
      </c>
      <c r="BF55" s="198">
        <f>INDEX('[1]Jan 2024 EY Census'!K:K,MATCH($A55,'[1]Jan 2024 EY Census'!$A:$A,0))</f>
        <v>138.900001</v>
      </c>
      <c r="BG55" s="198">
        <f>INDEX('[1]Jan 2024 EY Census'!L:L,MATCH($A55,'[1]Jan 2024 EY Census'!$A:$A,0))</f>
        <v>18.433333000000001</v>
      </c>
      <c r="BH55" s="198">
        <f t="shared" si="8"/>
        <v>205</v>
      </c>
      <c r="BI55" s="198">
        <f t="shared" si="9"/>
        <v>261</v>
      </c>
      <c r="BJ55" s="198">
        <f t="shared" si="10"/>
        <v>36</v>
      </c>
      <c r="BK55" s="198">
        <f t="shared" si="11"/>
        <v>90</v>
      </c>
      <c r="BL55" s="198">
        <v>144</v>
      </c>
      <c r="BN55" s="218">
        <v>212</v>
      </c>
      <c r="BO55" s="218" t="s">
        <v>144</v>
      </c>
      <c r="BP55" s="218">
        <v>2127123</v>
      </c>
      <c r="BQ55" s="218">
        <v>101099</v>
      </c>
      <c r="BR55" s="218" t="s">
        <v>290</v>
      </c>
      <c r="BS55" s="218" t="s">
        <v>241</v>
      </c>
      <c r="BT55" s="194" t="str">
        <f t="shared" si="0"/>
        <v>Maintained</v>
      </c>
      <c r="BU55" s="211">
        <v>58</v>
      </c>
      <c r="BV55" s="211">
        <v>0</v>
      </c>
      <c r="BW55" s="199">
        <f t="shared" si="6"/>
        <v>5</v>
      </c>
      <c r="BX55" s="195" t="str">
        <f t="shared" si="7"/>
        <v>2125</v>
      </c>
      <c r="BY55" s="228">
        <v>356</v>
      </c>
      <c r="BZ55" s="229" t="s">
        <v>211</v>
      </c>
      <c r="CA55" s="258">
        <v>1705.8726315789474</v>
      </c>
      <c r="CB55" s="259">
        <v>222.84210526315789</v>
      </c>
      <c r="CC55" s="258">
        <v>1210.3684210526317</v>
      </c>
      <c r="CD55" s="259">
        <v>20.526315789473685</v>
      </c>
    </row>
    <row r="56" spans="1:82" ht="14.5" x14ac:dyDescent="0.35">
      <c r="A56" s="196">
        <v>310</v>
      </c>
      <c r="B56" s="197" t="s">
        <v>148</v>
      </c>
      <c r="C56" s="198">
        <v>21490</v>
      </c>
      <c r="D56" s="198">
        <v>13397</v>
      </c>
      <c r="E56" s="198">
        <f>INDEX('[1]Jan 2024 School Census'!D:D,MATCH($A56,'[1]Jan 2024 School Census'!$A:$A,0))</f>
        <v>9</v>
      </c>
      <c r="F56" s="198">
        <f>INDEX('[1]Jan 2024 School Census'!E:E,MATCH($A56,'[1]Jan 2024 School Census'!$A:$A,0))</f>
        <v>61.4</v>
      </c>
      <c r="G56" s="198">
        <f>INDEX('[1]Jan 2024 School Census'!F:F,MATCH($A56,'[1]Jan 2024 School Census'!$A:$A,0))</f>
        <v>14.6</v>
      </c>
      <c r="H56" s="198">
        <f>INDEX('[1]Jan 2024 School Census'!G:G,MATCH($A56,'[1]Jan 2024 School Census'!$A:$A,0))+INDEX('[1]Jan 2024 School Census'!H:H,MATCH($A56,'[1]Jan 2024 School Census'!$A:$A,0))</f>
        <v>2</v>
      </c>
      <c r="I56" s="198">
        <f>INDEX('[1]Jan 2024 School Census'!I:I,MATCH($A56,'[1]Jan 2024 School Census'!$A:$A,0))</f>
        <v>6</v>
      </c>
      <c r="J56" s="198">
        <f>INDEX('[1]Jan 2024 School Census'!J:J,MATCH($A56,'[1]Jan 2024 School Census'!$A:$A,0))</f>
        <v>499</v>
      </c>
      <c r="K56" s="198">
        <f>INDEX('[1]Jan 2024 School Census'!K:K,MATCH($A56,'[1]Jan 2024 School Census'!$A:$A,0))</f>
        <v>248</v>
      </c>
      <c r="L56" s="198">
        <f>INDEX('[1]Jan 2024 School Census'!L:L,MATCH($A56,'[1]Jan 2024 School Census'!$A:$A,0))+INDEX('[1]Jan 2024 School Census'!M:M,MATCH($A56,'[1]Jan 2024 School Census'!$A:$A,0))</f>
        <v>5</v>
      </c>
      <c r="M56" s="198">
        <f>INDEX('[1]Jan 2024 School Census'!N:N,MATCH($A56,'[1]Jan 2024 School Census'!$A:$A,0))+INDEX('[1]Jan 2024 School Census'!S:S,MATCH($A56,'[1]Jan 2024 School Census'!$A:$A,0))</f>
        <v>0</v>
      </c>
      <c r="N56" s="198">
        <f>INDEX('[1]Jan 2024 School Census'!O:O,MATCH($A56,'[1]Jan 2024 School Census'!$A:$A,0))+INDEX('[1]Jan 2024 School Census'!T:T,MATCH($A56,'[1]Jan 2024 School Census'!$A:$A,0))</f>
        <v>0</v>
      </c>
      <c r="O56" s="198">
        <f>INDEX('[1]Jan 2024 School Census'!P:P,MATCH($A56,'[1]Jan 2024 School Census'!$A:$A,0))+INDEX('[1]Jan 2024 School Census'!U:U,MATCH($A56,'[1]Jan 2024 School Census'!$A:$A,0))</f>
        <v>0</v>
      </c>
      <c r="P56" s="198">
        <f>INDEX('[1]Jan 2024 School Census'!Q:Q,MATCH($A56,'[1]Jan 2024 School Census'!$A:$A,0))+INDEX('[1]Jan 2024 School Census'!R:R,MATCH($A56,'[1]Jan 2024 School Census'!$A:$A,0))+INDEX('[1]Jan 2024 School Census'!V:V,MATCH($A56,'[1]Jan 2024 School Census'!$A:$A,0))+INDEX('[1]Jan 2024 School Census'!W:W,MATCH($A56,'[1]Jan 2024 School Census'!$A:$A,0))</f>
        <v>0</v>
      </c>
      <c r="Q56" s="198">
        <f>INDEX('[1]Jan 2024 School Census'!X:X,MATCH($A56,'[1]Jan 2024 School Census'!$A:$A,0))</f>
        <v>0</v>
      </c>
      <c r="R56" s="198">
        <f>INDEX('[1]Jan 2024 School Census'!Y:Y,MATCH($A56,'[1]Jan 2024 School Census'!$A:$A,0))</f>
        <v>185</v>
      </c>
      <c r="S56" s="198">
        <f>INDEX('[1]Jan 2024 School Census'!Z:Z,MATCH($A56,'[1]Jan 2024 School Census'!$A:$A,0))</f>
        <v>84</v>
      </c>
      <c r="T56" s="198">
        <f>INDEX('[1]Jan 2024 School Census'!AA:AA,MATCH($A56,'[1]Jan 2024 School Census'!$A:$A,0))+INDEX('[1]Jan 2024 School Census'!AB:AB,MATCH($A56,'[1]Jan 2024 School Census'!$A:$A,0))</f>
        <v>1</v>
      </c>
      <c r="U56" s="198">
        <f>INDEX('[1]Jan 2024 AP Census'!D:D,MATCH($A56,'[1]Jan 2024 AP Census'!$A:$A,0))</f>
        <v>0</v>
      </c>
      <c r="V56" s="198">
        <f>INDEX('[1]Jan 2024 AP Census'!E:E,MATCH($A56,'[1]Jan 2024 AP Census'!$A:$A,0))</f>
        <v>0</v>
      </c>
      <c r="W56" s="198">
        <f>INDEX('[1]Jan 2024 AP Census'!F:F,MATCH($A56,'[1]Jan 2024 AP Census'!$A:$A,0))</f>
        <v>0</v>
      </c>
      <c r="X56" s="198">
        <f>INDEX('[1]Jan 2024 EY Census'!D:D,MATCH($A56,'[1]Jan 2024 EY Census'!$A:$A,0))</f>
        <v>371.41666700000002</v>
      </c>
      <c r="Y56" s="198">
        <f>INDEX('[1]Jan 2024 EY Census'!E:E,MATCH($A56,'[1]Jan 2024 EY Census'!$A:$A,0))</f>
        <v>1876.359334</v>
      </c>
      <c r="Z56" s="198">
        <f>INDEX('[1]Jan 2024 EY Census'!F:F,MATCH($A56,'[1]Jan 2024 EY Census'!$A:$A,0))</f>
        <v>632.85666500000002</v>
      </c>
      <c r="AA56" s="198">
        <f>INDEX('[1]Jan 2024 EY Census'!G:G,MATCH($A56,'[1]Jan 2024 EY Census'!$A:$A,0))</f>
        <v>108.933333</v>
      </c>
      <c r="AB56" s="198">
        <f>INDEX('[1]Jan 2024 School Census'!AF:AF,MATCH($A56,'[1]Jan 2024 School Census'!$A:$A,0))</f>
        <v>12</v>
      </c>
      <c r="AC56" s="198">
        <f>INDEX('[1]Jan 2024 School Census'!AG:AG,MATCH($A56,'[1]Jan 2024 School Census'!$A:$A,0))</f>
        <v>1.6</v>
      </c>
      <c r="AD56" s="198">
        <f>INDEX('[1]Jan 2024 School Census'!AH:AH,MATCH($A56,'[1]Jan 2024 School Census'!$A:$A,0))+INDEX('[1]Jan 2024 School Census'!AI:AI,MATCH($A56,'[1]Jan 2024 School Census'!$A:$A,0))</f>
        <v>0</v>
      </c>
      <c r="AE56" s="198">
        <f>INDEX('[1]Jan 2024 School Census'!AJ:AJ,MATCH($A56,'[1]Jan 2024 School Census'!$A:$A,0))</f>
        <v>25</v>
      </c>
      <c r="AF56" s="198">
        <f>INDEX('[1]Jan 2024 School Census'!AK:AK,MATCH($A56,'[1]Jan 2024 School Census'!$A:$A,0))</f>
        <v>9</v>
      </c>
      <c r="AG56" s="198">
        <f>INDEX('[1]Jan 2024 School Census'!AL:AL,MATCH($A56,'[1]Jan 2024 School Census'!$A:$A,0))+INDEX('[1]Jan 2024 School Census'!AM:AM,MATCH($A56,'[1]Jan 2024 School Census'!$A:$A,0))</f>
        <v>0</v>
      </c>
      <c r="AH56" s="198">
        <f>INDEX('[1]Jan 2024 School Census'!AN:AN,MATCH($A56,'[1]Jan 2024 School Census'!$A:$A,0))+INDEX('[1]Jan 2024 School Census'!AR:AR,MATCH($A56,'[1]Jan 2024 School Census'!$A:$A,0))</f>
        <v>0</v>
      </c>
      <c r="AI56" s="198">
        <f>INDEX('[1]Jan 2024 School Census'!AO:AO,MATCH($A56,'[1]Jan 2024 School Census'!$A:$A,0))+INDEX('[1]Jan 2024 School Census'!AS:AS,MATCH($A56,'[1]Jan 2024 School Census'!$A:$A,0))</f>
        <v>0</v>
      </c>
      <c r="AJ56" s="198">
        <f>INDEX('[1]Jan 2024 School Census'!AP:AP,MATCH($A56,'[1]Jan 2024 School Census'!$A:$A,0))+INDEX('[1]Jan 2024 School Census'!AQ:AQ,MATCH($A56,'[1]Jan 2024 School Census'!$A:$A,0))+INDEX('[1]Jan 2024 School Census'!AT:AT,MATCH($A56,'[1]Jan 2024 School Census'!$A:$A,0))+INDEX('[1]Jan 2024 School Census'!AU:AU,MATCH($A56,'[1]Jan 2024 School Census'!$A:$A,0))</f>
        <v>0</v>
      </c>
      <c r="AK56" s="198">
        <f>INDEX('[1]Jan 2024 School Census'!AV:AV,MATCH($A56,'[1]Jan 2024 School Census'!$A:$A,0))+INDEX('[1]Jan 2024 School Census'!AZ:AZ,MATCH($A56,'[1]Jan 2024 School Census'!$A:$A,0))</f>
        <v>10</v>
      </c>
      <c r="AL56" s="198">
        <f>INDEX('[1]Jan 2024 School Census'!AW:AW,MATCH($A56,'[1]Jan 2024 School Census'!$A:$A,0))+INDEX('[1]Jan 2024 School Census'!BA:BA,MATCH($A56,'[1]Jan 2024 School Census'!$A:$A,0))</f>
        <v>10</v>
      </c>
      <c r="AM56" s="198">
        <f>INDEX('[1]Jan 2024 School Census'!AX:AX,MATCH($A56,'[1]Jan 2024 School Census'!$A:$A,0))+INDEX('[1]Jan 2024 School Census'!BB:BB,MATCH($A56,'[1]Jan 2024 School Census'!$A:$A,0))+INDEX('[1]Jan 2024 School Census'!AY:AY,MATCH($A56,'[1]Jan 2024 School Census'!$A:$A,0))+INDEX('[1]Jan 2024 School Census'!BC:BC,MATCH($A56,'[1]Jan 2024 School Census'!$A:$A,0))</f>
        <v>0</v>
      </c>
      <c r="AN56" s="198">
        <f>INDEX('[1]Jan 2024 AP Census'!I:I,MATCH($A56,'[1]Jan 2024 AP Census'!$A:$A,0))</f>
        <v>0</v>
      </c>
      <c r="AO56" s="198">
        <f>INDEX('[1]Jan 2024 AP Census'!J:J,MATCH($A56,'[1]Jan 2024 AP Census'!$A:$A,0))</f>
        <v>0</v>
      </c>
      <c r="AP56" s="198">
        <f>INDEX('[1]Jan 2024 EY Census'!N:N,MATCH($A56,'[1]Jan 2024 EY Census'!$A:$A,0))</f>
        <v>134.6</v>
      </c>
      <c r="AQ56" s="198">
        <f>INDEX('[1]Jan 2024 EY Census'!O:O,MATCH($A56,'[1]Jan 2024 EY Census'!$A:$A,0))</f>
        <v>57.4</v>
      </c>
      <c r="AR56" s="198">
        <f>INDEX('[1]Jan 2024 EY Census'!P:P,MATCH($A56,'[1]Jan 2024 EY Census'!$A:$A,0))</f>
        <v>6</v>
      </c>
      <c r="AS56" s="198">
        <f>INDEX('[1]Jan 2024 School Census'!BE:BE,MATCH($A56,'[1]Jan 2024 School Census'!$A:$A,0))</f>
        <v>7</v>
      </c>
      <c r="AT56" s="198">
        <f>INDEX('[1]Jan 2024 School Census'!BF:BF,MATCH($A56,'[1]Jan 2024 School Census'!$A:$A,0))</f>
        <v>2</v>
      </c>
      <c r="AU56" s="198">
        <f>INDEX('[1]Jan 2024 School Census'!BG:BG,MATCH($A56,'[1]Jan 2024 School Census'!$A:$A,0))+INDEX('[1]Jan 2024 School Census'!BH:BH,MATCH($A56,'[1]Jan 2024 School Census'!$A:$A,0))</f>
        <v>0</v>
      </c>
      <c r="AV56" s="198">
        <f>INDEX('[1]Jan 2024 School Census'!BI:BI,MATCH($A56,'[1]Jan 2024 School Census'!$A:$A,0))</f>
        <v>55</v>
      </c>
      <c r="AW56" s="198">
        <f>INDEX('[1]Jan 2024 School Census'!BJ:BJ,MATCH($A56,'[1]Jan 2024 School Census'!$A:$A,0))</f>
        <v>32</v>
      </c>
      <c r="AX56" s="198">
        <f>INDEX('[1]Jan 2024 School Census'!BK:BK,MATCH($A56,'[1]Jan 2024 School Census'!$A:$A,0))+INDEX('[1]Jan 2024 School Census'!BL:BL,MATCH($A56,'[1]Jan 2024 School Census'!$A:$A,0))</f>
        <v>0</v>
      </c>
      <c r="AY56" s="198">
        <f>INDEX('[1]Jan 2024 School Census'!BM:BM,MATCH($A56,'[1]Jan 2024 School Census'!$A:$A,0))+INDEX('[1]Jan 2024 School Census'!BQ:BQ,MATCH($A56,'[1]Jan 2024 School Census'!$A:$A,0))</f>
        <v>0</v>
      </c>
      <c r="AZ56" s="198">
        <f>INDEX('[1]Jan 2024 School Census'!BN:BN,MATCH($A56,'[1]Jan 2024 School Census'!$A:$A,0))+INDEX('[1]Jan 2024 School Census'!BR:BR,MATCH($A56,'[1]Jan 2024 School Census'!$A:$A,0))</f>
        <v>0</v>
      </c>
      <c r="BA56" s="198">
        <f>INDEX('[1]Jan 2024 School Census'!BO:BO,MATCH($A56,'[1]Jan 2024 School Census'!$A:$A,0))+INDEX('[1]Jan 2024 School Census'!BP:BP,MATCH($A56,'[1]Jan 2024 School Census'!$A:$A,0))+INDEX('[1]Jan 2024 School Census'!BS:BS,MATCH($A56,'[1]Jan 2024 School Census'!$A:$A,0))+INDEX('[1]Jan 2024 School Census'!BT:BT,MATCH($A56,'[1]Jan 2024 School Census'!$A:$A,0))</f>
        <v>0</v>
      </c>
      <c r="BB56" s="198">
        <f>INDEX('[1]Jan 2024 School Census'!BU:BU,MATCH($A56,'[1]Jan 2024 School Census'!$A:$A,0))</f>
        <v>44</v>
      </c>
      <c r="BC56" s="198">
        <f>INDEX('[1]Jan 2024 School Census'!BV:BV,MATCH($A56,'[1]Jan 2024 School Census'!$A:$A,0))</f>
        <v>9</v>
      </c>
      <c r="BD56" s="198">
        <f>INDEX('[1]Jan 2024 School Census'!BW:BW,MATCH($A56,'[1]Jan 2024 School Census'!$A:$A,0))+INDEX('[1]Jan 2024 School Census'!BX:BX,MATCH($A56,'[1]Jan 2024 School Census'!$A:$A,0))</f>
        <v>0</v>
      </c>
      <c r="BE56" s="198">
        <f>INDEX('[1]Jan 2024 EY Census'!J:J,MATCH($A56,'[1]Jan 2024 EY Census'!$A:$A,0))</f>
        <v>731.822001</v>
      </c>
      <c r="BF56" s="198">
        <f>INDEX('[1]Jan 2024 EY Census'!K:K,MATCH($A56,'[1]Jan 2024 EY Census'!$A:$A,0))</f>
        <v>264.78466600000002</v>
      </c>
      <c r="BG56" s="198">
        <f>INDEX('[1]Jan 2024 EY Census'!L:L,MATCH($A56,'[1]Jan 2024 EY Census'!$A:$A,0))</f>
        <v>8</v>
      </c>
      <c r="BH56" s="198">
        <f t="shared" si="8"/>
        <v>134</v>
      </c>
      <c r="BI56" s="198">
        <f t="shared" si="9"/>
        <v>289</v>
      </c>
      <c r="BJ56" s="198">
        <f t="shared" si="10"/>
        <v>80</v>
      </c>
      <c r="BK56" s="198">
        <f t="shared" si="11"/>
        <v>0</v>
      </c>
      <c r="BL56" s="198">
        <v>137</v>
      </c>
      <c r="BN56" s="218">
        <v>212</v>
      </c>
      <c r="BO56" s="218" t="s">
        <v>144</v>
      </c>
      <c r="BP56" s="218">
        <v>2127183</v>
      </c>
      <c r="BQ56" s="218">
        <v>101102</v>
      </c>
      <c r="BR56" s="218" t="s">
        <v>291</v>
      </c>
      <c r="BS56" s="218" t="s">
        <v>241</v>
      </c>
      <c r="BT56" s="194" t="str">
        <f t="shared" si="0"/>
        <v>Maintained</v>
      </c>
      <c r="BU56" s="211">
        <v>108</v>
      </c>
      <c r="BV56" s="211">
        <v>109</v>
      </c>
      <c r="BW56" s="199">
        <f t="shared" si="6"/>
        <v>6</v>
      </c>
      <c r="BX56" s="195" t="str">
        <f t="shared" si="7"/>
        <v>2126</v>
      </c>
      <c r="BY56" s="228">
        <v>357</v>
      </c>
      <c r="BZ56" s="229" t="s">
        <v>219</v>
      </c>
      <c r="CA56" s="258">
        <v>995.128947368421</v>
      </c>
      <c r="CB56" s="259">
        <v>245.36947368421053</v>
      </c>
      <c r="CC56" s="258">
        <v>772.37789473684211</v>
      </c>
      <c r="CD56" s="259">
        <v>17.057368421052633</v>
      </c>
    </row>
    <row r="57" spans="1:82" ht="14.5" x14ac:dyDescent="0.35">
      <c r="A57" s="196">
        <v>805</v>
      </c>
      <c r="B57" s="197" t="s">
        <v>150</v>
      </c>
      <c r="C57" s="198">
        <v>7564</v>
      </c>
      <c r="D57" s="198">
        <v>5709</v>
      </c>
      <c r="E57" s="198">
        <f>INDEX('[1]Jan 2024 School Census'!D:D,MATCH($A57,'[1]Jan 2024 School Census'!$A:$A,0))</f>
        <v>0</v>
      </c>
      <c r="F57" s="198">
        <f>INDEX('[1]Jan 2024 School Census'!E:E,MATCH($A57,'[1]Jan 2024 School Census'!$A:$A,0))</f>
        <v>0</v>
      </c>
      <c r="G57" s="198">
        <f>INDEX('[1]Jan 2024 School Census'!F:F,MATCH($A57,'[1]Jan 2024 School Census'!$A:$A,0))</f>
        <v>0</v>
      </c>
      <c r="H57" s="198">
        <f>INDEX('[1]Jan 2024 School Census'!G:G,MATCH($A57,'[1]Jan 2024 School Census'!$A:$A,0))+INDEX('[1]Jan 2024 School Census'!H:H,MATCH($A57,'[1]Jan 2024 School Census'!$A:$A,0))</f>
        <v>0</v>
      </c>
      <c r="I57" s="198">
        <f>INDEX('[1]Jan 2024 School Census'!I:I,MATCH($A57,'[1]Jan 2024 School Census'!$A:$A,0))</f>
        <v>42</v>
      </c>
      <c r="J57" s="198">
        <f>INDEX('[1]Jan 2024 School Census'!J:J,MATCH($A57,'[1]Jan 2024 School Census'!$A:$A,0))</f>
        <v>226</v>
      </c>
      <c r="K57" s="198">
        <f>INDEX('[1]Jan 2024 School Census'!K:K,MATCH($A57,'[1]Jan 2024 School Census'!$A:$A,0))</f>
        <v>84</v>
      </c>
      <c r="L57" s="198">
        <f>INDEX('[1]Jan 2024 School Census'!L:L,MATCH($A57,'[1]Jan 2024 School Census'!$A:$A,0))+INDEX('[1]Jan 2024 School Census'!M:M,MATCH($A57,'[1]Jan 2024 School Census'!$A:$A,0))</f>
        <v>0</v>
      </c>
      <c r="M57" s="198">
        <f>INDEX('[1]Jan 2024 School Census'!N:N,MATCH($A57,'[1]Jan 2024 School Census'!$A:$A,0))+INDEX('[1]Jan 2024 School Census'!S:S,MATCH($A57,'[1]Jan 2024 School Census'!$A:$A,0))</f>
        <v>0</v>
      </c>
      <c r="N57" s="198">
        <f>INDEX('[1]Jan 2024 School Census'!O:O,MATCH($A57,'[1]Jan 2024 School Census'!$A:$A,0))+INDEX('[1]Jan 2024 School Census'!T:T,MATCH($A57,'[1]Jan 2024 School Census'!$A:$A,0))</f>
        <v>0</v>
      </c>
      <c r="O57" s="198">
        <f>INDEX('[1]Jan 2024 School Census'!P:P,MATCH($A57,'[1]Jan 2024 School Census'!$A:$A,0))+INDEX('[1]Jan 2024 School Census'!U:U,MATCH($A57,'[1]Jan 2024 School Census'!$A:$A,0))</f>
        <v>0</v>
      </c>
      <c r="P57" s="198">
        <f>INDEX('[1]Jan 2024 School Census'!Q:Q,MATCH($A57,'[1]Jan 2024 School Census'!$A:$A,0))+INDEX('[1]Jan 2024 School Census'!R:R,MATCH($A57,'[1]Jan 2024 School Census'!$A:$A,0))+INDEX('[1]Jan 2024 School Census'!V:V,MATCH($A57,'[1]Jan 2024 School Census'!$A:$A,0))+INDEX('[1]Jan 2024 School Census'!W:W,MATCH($A57,'[1]Jan 2024 School Census'!$A:$A,0))</f>
        <v>0</v>
      </c>
      <c r="Q57" s="198">
        <f>INDEX('[1]Jan 2024 School Census'!X:X,MATCH($A57,'[1]Jan 2024 School Census'!$A:$A,0))</f>
        <v>180.2</v>
      </c>
      <c r="R57" s="198">
        <f>INDEX('[1]Jan 2024 School Census'!Y:Y,MATCH($A57,'[1]Jan 2024 School Census'!$A:$A,0))</f>
        <v>562</v>
      </c>
      <c r="S57" s="198">
        <f>INDEX('[1]Jan 2024 School Census'!Z:Z,MATCH($A57,'[1]Jan 2024 School Census'!$A:$A,0))</f>
        <v>211</v>
      </c>
      <c r="T57" s="198">
        <f>INDEX('[1]Jan 2024 School Census'!AA:AA,MATCH($A57,'[1]Jan 2024 School Census'!$A:$A,0))+INDEX('[1]Jan 2024 School Census'!AB:AB,MATCH($A57,'[1]Jan 2024 School Census'!$A:$A,0))</f>
        <v>1</v>
      </c>
      <c r="U57" s="198">
        <f>INDEX('[1]Jan 2024 AP Census'!D:D,MATCH($A57,'[1]Jan 2024 AP Census'!$A:$A,0))</f>
        <v>0</v>
      </c>
      <c r="V57" s="198">
        <f>INDEX('[1]Jan 2024 AP Census'!E:E,MATCH($A57,'[1]Jan 2024 AP Census'!$A:$A,0))</f>
        <v>0</v>
      </c>
      <c r="W57" s="198">
        <f>INDEX('[1]Jan 2024 AP Census'!F:F,MATCH($A57,'[1]Jan 2024 AP Census'!$A:$A,0))</f>
        <v>0</v>
      </c>
      <c r="X57" s="198">
        <f>INDEX('[1]Jan 2024 EY Census'!D:D,MATCH($A57,'[1]Jan 2024 EY Census'!$A:$A,0))</f>
        <v>131.566667</v>
      </c>
      <c r="Y57" s="198">
        <f>INDEX('[1]Jan 2024 EY Census'!E:E,MATCH($A57,'[1]Jan 2024 EY Census'!$A:$A,0))</f>
        <v>160.01491200000001</v>
      </c>
      <c r="Z57" s="198">
        <f>INDEX('[1]Jan 2024 EY Census'!F:F,MATCH($A57,'[1]Jan 2024 EY Census'!$A:$A,0))</f>
        <v>34</v>
      </c>
      <c r="AA57" s="198">
        <f>INDEX('[1]Jan 2024 EY Census'!G:G,MATCH($A57,'[1]Jan 2024 EY Census'!$A:$A,0))</f>
        <v>2</v>
      </c>
      <c r="AB57" s="198">
        <f>INDEX('[1]Jan 2024 School Census'!AF:AF,MATCH($A57,'[1]Jan 2024 School Census'!$A:$A,0))</f>
        <v>0</v>
      </c>
      <c r="AC57" s="198">
        <f>INDEX('[1]Jan 2024 School Census'!AG:AG,MATCH($A57,'[1]Jan 2024 School Census'!$A:$A,0))</f>
        <v>0</v>
      </c>
      <c r="AD57" s="198">
        <f>INDEX('[1]Jan 2024 School Census'!AH:AH,MATCH($A57,'[1]Jan 2024 School Census'!$A:$A,0))+INDEX('[1]Jan 2024 School Census'!AI:AI,MATCH($A57,'[1]Jan 2024 School Census'!$A:$A,0))</f>
        <v>0</v>
      </c>
      <c r="AE57" s="198">
        <f>INDEX('[1]Jan 2024 School Census'!AJ:AJ,MATCH($A57,'[1]Jan 2024 School Census'!$A:$A,0))</f>
        <v>73</v>
      </c>
      <c r="AF57" s="198">
        <f>INDEX('[1]Jan 2024 School Census'!AK:AK,MATCH($A57,'[1]Jan 2024 School Census'!$A:$A,0))</f>
        <v>33</v>
      </c>
      <c r="AG57" s="198">
        <f>INDEX('[1]Jan 2024 School Census'!AL:AL,MATCH($A57,'[1]Jan 2024 School Census'!$A:$A,0))+INDEX('[1]Jan 2024 School Census'!AM:AM,MATCH($A57,'[1]Jan 2024 School Census'!$A:$A,0))</f>
        <v>0</v>
      </c>
      <c r="AH57" s="198">
        <f>INDEX('[1]Jan 2024 School Census'!AN:AN,MATCH($A57,'[1]Jan 2024 School Census'!$A:$A,0))+INDEX('[1]Jan 2024 School Census'!AR:AR,MATCH($A57,'[1]Jan 2024 School Census'!$A:$A,0))</f>
        <v>0</v>
      </c>
      <c r="AI57" s="198">
        <f>INDEX('[1]Jan 2024 School Census'!AO:AO,MATCH($A57,'[1]Jan 2024 School Census'!$A:$A,0))+INDEX('[1]Jan 2024 School Census'!AS:AS,MATCH($A57,'[1]Jan 2024 School Census'!$A:$A,0))</f>
        <v>0</v>
      </c>
      <c r="AJ57" s="198">
        <f>INDEX('[1]Jan 2024 School Census'!AP:AP,MATCH($A57,'[1]Jan 2024 School Census'!$A:$A,0))+INDEX('[1]Jan 2024 School Census'!AQ:AQ,MATCH($A57,'[1]Jan 2024 School Census'!$A:$A,0))+INDEX('[1]Jan 2024 School Census'!AT:AT,MATCH($A57,'[1]Jan 2024 School Census'!$A:$A,0))+INDEX('[1]Jan 2024 School Census'!AU:AU,MATCH($A57,'[1]Jan 2024 School Census'!$A:$A,0))</f>
        <v>0</v>
      </c>
      <c r="AK57" s="198">
        <f>INDEX('[1]Jan 2024 School Census'!AV:AV,MATCH($A57,'[1]Jan 2024 School Census'!$A:$A,0))+INDEX('[1]Jan 2024 School Census'!AZ:AZ,MATCH($A57,'[1]Jan 2024 School Census'!$A:$A,0))</f>
        <v>164</v>
      </c>
      <c r="AL57" s="198">
        <f>INDEX('[1]Jan 2024 School Census'!AW:AW,MATCH($A57,'[1]Jan 2024 School Census'!$A:$A,0))+INDEX('[1]Jan 2024 School Census'!BA:BA,MATCH($A57,'[1]Jan 2024 School Census'!$A:$A,0))</f>
        <v>84</v>
      </c>
      <c r="AM57" s="198">
        <f>INDEX('[1]Jan 2024 School Census'!AX:AX,MATCH($A57,'[1]Jan 2024 School Census'!$A:$A,0))+INDEX('[1]Jan 2024 School Census'!BB:BB,MATCH($A57,'[1]Jan 2024 School Census'!$A:$A,0))+INDEX('[1]Jan 2024 School Census'!AY:AY,MATCH($A57,'[1]Jan 2024 School Census'!$A:$A,0))+INDEX('[1]Jan 2024 School Census'!BC:BC,MATCH($A57,'[1]Jan 2024 School Census'!$A:$A,0))</f>
        <v>0</v>
      </c>
      <c r="AN57" s="198">
        <f>INDEX('[1]Jan 2024 AP Census'!I:I,MATCH($A57,'[1]Jan 2024 AP Census'!$A:$A,0))</f>
        <v>0</v>
      </c>
      <c r="AO57" s="198">
        <f>INDEX('[1]Jan 2024 AP Census'!J:J,MATCH($A57,'[1]Jan 2024 AP Census'!$A:$A,0))</f>
        <v>0</v>
      </c>
      <c r="AP57" s="198">
        <f>INDEX('[1]Jan 2024 EY Census'!N:N,MATCH($A57,'[1]Jan 2024 EY Census'!$A:$A,0))</f>
        <v>18.894736000000002</v>
      </c>
      <c r="AQ57" s="198">
        <f>INDEX('[1]Jan 2024 EY Census'!O:O,MATCH($A57,'[1]Jan 2024 EY Census'!$A:$A,0))</f>
        <v>11</v>
      </c>
      <c r="AR57" s="198">
        <f>INDEX('[1]Jan 2024 EY Census'!P:P,MATCH($A57,'[1]Jan 2024 EY Census'!$A:$A,0))</f>
        <v>1</v>
      </c>
      <c r="AS57" s="198">
        <f>INDEX('[1]Jan 2024 School Census'!BE:BE,MATCH($A57,'[1]Jan 2024 School Census'!$A:$A,0))</f>
        <v>0</v>
      </c>
      <c r="AT57" s="198">
        <f>INDEX('[1]Jan 2024 School Census'!BF:BF,MATCH($A57,'[1]Jan 2024 School Census'!$A:$A,0))</f>
        <v>0</v>
      </c>
      <c r="AU57" s="198">
        <f>INDEX('[1]Jan 2024 School Census'!BG:BG,MATCH($A57,'[1]Jan 2024 School Census'!$A:$A,0))+INDEX('[1]Jan 2024 School Census'!BH:BH,MATCH($A57,'[1]Jan 2024 School Census'!$A:$A,0))</f>
        <v>0</v>
      </c>
      <c r="AV57" s="198">
        <f>INDEX('[1]Jan 2024 School Census'!BI:BI,MATCH($A57,'[1]Jan 2024 School Census'!$A:$A,0))</f>
        <v>30.566666000000001</v>
      </c>
      <c r="AW57" s="198">
        <f>INDEX('[1]Jan 2024 School Census'!BJ:BJ,MATCH($A57,'[1]Jan 2024 School Census'!$A:$A,0))</f>
        <v>6.9666670000000002</v>
      </c>
      <c r="AX57" s="198">
        <f>INDEX('[1]Jan 2024 School Census'!BK:BK,MATCH($A57,'[1]Jan 2024 School Census'!$A:$A,0))+INDEX('[1]Jan 2024 School Census'!BL:BL,MATCH($A57,'[1]Jan 2024 School Census'!$A:$A,0))</f>
        <v>0</v>
      </c>
      <c r="AY57" s="198">
        <f>INDEX('[1]Jan 2024 School Census'!BM:BM,MATCH($A57,'[1]Jan 2024 School Census'!$A:$A,0))+INDEX('[1]Jan 2024 School Census'!BQ:BQ,MATCH($A57,'[1]Jan 2024 School Census'!$A:$A,0))</f>
        <v>0</v>
      </c>
      <c r="AZ57" s="198">
        <f>INDEX('[1]Jan 2024 School Census'!BN:BN,MATCH($A57,'[1]Jan 2024 School Census'!$A:$A,0))+INDEX('[1]Jan 2024 School Census'!BR:BR,MATCH($A57,'[1]Jan 2024 School Census'!$A:$A,0))</f>
        <v>0</v>
      </c>
      <c r="BA57" s="198">
        <f>INDEX('[1]Jan 2024 School Census'!BO:BO,MATCH($A57,'[1]Jan 2024 School Census'!$A:$A,0))+INDEX('[1]Jan 2024 School Census'!BP:BP,MATCH($A57,'[1]Jan 2024 School Census'!$A:$A,0))+INDEX('[1]Jan 2024 School Census'!BS:BS,MATCH($A57,'[1]Jan 2024 School Census'!$A:$A,0))+INDEX('[1]Jan 2024 School Census'!BT:BT,MATCH($A57,'[1]Jan 2024 School Census'!$A:$A,0))</f>
        <v>0</v>
      </c>
      <c r="BB57" s="198">
        <f>INDEX('[1]Jan 2024 School Census'!BU:BU,MATCH($A57,'[1]Jan 2024 School Census'!$A:$A,0))</f>
        <v>152</v>
      </c>
      <c r="BC57" s="198">
        <f>INDEX('[1]Jan 2024 School Census'!BV:BV,MATCH($A57,'[1]Jan 2024 School Census'!$A:$A,0))</f>
        <v>80</v>
      </c>
      <c r="BD57" s="198">
        <f>INDEX('[1]Jan 2024 School Census'!BW:BW,MATCH($A57,'[1]Jan 2024 School Census'!$A:$A,0))+INDEX('[1]Jan 2024 School Census'!BX:BX,MATCH($A57,'[1]Jan 2024 School Census'!$A:$A,0))</f>
        <v>1</v>
      </c>
      <c r="BE57" s="198">
        <f>INDEX('[1]Jan 2024 EY Census'!J:J,MATCH($A57,'[1]Jan 2024 EY Census'!$A:$A,0))</f>
        <v>172.99800300000001</v>
      </c>
      <c r="BF57" s="198">
        <f>INDEX('[1]Jan 2024 EY Census'!K:K,MATCH($A57,'[1]Jan 2024 EY Census'!$A:$A,0))</f>
        <v>54.233333999999999</v>
      </c>
      <c r="BG57" s="198">
        <f>INDEX('[1]Jan 2024 EY Census'!L:L,MATCH($A57,'[1]Jan 2024 EY Census'!$A:$A,0))</f>
        <v>0</v>
      </c>
      <c r="BH57" s="198">
        <f t="shared" si="8"/>
        <v>0</v>
      </c>
      <c r="BI57" s="198">
        <f t="shared" si="9"/>
        <v>0</v>
      </c>
      <c r="BJ57" s="198">
        <f t="shared" si="10"/>
        <v>92</v>
      </c>
      <c r="BK57" s="198">
        <f t="shared" si="11"/>
        <v>213</v>
      </c>
      <c r="BL57" s="198">
        <v>66</v>
      </c>
      <c r="BN57" s="218">
        <v>212</v>
      </c>
      <c r="BO57" s="218" t="s">
        <v>144</v>
      </c>
      <c r="BP57" s="218">
        <v>2127207</v>
      </c>
      <c r="BQ57" s="218">
        <v>101103</v>
      </c>
      <c r="BR57" s="218" t="s">
        <v>292</v>
      </c>
      <c r="BS57" s="218" t="s">
        <v>241</v>
      </c>
      <c r="BT57" s="194" t="str">
        <f t="shared" si="0"/>
        <v>Maintained</v>
      </c>
      <c r="BU57" s="211">
        <v>0</v>
      </c>
      <c r="BV57" s="211">
        <v>212</v>
      </c>
      <c r="BW57" s="199">
        <f t="shared" si="6"/>
        <v>7</v>
      </c>
      <c r="BX57" s="195" t="str">
        <f t="shared" si="7"/>
        <v>2127</v>
      </c>
      <c r="BY57" s="228">
        <v>358</v>
      </c>
      <c r="BZ57" s="229" t="s">
        <v>223</v>
      </c>
      <c r="CA57" s="258">
        <v>1370.4231578947367</v>
      </c>
      <c r="CB57" s="259">
        <v>83.210526315789465</v>
      </c>
      <c r="CC57" s="258">
        <v>1038.2347368421053</v>
      </c>
      <c r="CD57" s="259">
        <v>9.3531578947368423</v>
      </c>
    </row>
    <row r="58" spans="1:82" ht="14.5" x14ac:dyDescent="0.35">
      <c r="A58" s="196">
        <v>311</v>
      </c>
      <c r="B58" s="197" t="s">
        <v>151</v>
      </c>
      <c r="C58" s="198">
        <v>23963.5</v>
      </c>
      <c r="D58" s="198">
        <v>15690.5</v>
      </c>
      <c r="E58" s="198">
        <f>INDEX('[1]Jan 2024 School Census'!D:D,MATCH($A58,'[1]Jan 2024 School Census'!$A:$A,0))</f>
        <v>0</v>
      </c>
      <c r="F58" s="198">
        <f>INDEX('[1]Jan 2024 School Census'!E:E,MATCH($A58,'[1]Jan 2024 School Census'!$A:$A,0))</f>
        <v>0</v>
      </c>
      <c r="G58" s="198">
        <f>INDEX('[1]Jan 2024 School Census'!F:F,MATCH($A58,'[1]Jan 2024 School Census'!$A:$A,0))</f>
        <v>0</v>
      </c>
      <c r="H58" s="198">
        <f>INDEX('[1]Jan 2024 School Census'!G:G,MATCH($A58,'[1]Jan 2024 School Census'!$A:$A,0))+INDEX('[1]Jan 2024 School Census'!H:H,MATCH($A58,'[1]Jan 2024 School Census'!$A:$A,0))</f>
        <v>0</v>
      </c>
      <c r="I58" s="198">
        <f>INDEX('[1]Jan 2024 School Census'!I:I,MATCH($A58,'[1]Jan 2024 School Census'!$A:$A,0))</f>
        <v>22.8</v>
      </c>
      <c r="J58" s="198">
        <f>INDEX('[1]Jan 2024 School Census'!J:J,MATCH($A58,'[1]Jan 2024 School Census'!$A:$A,0))</f>
        <v>612.20000000000005</v>
      </c>
      <c r="K58" s="198">
        <f>INDEX('[1]Jan 2024 School Census'!K:K,MATCH($A58,'[1]Jan 2024 School Census'!$A:$A,0))</f>
        <v>284.2</v>
      </c>
      <c r="L58" s="198">
        <f>INDEX('[1]Jan 2024 School Census'!L:L,MATCH($A58,'[1]Jan 2024 School Census'!$A:$A,0))+INDEX('[1]Jan 2024 School Census'!M:M,MATCH($A58,'[1]Jan 2024 School Census'!$A:$A,0))</f>
        <v>1</v>
      </c>
      <c r="M58" s="198">
        <f>INDEX('[1]Jan 2024 School Census'!N:N,MATCH($A58,'[1]Jan 2024 School Census'!$A:$A,0))+INDEX('[1]Jan 2024 School Census'!S:S,MATCH($A58,'[1]Jan 2024 School Census'!$A:$A,0))</f>
        <v>0</v>
      </c>
      <c r="N58" s="198">
        <f>INDEX('[1]Jan 2024 School Census'!O:O,MATCH($A58,'[1]Jan 2024 School Census'!$A:$A,0))+INDEX('[1]Jan 2024 School Census'!T:T,MATCH($A58,'[1]Jan 2024 School Census'!$A:$A,0))</f>
        <v>0</v>
      </c>
      <c r="O58" s="198">
        <f>INDEX('[1]Jan 2024 School Census'!P:P,MATCH($A58,'[1]Jan 2024 School Census'!$A:$A,0))+INDEX('[1]Jan 2024 School Census'!U:U,MATCH($A58,'[1]Jan 2024 School Census'!$A:$A,0))</f>
        <v>0</v>
      </c>
      <c r="P58" s="198">
        <f>INDEX('[1]Jan 2024 School Census'!Q:Q,MATCH($A58,'[1]Jan 2024 School Census'!$A:$A,0))+INDEX('[1]Jan 2024 School Census'!R:R,MATCH($A58,'[1]Jan 2024 School Census'!$A:$A,0))+INDEX('[1]Jan 2024 School Census'!V:V,MATCH($A58,'[1]Jan 2024 School Census'!$A:$A,0))+INDEX('[1]Jan 2024 School Census'!W:W,MATCH($A58,'[1]Jan 2024 School Census'!$A:$A,0))</f>
        <v>0</v>
      </c>
      <c r="Q58" s="198">
        <f>INDEX('[1]Jan 2024 School Census'!X:X,MATCH($A58,'[1]Jan 2024 School Census'!$A:$A,0))</f>
        <v>0</v>
      </c>
      <c r="R58" s="198">
        <f>INDEX('[1]Jan 2024 School Census'!Y:Y,MATCH($A58,'[1]Jan 2024 School Census'!$A:$A,0))</f>
        <v>144.4</v>
      </c>
      <c r="S58" s="198">
        <f>INDEX('[1]Jan 2024 School Census'!Z:Z,MATCH($A58,'[1]Jan 2024 School Census'!$A:$A,0))</f>
        <v>65</v>
      </c>
      <c r="T58" s="198">
        <f>INDEX('[1]Jan 2024 School Census'!AA:AA,MATCH($A58,'[1]Jan 2024 School Census'!$A:$A,0))+INDEX('[1]Jan 2024 School Census'!AB:AB,MATCH($A58,'[1]Jan 2024 School Census'!$A:$A,0))</f>
        <v>1</v>
      </c>
      <c r="U58" s="198">
        <f>INDEX('[1]Jan 2024 AP Census'!D:D,MATCH($A58,'[1]Jan 2024 AP Census'!$A:$A,0))</f>
        <v>0</v>
      </c>
      <c r="V58" s="198">
        <f>INDEX('[1]Jan 2024 AP Census'!E:E,MATCH($A58,'[1]Jan 2024 AP Census'!$A:$A,0))</f>
        <v>0</v>
      </c>
      <c r="W58" s="198">
        <f>INDEX('[1]Jan 2024 AP Census'!F:F,MATCH($A58,'[1]Jan 2024 AP Census'!$A:$A,0))</f>
        <v>0</v>
      </c>
      <c r="X58" s="198">
        <f>INDEX('[1]Jan 2024 EY Census'!D:D,MATCH($A58,'[1]Jan 2024 EY Census'!$A:$A,0))</f>
        <v>457.76666499999999</v>
      </c>
      <c r="Y58" s="198">
        <f>INDEX('[1]Jan 2024 EY Census'!E:E,MATCH($A58,'[1]Jan 2024 EY Census'!$A:$A,0))</f>
        <v>2275.2700020000002</v>
      </c>
      <c r="Z58" s="198">
        <f>INDEX('[1]Jan 2024 EY Census'!F:F,MATCH($A58,'[1]Jan 2024 EY Census'!$A:$A,0))</f>
        <v>746.129999</v>
      </c>
      <c r="AA58" s="198">
        <f>INDEX('[1]Jan 2024 EY Census'!G:G,MATCH($A58,'[1]Jan 2024 EY Census'!$A:$A,0))</f>
        <v>37</v>
      </c>
      <c r="AB58" s="198">
        <f>INDEX('[1]Jan 2024 School Census'!AF:AF,MATCH($A58,'[1]Jan 2024 School Census'!$A:$A,0))</f>
        <v>0</v>
      </c>
      <c r="AC58" s="198">
        <f>INDEX('[1]Jan 2024 School Census'!AG:AG,MATCH($A58,'[1]Jan 2024 School Census'!$A:$A,0))</f>
        <v>0</v>
      </c>
      <c r="AD58" s="198">
        <f>INDEX('[1]Jan 2024 School Census'!AH:AH,MATCH($A58,'[1]Jan 2024 School Census'!$A:$A,0))+INDEX('[1]Jan 2024 School Census'!AI:AI,MATCH($A58,'[1]Jan 2024 School Census'!$A:$A,0))</f>
        <v>0</v>
      </c>
      <c r="AE58" s="198">
        <f>INDEX('[1]Jan 2024 School Census'!AJ:AJ,MATCH($A58,'[1]Jan 2024 School Census'!$A:$A,0))</f>
        <v>49.2</v>
      </c>
      <c r="AF58" s="198">
        <f>INDEX('[1]Jan 2024 School Census'!AK:AK,MATCH($A58,'[1]Jan 2024 School Census'!$A:$A,0))</f>
        <v>20</v>
      </c>
      <c r="AG58" s="198">
        <f>INDEX('[1]Jan 2024 School Census'!AL:AL,MATCH($A58,'[1]Jan 2024 School Census'!$A:$A,0))+INDEX('[1]Jan 2024 School Census'!AM:AM,MATCH($A58,'[1]Jan 2024 School Census'!$A:$A,0))</f>
        <v>0</v>
      </c>
      <c r="AH58" s="198">
        <f>INDEX('[1]Jan 2024 School Census'!AN:AN,MATCH($A58,'[1]Jan 2024 School Census'!$A:$A,0))+INDEX('[1]Jan 2024 School Census'!AR:AR,MATCH($A58,'[1]Jan 2024 School Census'!$A:$A,0))</f>
        <v>0</v>
      </c>
      <c r="AI58" s="198">
        <f>INDEX('[1]Jan 2024 School Census'!AO:AO,MATCH($A58,'[1]Jan 2024 School Census'!$A:$A,0))+INDEX('[1]Jan 2024 School Census'!AS:AS,MATCH($A58,'[1]Jan 2024 School Census'!$A:$A,0))</f>
        <v>0</v>
      </c>
      <c r="AJ58" s="198">
        <f>INDEX('[1]Jan 2024 School Census'!AP:AP,MATCH($A58,'[1]Jan 2024 School Census'!$A:$A,0))+INDEX('[1]Jan 2024 School Census'!AQ:AQ,MATCH($A58,'[1]Jan 2024 School Census'!$A:$A,0))+INDEX('[1]Jan 2024 School Census'!AT:AT,MATCH($A58,'[1]Jan 2024 School Census'!$A:$A,0))+INDEX('[1]Jan 2024 School Census'!AU:AU,MATCH($A58,'[1]Jan 2024 School Census'!$A:$A,0))</f>
        <v>0</v>
      </c>
      <c r="AK58" s="198">
        <f>INDEX('[1]Jan 2024 School Census'!AV:AV,MATCH($A58,'[1]Jan 2024 School Census'!$A:$A,0))+INDEX('[1]Jan 2024 School Census'!AZ:AZ,MATCH($A58,'[1]Jan 2024 School Census'!$A:$A,0))</f>
        <v>11</v>
      </c>
      <c r="AL58" s="198">
        <f>INDEX('[1]Jan 2024 School Census'!AW:AW,MATCH($A58,'[1]Jan 2024 School Census'!$A:$A,0))+INDEX('[1]Jan 2024 School Census'!BA:BA,MATCH($A58,'[1]Jan 2024 School Census'!$A:$A,0))</f>
        <v>3</v>
      </c>
      <c r="AM58" s="198">
        <f>INDEX('[1]Jan 2024 School Census'!AX:AX,MATCH($A58,'[1]Jan 2024 School Census'!$A:$A,0))+INDEX('[1]Jan 2024 School Census'!BB:BB,MATCH($A58,'[1]Jan 2024 School Census'!$A:$A,0))+INDEX('[1]Jan 2024 School Census'!AY:AY,MATCH($A58,'[1]Jan 2024 School Census'!$A:$A,0))+INDEX('[1]Jan 2024 School Census'!BC:BC,MATCH($A58,'[1]Jan 2024 School Census'!$A:$A,0))</f>
        <v>0</v>
      </c>
      <c r="AN58" s="198">
        <f>INDEX('[1]Jan 2024 AP Census'!I:I,MATCH($A58,'[1]Jan 2024 AP Census'!$A:$A,0))</f>
        <v>0</v>
      </c>
      <c r="AO58" s="198">
        <f>INDEX('[1]Jan 2024 AP Census'!J:J,MATCH($A58,'[1]Jan 2024 AP Census'!$A:$A,0))</f>
        <v>0</v>
      </c>
      <c r="AP58" s="198">
        <f>INDEX('[1]Jan 2024 EY Census'!N:N,MATCH($A58,'[1]Jan 2024 EY Census'!$A:$A,0))</f>
        <v>181.69466700000001</v>
      </c>
      <c r="AQ58" s="198">
        <f>INDEX('[1]Jan 2024 EY Census'!O:O,MATCH($A58,'[1]Jan 2024 EY Census'!$A:$A,0))</f>
        <v>88.6</v>
      </c>
      <c r="AR58" s="198">
        <f>INDEX('[1]Jan 2024 EY Census'!P:P,MATCH($A58,'[1]Jan 2024 EY Census'!$A:$A,0))</f>
        <v>1</v>
      </c>
      <c r="AS58" s="198">
        <f>INDEX('[1]Jan 2024 School Census'!BE:BE,MATCH($A58,'[1]Jan 2024 School Census'!$A:$A,0))</f>
        <v>0</v>
      </c>
      <c r="AT58" s="198">
        <f>INDEX('[1]Jan 2024 School Census'!BF:BF,MATCH($A58,'[1]Jan 2024 School Census'!$A:$A,0))</f>
        <v>0</v>
      </c>
      <c r="AU58" s="198">
        <f>INDEX('[1]Jan 2024 School Census'!BG:BG,MATCH($A58,'[1]Jan 2024 School Census'!$A:$A,0))+INDEX('[1]Jan 2024 School Census'!BH:BH,MATCH($A58,'[1]Jan 2024 School Census'!$A:$A,0))</f>
        <v>0</v>
      </c>
      <c r="AV58" s="198">
        <f>INDEX('[1]Jan 2024 School Census'!BI:BI,MATCH($A58,'[1]Jan 2024 School Census'!$A:$A,0))</f>
        <v>230.8</v>
      </c>
      <c r="AW58" s="198">
        <f>INDEX('[1]Jan 2024 School Census'!BJ:BJ,MATCH($A58,'[1]Jan 2024 School Census'!$A:$A,0))</f>
        <v>124.8</v>
      </c>
      <c r="AX58" s="198">
        <f>INDEX('[1]Jan 2024 School Census'!BK:BK,MATCH($A58,'[1]Jan 2024 School Census'!$A:$A,0))+INDEX('[1]Jan 2024 School Census'!BL:BL,MATCH($A58,'[1]Jan 2024 School Census'!$A:$A,0))</f>
        <v>0</v>
      </c>
      <c r="AY58" s="198">
        <f>INDEX('[1]Jan 2024 School Census'!BM:BM,MATCH($A58,'[1]Jan 2024 School Census'!$A:$A,0))+INDEX('[1]Jan 2024 School Census'!BQ:BQ,MATCH($A58,'[1]Jan 2024 School Census'!$A:$A,0))</f>
        <v>0</v>
      </c>
      <c r="AZ58" s="198">
        <f>INDEX('[1]Jan 2024 School Census'!BN:BN,MATCH($A58,'[1]Jan 2024 School Census'!$A:$A,0))+INDEX('[1]Jan 2024 School Census'!BR:BR,MATCH($A58,'[1]Jan 2024 School Census'!$A:$A,0))</f>
        <v>0</v>
      </c>
      <c r="BA58" s="198">
        <f>INDEX('[1]Jan 2024 School Census'!BO:BO,MATCH($A58,'[1]Jan 2024 School Census'!$A:$A,0))+INDEX('[1]Jan 2024 School Census'!BP:BP,MATCH($A58,'[1]Jan 2024 School Census'!$A:$A,0))+INDEX('[1]Jan 2024 School Census'!BS:BS,MATCH($A58,'[1]Jan 2024 School Census'!$A:$A,0))+INDEX('[1]Jan 2024 School Census'!BT:BT,MATCH($A58,'[1]Jan 2024 School Census'!$A:$A,0))</f>
        <v>0</v>
      </c>
      <c r="BB58" s="198">
        <f>INDEX('[1]Jan 2024 School Census'!BU:BU,MATCH($A58,'[1]Jan 2024 School Census'!$A:$A,0))</f>
        <v>54.231999999999999</v>
      </c>
      <c r="BC58" s="198">
        <f>INDEX('[1]Jan 2024 School Census'!BV:BV,MATCH($A58,'[1]Jan 2024 School Census'!$A:$A,0))</f>
        <v>40.566667000000002</v>
      </c>
      <c r="BD58" s="198">
        <f>INDEX('[1]Jan 2024 School Census'!BW:BW,MATCH($A58,'[1]Jan 2024 School Census'!$A:$A,0))+INDEX('[1]Jan 2024 School Census'!BX:BX,MATCH($A58,'[1]Jan 2024 School Census'!$A:$A,0))</f>
        <v>1</v>
      </c>
      <c r="BE58" s="198">
        <f>INDEX('[1]Jan 2024 EY Census'!J:J,MATCH($A58,'[1]Jan 2024 EY Census'!$A:$A,0))</f>
        <v>1103.118003</v>
      </c>
      <c r="BF58" s="198">
        <f>INDEX('[1]Jan 2024 EY Census'!K:K,MATCH($A58,'[1]Jan 2024 EY Census'!$A:$A,0))</f>
        <v>374.64999899999998</v>
      </c>
      <c r="BG58" s="198">
        <f>INDEX('[1]Jan 2024 EY Census'!L:L,MATCH($A58,'[1]Jan 2024 EY Census'!$A:$A,0))</f>
        <v>5</v>
      </c>
      <c r="BH58" s="198">
        <f t="shared" si="8"/>
        <v>39</v>
      </c>
      <c r="BI58" s="198">
        <f t="shared" si="9"/>
        <v>119</v>
      </c>
      <c r="BJ58" s="198">
        <f t="shared" si="10"/>
        <v>66</v>
      </c>
      <c r="BK58" s="198">
        <f t="shared" si="11"/>
        <v>158</v>
      </c>
      <c r="BL58" s="198">
        <v>49</v>
      </c>
      <c r="BN58" s="218">
        <v>213</v>
      </c>
      <c r="BO58" s="218" t="s">
        <v>149</v>
      </c>
      <c r="BP58" s="218">
        <v>2137000</v>
      </c>
      <c r="BQ58" s="218">
        <v>139600</v>
      </c>
      <c r="BR58" s="218" t="s">
        <v>293</v>
      </c>
      <c r="BS58" s="218" t="s">
        <v>256</v>
      </c>
      <c r="BT58" s="194" t="str">
        <f t="shared" si="0"/>
        <v>Academy</v>
      </c>
      <c r="BU58" s="211">
        <v>0</v>
      </c>
      <c r="BV58" s="211">
        <v>67</v>
      </c>
      <c r="BW58" s="199">
        <f t="shared" si="6"/>
        <v>1</v>
      </c>
      <c r="BX58" s="195" t="str">
        <f t="shared" si="7"/>
        <v>2131</v>
      </c>
      <c r="BY58" s="228">
        <v>359</v>
      </c>
      <c r="BZ58" s="229" t="s">
        <v>231</v>
      </c>
      <c r="CA58" s="258">
        <v>1736.0610526315791</v>
      </c>
      <c r="CB58" s="259">
        <v>384.42315789473685</v>
      </c>
      <c r="CC58" s="258">
        <v>1214.0563157894737</v>
      </c>
      <c r="CD58" s="259">
        <v>29.824736842105267</v>
      </c>
    </row>
    <row r="59" spans="1:82" ht="14.5" x14ac:dyDescent="0.35">
      <c r="A59" s="196">
        <v>884</v>
      </c>
      <c r="B59" s="197" t="s">
        <v>152</v>
      </c>
      <c r="C59" s="198">
        <v>13162</v>
      </c>
      <c r="D59" s="198">
        <v>9331</v>
      </c>
      <c r="E59" s="198">
        <f>INDEX('[1]Jan 2024 School Census'!D:D,MATCH($A59,'[1]Jan 2024 School Census'!$A:$A,0))</f>
        <v>0</v>
      </c>
      <c r="F59" s="198">
        <f>INDEX('[1]Jan 2024 School Census'!E:E,MATCH($A59,'[1]Jan 2024 School Census'!$A:$A,0))</f>
        <v>0</v>
      </c>
      <c r="G59" s="198">
        <f>INDEX('[1]Jan 2024 School Census'!F:F,MATCH($A59,'[1]Jan 2024 School Census'!$A:$A,0))</f>
        <v>0</v>
      </c>
      <c r="H59" s="198">
        <f>INDEX('[1]Jan 2024 School Census'!G:G,MATCH($A59,'[1]Jan 2024 School Census'!$A:$A,0))+INDEX('[1]Jan 2024 School Census'!H:H,MATCH($A59,'[1]Jan 2024 School Census'!$A:$A,0))</f>
        <v>0</v>
      </c>
      <c r="I59" s="198">
        <f>INDEX('[1]Jan 2024 School Census'!I:I,MATCH($A59,'[1]Jan 2024 School Census'!$A:$A,0))</f>
        <v>18.466667000000001</v>
      </c>
      <c r="J59" s="198">
        <f>INDEX('[1]Jan 2024 School Census'!J:J,MATCH($A59,'[1]Jan 2024 School Census'!$A:$A,0))</f>
        <v>150.966669</v>
      </c>
      <c r="K59" s="198">
        <f>INDEX('[1]Jan 2024 School Census'!K:K,MATCH($A59,'[1]Jan 2024 School Census'!$A:$A,0))</f>
        <v>72.266666999999998</v>
      </c>
      <c r="L59" s="198">
        <f>INDEX('[1]Jan 2024 School Census'!L:L,MATCH($A59,'[1]Jan 2024 School Census'!$A:$A,0))+INDEX('[1]Jan 2024 School Census'!M:M,MATCH($A59,'[1]Jan 2024 School Census'!$A:$A,0))</f>
        <v>0</v>
      </c>
      <c r="M59" s="198">
        <f>INDEX('[1]Jan 2024 School Census'!N:N,MATCH($A59,'[1]Jan 2024 School Census'!$A:$A,0))+INDEX('[1]Jan 2024 School Census'!S:S,MATCH($A59,'[1]Jan 2024 School Census'!$A:$A,0))</f>
        <v>0</v>
      </c>
      <c r="N59" s="198">
        <f>INDEX('[1]Jan 2024 School Census'!O:O,MATCH($A59,'[1]Jan 2024 School Census'!$A:$A,0))+INDEX('[1]Jan 2024 School Census'!T:T,MATCH($A59,'[1]Jan 2024 School Census'!$A:$A,0))</f>
        <v>0</v>
      </c>
      <c r="O59" s="198">
        <f>INDEX('[1]Jan 2024 School Census'!P:P,MATCH($A59,'[1]Jan 2024 School Census'!$A:$A,0))+INDEX('[1]Jan 2024 School Census'!U:U,MATCH($A59,'[1]Jan 2024 School Census'!$A:$A,0))</f>
        <v>0</v>
      </c>
      <c r="P59" s="198">
        <f>INDEX('[1]Jan 2024 School Census'!Q:Q,MATCH($A59,'[1]Jan 2024 School Census'!$A:$A,0))+INDEX('[1]Jan 2024 School Census'!R:R,MATCH($A59,'[1]Jan 2024 School Census'!$A:$A,0))+INDEX('[1]Jan 2024 School Census'!V:V,MATCH($A59,'[1]Jan 2024 School Census'!$A:$A,0))+INDEX('[1]Jan 2024 School Census'!W:W,MATCH($A59,'[1]Jan 2024 School Census'!$A:$A,0))</f>
        <v>0</v>
      </c>
      <c r="Q59" s="198">
        <f>INDEX('[1]Jan 2024 School Census'!X:X,MATCH($A59,'[1]Jan 2024 School Census'!$A:$A,0))</f>
        <v>11.866667</v>
      </c>
      <c r="R59" s="198">
        <f>INDEX('[1]Jan 2024 School Census'!Y:Y,MATCH($A59,'[1]Jan 2024 School Census'!$A:$A,0))</f>
        <v>165.13333499999999</v>
      </c>
      <c r="S59" s="198">
        <f>INDEX('[1]Jan 2024 School Census'!Z:Z,MATCH($A59,'[1]Jan 2024 School Census'!$A:$A,0))</f>
        <v>53.666665999999999</v>
      </c>
      <c r="T59" s="198">
        <f>INDEX('[1]Jan 2024 School Census'!AA:AA,MATCH($A59,'[1]Jan 2024 School Census'!$A:$A,0))+INDEX('[1]Jan 2024 School Census'!AB:AB,MATCH($A59,'[1]Jan 2024 School Census'!$A:$A,0))</f>
        <v>0</v>
      </c>
      <c r="U59" s="198">
        <f>INDEX('[1]Jan 2024 AP Census'!D:D,MATCH($A59,'[1]Jan 2024 AP Census'!$A:$A,0))</f>
        <v>0</v>
      </c>
      <c r="V59" s="198">
        <f>INDEX('[1]Jan 2024 AP Census'!E:E,MATCH($A59,'[1]Jan 2024 AP Census'!$A:$A,0))</f>
        <v>0</v>
      </c>
      <c r="W59" s="198">
        <f>INDEX('[1]Jan 2024 AP Census'!F:F,MATCH($A59,'[1]Jan 2024 AP Census'!$A:$A,0))</f>
        <v>0</v>
      </c>
      <c r="X59" s="198">
        <f>INDEX('[1]Jan 2024 EY Census'!D:D,MATCH($A59,'[1]Jan 2024 EY Census'!$A:$A,0))</f>
        <v>254.599256</v>
      </c>
      <c r="Y59" s="198">
        <f>INDEX('[1]Jan 2024 EY Census'!E:E,MATCH($A59,'[1]Jan 2024 EY Census'!$A:$A,0))</f>
        <v>1185.4049649999999</v>
      </c>
      <c r="Z59" s="198">
        <f>INDEX('[1]Jan 2024 EY Census'!F:F,MATCH($A59,'[1]Jan 2024 EY Census'!$A:$A,0))</f>
        <v>427.11703499999999</v>
      </c>
      <c r="AA59" s="198">
        <f>INDEX('[1]Jan 2024 EY Census'!G:G,MATCH($A59,'[1]Jan 2024 EY Census'!$A:$A,0))</f>
        <v>38.975332999999999</v>
      </c>
      <c r="AB59" s="198">
        <f>INDEX('[1]Jan 2024 School Census'!AF:AF,MATCH($A59,'[1]Jan 2024 School Census'!$A:$A,0))</f>
        <v>0</v>
      </c>
      <c r="AC59" s="198">
        <f>INDEX('[1]Jan 2024 School Census'!AG:AG,MATCH($A59,'[1]Jan 2024 School Census'!$A:$A,0))</f>
        <v>0</v>
      </c>
      <c r="AD59" s="198">
        <f>INDEX('[1]Jan 2024 School Census'!AH:AH,MATCH($A59,'[1]Jan 2024 School Census'!$A:$A,0))+INDEX('[1]Jan 2024 School Census'!AI:AI,MATCH($A59,'[1]Jan 2024 School Census'!$A:$A,0))</f>
        <v>0</v>
      </c>
      <c r="AE59" s="198">
        <f>INDEX('[1]Jan 2024 School Census'!AJ:AJ,MATCH($A59,'[1]Jan 2024 School Census'!$A:$A,0))</f>
        <v>34.133333999999998</v>
      </c>
      <c r="AF59" s="198">
        <f>INDEX('[1]Jan 2024 School Census'!AK:AK,MATCH($A59,'[1]Jan 2024 School Census'!$A:$A,0))</f>
        <v>22.666667</v>
      </c>
      <c r="AG59" s="198">
        <f>INDEX('[1]Jan 2024 School Census'!AL:AL,MATCH($A59,'[1]Jan 2024 School Census'!$A:$A,0))+INDEX('[1]Jan 2024 School Census'!AM:AM,MATCH($A59,'[1]Jan 2024 School Census'!$A:$A,0))</f>
        <v>0</v>
      </c>
      <c r="AH59" s="198">
        <f>INDEX('[1]Jan 2024 School Census'!AN:AN,MATCH($A59,'[1]Jan 2024 School Census'!$A:$A,0))+INDEX('[1]Jan 2024 School Census'!AR:AR,MATCH($A59,'[1]Jan 2024 School Census'!$A:$A,0))</f>
        <v>0</v>
      </c>
      <c r="AI59" s="198">
        <f>INDEX('[1]Jan 2024 School Census'!AO:AO,MATCH($A59,'[1]Jan 2024 School Census'!$A:$A,0))+INDEX('[1]Jan 2024 School Census'!AS:AS,MATCH($A59,'[1]Jan 2024 School Census'!$A:$A,0))</f>
        <v>0</v>
      </c>
      <c r="AJ59" s="198">
        <f>INDEX('[1]Jan 2024 School Census'!AP:AP,MATCH($A59,'[1]Jan 2024 School Census'!$A:$A,0))+INDEX('[1]Jan 2024 School Census'!AQ:AQ,MATCH($A59,'[1]Jan 2024 School Census'!$A:$A,0))+INDEX('[1]Jan 2024 School Census'!AT:AT,MATCH($A59,'[1]Jan 2024 School Census'!$A:$A,0))+INDEX('[1]Jan 2024 School Census'!AU:AU,MATCH($A59,'[1]Jan 2024 School Census'!$A:$A,0))</f>
        <v>0</v>
      </c>
      <c r="AK59" s="198">
        <f>INDEX('[1]Jan 2024 School Census'!AV:AV,MATCH($A59,'[1]Jan 2024 School Census'!$A:$A,0))+INDEX('[1]Jan 2024 School Census'!AZ:AZ,MATCH($A59,'[1]Jan 2024 School Census'!$A:$A,0))</f>
        <v>19.333334000000001</v>
      </c>
      <c r="AL59" s="198">
        <f>INDEX('[1]Jan 2024 School Census'!AW:AW,MATCH($A59,'[1]Jan 2024 School Census'!$A:$A,0))+INDEX('[1]Jan 2024 School Census'!BA:BA,MATCH($A59,'[1]Jan 2024 School Census'!$A:$A,0))</f>
        <v>5</v>
      </c>
      <c r="AM59" s="198">
        <f>INDEX('[1]Jan 2024 School Census'!AX:AX,MATCH($A59,'[1]Jan 2024 School Census'!$A:$A,0))+INDEX('[1]Jan 2024 School Census'!BB:BB,MATCH($A59,'[1]Jan 2024 School Census'!$A:$A,0))+INDEX('[1]Jan 2024 School Census'!AY:AY,MATCH($A59,'[1]Jan 2024 School Census'!$A:$A,0))+INDEX('[1]Jan 2024 School Census'!BC:BC,MATCH($A59,'[1]Jan 2024 School Census'!$A:$A,0))</f>
        <v>0</v>
      </c>
      <c r="AN59" s="198">
        <f>INDEX('[1]Jan 2024 AP Census'!I:I,MATCH($A59,'[1]Jan 2024 AP Census'!$A:$A,0))</f>
        <v>0</v>
      </c>
      <c r="AO59" s="198">
        <f>INDEX('[1]Jan 2024 AP Census'!J:J,MATCH($A59,'[1]Jan 2024 AP Census'!$A:$A,0))</f>
        <v>0</v>
      </c>
      <c r="AP59" s="198">
        <f>INDEX('[1]Jan 2024 EY Census'!N:N,MATCH($A59,'[1]Jan 2024 EY Census'!$A:$A,0))</f>
        <v>130.25299999999999</v>
      </c>
      <c r="AQ59" s="198">
        <f>INDEX('[1]Jan 2024 EY Census'!O:O,MATCH($A59,'[1]Jan 2024 EY Census'!$A:$A,0))</f>
        <v>54.546019999999999</v>
      </c>
      <c r="AR59" s="198">
        <f>INDEX('[1]Jan 2024 EY Census'!P:P,MATCH($A59,'[1]Jan 2024 EY Census'!$A:$A,0))</f>
        <v>2</v>
      </c>
      <c r="AS59" s="198">
        <f>INDEX('[1]Jan 2024 School Census'!BE:BE,MATCH($A59,'[1]Jan 2024 School Census'!$A:$A,0))</f>
        <v>0</v>
      </c>
      <c r="AT59" s="198">
        <f>INDEX('[1]Jan 2024 School Census'!BF:BF,MATCH($A59,'[1]Jan 2024 School Census'!$A:$A,0))</f>
        <v>0</v>
      </c>
      <c r="AU59" s="198">
        <f>INDEX('[1]Jan 2024 School Census'!BG:BG,MATCH($A59,'[1]Jan 2024 School Census'!$A:$A,0))+INDEX('[1]Jan 2024 School Census'!BH:BH,MATCH($A59,'[1]Jan 2024 School Census'!$A:$A,0))</f>
        <v>0</v>
      </c>
      <c r="AV59" s="198">
        <f>INDEX('[1]Jan 2024 School Census'!BI:BI,MATCH($A59,'[1]Jan 2024 School Census'!$A:$A,0))</f>
        <v>43.55</v>
      </c>
      <c r="AW59" s="198">
        <f>INDEX('[1]Jan 2024 School Census'!BJ:BJ,MATCH($A59,'[1]Jan 2024 School Census'!$A:$A,0))</f>
        <v>23</v>
      </c>
      <c r="AX59" s="198">
        <f>INDEX('[1]Jan 2024 School Census'!BK:BK,MATCH($A59,'[1]Jan 2024 School Census'!$A:$A,0))+INDEX('[1]Jan 2024 School Census'!BL:BL,MATCH($A59,'[1]Jan 2024 School Census'!$A:$A,0))</f>
        <v>0</v>
      </c>
      <c r="AY59" s="198">
        <f>INDEX('[1]Jan 2024 School Census'!BM:BM,MATCH($A59,'[1]Jan 2024 School Census'!$A:$A,0))+INDEX('[1]Jan 2024 School Census'!BQ:BQ,MATCH($A59,'[1]Jan 2024 School Census'!$A:$A,0))</f>
        <v>0</v>
      </c>
      <c r="AZ59" s="198">
        <f>INDEX('[1]Jan 2024 School Census'!BN:BN,MATCH($A59,'[1]Jan 2024 School Census'!$A:$A,0))+INDEX('[1]Jan 2024 School Census'!BR:BR,MATCH($A59,'[1]Jan 2024 School Census'!$A:$A,0))</f>
        <v>0</v>
      </c>
      <c r="BA59" s="198">
        <f>INDEX('[1]Jan 2024 School Census'!BO:BO,MATCH($A59,'[1]Jan 2024 School Census'!$A:$A,0))+INDEX('[1]Jan 2024 School Census'!BP:BP,MATCH($A59,'[1]Jan 2024 School Census'!$A:$A,0))+INDEX('[1]Jan 2024 School Census'!BS:BS,MATCH($A59,'[1]Jan 2024 School Census'!$A:$A,0))+INDEX('[1]Jan 2024 School Census'!BT:BT,MATCH($A59,'[1]Jan 2024 School Census'!$A:$A,0))</f>
        <v>0</v>
      </c>
      <c r="BB59" s="198">
        <f>INDEX('[1]Jan 2024 School Census'!BU:BU,MATCH($A59,'[1]Jan 2024 School Census'!$A:$A,0))</f>
        <v>58.8</v>
      </c>
      <c r="BC59" s="198">
        <f>INDEX('[1]Jan 2024 School Census'!BV:BV,MATCH($A59,'[1]Jan 2024 School Census'!$A:$A,0))</f>
        <v>23.866667</v>
      </c>
      <c r="BD59" s="198">
        <f>INDEX('[1]Jan 2024 School Census'!BW:BW,MATCH($A59,'[1]Jan 2024 School Census'!$A:$A,0))+INDEX('[1]Jan 2024 School Census'!BX:BX,MATCH($A59,'[1]Jan 2024 School Census'!$A:$A,0))</f>
        <v>0</v>
      </c>
      <c r="BE59" s="198">
        <f>INDEX('[1]Jan 2024 EY Census'!J:J,MATCH($A59,'[1]Jan 2024 EY Census'!$A:$A,0))</f>
        <v>638.65398700000003</v>
      </c>
      <c r="BF59" s="198">
        <f>INDEX('[1]Jan 2024 EY Census'!K:K,MATCH($A59,'[1]Jan 2024 EY Census'!$A:$A,0))</f>
        <v>239.086659</v>
      </c>
      <c r="BG59" s="198">
        <f>INDEX('[1]Jan 2024 EY Census'!L:L,MATCH($A59,'[1]Jan 2024 EY Census'!$A:$A,0))</f>
        <v>5.975333</v>
      </c>
      <c r="BH59" s="198">
        <f t="shared" si="8"/>
        <v>120</v>
      </c>
      <c r="BI59" s="198">
        <f t="shared" si="9"/>
        <v>43</v>
      </c>
      <c r="BJ59" s="198">
        <f t="shared" si="10"/>
        <v>27</v>
      </c>
      <c r="BK59" s="198">
        <f t="shared" si="11"/>
        <v>203</v>
      </c>
      <c r="BL59" s="198">
        <v>51</v>
      </c>
      <c r="BN59" s="218">
        <v>213</v>
      </c>
      <c r="BO59" s="218" t="s">
        <v>149</v>
      </c>
      <c r="BP59" s="218">
        <v>2137042</v>
      </c>
      <c r="BQ59" s="218">
        <v>101182</v>
      </c>
      <c r="BR59" s="218" t="s">
        <v>294</v>
      </c>
      <c r="BS59" s="218" t="s">
        <v>241</v>
      </c>
      <c r="BT59" s="194" t="str">
        <f t="shared" si="0"/>
        <v>Maintained</v>
      </c>
      <c r="BU59" s="211">
        <v>45</v>
      </c>
      <c r="BV59" s="211">
        <v>72</v>
      </c>
      <c r="BW59" s="199">
        <f t="shared" si="6"/>
        <v>2</v>
      </c>
      <c r="BX59" s="195" t="str">
        <f t="shared" si="7"/>
        <v>2132</v>
      </c>
      <c r="BY59" s="228">
        <v>370</v>
      </c>
      <c r="BZ59" s="229" t="s">
        <v>95</v>
      </c>
      <c r="CA59" s="258">
        <v>995.73789473684212</v>
      </c>
      <c r="CB59" s="259">
        <v>191.40105263157895</v>
      </c>
      <c r="CC59" s="258">
        <v>748.52631578947376</v>
      </c>
      <c r="CD59" s="259">
        <v>8.2105263157894743</v>
      </c>
    </row>
    <row r="60" spans="1:82" ht="14.5" x14ac:dyDescent="0.35">
      <c r="A60" s="196">
        <v>919</v>
      </c>
      <c r="B60" s="197" t="s">
        <v>153</v>
      </c>
      <c r="C60" s="198">
        <v>97897.833333000002</v>
      </c>
      <c r="D60" s="198">
        <v>75621.5</v>
      </c>
      <c r="E60" s="198">
        <f>INDEX('[1]Jan 2024 School Census'!D:D,MATCH($A60,'[1]Jan 2024 School Census'!$A:$A,0))</f>
        <v>144.25</v>
      </c>
      <c r="F60" s="198">
        <f>INDEX('[1]Jan 2024 School Census'!E:E,MATCH($A60,'[1]Jan 2024 School Census'!$A:$A,0))</f>
        <v>800.25</v>
      </c>
      <c r="G60" s="198">
        <f>INDEX('[1]Jan 2024 School Census'!F:F,MATCH($A60,'[1]Jan 2024 School Census'!$A:$A,0))</f>
        <v>314.23333300000002</v>
      </c>
      <c r="H60" s="198">
        <f>INDEX('[1]Jan 2024 School Census'!G:G,MATCH($A60,'[1]Jan 2024 School Census'!$A:$A,0))+INDEX('[1]Jan 2024 School Census'!H:H,MATCH($A60,'[1]Jan 2024 School Census'!$A:$A,0))</f>
        <v>39.799999999999997</v>
      </c>
      <c r="I60" s="198">
        <f>INDEX('[1]Jan 2024 School Census'!I:I,MATCH($A60,'[1]Jan 2024 School Census'!$A:$A,0))</f>
        <v>16.850000000000001</v>
      </c>
      <c r="J60" s="198">
        <f>INDEX('[1]Jan 2024 School Census'!J:J,MATCH($A60,'[1]Jan 2024 School Census'!$A:$A,0))</f>
        <v>3100.4166679999998</v>
      </c>
      <c r="K60" s="198">
        <f>INDEX('[1]Jan 2024 School Census'!K:K,MATCH($A60,'[1]Jan 2024 School Census'!$A:$A,0))</f>
        <v>1631.1666660000001</v>
      </c>
      <c r="L60" s="198">
        <f>INDEX('[1]Jan 2024 School Census'!L:L,MATCH($A60,'[1]Jan 2024 School Census'!$A:$A,0))+INDEX('[1]Jan 2024 School Census'!M:M,MATCH($A60,'[1]Jan 2024 School Census'!$A:$A,0))</f>
        <v>88.2</v>
      </c>
      <c r="M60" s="198">
        <f>INDEX('[1]Jan 2024 School Census'!N:N,MATCH($A60,'[1]Jan 2024 School Census'!$A:$A,0))+INDEX('[1]Jan 2024 School Census'!S:S,MATCH($A60,'[1]Jan 2024 School Census'!$A:$A,0))</f>
        <v>0</v>
      </c>
      <c r="N60" s="198">
        <f>INDEX('[1]Jan 2024 School Census'!O:O,MATCH($A60,'[1]Jan 2024 School Census'!$A:$A,0))+INDEX('[1]Jan 2024 School Census'!T:T,MATCH($A60,'[1]Jan 2024 School Census'!$A:$A,0))</f>
        <v>0</v>
      </c>
      <c r="O60" s="198">
        <f>INDEX('[1]Jan 2024 School Census'!P:P,MATCH($A60,'[1]Jan 2024 School Census'!$A:$A,0))+INDEX('[1]Jan 2024 School Census'!U:U,MATCH($A60,'[1]Jan 2024 School Census'!$A:$A,0))</f>
        <v>0</v>
      </c>
      <c r="P60" s="198">
        <f>INDEX('[1]Jan 2024 School Census'!Q:Q,MATCH($A60,'[1]Jan 2024 School Census'!$A:$A,0))+INDEX('[1]Jan 2024 School Census'!R:R,MATCH($A60,'[1]Jan 2024 School Census'!$A:$A,0))+INDEX('[1]Jan 2024 School Census'!V:V,MATCH($A60,'[1]Jan 2024 School Census'!$A:$A,0))+INDEX('[1]Jan 2024 School Census'!W:W,MATCH($A60,'[1]Jan 2024 School Census'!$A:$A,0))</f>
        <v>0</v>
      </c>
      <c r="Q60" s="198">
        <f>INDEX('[1]Jan 2024 School Census'!X:X,MATCH($A60,'[1]Jan 2024 School Census'!$A:$A,0))</f>
        <v>21.833333</v>
      </c>
      <c r="R60" s="198">
        <f>INDEX('[1]Jan 2024 School Census'!Y:Y,MATCH($A60,'[1]Jan 2024 School Census'!$A:$A,0))</f>
        <v>1090.400001</v>
      </c>
      <c r="S60" s="198">
        <f>INDEX('[1]Jan 2024 School Census'!Z:Z,MATCH($A60,'[1]Jan 2024 School Census'!$A:$A,0))</f>
        <v>527.43333399999995</v>
      </c>
      <c r="T60" s="198">
        <f>INDEX('[1]Jan 2024 School Census'!AA:AA,MATCH($A60,'[1]Jan 2024 School Census'!$A:$A,0))+INDEX('[1]Jan 2024 School Census'!AB:AB,MATCH($A60,'[1]Jan 2024 School Census'!$A:$A,0))</f>
        <v>30.066666999999999</v>
      </c>
      <c r="U60" s="198">
        <f>INDEX('[1]Jan 2024 AP Census'!D:D,MATCH($A60,'[1]Jan 2024 AP Census'!$A:$A,0))</f>
        <v>0</v>
      </c>
      <c r="V60" s="198">
        <f>INDEX('[1]Jan 2024 AP Census'!E:E,MATCH($A60,'[1]Jan 2024 AP Census'!$A:$A,0))</f>
        <v>0</v>
      </c>
      <c r="W60" s="198">
        <f>INDEX('[1]Jan 2024 AP Census'!F:F,MATCH($A60,'[1]Jan 2024 AP Census'!$A:$A,0))</f>
        <v>0</v>
      </c>
      <c r="X60" s="198">
        <f>INDEX('[1]Jan 2024 EY Census'!D:D,MATCH($A60,'[1]Jan 2024 EY Census'!$A:$A,0))</f>
        <v>1854.4339460000001</v>
      </c>
      <c r="Y60" s="198">
        <f>INDEX('[1]Jan 2024 EY Census'!E:E,MATCH($A60,'[1]Jan 2024 EY Census'!$A:$A,0))</f>
        <v>7343.8794820000003</v>
      </c>
      <c r="Z60" s="198">
        <f>INDEX('[1]Jan 2024 EY Census'!F:F,MATCH($A60,'[1]Jan 2024 EY Census'!$A:$A,0))</f>
        <v>2082.8571320000001</v>
      </c>
      <c r="AA60" s="198">
        <f>INDEX('[1]Jan 2024 EY Census'!G:G,MATCH($A60,'[1]Jan 2024 EY Census'!$A:$A,0))</f>
        <v>158.02266599999999</v>
      </c>
      <c r="AB60" s="198">
        <f>INDEX('[1]Jan 2024 School Census'!AF:AF,MATCH($A60,'[1]Jan 2024 School Census'!$A:$A,0))</f>
        <v>158.4</v>
      </c>
      <c r="AC60" s="198">
        <f>INDEX('[1]Jan 2024 School Census'!AG:AG,MATCH($A60,'[1]Jan 2024 School Census'!$A:$A,0))</f>
        <v>70</v>
      </c>
      <c r="AD60" s="198">
        <f>INDEX('[1]Jan 2024 School Census'!AH:AH,MATCH($A60,'[1]Jan 2024 School Census'!$A:$A,0))+INDEX('[1]Jan 2024 School Census'!AI:AI,MATCH($A60,'[1]Jan 2024 School Census'!$A:$A,0))</f>
        <v>14.8</v>
      </c>
      <c r="AE60" s="198">
        <f>INDEX('[1]Jan 2024 School Census'!AJ:AJ,MATCH($A60,'[1]Jan 2024 School Census'!$A:$A,0))</f>
        <v>422.6</v>
      </c>
      <c r="AF60" s="198">
        <f>INDEX('[1]Jan 2024 School Census'!AK:AK,MATCH($A60,'[1]Jan 2024 School Census'!$A:$A,0))</f>
        <v>252.433333</v>
      </c>
      <c r="AG60" s="198">
        <f>INDEX('[1]Jan 2024 School Census'!AL:AL,MATCH($A60,'[1]Jan 2024 School Census'!$A:$A,0))+INDEX('[1]Jan 2024 School Census'!AM:AM,MATCH($A60,'[1]Jan 2024 School Census'!$A:$A,0))</f>
        <v>17</v>
      </c>
      <c r="AH60" s="198">
        <f>INDEX('[1]Jan 2024 School Census'!AN:AN,MATCH($A60,'[1]Jan 2024 School Census'!$A:$A,0))+INDEX('[1]Jan 2024 School Census'!AR:AR,MATCH($A60,'[1]Jan 2024 School Census'!$A:$A,0))</f>
        <v>0</v>
      </c>
      <c r="AI60" s="198">
        <f>INDEX('[1]Jan 2024 School Census'!AO:AO,MATCH($A60,'[1]Jan 2024 School Census'!$A:$A,0))+INDEX('[1]Jan 2024 School Census'!AS:AS,MATCH($A60,'[1]Jan 2024 School Census'!$A:$A,0))</f>
        <v>0</v>
      </c>
      <c r="AJ60" s="198">
        <f>INDEX('[1]Jan 2024 School Census'!AP:AP,MATCH($A60,'[1]Jan 2024 School Census'!$A:$A,0))+INDEX('[1]Jan 2024 School Census'!AQ:AQ,MATCH($A60,'[1]Jan 2024 School Census'!$A:$A,0))+INDEX('[1]Jan 2024 School Census'!AT:AT,MATCH($A60,'[1]Jan 2024 School Census'!$A:$A,0))+INDEX('[1]Jan 2024 School Census'!AU:AU,MATCH($A60,'[1]Jan 2024 School Census'!$A:$A,0))</f>
        <v>0</v>
      </c>
      <c r="AK60" s="198">
        <f>INDEX('[1]Jan 2024 School Census'!AV:AV,MATCH($A60,'[1]Jan 2024 School Census'!$A:$A,0))+INDEX('[1]Jan 2024 School Census'!AZ:AZ,MATCH($A60,'[1]Jan 2024 School Census'!$A:$A,0))</f>
        <v>173.8</v>
      </c>
      <c r="AL60" s="198">
        <f>INDEX('[1]Jan 2024 School Census'!AW:AW,MATCH($A60,'[1]Jan 2024 School Census'!$A:$A,0))+INDEX('[1]Jan 2024 School Census'!BA:BA,MATCH($A60,'[1]Jan 2024 School Census'!$A:$A,0))</f>
        <v>71.266666999999998</v>
      </c>
      <c r="AM60" s="198">
        <f>INDEX('[1]Jan 2024 School Census'!AX:AX,MATCH($A60,'[1]Jan 2024 School Census'!$A:$A,0))+INDEX('[1]Jan 2024 School Census'!BB:BB,MATCH($A60,'[1]Jan 2024 School Census'!$A:$A,0))+INDEX('[1]Jan 2024 School Census'!AY:AY,MATCH($A60,'[1]Jan 2024 School Census'!$A:$A,0))+INDEX('[1]Jan 2024 School Census'!BC:BC,MATCH($A60,'[1]Jan 2024 School Census'!$A:$A,0))</f>
        <v>8</v>
      </c>
      <c r="AN60" s="198">
        <f>INDEX('[1]Jan 2024 AP Census'!I:I,MATCH($A60,'[1]Jan 2024 AP Census'!$A:$A,0))</f>
        <v>0</v>
      </c>
      <c r="AO60" s="198">
        <f>INDEX('[1]Jan 2024 AP Census'!J:J,MATCH($A60,'[1]Jan 2024 AP Census'!$A:$A,0))</f>
        <v>0</v>
      </c>
      <c r="AP60" s="198">
        <f>INDEX('[1]Jan 2024 EY Census'!N:N,MATCH($A60,'[1]Jan 2024 EY Census'!$A:$A,0))</f>
        <v>1025.687263</v>
      </c>
      <c r="AQ60" s="198">
        <f>INDEX('[1]Jan 2024 EY Census'!O:O,MATCH($A60,'[1]Jan 2024 EY Census'!$A:$A,0))</f>
        <v>321.59721200000001</v>
      </c>
      <c r="AR60" s="198">
        <f>INDEX('[1]Jan 2024 EY Census'!P:P,MATCH($A60,'[1]Jan 2024 EY Census'!$A:$A,0))</f>
        <v>33.56</v>
      </c>
      <c r="AS60" s="198">
        <f>INDEX('[1]Jan 2024 School Census'!BE:BE,MATCH($A60,'[1]Jan 2024 School Census'!$A:$A,0))</f>
        <v>352.93533400000001</v>
      </c>
      <c r="AT60" s="198">
        <f>INDEX('[1]Jan 2024 School Census'!BF:BF,MATCH($A60,'[1]Jan 2024 School Census'!$A:$A,0))</f>
        <v>169.56666799999999</v>
      </c>
      <c r="AU60" s="198">
        <f>INDEX('[1]Jan 2024 School Census'!BG:BG,MATCH($A60,'[1]Jan 2024 School Census'!$A:$A,0))+INDEX('[1]Jan 2024 School Census'!BH:BH,MATCH($A60,'[1]Jan 2024 School Census'!$A:$A,0))</f>
        <v>12</v>
      </c>
      <c r="AV60" s="198">
        <f>INDEX('[1]Jan 2024 School Census'!BI:BI,MATCH($A60,'[1]Jan 2024 School Census'!$A:$A,0))</f>
        <v>1118.4713360000001</v>
      </c>
      <c r="AW60" s="198">
        <f>INDEX('[1]Jan 2024 School Census'!BJ:BJ,MATCH($A60,'[1]Jan 2024 School Census'!$A:$A,0))</f>
        <v>618.75266899999997</v>
      </c>
      <c r="AX60" s="198">
        <f>INDEX('[1]Jan 2024 School Census'!BK:BK,MATCH($A60,'[1]Jan 2024 School Census'!$A:$A,0))+INDEX('[1]Jan 2024 School Census'!BL:BL,MATCH($A60,'[1]Jan 2024 School Census'!$A:$A,0))</f>
        <v>28.166665999999999</v>
      </c>
      <c r="AY60" s="198">
        <f>INDEX('[1]Jan 2024 School Census'!BM:BM,MATCH($A60,'[1]Jan 2024 School Census'!$A:$A,0))+INDEX('[1]Jan 2024 School Census'!BQ:BQ,MATCH($A60,'[1]Jan 2024 School Census'!$A:$A,0))</f>
        <v>0</v>
      </c>
      <c r="AZ60" s="198">
        <f>INDEX('[1]Jan 2024 School Census'!BN:BN,MATCH($A60,'[1]Jan 2024 School Census'!$A:$A,0))+INDEX('[1]Jan 2024 School Census'!BR:BR,MATCH($A60,'[1]Jan 2024 School Census'!$A:$A,0))</f>
        <v>0</v>
      </c>
      <c r="BA60" s="198">
        <f>INDEX('[1]Jan 2024 School Census'!BO:BO,MATCH($A60,'[1]Jan 2024 School Census'!$A:$A,0))+INDEX('[1]Jan 2024 School Census'!BP:BP,MATCH($A60,'[1]Jan 2024 School Census'!$A:$A,0))+INDEX('[1]Jan 2024 School Census'!BS:BS,MATCH($A60,'[1]Jan 2024 School Census'!$A:$A,0))+INDEX('[1]Jan 2024 School Census'!BT:BT,MATCH($A60,'[1]Jan 2024 School Census'!$A:$A,0))</f>
        <v>0</v>
      </c>
      <c r="BB60" s="198">
        <f>INDEX('[1]Jan 2024 School Census'!BU:BU,MATCH($A60,'[1]Jan 2024 School Census'!$A:$A,0))</f>
        <v>333.42266599999999</v>
      </c>
      <c r="BC60" s="198">
        <f>INDEX('[1]Jan 2024 School Census'!BV:BV,MATCH($A60,'[1]Jan 2024 School Census'!$A:$A,0))</f>
        <v>210.728002</v>
      </c>
      <c r="BD60" s="198">
        <f>INDEX('[1]Jan 2024 School Census'!BW:BW,MATCH($A60,'[1]Jan 2024 School Census'!$A:$A,0))+INDEX('[1]Jan 2024 School Census'!BX:BX,MATCH($A60,'[1]Jan 2024 School Census'!$A:$A,0))</f>
        <v>4.466666</v>
      </c>
      <c r="BE60" s="198">
        <f>INDEX('[1]Jan 2024 EY Census'!J:J,MATCH($A60,'[1]Jan 2024 EY Census'!$A:$A,0))</f>
        <v>3756.6753220000001</v>
      </c>
      <c r="BF60" s="198">
        <f>INDEX('[1]Jan 2024 EY Census'!K:K,MATCH($A60,'[1]Jan 2024 EY Census'!$A:$A,0))</f>
        <v>1266.971998</v>
      </c>
      <c r="BG60" s="198">
        <f>INDEX('[1]Jan 2024 EY Census'!L:L,MATCH($A60,'[1]Jan 2024 EY Census'!$A:$A,0))</f>
        <v>53.654667000000003</v>
      </c>
      <c r="BH60" s="198">
        <f t="shared" si="8"/>
        <v>909.5</v>
      </c>
      <c r="BI60" s="198">
        <f t="shared" si="9"/>
        <v>1334</v>
      </c>
      <c r="BJ60" s="198">
        <f t="shared" si="10"/>
        <v>231.5</v>
      </c>
      <c r="BK60" s="198">
        <f t="shared" si="11"/>
        <v>436.5</v>
      </c>
      <c r="BL60" s="198">
        <v>338</v>
      </c>
      <c r="BN60" s="218">
        <v>213</v>
      </c>
      <c r="BO60" s="218" t="s">
        <v>149</v>
      </c>
      <c r="BP60" s="218">
        <v>2137184</v>
      </c>
      <c r="BQ60" s="218">
        <v>101184</v>
      </c>
      <c r="BR60" s="218" t="s">
        <v>295</v>
      </c>
      <c r="BS60" s="218" t="s">
        <v>241</v>
      </c>
      <c r="BT60" s="194" t="str">
        <f t="shared" si="0"/>
        <v>Maintained</v>
      </c>
      <c r="BU60" s="211">
        <v>24</v>
      </c>
      <c r="BV60" s="211">
        <v>54</v>
      </c>
      <c r="BW60" s="199">
        <f t="shared" si="6"/>
        <v>3</v>
      </c>
      <c r="BX60" s="195" t="str">
        <f t="shared" si="7"/>
        <v>2133</v>
      </c>
      <c r="BY60" s="228">
        <v>371</v>
      </c>
      <c r="BZ60" s="229" t="s">
        <v>132</v>
      </c>
      <c r="CA60" s="258">
        <v>1166.4726315789471</v>
      </c>
      <c r="CB60" s="259">
        <v>256.40087763157896</v>
      </c>
      <c r="CC60" s="258">
        <v>877.04157894736841</v>
      </c>
      <c r="CD60" s="259">
        <v>9.1684210526315795</v>
      </c>
    </row>
    <row r="61" spans="1:82" ht="14.5" x14ac:dyDescent="0.35">
      <c r="A61" s="196">
        <v>312</v>
      </c>
      <c r="B61" s="197" t="s">
        <v>154</v>
      </c>
      <c r="C61" s="198">
        <v>26766.5</v>
      </c>
      <c r="D61" s="198">
        <v>18278</v>
      </c>
      <c r="E61" s="198">
        <f>INDEX('[1]Jan 2024 School Census'!D:D,MATCH($A61,'[1]Jan 2024 School Census'!$A:$A,0))</f>
        <v>36</v>
      </c>
      <c r="F61" s="198">
        <f>INDEX('[1]Jan 2024 School Census'!E:E,MATCH($A61,'[1]Jan 2024 School Census'!$A:$A,0))</f>
        <v>78</v>
      </c>
      <c r="G61" s="198">
        <f>INDEX('[1]Jan 2024 School Census'!F:F,MATCH($A61,'[1]Jan 2024 School Census'!$A:$A,0))</f>
        <v>29</v>
      </c>
      <c r="H61" s="198">
        <f>INDEX('[1]Jan 2024 School Census'!G:G,MATCH($A61,'[1]Jan 2024 School Census'!$A:$A,0))+INDEX('[1]Jan 2024 School Census'!H:H,MATCH($A61,'[1]Jan 2024 School Census'!$A:$A,0))</f>
        <v>0</v>
      </c>
      <c r="I61" s="198">
        <f>INDEX('[1]Jan 2024 School Census'!I:I,MATCH($A61,'[1]Jan 2024 School Census'!$A:$A,0))</f>
        <v>6</v>
      </c>
      <c r="J61" s="198">
        <f>INDEX('[1]Jan 2024 School Census'!J:J,MATCH($A61,'[1]Jan 2024 School Census'!$A:$A,0))</f>
        <v>1148</v>
      </c>
      <c r="K61" s="198">
        <f>INDEX('[1]Jan 2024 School Census'!K:K,MATCH($A61,'[1]Jan 2024 School Census'!$A:$A,0))</f>
        <v>507</v>
      </c>
      <c r="L61" s="198">
        <f>INDEX('[1]Jan 2024 School Census'!L:L,MATCH($A61,'[1]Jan 2024 School Census'!$A:$A,0))+INDEX('[1]Jan 2024 School Census'!M:M,MATCH($A61,'[1]Jan 2024 School Census'!$A:$A,0))</f>
        <v>13</v>
      </c>
      <c r="M61" s="198">
        <f>INDEX('[1]Jan 2024 School Census'!N:N,MATCH($A61,'[1]Jan 2024 School Census'!$A:$A,0))+INDEX('[1]Jan 2024 School Census'!S:S,MATCH($A61,'[1]Jan 2024 School Census'!$A:$A,0))</f>
        <v>0</v>
      </c>
      <c r="N61" s="198">
        <f>INDEX('[1]Jan 2024 School Census'!O:O,MATCH($A61,'[1]Jan 2024 School Census'!$A:$A,0))+INDEX('[1]Jan 2024 School Census'!T:T,MATCH($A61,'[1]Jan 2024 School Census'!$A:$A,0))</f>
        <v>0</v>
      </c>
      <c r="O61" s="198">
        <f>INDEX('[1]Jan 2024 School Census'!P:P,MATCH($A61,'[1]Jan 2024 School Census'!$A:$A,0))+INDEX('[1]Jan 2024 School Census'!U:U,MATCH($A61,'[1]Jan 2024 School Census'!$A:$A,0))</f>
        <v>0</v>
      </c>
      <c r="P61" s="198">
        <f>INDEX('[1]Jan 2024 School Census'!Q:Q,MATCH($A61,'[1]Jan 2024 School Census'!$A:$A,0))+INDEX('[1]Jan 2024 School Census'!R:R,MATCH($A61,'[1]Jan 2024 School Census'!$A:$A,0))+INDEX('[1]Jan 2024 School Census'!V:V,MATCH($A61,'[1]Jan 2024 School Census'!$A:$A,0))+INDEX('[1]Jan 2024 School Census'!W:W,MATCH($A61,'[1]Jan 2024 School Census'!$A:$A,0))</f>
        <v>0</v>
      </c>
      <c r="Q61" s="198">
        <f>INDEX('[1]Jan 2024 School Census'!X:X,MATCH($A61,'[1]Jan 2024 School Census'!$A:$A,0))</f>
        <v>4</v>
      </c>
      <c r="R61" s="198">
        <f>INDEX('[1]Jan 2024 School Census'!Y:Y,MATCH($A61,'[1]Jan 2024 School Census'!$A:$A,0))</f>
        <v>627</v>
      </c>
      <c r="S61" s="198">
        <f>INDEX('[1]Jan 2024 School Census'!Z:Z,MATCH($A61,'[1]Jan 2024 School Census'!$A:$A,0))</f>
        <v>297.5</v>
      </c>
      <c r="T61" s="198">
        <f>INDEX('[1]Jan 2024 School Census'!AA:AA,MATCH($A61,'[1]Jan 2024 School Census'!$A:$A,0))+INDEX('[1]Jan 2024 School Census'!AB:AB,MATCH($A61,'[1]Jan 2024 School Census'!$A:$A,0))</f>
        <v>0</v>
      </c>
      <c r="U61" s="198">
        <f>INDEX('[1]Jan 2024 AP Census'!D:D,MATCH($A61,'[1]Jan 2024 AP Census'!$A:$A,0))</f>
        <v>0</v>
      </c>
      <c r="V61" s="198">
        <f>INDEX('[1]Jan 2024 AP Census'!E:E,MATCH($A61,'[1]Jan 2024 AP Census'!$A:$A,0))</f>
        <v>0</v>
      </c>
      <c r="W61" s="198">
        <f>INDEX('[1]Jan 2024 AP Census'!F:F,MATCH($A61,'[1]Jan 2024 AP Census'!$A:$A,0))</f>
        <v>0</v>
      </c>
      <c r="X61" s="198">
        <f>INDEX('[1]Jan 2024 EY Census'!D:D,MATCH($A61,'[1]Jan 2024 EY Census'!$A:$A,0))</f>
        <v>457.81063999999998</v>
      </c>
      <c r="Y61" s="198">
        <f>INDEX('[1]Jan 2024 EY Census'!E:E,MATCH($A61,'[1]Jan 2024 EY Census'!$A:$A,0))</f>
        <v>1573.7036820000001</v>
      </c>
      <c r="Z61" s="198">
        <f>INDEX('[1]Jan 2024 EY Census'!F:F,MATCH($A61,'[1]Jan 2024 EY Census'!$A:$A,0))</f>
        <v>420.27380599999998</v>
      </c>
      <c r="AA61" s="198">
        <f>INDEX('[1]Jan 2024 EY Census'!G:G,MATCH($A61,'[1]Jan 2024 EY Census'!$A:$A,0))</f>
        <v>120.09666799999999</v>
      </c>
      <c r="AB61" s="198">
        <f>INDEX('[1]Jan 2024 School Census'!AF:AF,MATCH($A61,'[1]Jan 2024 School Census'!$A:$A,0))</f>
        <v>12</v>
      </c>
      <c r="AC61" s="198">
        <f>INDEX('[1]Jan 2024 School Census'!AG:AG,MATCH($A61,'[1]Jan 2024 School Census'!$A:$A,0))</f>
        <v>8</v>
      </c>
      <c r="AD61" s="198">
        <f>INDEX('[1]Jan 2024 School Census'!AH:AH,MATCH($A61,'[1]Jan 2024 School Census'!$A:$A,0))+INDEX('[1]Jan 2024 School Census'!AI:AI,MATCH($A61,'[1]Jan 2024 School Census'!$A:$A,0))</f>
        <v>0</v>
      </c>
      <c r="AE61" s="198">
        <f>INDEX('[1]Jan 2024 School Census'!AJ:AJ,MATCH($A61,'[1]Jan 2024 School Census'!$A:$A,0))</f>
        <v>132</v>
      </c>
      <c r="AF61" s="198">
        <f>INDEX('[1]Jan 2024 School Census'!AK:AK,MATCH($A61,'[1]Jan 2024 School Census'!$A:$A,0))</f>
        <v>66</v>
      </c>
      <c r="AG61" s="198">
        <f>INDEX('[1]Jan 2024 School Census'!AL:AL,MATCH($A61,'[1]Jan 2024 School Census'!$A:$A,0))+INDEX('[1]Jan 2024 School Census'!AM:AM,MATCH($A61,'[1]Jan 2024 School Census'!$A:$A,0))</f>
        <v>2</v>
      </c>
      <c r="AH61" s="198">
        <f>INDEX('[1]Jan 2024 School Census'!AN:AN,MATCH($A61,'[1]Jan 2024 School Census'!$A:$A,0))+INDEX('[1]Jan 2024 School Census'!AR:AR,MATCH($A61,'[1]Jan 2024 School Census'!$A:$A,0))</f>
        <v>0</v>
      </c>
      <c r="AI61" s="198">
        <f>INDEX('[1]Jan 2024 School Census'!AO:AO,MATCH($A61,'[1]Jan 2024 School Census'!$A:$A,0))+INDEX('[1]Jan 2024 School Census'!AS:AS,MATCH($A61,'[1]Jan 2024 School Census'!$A:$A,0))</f>
        <v>0</v>
      </c>
      <c r="AJ61" s="198">
        <f>INDEX('[1]Jan 2024 School Census'!AP:AP,MATCH($A61,'[1]Jan 2024 School Census'!$A:$A,0))+INDEX('[1]Jan 2024 School Census'!AQ:AQ,MATCH($A61,'[1]Jan 2024 School Census'!$A:$A,0))+INDEX('[1]Jan 2024 School Census'!AT:AT,MATCH($A61,'[1]Jan 2024 School Census'!$A:$A,0))+INDEX('[1]Jan 2024 School Census'!AU:AU,MATCH($A61,'[1]Jan 2024 School Census'!$A:$A,0))</f>
        <v>0</v>
      </c>
      <c r="AK61" s="198">
        <f>INDEX('[1]Jan 2024 School Census'!AV:AV,MATCH($A61,'[1]Jan 2024 School Census'!$A:$A,0))+INDEX('[1]Jan 2024 School Census'!AZ:AZ,MATCH($A61,'[1]Jan 2024 School Census'!$A:$A,0))</f>
        <v>77</v>
      </c>
      <c r="AL61" s="198">
        <f>INDEX('[1]Jan 2024 School Census'!AW:AW,MATCH($A61,'[1]Jan 2024 School Census'!$A:$A,0))+INDEX('[1]Jan 2024 School Census'!BA:BA,MATCH($A61,'[1]Jan 2024 School Census'!$A:$A,0))</f>
        <v>36</v>
      </c>
      <c r="AM61" s="198">
        <f>INDEX('[1]Jan 2024 School Census'!AX:AX,MATCH($A61,'[1]Jan 2024 School Census'!$A:$A,0))+INDEX('[1]Jan 2024 School Census'!BB:BB,MATCH($A61,'[1]Jan 2024 School Census'!$A:$A,0))+INDEX('[1]Jan 2024 School Census'!AY:AY,MATCH($A61,'[1]Jan 2024 School Census'!$A:$A,0))+INDEX('[1]Jan 2024 School Census'!BC:BC,MATCH($A61,'[1]Jan 2024 School Census'!$A:$A,0))</f>
        <v>0</v>
      </c>
      <c r="AN61" s="198">
        <f>INDEX('[1]Jan 2024 AP Census'!I:I,MATCH($A61,'[1]Jan 2024 AP Census'!$A:$A,0))</f>
        <v>0</v>
      </c>
      <c r="AO61" s="198">
        <f>INDEX('[1]Jan 2024 AP Census'!J:J,MATCH($A61,'[1]Jan 2024 AP Census'!$A:$A,0))</f>
        <v>0</v>
      </c>
      <c r="AP61" s="198">
        <f>INDEX('[1]Jan 2024 EY Census'!N:N,MATCH($A61,'[1]Jan 2024 EY Census'!$A:$A,0))</f>
        <v>82.496001000000007</v>
      </c>
      <c r="AQ61" s="198">
        <f>INDEX('[1]Jan 2024 EY Census'!O:O,MATCH($A61,'[1]Jan 2024 EY Census'!$A:$A,0))</f>
        <v>39.010666999999998</v>
      </c>
      <c r="AR61" s="198">
        <f>INDEX('[1]Jan 2024 EY Census'!P:P,MATCH($A61,'[1]Jan 2024 EY Census'!$A:$A,0))</f>
        <v>1</v>
      </c>
      <c r="AS61" s="198">
        <f>INDEX('[1]Jan 2024 School Census'!BE:BE,MATCH($A61,'[1]Jan 2024 School Census'!$A:$A,0))</f>
        <v>27</v>
      </c>
      <c r="AT61" s="198">
        <f>INDEX('[1]Jan 2024 School Census'!BF:BF,MATCH($A61,'[1]Jan 2024 School Census'!$A:$A,0))</f>
        <v>9</v>
      </c>
      <c r="AU61" s="198">
        <f>INDEX('[1]Jan 2024 School Census'!BG:BG,MATCH($A61,'[1]Jan 2024 School Census'!$A:$A,0))+INDEX('[1]Jan 2024 School Census'!BH:BH,MATCH($A61,'[1]Jan 2024 School Census'!$A:$A,0))</f>
        <v>0</v>
      </c>
      <c r="AV61" s="198">
        <f>INDEX('[1]Jan 2024 School Census'!BI:BI,MATCH($A61,'[1]Jan 2024 School Census'!$A:$A,0))</f>
        <v>304.05</v>
      </c>
      <c r="AW61" s="198">
        <f>INDEX('[1]Jan 2024 School Census'!BJ:BJ,MATCH($A61,'[1]Jan 2024 School Census'!$A:$A,0))</f>
        <v>154.30000000000001</v>
      </c>
      <c r="AX61" s="198">
        <f>INDEX('[1]Jan 2024 School Census'!BK:BK,MATCH($A61,'[1]Jan 2024 School Census'!$A:$A,0))+INDEX('[1]Jan 2024 School Census'!BL:BL,MATCH($A61,'[1]Jan 2024 School Census'!$A:$A,0))</f>
        <v>0</v>
      </c>
      <c r="AY61" s="198">
        <f>INDEX('[1]Jan 2024 School Census'!BM:BM,MATCH($A61,'[1]Jan 2024 School Census'!$A:$A,0))+INDEX('[1]Jan 2024 School Census'!BQ:BQ,MATCH($A61,'[1]Jan 2024 School Census'!$A:$A,0))</f>
        <v>0</v>
      </c>
      <c r="AZ61" s="198">
        <f>INDEX('[1]Jan 2024 School Census'!BN:BN,MATCH($A61,'[1]Jan 2024 School Census'!$A:$A,0))+INDEX('[1]Jan 2024 School Census'!BR:BR,MATCH($A61,'[1]Jan 2024 School Census'!$A:$A,0))</f>
        <v>0</v>
      </c>
      <c r="BA61" s="198">
        <f>INDEX('[1]Jan 2024 School Census'!BO:BO,MATCH($A61,'[1]Jan 2024 School Census'!$A:$A,0))+INDEX('[1]Jan 2024 School Census'!BP:BP,MATCH($A61,'[1]Jan 2024 School Census'!$A:$A,0))+INDEX('[1]Jan 2024 School Census'!BS:BS,MATCH($A61,'[1]Jan 2024 School Census'!$A:$A,0))+INDEX('[1]Jan 2024 School Census'!BT:BT,MATCH($A61,'[1]Jan 2024 School Census'!$A:$A,0))</f>
        <v>0</v>
      </c>
      <c r="BB61" s="198">
        <f>INDEX('[1]Jan 2024 School Census'!BU:BU,MATCH($A61,'[1]Jan 2024 School Census'!$A:$A,0))</f>
        <v>100</v>
      </c>
      <c r="BC61" s="198">
        <f>INDEX('[1]Jan 2024 School Census'!BV:BV,MATCH($A61,'[1]Jan 2024 School Census'!$A:$A,0))</f>
        <v>62.5</v>
      </c>
      <c r="BD61" s="198">
        <f>INDEX('[1]Jan 2024 School Census'!BW:BW,MATCH($A61,'[1]Jan 2024 School Census'!$A:$A,0))+INDEX('[1]Jan 2024 School Census'!BX:BX,MATCH($A61,'[1]Jan 2024 School Census'!$A:$A,0))</f>
        <v>0</v>
      </c>
      <c r="BE61" s="198">
        <f>INDEX('[1]Jan 2024 EY Census'!J:J,MATCH($A61,'[1]Jan 2024 EY Census'!$A:$A,0))</f>
        <v>734.41402100000005</v>
      </c>
      <c r="BF61" s="198">
        <f>INDEX('[1]Jan 2024 EY Census'!K:K,MATCH($A61,'[1]Jan 2024 EY Census'!$A:$A,0))</f>
        <v>195.58667700000001</v>
      </c>
      <c r="BG61" s="198">
        <f>INDEX('[1]Jan 2024 EY Census'!L:L,MATCH($A61,'[1]Jan 2024 EY Census'!$A:$A,0))</f>
        <v>9.300001</v>
      </c>
      <c r="BH61" s="198">
        <f t="shared" si="8"/>
        <v>189</v>
      </c>
      <c r="BI61" s="198">
        <f t="shared" si="9"/>
        <v>265.5</v>
      </c>
      <c r="BJ61" s="198">
        <f t="shared" si="10"/>
        <v>254</v>
      </c>
      <c r="BK61" s="198">
        <f t="shared" si="11"/>
        <v>334.5</v>
      </c>
      <c r="BL61" s="198">
        <v>151</v>
      </c>
      <c r="BN61" s="218">
        <v>301</v>
      </c>
      <c r="BO61" s="218" t="s">
        <v>93</v>
      </c>
      <c r="BP61" s="218">
        <v>3017001</v>
      </c>
      <c r="BQ61" s="218">
        <v>142134</v>
      </c>
      <c r="BR61" s="218" t="s">
        <v>296</v>
      </c>
      <c r="BS61" s="218" t="s">
        <v>256</v>
      </c>
      <c r="BT61" s="194" t="str">
        <f t="shared" si="0"/>
        <v>Academy</v>
      </c>
      <c r="BU61" s="211">
        <v>91</v>
      </c>
      <c r="BV61" s="211">
        <v>103</v>
      </c>
      <c r="BW61" s="199">
        <f t="shared" si="6"/>
        <v>1</v>
      </c>
      <c r="BX61" s="195" t="str">
        <f t="shared" si="7"/>
        <v>3011</v>
      </c>
      <c r="BY61" s="228">
        <v>372</v>
      </c>
      <c r="BZ61" s="229" t="s">
        <v>195</v>
      </c>
      <c r="CA61" s="258">
        <v>1174.9724578421051</v>
      </c>
      <c r="CB61" s="259">
        <v>438.66456252631576</v>
      </c>
      <c r="CC61" s="258">
        <v>753.14473684210532</v>
      </c>
      <c r="CD61" s="259">
        <v>40.279473684210522</v>
      </c>
    </row>
    <row r="62" spans="1:82" ht="14.5" x14ac:dyDescent="0.35">
      <c r="A62" s="196">
        <v>313</v>
      </c>
      <c r="B62" s="197" t="s">
        <v>155</v>
      </c>
      <c r="C62" s="198">
        <v>22634</v>
      </c>
      <c r="D62" s="198">
        <v>16230.5</v>
      </c>
      <c r="E62" s="198">
        <f>INDEX('[1]Jan 2024 School Census'!D:D,MATCH($A62,'[1]Jan 2024 School Census'!$A:$A,0))</f>
        <v>0</v>
      </c>
      <c r="F62" s="198">
        <f>INDEX('[1]Jan 2024 School Census'!E:E,MATCH($A62,'[1]Jan 2024 School Census'!$A:$A,0))</f>
        <v>0</v>
      </c>
      <c r="G62" s="198">
        <f>INDEX('[1]Jan 2024 School Census'!F:F,MATCH($A62,'[1]Jan 2024 School Census'!$A:$A,0))</f>
        <v>0</v>
      </c>
      <c r="H62" s="198">
        <f>INDEX('[1]Jan 2024 School Census'!G:G,MATCH($A62,'[1]Jan 2024 School Census'!$A:$A,0))+INDEX('[1]Jan 2024 School Census'!H:H,MATCH($A62,'[1]Jan 2024 School Census'!$A:$A,0))</f>
        <v>0</v>
      </c>
      <c r="I62" s="198">
        <f>INDEX('[1]Jan 2024 School Census'!I:I,MATCH($A62,'[1]Jan 2024 School Census'!$A:$A,0))</f>
        <v>44.533332999999999</v>
      </c>
      <c r="J62" s="198">
        <f>INDEX('[1]Jan 2024 School Census'!J:J,MATCH($A62,'[1]Jan 2024 School Census'!$A:$A,0))</f>
        <v>1114.7333329999999</v>
      </c>
      <c r="K62" s="198">
        <f>INDEX('[1]Jan 2024 School Census'!K:K,MATCH($A62,'[1]Jan 2024 School Census'!$A:$A,0))</f>
        <v>561.5</v>
      </c>
      <c r="L62" s="198">
        <f>INDEX('[1]Jan 2024 School Census'!L:L,MATCH($A62,'[1]Jan 2024 School Census'!$A:$A,0))+INDEX('[1]Jan 2024 School Census'!M:M,MATCH($A62,'[1]Jan 2024 School Census'!$A:$A,0))</f>
        <v>10</v>
      </c>
      <c r="M62" s="198">
        <f>INDEX('[1]Jan 2024 School Census'!N:N,MATCH($A62,'[1]Jan 2024 School Census'!$A:$A,0))+INDEX('[1]Jan 2024 School Census'!S:S,MATCH($A62,'[1]Jan 2024 School Census'!$A:$A,0))</f>
        <v>0</v>
      </c>
      <c r="N62" s="198">
        <f>INDEX('[1]Jan 2024 School Census'!O:O,MATCH($A62,'[1]Jan 2024 School Census'!$A:$A,0))+INDEX('[1]Jan 2024 School Census'!T:T,MATCH($A62,'[1]Jan 2024 School Census'!$A:$A,0))</f>
        <v>0</v>
      </c>
      <c r="O62" s="198">
        <f>INDEX('[1]Jan 2024 School Census'!P:P,MATCH($A62,'[1]Jan 2024 School Census'!$A:$A,0))+INDEX('[1]Jan 2024 School Census'!U:U,MATCH($A62,'[1]Jan 2024 School Census'!$A:$A,0))</f>
        <v>0</v>
      </c>
      <c r="P62" s="198">
        <f>INDEX('[1]Jan 2024 School Census'!Q:Q,MATCH($A62,'[1]Jan 2024 School Census'!$A:$A,0))+INDEX('[1]Jan 2024 School Census'!R:R,MATCH($A62,'[1]Jan 2024 School Census'!$A:$A,0))+INDEX('[1]Jan 2024 School Census'!V:V,MATCH($A62,'[1]Jan 2024 School Census'!$A:$A,0))+INDEX('[1]Jan 2024 School Census'!W:W,MATCH($A62,'[1]Jan 2024 School Census'!$A:$A,0))</f>
        <v>0</v>
      </c>
      <c r="Q62" s="198">
        <f>INDEX('[1]Jan 2024 School Census'!X:X,MATCH($A62,'[1]Jan 2024 School Census'!$A:$A,0))</f>
        <v>12</v>
      </c>
      <c r="R62" s="198">
        <f>INDEX('[1]Jan 2024 School Census'!Y:Y,MATCH($A62,'[1]Jan 2024 School Census'!$A:$A,0))</f>
        <v>139.5</v>
      </c>
      <c r="S62" s="198">
        <f>INDEX('[1]Jan 2024 School Census'!Z:Z,MATCH($A62,'[1]Jan 2024 School Census'!$A:$A,0))</f>
        <v>73.5</v>
      </c>
      <c r="T62" s="198">
        <f>INDEX('[1]Jan 2024 School Census'!AA:AA,MATCH($A62,'[1]Jan 2024 School Census'!$A:$A,0))+INDEX('[1]Jan 2024 School Census'!AB:AB,MATCH($A62,'[1]Jan 2024 School Census'!$A:$A,0))</f>
        <v>1</v>
      </c>
      <c r="U62" s="198">
        <f>INDEX('[1]Jan 2024 AP Census'!D:D,MATCH($A62,'[1]Jan 2024 AP Census'!$A:$A,0))</f>
        <v>0</v>
      </c>
      <c r="V62" s="198">
        <f>INDEX('[1]Jan 2024 AP Census'!E:E,MATCH($A62,'[1]Jan 2024 AP Census'!$A:$A,0))</f>
        <v>0</v>
      </c>
      <c r="W62" s="198">
        <f>INDEX('[1]Jan 2024 AP Census'!F:F,MATCH($A62,'[1]Jan 2024 AP Census'!$A:$A,0))</f>
        <v>0</v>
      </c>
      <c r="X62" s="198">
        <f>INDEX('[1]Jan 2024 EY Census'!D:D,MATCH($A62,'[1]Jan 2024 EY Census'!$A:$A,0))</f>
        <v>474.73916100000002</v>
      </c>
      <c r="Y62" s="198">
        <f>INDEX('[1]Jan 2024 EY Census'!E:E,MATCH($A62,'[1]Jan 2024 EY Census'!$A:$A,0))</f>
        <v>1565.335419</v>
      </c>
      <c r="Z62" s="198">
        <f>INDEX('[1]Jan 2024 EY Census'!F:F,MATCH($A62,'[1]Jan 2024 EY Census'!$A:$A,0))</f>
        <v>481.68839300000002</v>
      </c>
      <c r="AA62" s="198">
        <f>INDEX('[1]Jan 2024 EY Census'!G:G,MATCH($A62,'[1]Jan 2024 EY Census'!$A:$A,0))</f>
        <v>97.2</v>
      </c>
      <c r="AB62" s="198">
        <f>INDEX('[1]Jan 2024 School Census'!AF:AF,MATCH($A62,'[1]Jan 2024 School Census'!$A:$A,0))</f>
        <v>0</v>
      </c>
      <c r="AC62" s="198">
        <f>INDEX('[1]Jan 2024 School Census'!AG:AG,MATCH($A62,'[1]Jan 2024 School Census'!$A:$A,0))</f>
        <v>0</v>
      </c>
      <c r="AD62" s="198">
        <f>INDEX('[1]Jan 2024 School Census'!AH:AH,MATCH($A62,'[1]Jan 2024 School Census'!$A:$A,0))+INDEX('[1]Jan 2024 School Census'!AI:AI,MATCH($A62,'[1]Jan 2024 School Census'!$A:$A,0))</f>
        <v>0</v>
      </c>
      <c r="AE62" s="198">
        <f>INDEX('[1]Jan 2024 School Census'!AJ:AJ,MATCH($A62,'[1]Jan 2024 School Census'!$A:$A,0))</f>
        <v>104</v>
      </c>
      <c r="AF62" s="198">
        <f>INDEX('[1]Jan 2024 School Census'!AK:AK,MATCH($A62,'[1]Jan 2024 School Census'!$A:$A,0))</f>
        <v>52</v>
      </c>
      <c r="AG62" s="198">
        <f>INDEX('[1]Jan 2024 School Census'!AL:AL,MATCH($A62,'[1]Jan 2024 School Census'!$A:$A,0))+INDEX('[1]Jan 2024 School Census'!AM:AM,MATCH($A62,'[1]Jan 2024 School Census'!$A:$A,0))</f>
        <v>1</v>
      </c>
      <c r="AH62" s="198">
        <f>INDEX('[1]Jan 2024 School Census'!AN:AN,MATCH($A62,'[1]Jan 2024 School Census'!$A:$A,0))+INDEX('[1]Jan 2024 School Census'!AR:AR,MATCH($A62,'[1]Jan 2024 School Census'!$A:$A,0))</f>
        <v>0</v>
      </c>
      <c r="AI62" s="198">
        <f>INDEX('[1]Jan 2024 School Census'!AO:AO,MATCH($A62,'[1]Jan 2024 School Census'!$A:$A,0))+INDEX('[1]Jan 2024 School Census'!AS:AS,MATCH($A62,'[1]Jan 2024 School Census'!$A:$A,0))</f>
        <v>0</v>
      </c>
      <c r="AJ62" s="198">
        <f>INDEX('[1]Jan 2024 School Census'!AP:AP,MATCH($A62,'[1]Jan 2024 School Census'!$A:$A,0))+INDEX('[1]Jan 2024 School Census'!AQ:AQ,MATCH($A62,'[1]Jan 2024 School Census'!$A:$A,0))+INDEX('[1]Jan 2024 School Census'!AT:AT,MATCH($A62,'[1]Jan 2024 School Census'!$A:$A,0))+INDEX('[1]Jan 2024 School Census'!AU:AU,MATCH($A62,'[1]Jan 2024 School Census'!$A:$A,0))</f>
        <v>0</v>
      </c>
      <c r="AK62" s="198">
        <f>INDEX('[1]Jan 2024 School Census'!AV:AV,MATCH($A62,'[1]Jan 2024 School Census'!$A:$A,0))+INDEX('[1]Jan 2024 School Census'!AZ:AZ,MATCH($A62,'[1]Jan 2024 School Census'!$A:$A,0))</f>
        <v>10</v>
      </c>
      <c r="AL62" s="198">
        <f>INDEX('[1]Jan 2024 School Census'!AW:AW,MATCH($A62,'[1]Jan 2024 School Census'!$A:$A,0))+INDEX('[1]Jan 2024 School Census'!BA:BA,MATCH($A62,'[1]Jan 2024 School Census'!$A:$A,0))</f>
        <v>1</v>
      </c>
      <c r="AM62" s="198">
        <f>INDEX('[1]Jan 2024 School Census'!AX:AX,MATCH($A62,'[1]Jan 2024 School Census'!$A:$A,0))+INDEX('[1]Jan 2024 School Census'!BB:BB,MATCH($A62,'[1]Jan 2024 School Census'!$A:$A,0))+INDEX('[1]Jan 2024 School Census'!AY:AY,MATCH($A62,'[1]Jan 2024 School Census'!$A:$A,0))+INDEX('[1]Jan 2024 School Census'!BC:BC,MATCH($A62,'[1]Jan 2024 School Census'!$A:$A,0))</f>
        <v>0</v>
      </c>
      <c r="AN62" s="198">
        <f>INDEX('[1]Jan 2024 AP Census'!I:I,MATCH($A62,'[1]Jan 2024 AP Census'!$A:$A,0))</f>
        <v>0</v>
      </c>
      <c r="AO62" s="198">
        <f>INDEX('[1]Jan 2024 AP Census'!J:J,MATCH($A62,'[1]Jan 2024 AP Census'!$A:$A,0))</f>
        <v>0</v>
      </c>
      <c r="AP62" s="198">
        <f>INDEX('[1]Jan 2024 EY Census'!N:N,MATCH($A62,'[1]Jan 2024 EY Census'!$A:$A,0))</f>
        <v>117.99521300000001</v>
      </c>
      <c r="AQ62" s="198">
        <f>INDEX('[1]Jan 2024 EY Census'!O:O,MATCH($A62,'[1]Jan 2024 EY Census'!$A:$A,0))</f>
        <v>46.999859999999998</v>
      </c>
      <c r="AR62" s="198">
        <f>INDEX('[1]Jan 2024 EY Census'!P:P,MATCH($A62,'[1]Jan 2024 EY Census'!$A:$A,0))</f>
        <v>8</v>
      </c>
      <c r="AS62" s="198">
        <f>INDEX('[1]Jan 2024 School Census'!BE:BE,MATCH($A62,'[1]Jan 2024 School Census'!$A:$A,0))</f>
        <v>0</v>
      </c>
      <c r="AT62" s="198">
        <f>INDEX('[1]Jan 2024 School Census'!BF:BF,MATCH($A62,'[1]Jan 2024 School Census'!$A:$A,0))</f>
        <v>0</v>
      </c>
      <c r="AU62" s="198">
        <f>INDEX('[1]Jan 2024 School Census'!BG:BG,MATCH($A62,'[1]Jan 2024 School Census'!$A:$A,0))+INDEX('[1]Jan 2024 School Census'!BH:BH,MATCH($A62,'[1]Jan 2024 School Census'!$A:$A,0))</f>
        <v>0</v>
      </c>
      <c r="AV62" s="198">
        <f>INDEX('[1]Jan 2024 School Census'!BI:BI,MATCH($A62,'[1]Jan 2024 School Census'!$A:$A,0))</f>
        <v>174.13333499999999</v>
      </c>
      <c r="AW62" s="198">
        <f>INDEX('[1]Jan 2024 School Census'!BJ:BJ,MATCH($A62,'[1]Jan 2024 School Census'!$A:$A,0))</f>
        <v>98.666667000000004</v>
      </c>
      <c r="AX62" s="198">
        <f>INDEX('[1]Jan 2024 School Census'!BK:BK,MATCH($A62,'[1]Jan 2024 School Census'!$A:$A,0))+INDEX('[1]Jan 2024 School Census'!BL:BL,MATCH($A62,'[1]Jan 2024 School Census'!$A:$A,0))</f>
        <v>3</v>
      </c>
      <c r="AY62" s="198">
        <f>INDEX('[1]Jan 2024 School Census'!BM:BM,MATCH($A62,'[1]Jan 2024 School Census'!$A:$A,0))+INDEX('[1]Jan 2024 School Census'!BQ:BQ,MATCH($A62,'[1]Jan 2024 School Census'!$A:$A,0))</f>
        <v>0</v>
      </c>
      <c r="AZ62" s="198">
        <f>INDEX('[1]Jan 2024 School Census'!BN:BN,MATCH($A62,'[1]Jan 2024 School Census'!$A:$A,0))+INDEX('[1]Jan 2024 School Census'!BR:BR,MATCH($A62,'[1]Jan 2024 School Census'!$A:$A,0))</f>
        <v>0</v>
      </c>
      <c r="BA62" s="198">
        <f>INDEX('[1]Jan 2024 School Census'!BO:BO,MATCH($A62,'[1]Jan 2024 School Census'!$A:$A,0))+INDEX('[1]Jan 2024 School Census'!BP:BP,MATCH($A62,'[1]Jan 2024 School Census'!$A:$A,0))+INDEX('[1]Jan 2024 School Census'!BS:BS,MATCH($A62,'[1]Jan 2024 School Census'!$A:$A,0))+INDEX('[1]Jan 2024 School Census'!BT:BT,MATCH($A62,'[1]Jan 2024 School Census'!$A:$A,0))</f>
        <v>0</v>
      </c>
      <c r="BB62" s="198">
        <f>INDEX('[1]Jan 2024 School Census'!BU:BU,MATCH($A62,'[1]Jan 2024 School Census'!$A:$A,0))</f>
        <v>17.5</v>
      </c>
      <c r="BC62" s="198">
        <f>INDEX('[1]Jan 2024 School Census'!BV:BV,MATCH($A62,'[1]Jan 2024 School Census'!$A:$A,0))</f>
        <v>8</v>
      </c>
      <c r="BD62" s="198">
        <f>INDEX('[1]Jan 2024 School Census'!BW:BW,MATCH($A62,'[1]Jan 2024 School Census'!$A:$A,0))+INDEX('[1]Jan 2024 School Census'!BX:BX,MATCH($A62,'[1]Jan 2024 School Census'!$A:$A,0))</f>
        <v>0</v>
      </c>
      <c r="BE62" s="198">
        <f>INDEX('[1]Jan 2024 EY Census'!J:J,MATCH($A62,'[1]Jan 2024 EY Census'!$A:$A,0))</f>
        <v>611.29332299999999</v>
      </c>
      <c r="BF62" s="198">
        <f>INDEX('[1]Jan 2024 EY Census'!K:K,MATCH($A62,'[1]Jan 2024 EY Census'!$A:$A,0))</f>
        <v>209.05066299999999</v>
      </c>
      <c r="BG62" s="198">
        <f>INDEX('[1]Jan 2024 EY Census'!L:L,MATCH($A62,'[1]Jan 2024 EY Census'!$A:$A,0))</f>
        <v>11.999333</v>
      </c>
      <c r="BH62" s="198">
        <f t="shared" si="8"/>
        <v>469.5</v>
      </c>
      <c r="BI62" s="198">
        <f t="shared" si="9"/>
        <v>327</v>
      </c>
      <c r="BJ62" s="198">
        <f t="shared" si="10"/>
        <v>7</v>
      </c>
      <c r="BK62" s="198">
        <f t="shared" si="11"/>
        <v>128</v>
      </c>
      <c r="BL62" s="198">
        <v>176.5</v>
      </c>
      <c r="BN62" s="218">
        <v>301</v>
      </c>
      <c r="BO62" s="218" t="s">
        <v>93</v>
      </c>
      <c r="BP62" s="218">
        <v>3017005</v>
      </c>
      <c r="BQ62" s="218">
        <v>131102</v>
      </c>
      <c r="BR62" s="218" t="s">
        <v>297</v>
      </c>
      <c r="BS62" s="218" t="s">
        <v>241</v>
      </c>
      <c r="BT62" s="194" t="str">
        <f t="shared" si="0"/>
        <v>Maintained</v>
      </c>
      <c r="BU62" s="211">
        <v>116</v>
      </c>
      <c r="BV62" s="211">
        <v>196</v>
      </c>
      <c r="BW62" s="199">
        <f t="shared" si="6"/>
        <v>2</v>
      </c>
      <c r="BX62" s="195" t="str">
        <f t="shared" si="7"/>
        <v>3012</v>
      </c>
      <c r="BY62" s="228">
        <v>373</v>
      </c>
      <c r="BZ62" s="229" t="s">
        <v>200</v>
      </c>
      <c r="CA62" s="258">
        <v>2221.5656116842101</v>
      </c>
      <c r="CB62" s="259">
        <v>872.1152623684211</v>
      </c>
      <c r="CC62" s="258">
        <v>1549.1301752105262</v>
      </c>
      <c r="CD62" s="259">
        <v>35.763684210526321</v>
      </c>
    </row>
    <row r="63" spans="1:82" ht="14.5" x14ac:dyDescent="0.35">
      <c r="A63" s="196">
        <v>921</v>
      </c>
      <c r="B63" s="197" t="s">
        <v>156</v>
      </c>
      <c r="C63" s="198">
        <v>8825</v>
      </c>
      <c r="D63" s="198">
        <v>6261.5</v>
      </c>
      <c r="E63" s="198">
        <f>INDEX('[1]Jan 2024 School Census'!D:D,MATCH($A63,'[1]Jan 2024 School Census'!$A:$A,0))</f>
        <v>0</v>
      </c>
      <c r="F63" s="198">
        <f>INDEX('[1]Jan 2024 School Census'!E:E,MATCH($A63,'[1]Jan 2024 School Census'!$A:$A,0))</f>
        <v>0</v>
      </c>
      <c r="G63" s="198">
        <f>INDEX('[1]Jan 2024 School Census'!F:F,MATCH($A63,'[1]Jan 2024 School Census'!$A:$A,0))</f>
        <v>0</v>
      </c>
      <c r="H63" s="198">
        <f>INDEX('[1]Jan 2024 School Census'!G:G,MATCH($A63,'[1]Jan 2024 School Census'!$A:$A,0))+INDEX('[1]Jan 2024 School Census'!H:H,MATCH($A63,'[1]Jan 2024 School Census'!$A:$A,0))</f>
        <v>0</v>
      </c>
      <c r="I63" s="198">
        <f>INDEX('[1]Jan 2024 School Census'!I:I,MATCH($A63,'[1]Jan 2024 School Census'!$A:$A,0))</f>
        <v>10</v>
      </c>
      <c r="J63" s="198">
        <f>INDEX('[1]Jan 2024 School Census'!J:J,MATCH($A63,'[1]Jan 2024 School Census'!$A:$A,0))</f>
        <v>55.666665999999999</v>
      </c>
      <c r="K63" s="198">
        <f>INDEX('[1]Jan 2024 School Census'!K:K,MATCH($A63,'[1]Jan 2024 School Census'!$A:$A,0))</f>
        <v>21</v>
      </c>
      <c r="L63" s="198">
        <f>INDEX('[1]Jan 2024 School Census'!L:L,MATCH($A63,'[1]Jan 2024 School Census'!$A:$A,0))+INDEX('[1]Jan 2024 School Census'!M:M,MATCH($A63,'[1]Jan 2024 School Census'!$A:$A,0))</f>
        <v>0.93333299999999997</v>
      </c>
      <c r="M63" s="198">
        <f>INDEX('[1]Jan 2024 School Census'!N:N,MATCH($A63,'[1]Jan 2024 School Census'!$A:$A,0))+INDEX('[1]Jan 2024 School Census'!S:S,MATCH($A63,'[1]Jan 2024 School Census'!$A:$A,0))</f>
        <v>0</v>
      </c>
      <c r="N63" s="198">
        <f>INDEX('[1]Jan 2024 School Census'!O:O,MATCH($A63,'[1]Jan 2024 School Census'!$A:$A,0))+INDEX('[1]Jan 2024 School Census'!T:T,MATCH($A63,'[1]Jan 2024 School Census'!$A:$A,0))</f>
        <v>0</v>
      </c>
      <c r="O63" s="198">
        <f>INDEX('[1]Jan 2024 School Census'!P:P,MATCH($A63,'[1]Jan 2024 School Census'!$A:$A,0))+INDEX('[1]Jan 2024 School Census'!U:U,MATCH($A63,'[1]Jan 2024 School Census'!$A:$A,0))</f>
        <v>0</v>
      </c>
      <c r="P63" s="198">
        <f>INDEX('[1]Jan 2024 School Census'!Q:Q,MATCH($A63,'[1]Jan 2024 School Census'!$A:$A,0))+INDEX('[1]Jan 2024 School Census'!R:R,MATCH($A63,'[1]Jan 2024 School Census'!$A:$A,0))+INDEX('[1]Jan 2024 School Census'!V:V,MATCH($A63,'[1]Jan 2024 School Census'!$A:$A,0))+INDEX('[1]Jan 2024 School Census'!W:W,MATCH($A63,'[1]Jan 2024 School Census'!$A:$A,0))</f>
        <v>0</v>
      </c>
      <c r="Q63" s="198">
        <f>INDEX('[1]Jan 2024 School Census'!X:X,MATCH($A63,'[1]Jan 2024 School Census'!$A:$A,0))</f>
        <v>0</v>
      </c>
      <c r="R63" s="198">
        <f>INDEX('[1]Jan 2024 School Census'!Y:Y,MATCH($A63,'[1]Jan 2024 School Census'!$A:$A,0))</f>
        <v>0</v>
      </c>
      <c r="S63" s="198">
        <f>INDEX('[1]Jan 2024 School Census'!Z:Z,MATCH($A63,'[1]Jan 2024 School Census'!$A:$A,0))</f>
        <v>0</v>
      </c>
      <c r="T63" s="198">
        <f>INDEX('[1]Jan 2024 School Census'!AA:AA,MATCH($A63,'[1]Jan 2024 School Census'!$A:$A,0))+INDEX('[1]Jan 2024 School Census'!AB:AB,MATCH($A63,'[1]Jan 2024 School Census'!$A:$A,0))</f>
        <v>0</v>
      </c>
      <c r="U63" s="198">
        <f>INDEX('[1]Jan 2024 AP Census'!D:D,MATCH($A63,'[1]Jan 2024 AP Census'!$A:$A,0))</f>
        <v>0</v>
      </c>
      <c r="V63" s="198">
        <f>INDEX('[1]Jan 2024 AP Census'!E:E,MATCH($A63,'[1]Jan 2024 AP Census'!$A:$A,0))</f>
        <v>0</v>
      </c>
      <c r="W63" s="198">
        <f>INDEX('[1]Jan 2024 AP Census'!F:F,MATCH($A63,'[1]Jan 2024 AP Census'!$A:$A,0))</f>
        <v>0</v>
      </c>
      <c r="X63" s="198">
        <f>INDEX('[1]Jan 2024 EY Census'!D:D,MATCH($A63,'[1]Jan 2024 EY Census'!$A:$A,0))</f>
        <v>255.04562000000001</v>
      </c>
      <c r="Y63" s="198">
        <f>INDEX('[1]Jan 2024 EY Census'!E:E,MATCH($A63,'[1]Jan 2024 EY Census'!$A:$A,0))</f>
        <v>931.26719600000001</v>
      </c>
      <c r="Z63" s="198">
        <f>INDEX('[1]Jan 2024 EY Census'!F:F,MATCH($A63,'[1]Jan 2024 EY Census'!$A:$A,0))</f>
        <v>302.27632599999998</v>
      </c>
      <c r="AA63" s="198">
        <f>INDEX('[1]Jan 2024 EY Census'!G:G,MATCH($A63,'[1]Jan 2024 EY Census'!$A:$A,0))</f>
        <v>15.702631999999999</v>
      </c>
      <c r="AB63" s="198">
        <f>INDEX('[1]Jan 2024 School Census'!AF:AF,MATCH($A63,'[1]Jan 2024 School Census'!$A:$A,0))</f>
        <v>0</v>
      </c>
      <c r="AC63" s="198">
        <f>INDEX('[1]Jan 2024 School Census'!AG:AG,MATCH($A63,'[1]Jan 2024 School Census'!$A:$A,0))</f>
        <v>0</v>
      </c>
      <c r="AD63" s="198">
        <f>INDEX('[1]Jan 2024 School Census'!AH:AH,MATCH($A63,'[1]Jan 2024 School Census'!$A:$A,0))+INDEX('[1]Jan 2024 School Census'!AI:AI,MATCH($A63,'[1]Jan 2024 School Census'!$A:$A,0))</f>
        <v>0</v>
      </c>
      <c r="AE63" s="198">
        <f>INDEX('[1]Jan 2024 School Census'!AJ:AJ,MATCH($A63,'[1]Jan 2024 School Census'!$A:$A,0))</f>
        <v>6.8</v>
      </c>
      <c r="AF63" s="198">
        <f>INDEX('[1]Jan 2024 School Census'!AK:AK,MATCH($A63,'[1]Jan 2024 School Census'!$A:$A,0))</f>
        <v>4</v>
      </c>
      <c r="AG63" s="198">
        <f>INDEX('[1]Jan 2024 School Census'!AL:AL,MATCH($A63,'[1]Jan 2024 School Census'!$A:$A,0))+INDEX('[1]Jan 2024 School Census'!AM:AM,MATCH($A63,'[1]Jan 2024 School Census'!$A:$A,0))</f>
        <v>0</v>
      </c>
      <c r="AH63" s="198">
        <f>INDEX('[1]Jan 2024 School Census'!AN:AN,MATCH($A63,'[1]Jan 2024 School Census'!$A:$A,0))+INDEX('[1]Jan 2024 School Census'!AR:AR,MATCH($A63,'[1]Jan 2024 School Census'!$A:$A,0))</f>
        <v>0</v>
      </c>
      <c r="AI63" s="198">
        <f>INDEX('[1]Jan 2024 School Census'!AO:AO,MATCH($A63,'[1]Jan 2024 School Census'!$A:$A,0))+INDEX('[1]Jan 2024 School Census'!AS:AS,MATCH($A63,'[1]Jan 2024 School Census'!$A:$A,0))</f>
        <v>0</v>
      </c>
      <c r="AJ63" s="198">
        <f>INDEX('[1]Jan 2024 School Census'!AP:AP,MATCH($A63,'[1]Jan 2024 School Census'!$A:$A,0))+INDEX('[1]Jan 2024 School Census'!AQ:AQ,MATCH($A63,'[1]Jan 2024 School Census'!$A:$A,0))+INDEX('[1]Jan 2024 School Census'!AT:AT,MATCH($A63,'[1]Jan 2024 School Census'!$A:$A,0))+INDEX('[1]Jan 2024 School Census'!AU:AU,MATCH($A63,'[1]Jan 2024 School Census'!$A:$A,0))</f>
        <v>0</v>
      </c>
      <c r="AK63" s="198">
        <f>INDEX('[1]Jan 2024 School Census'!AV:AV,MATCH($A63,'[1]Jan 2024 School Census'!$A:$A,0))+INDEX('[1]Jan 2024 School Census'!AZ:AZ,MATCH($A63,'[1]Jan 2024 School Census'!$A:$A,0))</f>
        <v>0</v>
      </c>
      <c r="AL63" s="198">
        <f>INDEX('[1]Jan 2024 School Census'!AW:AW,MATCH($A63,'[1]Jan 2024 School Census'!$A:$A,0))+INDEX('[1]Jan 2024 School Census'!BA:BA,MATCH($A63,'[1]Jan 2024 School Census'!$A:$A,0))</f>
        <v>0</v>
      </c>
      <c r="AM63" s="198">
        <f>INDEX('[1]Jan 2024 School Census'!AX:AX,MATCH($A63,'[1]Jan 2024 School Census'!$A:$A,0))+INDEX('[1]Jan 2024 School Census'!BB:BB,MATCH($A63,'[1]Jan 2024 School Census'!$A:$A,0))+INDEX('[1]Jan 2024 School Census'!AY:AY,MATCH($A63,'[1]Jan 2024 School Census'!$A:$A,0))+INDEX('[1]Jan 2024 School Census'!BC:BC,MATCH($A63,'[1]Jan 2024 School Census'!$A:$A,0))</f>
        <v>0</v>
      </c>
      <c r="AN63" s="198">
        <f>INDEX('[1]Jan 2024 AP Census'!I:I,MATCH($A63,'[1]Jan 2024 AP Census'!$A:$A,0))</f>
        <v>0</v>
      </c>
      <c r="AO63" s="198">
        <f>INDEX('[1]Jan 2024 AP Census'!J:J,MATCH($A63,'[1]Jan 2024 AP Census'!$A:$A,0))</f>
        <v>0</v>
      </c>
      <c r="AP63" s="198">
        <f>INDEX('[1]Jan 2024 EY Census'!N:N,MATCH($A63,'[1]Jan 2024 EY Census'!$A:$A,0))</f>
        <v>153.342983</v>
      </c>
      <c r="AQ63" s="198">
        <f>INDEX('[1]Jan 2024 EY Census'!O:O,MATCH($A63,'[1]Jan 2024 EY Census'!$A:$A,0))</f>
        <v>75.633335000000002</v>
      </c>
      <c r="AR63" s="198">
        <f>INDEX('[1]Jan 2024 EY Census'!P:P,MATCH($A63,'[1]Jan 2024 EY Census'!$A:$A,0))</f>
        <v>4</v>
      </c>
      <c r="AS63" s="198">
        <f>INDEX('[1]Jan 2024 School Census'!BE:BE,MATCH($A63,'[1]Jan 2024 School Census'!$A:$A,0))</f>
        <v>0</v>
      </c>
      <c r="AT63" s="198">
        <f>INDEX('[1]Jan 2024 School Census'!BF:BF,MATCH($A63,'[1]Jan 2024 School Census'!$A:$A,0))</f>
        <v>0</v>
      </c>
      <c r="AU63" s="198">
        <f>INDEX('[1]Jan 2024 School Census'!BG:BG,MATCH($A63,'[1]Jan 2024 School Census'!$A:$A,0))+INDEX('[1]Jan 2024 School Census'!BH:BH,MATCH($A63,'[1]Jan 2024 School Census'!$A:$A,0))</f>
        <v>0</v>
      </c>
      <c r="AV63" s="198">
        <f>INDEX('[1]Jan 2024 School Census'!BI:BI,MATCH($A63,'[1]Jan 2024 School Census'!$A:$A,0))</f>
        <v>24.6</v>
      </c>
      <c r="AW63" s="198">
        <f>INDEX('[1]Jan 2024 School Census'!BJ:BJ,MATCH($A63,'[1]Jan 2024 School Census'!$A:$A,0))</f>
        <v>8</v>
      </c>
      <c r="AX63" s="198">
        <f>INDEX('[1]Jan 2024 School Census'!BK:BK,MATCH($A63,'[1]Jan 2024 School Census'!$A:$A,0))+INDEX('[1]Jan 2024 School Census'!BL:BL,MATCH($A63,'[1]Jan 2024 School Census'!$A:$A,0))</f>
        <v>0</v>
      </c>
      <c r="AY63" s="198">
        <f>INDEX('[1]Jan 2024 School Census'!BM:BM,MATCH($A63,'[1]Jan 2024 School Census'!$A:$A,0))+INDEX('[1]Jan 2024 School Census'!BQ:BQ,MATCH($A63,'[1]Jan 2024 School Census'!$A:$A,0))</f>
        <v>0</v>
      </c>
      <c r="AZ63" s="198">
        <f>INDEX('[1]Jan 2024 School Census'!BN:BN,MATCH($A63,'[1]Jan 2024 School Census'!$A:$A,0))+INDEX('[1]Jan 2024 School Census'!BR:BR,MATCH($A63,'[1]Jan 2024 School Census'!$A:$A,0))</f>
        <v>0</v>
      </c>
      <c r="BA63" s="198">
        <f>INDEX('[1]Jan 2024 School Census'!BO:BO,MATCH($A63,'[1]Jan 2024 School Census'!$A:$A,0))+INDEX('[1]Jan 2024 School Census'!BP:BP,MATCH($A63,'[1]Jan 2024 School Census'!$A:$A,0))+INDEX('[1]Jan 2024 School Census'!BS:BS,MATCH($A63,'[1]Jan 2024 School Census'!$A:$A,0))+INDEX('[1]Jan 2024 School Census'!BT:BT,MATCH($A63,'[1]Jan 2024 School Census'!$A:$A,0))</f>
        <v>0</v>
      </c>
      <c r="BB63" s="198">
        <f>INDEX('[1]Jan 2024 School Census'!BU:BU,MATCH($A63,'[1]Jan 2024 School Census'!$A:$A,0))</f>
        <v>0</v>
      </c>
      <c r="BC63" s="198">
        <f>INDEX('[1]Jan 2024 School Census'!BV:BV,MATCH($A63,'[1]Jan 2024 School Census'!$A:$A,0))</f>
        <v>0</v>
      </c>
      <c r="BD63" s="198">
        <f>INDEX('[1]Jan 2024 School Census'!BW:BW,MATCH($A63,'[1]Jan 2024 School Census'!$A:$A,0))+INDEX('[1]Jan 2024 School Census'!BX:BX,MATCH($A63,'[1]Jan 2024 School Census'!$A:$A,0))</f>
        <v>0</v>
      </c>
      <c r="BE63" s="198">
        <f>INDEX('[1]Jan 2024 EY Census'!J:J,MATCH($A63,'[1]Jan 2024 EY Census'!$A:$A,0))</f>
        <v>444.25933600000002</v>
      </c>
      <c r="BF63" s="198">
        <f>INDEX('[1]Jan 2024 EY Census'!K:K,MATCH($A63,'[1]Jan 2024 EY Census'!$A:$A,0))</f>
        <v>157.16000099999999</v>
      </c>
      <c r="BG63" s="198">
        <f>INDEX('[1]Jan 2024 EY Census'!L:L,MATCH($A63,'[1]Jan 2024 EY Census'!$A:$A,0))</f>
        <v>4.5473330000000001</v>
      </c>
      <c r="BH63" s="198">
        <f t="shared" si="8"/>
        <v>105</v>
      </c>
      <c r="BI63" s="198">
        <f t="shared" si="9"/>
        <v>200</v>
      </c>
      <c r="BJ63" s="198">
        <f t="shared" si="10"/>
        <v>0</v>
      </c>
      <c r="BK63" s="198">
        <f t="shared" si="11"/>
        <v>0</v>
      </c>
      <c r="BL63" s="198">
        <v>9</v>
      </c>
      <c r="BN63" s="218">
        <v>301</v>
      </c>
      <c r="BO63" s="218" t="s">
        <v>93</v>
      </c>
      <c r="BP63" s="218">
        <v>3017008</v>
      </c>
      <c r="BQ63" s="218">
        <v>147189</v>
      </c>
      <c r="BR63" s="218" t="s">
        <v>298</v>
      </c>
      <c r="BS63" s="218" t="s">
        <v>256</v>
      </c>
      <c r="BT63" s="194" t="str">
        <f t="shared" si="0"/>
        <v>Academy</v>
      </c>
      <c r="BU63" s="211">
        <v>13</v>
      </c>
      <c r="BV63" s="211">
        <v>42</v>
      </c>
      <c r="BW63" s="199">
        <f t="shared" si="6"/>
        <v>3</v>
      </c>
      <c r="BX63" s="195" t="str">
        <f t="shared" si="7"/>
        <v>3013</v>
      </c>
      <c r="BY63" s="228">
        <v>380</v>
      </c>
      <c r="BZ63" s="229" t="s">
        <v>108</v>
      </c>
      <c r="CA63" s="258">
        <v>1833.304561631579</v>
      </c>
      <c r="CB63" s="259">
        <v>781.58473705263168</v>
      </c>
      <c r="CC63" s="258">
        <v>1303.0652631578948</v>
      </c>
      <c r="CD63" s="259">
        <v>26.684210526315791</v>
      </c>
    </row>
    <row r="64" spans="1:82" ht="14.5" x14ac:dyDescent="0.35">
      <c r="A64" s="196">
        <v>206</v>
      </c>
      <c r="B64" s="197" t="s">
        <v>110</v>
      </c>
      <c r="C64" s="198">
        <v>12109</v>
      </c>
      <c r="D64" s="198">
        <v>7257.5</v>
      </c>
      <c r="E64" s="198">
        <f>INDEX('[1]Jan 2024 School Census'!D:D,MATCH($A64,'[1]Jan 2024 School Census'!$A:$A,0))</f>
        <v>54</v>
      </c>
      <c r="F64" s="198">
        <f>INDEX('[1]Jan 2024 School Census'!E:E,MATCH($A64,'[1]Jan 2024 School Census'!$A:$A,0))</f>
        <v>95.5</v>
      </c>
      <c r="G64" s="198">
        <f>INDEX('[1]Jan 2024 School Census'!F:F,MATCH($A64,'[1]Jan 2024 School Census'!$A:$A,0))</f>
        <v>43</v>
      </c>
      <c r="H64" s="198">
        <f>INDEX('[1]Jan 2024 School Census'!G:G,MATCH($A64,'[1]Jan 2024 School Census'!$A:$A,0))+INDEX('[1]Jan 2024 School Census'!H:H,MATCH($A64,'[1]Jan 2024 School Census'!$A:$A,0))</f>
        <v>1</v>
      </c>
      <c r="I64" s="198">
        <f>INDEX('[1]Jan 2024 School Census'!I:I,MATCH($A64,'[1]Jan 2024 School Census'!$A:$A,0))</f>
        <v>195.8</v>
      </c>
      <c r="J64" s="198">
        <f>INDEX('[1]Jan 2024 School Census'!J:J,MATCH($A64,'[1]Jan 2024 School Census'!$A:$A,0))</f>
        <v>728.8</v>
      </c>
      <c r="K64" s="198">
        <f>INDEX('[1]Jan 2024 School Census'!K:K,MATCH($A64,'[1]Jan 2024 School Census'!$A:$A,0))</f>
        <v>289.39999999999998</v>
      </c>
      <c r="L64" s="198">
        <f>INDEX('[1]Jan 2024 School Census'!L:L,MATCH($A64,'[1]Jan 2024 School Census'!$A:$A,0))+INDEX('[1]Jan 2024 School Census'!M:M,MATCH($A64,'[1]Jan 2024 School Census'!$A:$A,0))</f>
        <v>6</v>
      </c>
      <c r="M64" s="198">
        <f>INDEX('[1]Jan 2024 School Census'!N:N,MATCH($A64,'[1]Jan 2024 School Census'!$A:$A,0))+INDEX('[1]Jan 2024 School Census'!S:S,MATCH($A64,'[1]Jan 2024 School Census'!$A:$A,0))</f>
        <v>0</v>
      </c>
      <c r="N64" s="198">
        <f>INDEX('[1]Jan 2024 School Census'!O:O,MATCH($A64,'[1]Jan 2024 School Census'!$A:$A,0))+INDEX('[1]Jan 2024 School Census'!T:T,MATCH($A64,'[1]Jan 2024 School Census'!$A:$A,0))</f>
        <v>0</v>
      </c>
      <c r="O64" s="198">
        <f>INDEX('[1]Jan 2024 School Census'!P:P,MATCH($A64,'[1]Jan 2024 School Census'!$A:$A,0))+INDEX('[1]Jan 2024 School Census'!U:U,MATCH($A64,'[1]Jan 2024 School Census'!$A:$A,0))</f>
        <v>0</v>
      </c>
      <c r="P64" s="198">
        <f>INDEX('[1]Jan 2024 School Census'!Q:Q,MATCH($A64,'[1]Jan 2024 School Census'!$A:$A,0))+INDEX('[1]Jan 2024 School Census'!R:R,MATCH($A64,'[1]Jan 2024 School Census'!$A:$A,0))+INDEX('[1]Jan 2024 School Census'!V:V,MATCH($A64,'[1]Jan 2024 School Census'!$A:$A,0))+INDEX('[1]Jan 2024 School Census'!W:W,MATCH($A64,'[1]Jan 2024 School Census'!$A:$A,0))</f>
        <v>0</v>
      </c>
      <c r="Q64" s="198">
        <f>INDEX('[1]Jan 2024 School Census'!X:X,MATCH($A64,'[1]Jan 2024 School Census'!$A:$A,0))</f>
        <v>0</v>
      </c>
      <c r="R64" s="198">
        <f>INDEX('[1]Jan 2024 School Census'!Y:Y,MATCH($A64,'[1]Jan 2024 School Census'!$A:$A,0))</f>
        <v>35</v>
      </c>
      <c r="S64" s="198">
        <f>INDEX('[1]Jan 2024 School Census'!Z:Z,MATCH($A64,'[1]Jan 2024 School Census'!$A:$A,0))</f>
        <v>22</v>
      </c>
      <c r="T64" s="198">
        <f>INDEX('[1]Jan 2024 School Census'!AA:AA,MATCH($A64,'[1]Jan 2024 School Census'!$A:$A,0))+INDEX('[1]Jan 2024 School Census'!AB:AB,MATCH($A64,'[1]Jan 2024 School Census'!$A:$A,0))</f>
        <v>2</v>
      </c>
      <c r="U64" s="198">
        <f>INDEX('[1]Jan 2024 AP Census'!D:D,MATCH($A64,'[1]Jan 2024 AP Census'!$A:$A,0))</f>
        <v>0</v>
      </c>
      <c r="V64" s="198">
        <f>INDEX('[1]Jan 2024 AP Census'!E:E,MATCH($A64,'[1]Jan 2024 AP Census'!$A:$A,0))</f>
        <v>0</v>
      </c>
      <c r="W64" s="198">
        <f>INDEX('[1]Jan 2024 AP Census'!F:F,MATCH($A64,'[1]Jan 2024 AP Census'!$A:$A,0))</f>
        <v>0</v>
      </c>
      <c r="X64" s="198">
        <f>INDEX('[1]Jan 2024 EY Census'!D:D,MATCH($A64,'[1]Jan 2024 EY Census'!$A:$A,0))</f>
        <v>293.88666499999999</v>
      </c>
      <c r="Y64" s="198">
        <f>INDEX('[1]Jan 2024 EY Census'!E:E,MATCH($A64,'[1]Jan 2024 EY Census'!$A:$A,0))</f>
        <v>880.65</v>
      </c>
      <c r="Z64" s="198">
        <f>INDEX('[1]Jan 2024 EY Census'!F:F,MATCH($A64,'[1]Jan 2024 EY Census'!$A:$A,0))</f>
        <v>242.533333</v>
      </c>
      <c r="AA64" s="198">
        <f>INDEX('[1]Jan 2024 EY Census'!G:G,MATCH($A64,'[1]Jan 2024 EY Census'!$A:$A,0))</f>
        <v>79.133332999999993</v>
      </c>
      <c r="AB64" s="198">
        <f>INDEX('[1]Jan 2024 School Census'!AF:AF,MATCH($A64,'[1]Jan 2024 School Census'!$A:$A,0))</f>
        <v>25</v>
      </c>
      <c r="AC64" s="198">
        <f>INDEX('[1]Jan 2024 School Census'!AG:AG,MATCH($A64,'[1]Jan 2024 School Census'!$A:$A,0))</f>
        <v>19</v>
      </c>
      <c r="AD64" s="198">
        <f>INDEX('[1]Jan 2024 School Census'!AH:AH,MATCH($A64,'[1]Jan 2024 School Census'!$A:$A,0))+INDEX('[1]Jan 2024 School Census'!AI:AI,MATCH($A64,'[1]Jan 2024 School Census'!$A:$A,0))</f>
        <v>0</v>
      </c>
      <c r="AE64" s="198">
        <f>INDEX('[1]Jan 2024 School Census'!AJ:AJ,MATCH($A64,'[1]Jan 2024 School Census'!$A:$A,0))</f>
        <v>238</v>
      </c>
      <c r="AF64" s="198">
        <f>INDEX('[1]Jan 2024 School Census'!AK:AK,MATCH($A64,'[1]Jan 2024 School Census'!$A:$A,0))</f>
        <v>87</v>
      </c>
      <c r="AG64" s="198">
        <f>INDEX('[1]Jan 2024 School Census'!AL:AL,MATCH($A64,'[1]Jan 2024 School Census'!$A:$A,0))+INDEX('[1]Jan 2024 School Census'!AM:AM,MATCH($A64,'[1]Jan 2024 School Census'!$A:$A,0))</f>
        <v>1</v>
      </c>
      <c r="AH64" s="198">
        <f>INDEX('[1]Jan 2024 School Census'!AN:AN,MATCH($A64,'[1]Jan 2024 School Census'!$A:$A,0))+INDEX('[1]Jan 2024 School Census'!AR:AR,MATCH($A64,'[1]Jan 2024 School Census'!$A:$A,0))</f>
        <v>0</v>
      </c>
      <c r="AI64" s="198">
        <f>INDEX('[1]Jan 2024 School Census'!AO:AO,MATCH($A64,'[1]Jan 2024 School Census'!$A:$A,0))+INDEX('[1]Jan 2024 School Census'!AS:AS,MATCH($A64,'[1]Jan 2024 School Census'!$A:$A,0))</f>
        <v>0</v>
      </c>
      <c r="AJ64" s="198">
        <f>INDEX('[1]Jan 2024 School Census'!AP:AP,MATCH($A64,'[1]Jan 2024 School Census'!$A:$A,0))+INDEX('[1]Jan 2024 School Census'!AQ:AQ,MATCH($A64,'[1]Jan 2024 School Census'!$A:$A,0))+INDEX('[1]Jan 2024 School Census'!AT:AT,MATCH($A64,'[1]Jan 2024 School Census'!$A:$A,0))+INDEX('[1]Jan 2024 School Census'!AU:AU,MATCH($A64,'[1]Jan 2024 School Census'!$A:$A,0))</f>
        <v>0</v>
      </c>
      <c r="AK64" s="198">
        <f>INDEX('[1]Jan 2024 School Census'!AV:AV,MATCH($A64,'[1]Jan 2024 School Census'!$A:$A,0))+INDEX('[1]Jan 2024 School Census'!AZ:AZ,MATCH($A64,'[1]Jan 2024 School Census'!$A:$A,0))</f>
        <v>9</v>
      </c>
      <c r="AL64" s="198">
        <f>INDEX('[1]Jan 2024 School Census'!AW:AW,MATCH($A64,'[1]Jan 2024 School Census'!$A:$A,0))+INDEX('[1]Jan 2024 School Census'!BA:BA,MATCH($A64,'[1]Jan 2024 School Census'!$A:$A,0))</f>
        <v>4</v>
      </c>
      <c r="AM64" s="198">
        <f>INDEX('[1]Jan 2024 School Census'!AX:AX,MATCH($A64,'[1]Jan 2024 School Census'!$A:$A,0))+INDEX('[1]Jan 2024 School Census'!BB:BB,MATCH($A64,'[1]Jan 2024 School Census'!$A:$A,0))+INDEX('[1]Jan 2024 School Census'!AY:AY,MATCH($A64,'[1]Jan 2024 School Census'!$A:$A,0))+INDEX('[1]Jan 2024 School Census'!BC:BC,MATCH($A64,'[1]Jan 2024 School Census'!$A:$A,0))</f>
        <v>1</v>
      </c>
      <c r="AN64" s="198">
        <f>INDEX('[1]Jan 2024 AP Census'!I:I,MATCH($A64,'[1]Jan 2024 AP Census'!$A:$A,0))</f>
        <v>0</v>
      </c>
      <c r="AO64" s="198">
        <f>INDEX('[1]Jan 2024 AP Census'!J:J,MATCH($A64,'[1]Jan 2024 AP Census'!$A:$A,0))</f>
        <v>0</v>
      </c>
      <c r="AP64" s="198">
        <f>INDEX('[1]Jan 2024 EY Census'!N:N,MATCH($A64,'[1]Jan 2024 EY Census'!$A:$A,0))</f>
        <v>60.6</v>
      </c>
      <c r="AQ64" s="198">
        <f>INDEX('[1]Jan 2024 EY Census'!O:O,MATCH($A64,'[1]Jan 2024 EY Census'!$A:$A,0))</f>
        <v>14</v>
      </c>
      <c r="AR64" s="198">
        <f>INDEX('[1]Jan 2024 EY Census'!P:P,MATCH($A64,'[1]Jan 2024 EY Census'!$A:$A,0))</f>
        <v>3</v>
      </c>
      <c r="AS64" s="198">
        <f>INDEX('[1]Jan 2024 School Census'!BE:BE,MATCH($A64,'[1]Jan 2024 School Census'!$A:$A,0))</f>
        <v>36</v>
      </c>
      <c r="AT64" s="198">
        <f>INDEX('[1]Jan 2024 School Census'!BF:BF,MATCH($A64,'[1]Jan 2024 School Census'!$A:$A,0))</f>
        <v>20</v>
      </c>
      <c r="AU64" s="198">
        <f>INDEX('[1]Jan 2024 School Census'!BG:BG,MATCH($A64,'[1]Jan 2024 School Census'!$A:$A,0))+INDEX('[1]Jan 2024 School Census'!BH:BH,MATCH($A64,'[1]Jan 2024 School Census'!$A:$A,0))</f>
        <v>1</v>
      </c>
      <c r="AV64" s="198">
        <f>INDEX('[1]Jan 2024 School Census'!BI:BI,MATCH($A64,'[1]Jan 2024 School Census'!$A:$A,0))</f>
        <v>196</v>
      </c>
      <c r="AW64" s="198">
        <f>INDEX('[1]Jan 2024 School Census'!BJ:BJ,MATCH($A64,'[1]Jan 2024 School Census'!$A:$A,0))</f>
        <v>94</v>
      </c>
      <c r="AX64" s="198">
        <f>INDEX('[1]Jan 2024 School Census'!BK:BK,MATCH($A64,'[1]Jan 2024 School Census'!$A:$A,0))+INDEX('[1]Jan 2024 School Census'!BL:BL,MATCH($A64,'[1]Jan 2024 School Census'!$A:$A,0))</f>
        <v>1</v>
      </c>
      <c r="AY64" s="198">
        <f>INDEX('[1]Jan 2024 School Census'!BM:BM,MATCH($A64,'[1]Jan 2024 School Census'!$A:$A,0))+INDEX('[1]Jan 2024 School Census'!BQ:BQ,MATCH($A64,'[1]Jan 2024 School Census'!$A:$A,0))</f>
        <v>0</v>
      </c>
      <c r="AZ64" s="198">
        <f>INDEX('[1]Jan 2024 School Census'!BN:BN,MATCH($A64,'[1]Jan 2024 School Census'!$A:$A,0))+INDEX('[1]Jan 2024 School Census'!BR:BR,MATCH($A64,'[1]Jan 2024 School Census'!$A:$A,0))</f>
        <v>0</v>
      </c>
      <c r="BA64" s="198">
        <f>INDEX('[1]Jan 2024 School Census'!BO:BO,MATCH($A64,'[1]Jan 2024 School Census'!$A:$A,0))+INDEX('[1]Jan 2024 School Census'!BP:BP,MATCH($A64,'[1]Jan 2024 School Census'!$A:$A,0))+INDEX('[1]Jan 2024 School Census'!BS:BS,MATCH($A64,'[1]Jan 2024 School Census'!$A:$A,0))+INDEX('[1]Jan 2024 School Census'!BT:BT,MATCH($A64,'[1]Jan 2024 School Census'!$A:$A,0))</f>
        <v>0</v>
      </c>
      <c r="BB64" s="198">
        <f>INDEX('[1]Jan 2024 School Census'!BU:BU,MATCH($A64,'[1]Jan 2024 School Census'!$A:$A,0))</f>
        <v>14</v>
      </c>
      <c r="BC64" s="198">
        <f>INDEX('[1]Jan 2024 School Census'!BV:BV,MATCH($A64,'[1]Jan 2024 School Census'!$A:$A,0))</f>
        <v>9</v>
      </c>
      <c r="BD64" s="198">
        <f>INDEX('[1]Jan 2024 School Census'!BW:BW,MATCH($A64,'[1]Jan 2024 School Census'!$A:$A,0))+INDEX('[1]Jan 2024 School Census'!BX:BX,MATCH($A64,'[1]Jan 2024 School Census'!$A:$A,0))</f>
        <v>0</v>
      </c>
      <c r="BE64" s="198">
        <f>INDEX('[1]Jan 2024 EY Census'!J:J,MATCH($A64,'[1]Jan 2024 EY Census'!$A:$A,0))</f>
        <v>215.153334</v>
      </c>
      <c r="BF64" s="198">
        <f>INDEX('[1]Jan 2024 EY Census'!K:K,MATCH($A64,'[1]Jan 2024 EY Census'!$A:$A,0))</f>
        <v>65.92</v>
      </c>
      <c r="BG64" s="198">
        <f>INDEX('[1]Jan 2024 EY Census'!L:L,MATCH($A64,'[1]Jan 2024 EY Census'!$A:$A,0))</f>
        <v>0</v>
      </c>
      <c r="BH64" s="198">
        <f t="shared" si="8"/>
        <v>54</v>
      </c>
      <c r="BI64" s="198">
        <f t="shared" si="9"/>
        <v>171</v>
      </c>
      <c r="BJ64" s="198">
        <f t="shared" si="10"/>
        <v>133</v>
      </c>
      <c r="BK64" s="198">
        <f t="shared" si="11"/>
        <v>256</v>
      </c>
      <c r="BL64" s="198">
        <v>43</v>
      </c>
      <c r="BN64" s="218">
        <v>302</v>
      </c>
      <c r="BO64" s="218" t="s">
        <v>94</v>
      </c>
      <c r="BP64" s="218">
        <v>3025950</v>
      </c>
      <c r="BQ64" s="218">
        <v>144784</v>
      </c>
      <c r="BR64" s="218" t="s">
        <v>299</v>
      </c>
      <c r="BS64" s="218" t="s">
        <v>245</v>
      </c>
      <c r="BT64" s="194" t="str">
        <f t="shared" si="0"/>
        <v>Academy</v>
      </c>
      <c r="BU64" s="211">
        <v>0</v>
      </c>
      <c r="BV64" s="211">
        <v>49</v>
      </c>
      <c r="BW64" s="199">
        <f t="shared" si="6"/>
        <v>1</v>
      </c>
      <c r="BX64" s="195" t="str">
        <f t="shared" si="7"/>
        <v>3021</v>
      </c>
      <c r="BY64" s="228">
        <v>381</v>
      </c>
      <c r="BZ64" s="229" t="s">
        <v>116</v>
      </c>
      <c r="CA64" s="258">
        <v>1010.9510526315789</v>
      </c>
      <c r="CB64" s="259">
        <v>359.0184210526316</v>
      </c>
      <c r="CC64" s="258">
        <v>732.48842105263157</v>
      </c>
      <c r="CD64" s="259">
        <v>23.263157894736842</v>
      </c>
    </row>
    <row r="65" spans="1:82" ht="14.5" x14ac:dyDescent="0.35">
      <c r="A65" s="196">
        <v>207</v>
      </c>
      <c r="B65" s="197" t="s">
        <v>117</v>
      </c>
      <c r="C65" s="198">
        <v>6205.5</v>
      </c>
      <c r="D65" s="198">
        <v>5095.5</v>
      </c>
      <c r="E65" s="198">
        <f>INDEX('[1]Jan 2024 School Census'!D:D,MATCH($A65,'[1]Jan 2024 School Census'!$A:$A,0))</f>
        <v>26</v>
      </c>
      <c r="F65" s="198">
        <f>INDEX('[1]Jan 2024 School Census'!E:E,MATCH($A65,'[1]Jan 2024 School Census'!$A:$A,0))</f>
        <v>117</v>
      </c>
      <c r="G65" s="198">
        <f>INDEX('[1]Jan 2024 School Census'!F:F,MATCH($A65,'[1]Jan 2024 School Census'!$A:$A,0))</f>
        <v>42</v>
      </c>
      <c r="H65" s="198">
        <f>INDEX('[1]Jan 2024 School Census'!G:G,MATCH($A65,'[1]Jan 2024 School Census'!$A:$A,0))+INDEX('[1]Jan 2024 School Census'!H:H,MATCH($A65,'[1]Jan 2024 School Census'!$A:$A,0))</f>
        <v>12</v>
      </c>
      <c r="I65" s="198">
        <f>INDEX('[1]Jan 2024 School Census'!I:I,MATCH($A65,'[1]Jan 2024 School Census'!$A:$A,0))</f>
        <v>7</v>
      </c>
      <c r="J65" s="198">
        <f>INDEX('[1]Jan 2024 School Census'!J:J,MATCH($A65,'[1]Jan 2024 School Census'!$A:$A,0))</f>
        <v>269</v>
      </c>
      <c r="K65" s="198">
        <f>INDEX('[1]Jan 2024 School Census'!K:K,MATCH($A65,'[1]Jan 2024 School Census'!$A:$A,0))</f>
        <v>109</v>
      </c>
      <c r="L65" s="198">
        <f>INDEX('[1]Jan 2024 School Census'!L:L,MATCH($A65,'[1]Jan 2024 School Census'!$A:$A,0))+INDEX('[1]Jan 2024 School Census'!M:M,MATCH($A65,'[1]Jan 2024 School Census'!$A:$A,0))</f>
        <v>4</v>
      </c>
      <c r="M65" s="198">
        <f>INDEX('[1]Jan 2024 School Census'!N:N,MATCH($A65,'[1]Jan 2024 School Census'!$A:$A,0))+INDEX('[1]Jan 2024 School Census'!S:S,MATCH($A65,'[1]Jan 2024 School Census'!$A:$A,0))</f>
        <v>0</v>
      </c>
      <c r="N65" s="198">
        <f>INDEX('[1]Jan 2024 School Census'!O:O,MATCH($A65,'[1]Jan 2024 School Census'!$A:$A,0))+INDEX('[1]Jan 2024 School Census'!T:T,MATCH($A65,'[1]Jan 2024 School Census'!$A:$A,0))</f>
        <v>0</v>
      </c>
      <c r="O65" s="198">
        <f>INDEX('[1]Jan 2024 School Census'!P:P,MATCH($A65,'[1]Jan 2024 School Census'!$A:$A,0))+INDEX('[1]Jan 2024 School Census'!U:U,MATCH($A65,'[1]Jan 2024 School Census'!$A:$A,0))</f>
        <v>0</v>
      </c>
      <c r="P65" s="198">
        <f>INDEX('[1]Jan 2024 School Census'!Q:Q,MATCH($A65,'[1]Jan 2024 School Census'!$A:$A,0))+INDEX('[1]Jan 2024 School Census'!R:R,MATCH($A65,'[1]Jan 2024 School Census'!$A:$A,0))+INDEX('[1]Jan 2024 School Census'!V:V,MATCH($A65,'[1]Jan 2024 School Census'!$A:$A,0))+INDEX('[1]Jan 2024 School Census'!W:W,MATCH($A65,'[1]Jan 2024 School Census'!$A:$A,0))</f>
        <v>0</v>
      </c>
      <c r="Q65" s="198">
        <f>INDEX('[1]Jan 2024 School Census'!X:X,MATCH($A65,'[1]Jan 2024 School Census'!$A:$A,0))</f>
        <v>0</v>
      </c>
      <c r="R65" s="198">
        <f>INDEX('[1]Jan 2024 School Census'!Y:Y,MATCH($A65,'[1]Jan 2024 School Census'!$A:$A,0))</f>
        <v>57</v>
      </c>
      <c r="S65" s="198">
        <f>INDEX('[1]Jan 2024 School Census'!Z:Z,MATCH($A65,'[1]Jan 2024 School Census'!$A:$A,0))</f>
        <v>11</v>
      </c>
      <c r="T65" s="198">
        <f>INDEX('[1]Jan 2024 School Census'!AA:AA,MATCH($A65,'[1]Jan 2024 School Census'!$A:$A,0))+INDEX('[1]Jan 2024 School Census'!AB:AB,MATCH($A65,'[1]Jan 2024 School Census'!$A:$A,0))</f>
        <v>0</v>
      </c>
      <c r="U65" s="198">
        <f>INDEX('[1]Jan 2024 AP Census'!D:D,MATCH($A65,'[1]Jan 2024 AP Census'!$A:$A,0))</f>
        <v>0</v>
      </c>
      <c r="V65" s="198">
        <f>INDEX('[1]Jan 2024 AP Census'!E:E,MATCH($A65,'[1]Jan 2024 AP Census'!$A:$A,0))</f>
        <v>0</v>
      </c>
      <c r="W65" s="198">
        <f>INDEX('[1]Jan 2024 AP Census'!F:F,MATCH($A65,'[1]Jan 2024 AP Census'!$A:$A,0))</f>
        <v>0</v>
      </c>
      <c r="X65" s="198">
        <f>INDEX('[1]Jan 2024 EY Census'!D:D,MATCH($A65,'[1]Jan 2024 EY Census'!$A:$A,0))</f>
        <v>107</v>
      </c>
      <c r="Y65" s="198">
        <f>INDEX('[1]Jan 2024 EY Census'!E:E,MATCH($A65,'[1]Jan 2024 EY Census'!$A:$A,0))</f>
        <v>859.90932999999995</v>
      </c>
      <c r="Z65" s="198">
        <f>INDEX('[1]Jan 2024 EY Census'!F:F,MATCH($A65,'[1]Jan 2024 EY Census'!$A:$A,0))</f>
        <v>265.53333199999997</v>
      </c>
      <c r="AA65" s="198">
        <f>INDEX('[1]Jan 2024 EY Census'!G:G,MATCH($A65,'[1]Jan 2024 EY Census'!$A:$A,0))</f>
        <v>241.26666599999999</v>
      </c>
      <c r="AB65" s="198">
        <f>INDEX('[1]Jan 2024 School Census'!AF:AF,MATCH($A65,'[1]Jan 2024 School Census'!$A:$A,0))</f>
        <v>41</v>
      </c>
      <c r="AC65" s="198">
        <f>INDEX('[1]Jan 2024 School Census'!AG:AG,MATCH($A65,'[1]Jan 2024 School Census'!$A:$A,0))</f>
        <v>14</v>
      </c>
      <c r="AD65" s="198">
        <f>INDEX('[1]Jan 2024 School Census'!AH:AH,MATCH($A65,'[1]Jan 2024 School Census'!$A:$A,0))+INDEX('[1]Jan 2024 School Census'!AI:AI,MATCH($A65,'[1]Jan 2024 School Census'!$A:$A,0))</f>
        <v>6</v>
      </c>
      <c r="AE65" s="198">
        <f>INDEX('[1]Jan 2024 School Census'!AJ:AJ,MATCH($A65,'[1]Jan 2024 School Census'!$A:$A,0))</f>
        <v>93</v>
      </c>
      <c r="AF65" s="198">
        <f>INDEX('[1]Jan 2024 School Census'!AK:AK,MATCH($A65,'[1]Jan 2024 School Census'!$A:$A,0))</f>
        <v>34</v>
      </c>
      <c r="AG65" s="198">
        <f>INDEX('[1]Jan 2024 School Census'!AL:AL,MATCH($A65,'[1]Jan 2024 School Census'!$A:$A,0))+INDEX('[1]Jan 2024 School Census'!AM:AM,MATCH($A65,'[1]Jan 2024 School Census'!$A:$A,0))</f>
        <v>2</v>
      </c>
      <c r="AH65" s="198">
        <f>INDEX('[1]Jan 2024 School Census'!AN:AN,MATCH($A65,'[1]Jan 2024 School Census'!$A:$A,0))+INDEX('[1]Jan 2024 School Census'!AR:AR,MATCH($A65,'[1]Jan 2024 School Census'!$A:$A,0))</f>
        <v>0</v>
      </c>
      <c r="AI65" s="198">
        <f>INDEX('[1]Jan 2024 School Census'!AO:AO,MATCH($A65,'[1]Jan 2024 School Census'!$A:$A,0))+INDEX('[1]Jan 2024 School Census'!AS:AS,MATCH($A65,'[1]Jan 2024 School Census'!$A:$A,0))</f>
        <v>0</v>
      </c>
      <c r="AJ65" s="198">
        <f>INDEX('[1]Jan 2024 School Census'!AP:AP,MATCH($A65,'[1]Jan 2024 School Census'!$A:$A,0))+INDEX('[1]Jan 2024 School Census'!AQ:AQ,MATCH($A65,'[1]Jan 2024 School Census'!$A:$A,0))+INDEX('[1]Jan 2024 School Census'!AT:AT,MATCH($A65,'[1]Jan 2024 School Census'!$A:$A,0))+INDEX('[1]Jan 2024 School Census'!AU:AU,MATCH($A65,'[1]Jan 2024 School Census'!$A:$A,0))</f>
        <v>0</v>
      </c>
      <c r="AK65" s="198">
        <f>INDEX('[1]Jan 2024 School Census'!AV:AV,MATCH($A65,'[1]Jan 2024 School Census'!$A:$A,0))+INDEX('[1]Jan 2024 School Census'!AZ:AZ,MATCH($A65,'[1]Jan 2024 School Census'!$A:$A,0))</f>
        <v>13</v>
      </c>
      <c r="AL65" s="198">
        <f>INDEX('[1]Jan 2024 School Census'!AW:AW,MATCH($A65,'[1]Jan 2024 School Census'!$A:$A,0))+INDEX('[1]Jan 2024 School Census'!BA:BA,MATCH($A65,'[1]Jan 2024 School Census'!$A:$A,0))</f>
        <v>3</v>
      </c>
      <c r="AM65" s="198">
        <f>INDEX('[1]Jan 2024 School Census'!AX:AX,MATCH($A65,'[1]Jan 2024 School Census'!$A:$A,0))+INDEX('[1]Jan 2024 School Census'!BB:BB,MATCH($A65,'[1]Jan 2024 School Census'!$A:$A,0))+INDEX('[1]Jan 2024 School Census'!AY:AY,MATCH($A65,'[1]Jan 2024 School Census'!$A:$A,0))+INDEX('[1]Jan 2024 School Census'!BC:BC,MATCH($A65,'[1]Jan 2024 School Census'!$A:$A,0))</f>
        <v>0</v>
      </c>
      <c r="AN65" s="198">
        <f>INDEX('[1]Jan 2024 AP Census'!I:I,MATCH($A65,'[1]Jan 2024 AP Census'!$A:$A,0))</f>
        <v>0</v>
      </c>
      <c r="AO65" s="198">
        <f>INDEX('[1]Jan 2024 AP Census'!J:J,MATCH($A65,'[1]Jan 2024 AP Census'!$A:$A,0))</f>
        <v>0</v>
      </c>
      <c r="AP65" s="198">
        <f>INDEX('[1]Jan 2024 EY Census'!N:N,MATCH($A65,'[1]Jan 2024 EY Census'!$A:$A,0))</f>
        <v>6</v>
      </c>
      <c r="AQ65" s="198">
        <f>INDEX('[1]Jan 2024 EY Census'!O:O,MATCH($A65,'[1]Jan 2024 EY Census'!$A:$A,0))</f>
        <v>3</v>
      </c>
      <c r="AR65" s="198">
        <f>INDEX('[1]Jan 2024 EY Census'!P:P,MATCH($A65,'[1]Jan 2024 EY Census'!$A:$A,0))</f>
        <v>0</v>
      </c>
      <c r="AS65" s="198">
        <f>INDEX('[1]Jan 2024 School Census'!BE:BE,MATCH($A65,'[1]Jan 2024 School Census'!$A:$A,0))</f>
        <v>24.4</v>
      </c>
      <c r="AT65" s="198">
        <f>INDEX('[1]Jan 2024 School Census'!BF:BF,MATCH($A65,'[1]Jan 2024 School Census'!$A:$A,0))</f>
        <v>17</v>
      </c>
      <c r="AU65" s="198">
        <f>INDEX('[1]Jan 2024 School Census'!BG:BG,MATCH($A65,'[1]Jan 2024 School Census'!$A:$A,0))+INDEX('[1]Jan 2024 School Census'!BH:BH,MATCH($A65,'[1]Jan 2024 School Census'!$A:$A,0))</f>
        <v>3.8</v>
      </c>
      <c r="AV65" s="198">
        <f>INDEX('[1]Jan 2024 School Census'!BI:BI,MATCH($A65,'[1]Jan 2024 School Census'!$A:$A,0))</f>
        <v>72</v>
      </c>
      <c r="AW65" s="198">
        <f>INDEX('[1]Jan 2024 School Census'!BJ:BJ,MATCH($A65,'[1]Jan 2024 School Census'!$A:$A,0))</f>
        <v>31</v>
      </c>
      <c r="AX65" s="198">
        <f>INDEX('[1]Jan 2024 School Census'!BK:BK,MATCH($A65,'[1]Jan 2024 School Census'!$A:$A,0))+INDEX('[1]Jan 2024 School Census'!BL:BL,MATCH($A65,'[1]Jan 2024 School Census'!$A:$A,0))</f>
        <v>0</v>
      </c>
      <c r="AY65" s="198">
        <f>INDEX('[1]Jan 2024 School Census'!BM:BM,MATCH($A65,'[1]Jan 2024 School Census'!$A:$A,0))+INDEX('[1]Jan 2024 School Census'!BQ:BQ,MATCH($A65,'[1]Jan 2024 School Census'!$A:$A,0))</f>
        <v>0</v>
      </c>
      <c r="AZ65" s="198">
        <f>INDEX('[1]Jan 2024 School Census'!BN:BN,MATCH($A65,'[1]Jan 2024 School Census'!$A:$A,0))+INDEX('[1]Jan 2024 School Census'!BR:BR,MATCH($A65,'[1]Jan 2024 School Census'!$A:$A,0))</f>
        <v>0</v>
      </c>
      <c r="BA65" s="198">
        <f>INDEX('[1]Jan 2024 School Census'!BO:BO,MATCH($A65,'[1]Jan 2024 School Census'!$A:$A,0))+INDEX('[1]Jan 2024 School Census'!BP:BP,MATCH($A65,'[1]Jan 2024 School Census'!$A:$A,0))+INDEX('[1]Jan 2024 School Census'!BS:BS,MATCH($A65,'[1]Jan 2024 School Census'!$A:$A,0))+INDEX('[1]Jan 2024 School Census'!BT:BT,MATCH($A65,'[1]Jan 2024 School Census'!$A:$A,0))</f>
        <v>0</v>
      </c>
      <c r="BB65" s="198">
        <f>INDEX('[1]Jan 2024 School Census'!BU:BU,MATCH($A65,'[1]Jan 2024 School Census'!$A:$A,0))</f>
        <v>15</v>
      </c>
      <c r="BC65" s="198">
        <f>INDEX('[1]Jan 2024 School Census'!BV:BV,MATCH($A65,'[1]Jan 2024 School Census'!$A:$A,0))</f>
        <v>4</v>
      </c>
      <c r="BD65" s="198">
        <f>INDEX('[1]Jan 2024 School Census'!BW:BW,MATCH($A65,'[1]Jan 2024 School Census'!$A:$A,0))+INDEX('[1]Jan 2024 School Census'!BX:BX,MATCH($A65,'[1]Jan 2024 School Census'!$A:$A,0))</f>
        <v>0</v>
      </c>
      <c r="BE65" s="198">
        <f>INDEX('[1]Jan 2024 EY Census'!J:J,MATCH($A65,'[1]Jan 2024 EY Census'!$A:$A,0))</f>
        <v>63.588000999999998</v>
      </c>
      <c r="BF65" s="198">
        <f>INDEX('[1]Jan 2024 EY Census'!K:K,MATCH($A65,'[1]Jan 2024 EY Census'!$A:$A,0))</f>
        <v>27.180665999999999</v>
      </c>
      <c r="BG65" s="198">
        <f>INDEX('[1]Jan 2024 EY Census'!L:L,MATCH($A65,'[1]Jan 2024 EY Census'!$A:$A,0))</f>
        <v>8</v>
      </c>
      <c r="BH65" s="198">
        <f t="shared" si="8"/>
        <v>0</v>
      </c>
      <c r="BI65" s="198">
        <f t="shared" si="9"/>
        <v>0</v>
      </c>
      <c r="BJ65" s="198">
        <f t="shared" si="10"/>
        <v>66</v>
      </c>
      <c r="BK65" s="198">
        <f t="shared" si="11"/>
        <v>141</v>
      </c>
      <c r="BL65" s="198">
        <v>49</v>
      </c>
      <c r="BN65" s="218">
        <v>302</v>
      </c>
      <c r="BO65" s="218" t="s">
        <v>94</v>
      </c>
      <c r="BP65" s="218">
        <v>3026085</v>
      </c>
      <c r="BQ65" s="218">
        <v>144752</v>
      </c>
      <c r="BR65" s="218" t="s">
        <v>300</v>
      </c>
      <c r="BS65" s="218" t="s">
        <v>256</v>
      </c>
      <c r="BT65" s="194" t="str">
        <f t="shared" si="0"/>
        <v>Academy</v>
      </c>
      <c r="BU65" s="211">
        <v>32</v>
      </c>
      <c r="BV65" s="211">
        <v>44</v>
      </c>
      <c r="BW65" s="199">
        <f t="shared" si="6"/>
        <v>2</v>
      </c>
      <c r="BX65" s="195" t="str">
        <f t="shared" si="7"/>
        <v>3022</v>
      </c>
      <c r="BY65" s="228">
        <v>382</v>
      </c>
      <c r="BZ65" s="229" t="s">
        <v>160</v>
      </c>
      <c r="CA65" s="258">
        <v>1959.3694736842106</v>
      </c>
      <c r="CB65" s="259">
        <v>685.73140373684203</v>
      </c>
      <c r="CC65" s="258">
        <v>1319.5889473684213</v>
      </c>
      <c r="CD65" s="259">
        <v>43.652631578947364</v>
      </c>
    </row>
    <row r="66" spans="1:82" ht="14.5" x14ac:dyDescent="0.35">
      <c r="A66" s="196">
        <v>886</v>
      </c>
      <c r="B66" s="197" t="s">
        <v>157</v>
      </c>
      <c r="C66" s="198">
        <v>127422</v>
      </c>
      <c r="D66" s="198">
        <v>93623</v>
      </c>
      <c r="E66" s="198">
        <f>INDEX('[1]Jan 2024 School Census'!D:D,MATCH($A66,'[1]Jan 2024 School Census'!$A:$A,0))</f>
        <v>0</v>
      </c>
      <c r="F66" s="198">
        <f>INDEX('[1]Jan 2024 School Census'!E:E,MATCH($A66,'[1]Jan 2024 School Census'!$A:$A,0))</f>
        <v>71</v>
      </c>
      <c r="G66" s="198">
        <f>INDEX('[1]Jan 2024 School Census'!F:F,MATCH($A66,'[1]Jan 2024 School Census'!$A:$A,0))</f>
        <v>20</v>
      </c>
      <c r="H66" s="198">
        <f>INDEX('[1]Jan 2024 School Census'!G:G,MATCH($A66,'[1]Jan 2024 School Census'!$A:$A,0))+INDEX('[1]Jan 2024 School Census'!H:H,MATCH($A66,'[1]Jan 2024 School Census'!$A:$A,0))</f>
        <v>0</v>
      </c>
      <c r="I66" s="198">
        <f>INDEX('[1]Jan 2024 School Census'!I:I,MATCH($A66,'[1]Jan 2024 School Census'!$A:$A,0))</f>
        <v>48.366667</v>
      </c>
      <c r="J66" s="198">
        <f>INDEX('[1]Jan 2024 School Census'!J:J,MATCH($A66,'[1]Jan 2024 School Census'!$A:$A,0))</f>
        <v>591.48333400000001</v>
      </c>
      <c r="K66" s="198">
        <f>INDEX('[1]Jan 2024 School Census'!K:K,MATCH($A66,'[1]Jan 2024 School Census'!$A:$A,0))</f>
        <v>263.500001</v>
      </c>
      <c r="L66" s="198">
        <f>INDEX('[1]Jan 2024 School Census'!L:L,MATCH($A66,'[1]Jan 2024 School Census'!$A:$A,0))+INDEX('[1]Jan 2024 School Census'!M:M,MATCH($A66,'[1]Jan 2024 School Census'!$A:$A,0))</f>
        <v>4</v>
      </c>
      <c r="M66" s="198">
        <f>INDEX('[1]Jan 2024 School Census'!N:N,MATCH($A66,'[1]Jan 2024 School Census'!$A:$A,0))+INDEX('[1]Jan 2024 School Census'!S:S,MATCH($A66,'[1]Jan 2024 School Census'!$A:$A,0))</f>
        <v>0</v>
      </c>
      <c r="N66" s="198">
        <f>INDEX('[1]Jan 2024 School Census'!O:O,MATCH($A66,'[1]Jan 2024 School Census'!$A:$A,0))+INDEX('[1]Jan 2024 School Census'!T:T,MATCH($A66,'[1]Jan 2024 School Census'!$A:$A,0))</f>
        <v>0</v>
      </c>
      <c r="O66" s="198">
        <f>INDEX('[1]Jan 2024 School Census'!P:P,MATCH($A66,'[1]Jan 2024 School Census'!$A:$A,0))+INDEX('[1]Jan 2024 School Census'!U:U,MATCH($A66,'[1]Jan 2024 School Census'!$A:$A,0))</f>
        <v>0</v>
      </c>
      <c r="P66" s="198">
        <f>INDEX('[1]Jan 2024 School Census'!Q:Q,MATCH($A66,'[1]Jan 2024 School Census'!$A:$A,0))+INDEX('[1]Jan 2024 School Census'!R:R,MATCH($A66,'[1]Jan 2024 School Census'!$A:$A,0))+INDEX('[1]Jan 2024 School Census'!V:V,MATCH($A66,'[1]Jan 2024 School Census'!$A:$A,0))+INDEX('[1]Jan 2024 School Census'!W:W,MATCH($A66,'[1]Jan 2024 School Census'!$A:$A,0))</f>
        <v>0</v>
      </c>
      <c r="Q66" s="198">
        <f>INDEX('[1]Jan 2024 School Census'!X:X,MATCH($A66,'[1]Jan 2024 School Census'!$A:$A,0))</f>
        <v>86.933333000000005</v>
      </c>
      <c r="R66" s="198">
        <f>INDEX('[1]Jan 2024 School Census'!Y:Y,MATCH($A66,'[1]Jan 2024 School Census'!$A:$A,0))</f>
        <v>1370.6993339999999</v>
      </c>
      <c r="S66" s="198">
        <f>INDEX('[1]Jan 2024 School Census'!Z:Z,MATCH($A66,'[1]Jan 2024 School Census'!$A:$A,0))</f>
        <v>585.29999999999995</v>
      </c>
      <c r="T66" s="198">
        <f>INDEX('[1]Jan 2024 School Census'!AA:AA,MATCH($A66,'[1]Jan 2024 School Census'!$A:$A,0))+INDEX('[1]Jan 2024 School Census'!AB:AB,MATCH($A66,'[1]Jan 2024 School Census'!$A:$A,0))</f>
        <v>11</v>
      </c>
      <c r="U66" s="198">
        <f>INDEX('[1]Jan 2024 AP Census'!D:D,MATCH($A66,'[1]Jan 2024 AP Census'!$A:$A,0))</f>
        <v>0</v>
      </c>
      <c r="V66" s="198">
        <f>INDEX('[1]Jan 2024 AP Census'!E:E,MATCH($A66,'[1]Jan 2024 AP Census'!$A:$A,0))</f>
        <v>0</v>
      </c>
      <c r="W66" s="198">
        <f>INDEX('[1]Jan 2024 AP Census'!F:F,MATCH($A66,'[1]Jan 2024 AP Census'!$A:$A,0))</f>
        <v>0</v>
      </c>
      <c r="X66" s="198">
        <f>INDEX('[1]Jan 2024 EY Census'!D:D,MATCH($A66,'[1]Jan 2024 EY Census'!$A:$A,0))</f>
        <v>2502.2539740000002</v>
      </c>
      <c r="Y66" s="198">
        <f>INDEX('[1]Jan 2024 EY Census'!E:E,MATCH($A66,'[1]Jan 2024 EY Census'!$A:$A,0))</f>
        <v>13417.022187</v>
      </c>
      <c r="Z66" s="198">
        <f>INDEX('[1]Jan 2024 EY Census'!F:F,MATCH($A66,'[1]Jan 2024 EY Census'!$A:$A,0))</f>
        <v>4877.3747819999999</v>
      </c>
      <c r="AA66" s="198">
        <f>INDEX('[1]Jan 2024 EY Census'!G:G,MATCH($A66,'[1]Jan 2024 EY Census'!$A:$A,0))</f>
        <v>407.28245600000002</v>
      </c>
      <c r="AB66" s="198">
        <f>INDEX('[1]Jan 2024 School Census'!AF:AF,MATCH($A66,'[1]Jan 2024 School Census'!$A:$A,0))</f>
        <v>9</v>
      </c>
      <c r="AC66" s="198">
        <f>INDEX('[1]Jan 2024 School Census'!AG:AG,MATCH($A66,'[1]Jan 2024 School Census'!$A:$A,0))</f>
        <v>5</v>
      </c>
      <c r="AD66" s="198">
        <f>INDEX('[1]Jan 2024 School Census'!AH:AH,MATCH($A66,'[1]Jan 2024 School Census'!$A:$A,0))+INDEX('[1]Jan 2024 School Census'!AI:AI,MATCH($A66,'[1]Jan 2024 School Census'!$A:$A,0))</f>
        <v>0</v>
      </c>
      <c r="AE66" s="198">
        <f>INDEX('[1]Jan 2024 School Census'!AJ:AJ,MATCH($A66,'[1]Jan 2024 School Census'!$A:$A,0))</f>
        <v>88.866667000000007</v>
      </c>
      <c r="AF66" s="198">
        <f>INDEX('[1]Jan 2024 School Census'!AK:AK,MATCH($A66,'[1]Jan 2024 School Census'!$A:$A,0))</f>
        <v>36.366667</v>
      </c>
      <c r="AG66" s="198">
        <f>INDEX('[1]Jan 2024 School Census'!AL:AL,MATCH($A66,'[1]Jan 2024 School Census'!$A:$A,0))+INDEX('[1]Jan 2024 School Census'!AM:AM,MATCH($A66,'[1]Jan 2024 School Census'!$A:$A,0))</f>
        <v>1</v>
      </c>
      <c r="AH66" s="198">
        <f>INDEX('[1]Jan 2024 School Census'!AN:AN,MATCH($A66,'[1]Jan 2024 School Census'!$A:$A,0))+INDEX('[1]Jan 2024 School Census'!AR:AR,MATCH($A66,'[1]Jan 2024 School Census'!$A:$A,0))</f>
        <v>0</v>
      </c>
      <c r="AI66" s="198">
        <f>INDEX('[1]Jan 2024 School Census'!AO:AO,MATCH($A66,'[1]Jan 2024 School Census'!$A:$A,0))+INDEX('[1]Jan 2024 School Census'!AS:AS,MATCH($A66,'[1]Jan 2024 School Census'!$A:$A,0))</f>
        <v>0</v>
      </c>
      <c r="AJ66" s="198">
        <f>INDEX('[1]Jan 2024 School Census'!AP:AP,MATCH($A66,'[1]Jan 2024 School Census'!$A:$A,0))+INDEX('[1]Jan 2024 School Census'!AQ:AQ,MATCH($A66,'[1]Jan 2024 School Census'!$A:$A,0))+INDEX('[1]Jan 2024 School Census'!AT:AT,MATCH($A66,'[1]Jan 2024 School Census'!$A:$A,0))+INDEX('[1]Jan 2024 School Census'!AU:AU,MATCH($A66,'[1]Jan 2024 School Census'!$A:$A,0))</f>
        <v>0</v>
      </c>
      <c r="AK66" s="198">
        <f>INDEX('[1]Jan 2024 School Census'!AV:AV,MATCH($A66,'[1]Jan 2024 School Census'!$A:$A,0))+INDEX('[1]Jan 2024 School Census'!AZ:AZ,MATCH($A66,'[1]Jan 2024 School Census'!$A:$A,0))</f>
        <v>175.322</v>
      </c>
      <c r="AL66" s="198">
        <f>INDEX('[1]Jan 2024 School Census'!AW:AW,MATCH($A66,'[1]Jan 2024 School Census'!$A:$A,0))+INDEX('[1]Jan 2024 School Census'!BA:BA,MATCH($A66,'[1]Jan 2024 School Census'!$A:$A,0))</f>
        <v>96.6</v>
      </c>
      <c r="AM66" s="198">
        <f>INDEX('[1]Jan 2024 School Census'!AX:AX,MATCH($A66,'[1]Jan 2024 School Census'!$A:$A,0))+INDEX('[1]Jan 2024 School Census'!BB:BB,MATCH($A66,'[1]Jan 2024 School Census'!$A:$A,0))+INDEX('[1]Jan 2024 School Census'!AY:AY,MATCH($A66,'[1]Jan 2024 School Census'!$A:$A,0))+INDEX('[1]Jan 2024 School Census'!BC:BC,MATCH($A66,'[1]Jan 2024 School Census'!$A:$A,0))</f>
        <v>0</v>
      </c>
      <c r="AN66" s="198">
        <f>INDEX('[1]Jan 2024 AP Census'!I:I,MATCH($A66,'[1]Jan 2024 AP Census'!$A:$A,0))</f>
        <v>0</v>
      </c>
      <c r="AO66" s="198">
        <f>INDEX('[1]Jan 2024 AP Census'!J:J,MATCH($A66,'[1]Jan 2024 AP Census'!$A:$A,0))</f>
        <v>0</v>
      </c>
      <c r="AP66" s="198">
        <f>INDEX('[1]Jan 2024 EY Census'!N:N,MATCH($A66,'[1]Jan 2024 EY Census'!$A:$A,0))</f>
        <v>1141.0448389999999</v>
      </c>
      <c r="AQ66" s="198">
        <f>INDEX('[1]Jan 2024 EY Census'!O:O,MATCH($A66,'[1]Jan 2024 EY Census'!$A:$A,0))</f>
        <v>561.99649199999999</v>
      </c>
      <c r="AR66" s="198">
        <f>INDEX('[1]Jan 2024 EY Census'!P:P,MATCH($A66,'[1]Jan 2024 EY Census'!$A:$A,0))</f>
        <v>6</v>
      </c>
      <c r="AS66" s="198">
        <f>INDEX('[1]Jan 2024 School Census'!BE:BE,MATCH($A66,'[1]Jan 2024 School Census'!$A:$A,0))</f>
        <v>30</v>
      </c>
      <c r="AT66" s="198">
        <f>INDEX('[1]Jan 2024 School Census'!BF:BF,MATCH($A66,'[1]Jan 2024 School Census'!$A:$A,0))</f>
        <v>8</v>
      </c>
      <c r="AU66" s="198">
        <f>INDEX('[1]Jan 2024 School Census'!BG:BG,MATCH($A66,'[1]Jan 2024 School Census'!$A:$A,0))+INDEX('[1]Jan 2024 School Census'!BH:BH,MATCH($A66,'[1]Jan 2024 School Census'!$A:$A,0))</f>
        <v>0</v>
      </c>
      <c r="AV66" s="198">
        <f>INDEX('[1]Jan 2024 School Census'!BI:BI,MATCH($A66,'[1]Jan 2024 School Census'!$A:$A,0))</f>
        <v>130.83333300000001</v>
      </c>
      <c r="AW66" s="198">
        <f>INDEX('[1]Jan 2024 School Census'!BJ:BJ,MATCH($A66,'[1]Jan 2024 School Census'!$A:$A,0))</f>
        <v>75.866667000000007</v>
      </c>
      <c r="AX66" s="198">
        <f>INDEX('[1]Jan 2024 School Census'!BK:BK,MATCH($A66,'[1]Jan 2024 School Census'!$A:$A,0))+INDEX('[1]Jan 2024 School Census'!BL:BL,MATCH($A66,'[1]Jan 2024 School Census'!$A:$A,0))</f>
        <v>1.2</v>
      </c>
      <c r="AY66" s="198">
        <f>INDEX('[1]Jan 2024 School Census'!BM:BM,MATCH($A66,'[1]Jan 2024 School Census'!$A:$A,0))+INDEX('[1]Jan 2024 School Census'!BQ:BQ,MATCH($A66,'[1]Jan 2024 School Census'!$A:$A,0))</f>
        <v>0</v>
      </c>
      <c r="AZ66" s="198">
        <f>INDEX('[1]Jan 2024 School Census'!BN:BN,MATCH($A66,'[1]Jan 2024 School Census'!$A:$A,0))+INDEX('[1]Jan 2024 School Census'!BR:BR,MATCH($A66,'[1]Jan 2024 School Census'!$A:$A,0))</f>
        <v>0</v>
      </c>
      <c r="BA66" s="198">
        <f>INDEX('[1]Jan 2024 School Census'!BO:BO,MATCH($A66,'[1]Jan 2024 School Census'!$A:$A,0))+INDEX('[1]Jan 2024 School Census'!BP:BP,MATCH($A66,'[1]Jan 2024 School Census'!$A:$A,0))+INDEX('[1]Jan 2024 School Census'!BS:BS,MATCH($A66,'[1]Jan 2024 School Census'!$A:$A,0))+INDEX('[1]Jan 2024 School Census'!BT:BT,MATCH($A66,'[1]Jan 2024 School Census'!$A:$A,0))</f>
        <v>0</v>
      </c>
      <c r="BB66" s="198">
        <f>INDEX('[1]Jan 2024 School Census'!BU:BU,MATCH($A66,'[1]Jan 2024 School Census'!$A:$A,0))</f>
        <v>345.78000100000003</v>
      </c>
      <c r="BC66" s="198">
        <f>INDEX('[1]Jan 2024 School Census'!BV:BV,MATCH($A66,'[1]Jan 2024 School Census'!$A:$A,0))</f>
        <v>172.83333300000001</v>
      </c>
      <c r="BD66" s="198">
        <f>INDEX('[1]Jan 2024 School Census'!BW:BW,MATCH($A66,'[1]Jan 2024 School Census'!$A:$A,0))+INDEX('[1]Jan 2024 School Census'!BX:BX,MATCH($A66,'[1]Jan 2024 School Census'!$A:$A,0))</f>
        <v>2</v>
      </c>
      <c r="BE66" s="198">
        <f>INDEX('[1]Jan 2024 EY Census'!J:J,MATCH($A66,'[1]Jan 2024 EY Census'!$A:$A,0))</f>
        <v>5318.8493060000001</v>
      </c>
      <c r="BF66" s="198">
        <f>INDEX('[1]Jan 2024 EY Census'!K:K,MATCH($A66,'[1]Jan 2024 EY Census'!$A:$A,0))</f>
        <v>1981.9720030000001</v>
      </c>
      <c r="BG66" s="198">
        <f>INDEX('[1]Jan 2024 EY Census'!L:L,MATCH($A66,'[1]Jan 2024 EY Census'!$A:$A,0))</f>
        <v>47.267333999999998</v>
      </c>
      <c r="BH66" s="198">
        <f t="shared" si="8"/>
        <v>2113</v>
      </c>
      <c r="BI66" s="198">
        <f t="shared" si="9"/>
        <v>3311</v>
      </c>
      <c r="BJ66" s="198">
        <f t="shared" si="10"/>
        <v>339</v>
      </c>
      <c r="BK66" s="198">
        <f t="shared" si="11"/>
        <v>434.5</v>
      </c>
      <c r="BL66" s="198">
        <v>1401</v>
      </c>
      <c r="BN66" s="218">
        <v>302</v>
      </c>
      <c r="BO66" s="218" t="s">
        <v>94</v>
      </c>
      <c r="BP66" s="218">
        <v>3027000</v>
      </c>
      <c r="BQ66" s="218">
        <v>143865</v>
      </c>
      <c r="BR66" s="218" t="s">
        <v>288</v>
      </c>
      <c r="BS66" s="218" t="s">
        <v>245</v>
      </c>
      <c r="BT66" s="194" t="str">
        <f t="shared" si="0"/>
        <v>Academy</v>
      </c>
      <c r="BU66" s="211">
        <v>0</v>
      </c>
      <c r="BV66" s="211">
        <v>198</v>
      </c>
      <c r="BW66" s="199">
        <f t="shared" si="6"/>
        <v>3</v>
      </c>
      <c r="BX66" s="195" t="str">
        <f t="shared" si="7"/>
        <v>3023</v>
      </c>
      <c r="BY66" s="228">
        <v>383</v>
      </c>
      <c r="BZ66" s="229" t="s">
        <v>163</v>
      </c>
      <c r="CA66" s="258">
        <v>3827.6854389473688</v>
      </c>
      <c r="CB66" s="259">
        <v>847.08789473684214</v>
      </c>
      <c r="CC66" s="258">
        <v>2767.5221052631582</v>
      </c>
      <c r="CD66" s="259">
        <v>32.842105263157897</v>
      </c>
    </row>
    <row r="67" spans="1:82" ht="14.5" x14ac:dyDescent="0.35">
      <c r="A67" s="196">
        <v>810</v>
      </c>
      <c r="B67" s="197" t="s">
        <v>158</v>
      </c>
      <c r="C67" s="198">
        <v>22833.5</v>
      </c>
      <c r="D67" s="198">
        <v>15847.5</v>
      </c>
      <c r="E67" s="198">
        <f>INDEX('[1]Jan 2024 School Census'!D:D,MATCH($A67,'[1]Jan 2024 School Census'!$A:$A,0))</f>
        <v>37.6</v>
      </c>
      <c r="F67" s="198">
        <f>INDEX('[1]Jan 2024 School Census'!E:E,MATCH($A67,'[1]Jan 2024 School Census'!$A:$A,0))</f>
        <v>65</v>
      </c>
      <c r="G67" s="198">
        <f>INDEX('[1]Jan 2024 School Census'!F:F,MATCH($A67,'[1]Jan 2024 School Census'!$A:$A,0))</f>
        <v>17</v>
      </c>
      <c r="H67" s="198">
        <f>INDEX('[1]Jan 2024 School Census'!G:G,MATCH($A67,'[1]Jan 2024 School Census'!$A:$A,0))+INDEX('[1]Jan 2024 School Census'!H:H,MATCH($A67,'[1]Jan 2024 School Census'!$A:$A,0))</f>
        <v>0</v>
      </c>
      <c r="I67" s="198">
        <f>INDEX('[1]Jan 2024 School Census'!I:I,MATCH($A67,'[1]Jan 2024 School Census'!$A:$A,0))</f>
        <v>0</v>
      </c>
      <c r="J67" s="198">
        <f>INDEX('[1]Jan 2024 School Census'!J:J,MATCH($A67,'[1]Jan 2024 School Census'!$A:$A,0))</f>
        <v>24.8</v>
      </c>
      <c r="K67" s="198">
        <f>INDEX('[1]Jan 2024 School Census'!K:K,MATCH($A67,'[1]Jan 2024 School Census'!$A:$A,0))</f>
        <v>11.8</v>
      </c>
      <c r="L67" s="198">
        <f>INDEX('[1]Jan 2024 School Census'!L:L,MATCH($A67,'[1]Jan 2024 School Census'!$A:$A,0))+INDEX('[1]Jan 2024 School Census'!M:M,MATCH($A67,'[1]Jan 2024 School Census'!$A:$A,0))</f>
        <v>0</v>
      </c>
      <c r="M67" s="198">
        <f>INDEX('[1]Jan 2024 School Census'!N:N,MATCH($A67,'[1]Jan 2024 School Census'!$A:$A,0))+INDEX('[1]Jan 2024 School Census'!S:S,MATCH($A67,'[1]Jan 2024 School Census'!$A:$A,0))</f>
        <v>0</v>
      </c>
      <c r="N67" s="198">
        <f>INDEX('[1]Jan 2024 School Census'!O:O,MATCH($A67,'[1]Jan 2024 School Census'!$A:$A,0))+INDEX('[1]Jan 2024 School Census'!T:T,MATCH($A67,'[1]Jan 2024 School Census'!$A:$A,0))</f>
        <v>0</v>
      </c>
      <c r="O67" s="198">
        <f>INDEX('[1]Jan 2024 School Census'!P:P,MATCH($A67,'[1]Jan 2024 School Census'!$A:$A,0))+INDEX('[1]Jan 2024 School Census'!U:U,MATCH($A67,'[1]Jan 2024 School Census'!$A:$A,0))</f>
        <v>0</v>
      </c>
      <c r="P67" s="198">
        <f>INDEX('[1]Jan 2024 School Census'!Q:Q,MATCH($A67,'[1]Jan 2024 School Census'!$A:$A,0))+INDEX('[1]Jan 2024 School Census'!R:R,MATCH($A67,'[1]Jan 2024 School Census'!$A:$A,0))+INDEX('[1]Jan 2024 School Census'!V:V,MATCH($A67,'[1]Jan 2024 School Census'!$A:$A,0))+INDEX('[1]Jan 2024 School Census'!W:W,MATCH($A67,'[1]Jan 2024 School Census'!$A:$A,0))</f>
        <v>0</v>
      </c>
      <c r="Q67" s="198">
        <f>INDEX('[1]Jan 2024 School Census'!X:X,MATCH($A67,'[1]Jan 2024 School Census'!$A:$A,0))</f>
        <v>54.4</v>
      </c>
      <c r="R67" s="198">
        <f>INDEX('[1]Jan 2024 School Census'!Y:Y,MATCH($A67,'[1]Jan 2024 School Census'!$A:$A,0))</f>
        <v>1374.2</v>
      </c>
      <c r="S67" s="198">
        <f>INDEX('[1]Jan 2024 School Census'!Z:Z,MATCH($A67,'[1]Jan 2024 School Census'!$A:$A,0))</f>
        <v>547.4</v>
      </c>
      <c r="T67" s="198">
        <f>INDEX('[1]Jan 2024 School Census'!AA:AA,MATCH($A67,'[1]Jan 2024 School Census'!$A:$A,0))+INDEX('[1]Jan 2024 School Census'!AB:AB,MATCH($A67,'[1]Jan 2024 School Census'!$A:$A,0))</f>
        <v>1</v>
      </c>
      <c r="U67" s="198">
        <f>INDEX('[1]Jan 2024 AP Census'!D:D,MATCH($A67,'[1]Jan 2024 AP Census'!$A:$A,0))</f>
        <v>0</v>
      </c>
      <c r="V67" s="198">
        <f>INDEX('[1]Jan 2024 AP Census'!E:E,MATCH($A67,'[1]Jan 2024 AP Census'!$A:$A,0))</f>
        <v>0</v>
      </c>
      <c r="W67" s="198">
        <f>INDEX('[1]Jan 2024 AP Census'!F:F,MATCH($A67,'[1]Jan 2024 AP Census'!$A:$A,0))</f>
        <v>0</v>
      </c>
      <c r="X67" s="198">
        <f>INDEX('[1]Jan 2024 EY Census'!D:D,MATCH($A67,'[1]Jan 2024 EY Census'!$A:$A,0))</f>
        <v>855.23416399999996</v>
      </c>
      <c r="Y67" s="198">
        <f>INDEX('[1]Jan 2024 EY Census'!E:E,MATCH($A67,'[1]Jan 2024 EY Census'!$A:$A,0))</f>
        <v>1310.44399</v>
      </c>
      <c r="Z67" s="198">
        <f>INDEX('[1]Jan 2024 EY Census'!F:F,MATCH($A67,'[1]Jan 2024 EY Census'!$A:$A,0))</f>
        <v>393.55968899999999</v>
      </c>
      <c r="AA67" s="198">
        <f>INDEX('[1]Jan 2024 EY Census'!G:G,MATCH($A67,'[1]Jan 2024 EY Census'!$A:$A,0))</f>
        <v>16.831581</v>
      </c>
      <c r="AB67" s="198">
        <f>INDEX('[1]Jan 2024 School Census'!AF:AF,MATCH($A67,'[1]Jan 2024 School Census'!$A:$A,0))</f>
        <v>51</v>
      </c>
      <c r="AC67" s="198">
        <f>INDEX('[1]Jan 2024 School Census'!AG:AG,MATCH($A67,'[1]Jan 2024 School Census'!$A:$A,0))</f>
        <v>11</v>
      </c>
      <c r="AD67" s="198">
        <f>INDEX('[1]Jan 2024 School Census'!AH:AH,MATCH($A67,'[1]Jan 2024 School Census'!$A:$A,0))+INDEX('[1]Jan 2024 School Census'!AI:AI,MATCH($A67,'[1]Jan 2024 School Census'!$A:$A,0))</f>
        <v>0</v>
      </c>
      <c r="AE67" s="198">
        <f>INDEX('[1]Jan 2024 School Census'!AJ:AJ,MATCH($A67,'[1]Jan 2024 School Census'!$A:$A,0))</f>
        <v>3</v>
      </c>
      <c r="AF67" s="198">
        <f>INDEX('[1]Jan 2024 School Census'!AK:AK,MATCH($A67,'[1]Jan 2024 School Census'!$A:$A,0))</f>
        <v>2.8</v>
      </c>
      <c r="AG67" s="198">
        <f>INDEX('[1]Jan 2024 School Census'!AL:AL,MATCH($A67,'[1]Jan 2024 School Census'!$A:$A,0))+INDEX('[1]Jan 2024 School Census'!AM:AM,MATCH($A67,'[1]Jan 2024 School Census'!$A:$A,0))</f>
        <v>0</v>
      </c>
      <c r="AH67" s="198">
        <f>INDEX('[1]Jan 2024 School Census'!AN:AN,MATCH($A67,'[1]Jan 2024 School Census'!$A:$A,0))+INDEX('[1]Jan 2024 School Census'!AR:AR,MATCH($A67,'[1]Jan 2024 School Census'!$A:$A,0))</f>
        <v>0</v>
      </c>
      <c r="AI67" s="198">
        <f>INDEX('[1]Jan 2024 School Census'!AO:AO,MATCH($A67,'[1]Jan 2024 School Census'!$A:$A,0))+INDEX('[1]Jan 2024 School Census'!AS:AS,MATCH($A67,'[1]Jan 2024 School Census'!$A:$A,0))</f>
        <v>0</v>
      </c>
      <c r="AJ67" s="198">
        <f>INDEX('[1]Jan 2024 School Census'!AP:AP,MATCH($A67,'[1]Jan 2024 School Census'!$A:$A,0))+INDEX('[1]Jan 2024 School Census'!AQ:AQ,MATCH($A67,'[1]Jan 2024 School Census'!$A:$A,0))+INDEX('[1]Jan 2024 School Census'!AT:AT,MATCH($A67,'[1]Jan 2024 School Census'!$A:$A,0))+INDEX('[1]Jan 2024 School Census'!AU:AU,MATCH($A67,'[1]Jan 2024 School Census'!$A:$A,0))</f>
        <v>0</v>
      </c>
      <c r="AK67" s="198">
        <f>INDEX('[1]Jan 2024 School Census'!AV:AV,MATCH($A67,'[1]Jan 2024 School Census'!$A:$A,0))+INDEX('[1]Jan 2024 School Census'!AZ:AZ,MATCH($A67,'[1]Jan 2024 School Census'!$A:$A,0))</f>
        <v>222.6</v>
      </c>
      <c r="AL67" s="198">
        <f>INDEX('[1]Jan 2024 School Census'!AW:AW,MATCH($A67,'[1]Jan 2024 School Census'!$A:$A,0))+INDEX('[1]Jan 2024 School Census'!BA:BA,MATCH($A67,'[1]Jan 2024 School Census'!$A:$A,0))</f>
        <v>186.8</v>
      </c>
      <c r="AM67" s="198">
        <f>INDEX('[1]Jan 2024 School Census'!AX:AX,MATCH($A67,'[1]Jan 2024 School Census'!$A:$A,0))+INDEX('[1]Jan 2024 School Census'!BB:BB,MATCH($A67,'[1]Jan 2024 School Census'!$A:$A,0))+INDEX('[1]Jan 2024 School Census'!AY:AY,MATCH($A67,'[1]Jan 2024 School Census'!$A:$A,0))+INDEX('[1]Jan 2024 School Census'!BC:BC,MATCH($A67,'[1]Jan 2024 School Census'!$A:$A,0))</f>
        <v>0</v>
      </c>
      <c r="AN67" s="198">
        <f>INDEX('[1]Jan 2024 AP Census'!I:I,MATCH($A67,'[1]Jan 2024 AP Census'!$A:$A,0))</f>
        <v>0</v>
      </c>
      <c r="AO67" s="198">
        <f>INDEX('[1]Jan 2024 AP Census'!J:J,MATCH($A67,'[1]Jan 2024 AP Census'!$A:$A,0))</f>
        <v>0</v>
      </c>
      <c r="AP67" s="198">
        <f>INDEX('[1]Jan 2024 EY Census'!N:N,MATCH($A67,'[1]Jan 2024 EY Census'!$A:$A,0))</f>
        <v>430.72459300000003</v>
      </c>
      <c r="AQ67" s="198">
        <f>INDEX('[1]Jan 2024 EY Census'!O:O,MATCH($A67,'[1]Jan 2024 EY Census'!$A:$A,0))</f>
        <v>147.340361</v>
      </c>
      <c r="AR67" s="198">
        <f>INDEX('[1]Jan 2024 EY Census'!P:P,MATCH($A67,'[1]Jan 2024 EY Census'!$A:$A,0))</f>
        <v>3.9684219999999999</v>
      </c>
      <c r="AS67" s="198">
        <f>INDEX('[1]Jan 2024 School Census'!BE:BE,MATCH($A67,'[1]Jan 2024 School Census'!$A:$A,0))</f>
        <v>6.55</v>
      </c>
      <c r="AT67" s="198">
        <f>INDEX('[1]Jan 2024 School Census'!BF:BF,MATCH($A67,'[1]Jan 2024 School Census'!$A:$A,0))</f>
        <v>4</v>
      </c>
      <c r="AU67" s="198">
        <f>INDEX('[1]Jan 2024 School Census'!BG:BG,MATCH($A67,'[1]Jan 2024 School Census'!$A:$A,0))+INDEX('[1]Jan 2024 School Census'!BH:BH,MATCH($A67,'[1]Jan 2024 School Census'!$A:$A,0))</f>
        <v>0</v>
      </c>
      <c r="AV67" s="198">
        <f>INDEX('[1]Jan 2024 School Census'!BI:BI,MATCH($A67,'[1]Jan 2024 School Census'!$A:$A,0))</f>
        <v>7</v>
      </c>
      <c r="AW67" s="198">
        <f>INDEX('[1]Jan 2024 School Census'!BJ:BJ,MATCH($A67,'[1]Jan 2024 School Census'!$A:$A,0))</f>
        <v>3.2</v>
      </c>
      <c r="AX67" s="198">
        <f>INDEX('[1]Jan 2024 School Census'!BK:BK,MATCH($A67,'[1]Jan 2024 School Census'!$A:$A,0))+INDEX('[1]Jan 2024 School Census'!BL:BL,MATCH($A67,'[1]Jan 2024 School Census'!$A:$A,0))</f>
        <v>0</v>
      </c>
      <c r="AY67" s="198">
        <f>INDEX('[1]Jan 2024 School Census'!BM:BM,MATCH($A67,'[1]Jan 2024 School Census'!$A:$A,0))+INDEX('[1]Jan 2024 School Census'!BQ:BQ,MATCH($A67,'[1]Jan 2024 School Census'!$A:$A,0))</f>
        <v>0</v>
      </c>
      <c r="AZ67" s="198">
        <f>INDEX('[1]Jan 2024 School Census'!BN:BN,MATCH($A67,'[1]Jan 2024 School Census'!$A:$A,0))+INDEX('[1]Jan 2024 School Census'!BR:BR,MATCH($A67,'[1]Jan 2024 School Census'!$A:$A,0))</f>
        <v>0</v>
      </c>
      <c r="BA67" s="198">
        <f>INDEX('[1]Jan 2024 School Census'!BO:BO,MATCH($A67,'[1]Jan 2024 School Census'!$A:$A,0))+INDEX('[1]Jan 2024 School Census'!BP:BP,MATCH($A67,'[1]Jan 2024 School Census'!$A:$A,0))+INDEX('[1]Jan 2024 School Census'!BS:BS,MATCH($A67,'[1]Jan 2024 School Census'!$A:$A,0))+INDEX('[1]Jan 2024 School Census'!BT:BT,MATCH($A67,'[1]Jan 2024 School Census'!$A:$A,0))</f>
        <v>0</v>
      </c>
      <c r="BB67" s="198">
        <f>INDEX('[1]Jan 2024 School Census'!BU:BU,MATCH($A67,'[1]Jan 2024 School Census'!$A:$A,0))</f>
        <v>297.8</v>
      </c>
      <c r="BC67" s="198">
        <f>INDEX('[1]Jan 2024 School Census'!BV:BV,MATCH($A67,'[1]Jan 2024 School Census'!$A:$A,0))</f>
        <v>133.6</v>
      </c>
      <c r="BD67" s="198">
        <f>INDEX('[1]Jan 2024 School Census'!BW:BW,MATCH($A67,'[1]Jan 2024 School Census'!$A:$A,0))+INDEX('[1]Jan 2024 School Census'!BX:BX,MATCH($A67,'[1]Jan 2024 School Census'!$A:$A,0))</f>
        <v>0</v>
      </c>
      <c r="BE67" s="198">
        <f>INDEX('[1]Jan 2024 EY Census'!J:J,MATCH($A67,'[1]Jan 2024 EY Census'!$A:$A,0))</f>
        <v>642.97399499999995</v>
      </c>
      <c r="BF67" s="198">
        <f>INDEX('[1]Jan 2024 EY Census'!K:K,MATCH($A67,'[1]Jan 2024 EY Census'!$A:$A,0))</f>
        <v>205.156665</v>
      </c>
      <c r="BG67" s="198">
        <f>INDEX('[1]Jan 2024 EY Census'!L:L,MATCH($A67,'[1]Jan 2024 EY Census'!$A:$A,0))</f>
        <v>5.968</v>
      </c>
      <c r="BH67" s="198">
        <f t="shared" si="8"/>
        <v>20</v>
      </c>
      <c r="BI67" s="198">
        <f t="shared" si="9"/>
        <v>268</v>
      </c>
      <c r="BJ67" s="198">
        <f t="shared" si="10"/>
        <v>256.5</v>
      </c>
      <c r="BK67" s="198">
        <f t="shared" si="11"/>
        <v>250</v>
      </c>
      <c r="BL67" s="198">
        <v>32</v>
      </c>
      <c r="BN67" s="218">
        <v>302</v>
      </c>
      <c r="BO67" s="218" t="s">
        <v>94</v>
      </c>
      <c r="BP67" s="218">
        <v>3027002</v>
      </c>
      <c r="BQ67" s="218">
        <v>143758</v>
      </c>
      <c r="BR67" s="218" t="s">
        <v>1229</v>
      </c>
      <c r="BS67" s="218" t="s">
        <v>256</v>
      </c>
      <c r="BT67" s="194" t="str">
        <f t="shared" si="0"/>
        <v>Academy</v>
      </c>
      <c r="BU67" s="211">
        <v>1</v>
      </c>
      <c r="BV67" s="211">
        <v>9</v>
      </c>
      <c r="BW67" s="199">
        <f t="shared" si="6"/>
        <v>4</v>
      </c>
      <c r="BX67" s="195" t="str">
        <f t="shared" si="7"/>
        <v>3024</v>
      </c>
      <c r="BY67" s="228">
        <v>384</v>
      </c>
      <c r="BZ67" s="229" t="s">
        <v>224</v>
      </c>
      <c r="CA67" s="258">
        <v>1457.7643858421052</v>
      </c>
      <c r="CB67" s="259">
        <v>357.73947368421057</v>
      </c>
      <c r="CC67" s="258">
        <v>1020.6163157894738</v>
      </c>
      <c r="CD67" s="259">
        <v>35.852631578947367</v>
      </c>
    </row>
    <row r="68" spans="1:82" ht="14.5" x14ac:dyDescent="0.35">
      <c r="A68" s="196">
        <v>314</v>
      </c>
      <c r="B68" s="197" t="s">
        <v>159</v>
      </c>
      <c r="C68" s="198">
        <v>12644.5</v>
      </c>
      <c r="D68" s="198">
        <v>10045.5</v>
      </c>
      <c r="E68" s="198">
        <f>INDEX('[1]Jan 2024 School Census'!D:D,MATCH($A68,'[1]Jan 2024 School Census'!$A:$A,0))</f>
        <v>12</v>
      </c>
      <c r="F68" s="198">
        <f>INDEX('[1]Jan 2024 School Census'!E:E,MATCH($A68,'[1]Jan 2024 School Census'!$A:$A,0))</f>
        <v>63.266666999999998</v>
      </c>
      <c r="G68" s="198">
        <f>INDEX('[1]Jan 2024 School Census'!F:F,MATCH($A68,'[1]Jan 2024 School Census'!$A:$A,0))</f>
        <v>38</v>
      </c>
      <c r="H68" s="198">
        <f>INDEX('[1]Jan 2024 School Census'!G:G,MATCH($A68,'[1]Jan 2024 School Census'!$A:$A,0))+INDEX('[1]Jan 2024 School Census'!H:H,MATCH($A68,'[1]Jan 2024 School Census'!$A:$A,0))</f>
        <v>1</v>
      </c>
      <c r="I68" s="198">
        <f>INDEX('[1]Jan 2024 School Census'!I:I,MATCH($A68,'[1]Jan 2024 School Census'!$A:$A,0))</f>
        <v>37</v>
      </c>
      <c r="J68" s="198">
        <f>INDEX('[1]Jan 2024 School Census'!J:J,MATCH($A68,'[1]Jan 2024 School Census'!$A:$A,0))</f>
        <v>429</v>
      </c>
      <c r="K68" s="198">
        <f>INDEX('[1]Jan 2024 School Census'!K:K,MATCH($A68,'[1]Jan 2024 School Census'!$A:$A,0))</f>
        <v>155</v>
      </c>
      <c r="L68" s="198">
        <f>INDEX('[1]Jan 2024 School Census'!L:L,MATCH($A68,'[1]Jan 2024 School Census'!$A:$A,0))+INDEX('[1]Jan 2024 School Census'!M:M,MATCH($A68,'[1]Jan 2024 School Census'!$A:$A,0))</f>
        <v>7</v>
      </c>
      <c r="M68" s="198">
        <f>INDEX('[1]Jan 2024 School Census'!N:N,MATCH($A68,'[1]Jan 2024 School Census'!$A:$A,0))+INDEX('[1]Jan 2024 School Census'!S:S,MATCH($A68,'[1]Jan 2024 School Census'!$A:$A,0))</f>
        <v>0</v>
      </c>
      <c r="N68" s="198">
        <f>INDEX('[1]Jan 2024 School Census'!O:O,MATCH($A68,'[1]Jan 2024 School Census'!$A:$A,0))+INDEX('[1]Jan 2024 School Census'!T:T,MATCH($A68,'[1]Jan 2024 School Census'!$A:$A,0))</f>
        <v>0</v>
      </c>
      <c r="O68" s="198">
        <f>INDEX('[1]Jan 2024 School Census'!P:P,MATCH($A68,'[1]Jan 2024 School Census'!$A:$A,0))+INDEX('[1]Jan 2024 School Census'!U:U,MATCH($A68,'[1]Jan 2024 School Census'!$A:$A,0))</f>
        <v>0</v>
      </c>
      <c r="P68" s="198">
        <f>INDEX('[1]Jan 2024 School Census'!Q:Q,MATCH($A68,'[1]Jan 2024 School Census'!$A:$A,0))+INDEX('[1]Jan 2024 School Census'!R:R,MATCH($A68,'[1]Jan 2024 School Census'!$A:$A,0))+INDEX('[1]Jan 2024 School Census'!V:V,MATCH($A68,'[1]Jan 2024 School Census'!$A:$A,0))+INDEX('[1]Jan 2024 School Census'!W:W,MATCH($A68,'[1]Jan 2024 School Census'!$A:$A,0))</f>
        <v>0</v>
      </c>
      <c r="Q68" s="198">
        <f>INDEX('[1]Jan 2024 School Census'!X:X,MATCH($A68,'[1]Jan 2024 School Census'!$A:$A,0))</f>
        <v>6</v>
      </c>
      <c r="R68" s="198">
        <f>INDEX('[1]Jan 2024 School Census'!Y:Y,MATCH($A68,'[1]Jan 2024 School Census'!$A:$A,0))</f>
        <v>153.6</v>
      </c>
      <c r="S68" s="198">
        <f>INDEX('[1]Jan 2024 School Census'!Z:Z,MATCH($A68,'[1]Jan 2024 School Census'!$A:$A,0))</f>
        <v>71.8</v>
      </c>
      <c r="T68" s="198">
        <f>INDEX('[1]Jan 2024 School Census'!AA:AA,MATCH($A68,'[1]Jan 2024 School Census'!$A:$A,0))+INDEX('[1]Jan 2024 School Census'!AB:AB,MATCH($A68,'[1]Jan 2024 School Census'!$A:$A,0))</f>
        <v>3</v>
      </c>
      <c r="U68" s="198">
        <f>INDEX('[1]Jan 2024 AP Census'!D:D,MATCH($A68,'[1]Jan 2024 AP Census'!$A:$A,0))</f>
        <v>0</v>
      </c>
      <c r="V68" s="198">
        <f>INDEX('[1]Jan 2024 AP Census'!E:E,MATCH($A68,'[1]Jan 2024 AP Census'!$A:$A,0))</f>
        <v>0</v>
      </c>
      <c r="W68" s="198">
        <f>INDEX('[1]Jan 2024 AP Census'!F:F,MATCH($A68,'[1]Jan 2024 AP Census'!$A:$A,0))</f>
        <v>0</v>
      </c>
      <c r="X68" s="198">
        <f>INDEX('[1]Jan 2024 EY Census'!D:D,MATCH($A68,'[1]Jan 2024 EY Census'!$A:$A,0))</f>
        <v>169.41666599999999</v>
      </c>
      <c r="Y68" s="198">
        <f>INDEX('[1]Jan 2024 EY Census'!E:E,MATCH($A68,'[1]Jan 2024 EY Census'!$A:$A,0))</f>
        <v>1000.133335</v>
      </c>
      <c r="Z68" s="198">
        <f>INDEX('[1]Jan 2024 EY Census'!F:F,MATCH($A68,'[1]Jan 2024 EY Census'!$A:$A,0))</f>
        <v>285.566667</v>
      </c>
      <c r="AA68" s="198">
        <f>INDEX('[1]Jan 2024 EY Census'!G:G,MATCH($A68,'[1]Jan 2024 EY Census'!$A:$A,0))</f>
        <v>60</v>
      </c>
      <c r="AB68" s="198">
        <f>INDEX('[1]Jan 2024 School Census'!AF:AF,MATCH($A68,'[1]Jan 2024 School Census'!$A:$A,0))</f>
        <v>6</v>
      </c>
      <c r="AC68" s="198">
        <f>INDEX('[1]Jan 2024 School Census'!AG:AG,MATCH($A68,'[1]Jan 2024 School Census'!$A:$A,0))</f>
        <v>7</v>
      </c>
      <c r="AD68" s="198">
        <f>INDEX('[1]Jan 2024 School Census'!AH:AH,MATCH($A68,'[1]Jan 2024 School Census'!$A:$A,0))+INDEX('[1]Jan 2024 School Census'!AI:AI,MATCH($A68,'[1]Jan 2024 School Census'!$A:$A,0))</f>
        <v>0</v>
      </c>
      <c r="AE68" s="198">
        <f>INDEX('[1]Jan 2024 School Census'!AJ:AJ,MATCH($A68,'[1]Jan 2024 School Census'!$A:$A,0))</f>
        <v>39</v>
      </c>
      <c r="AF68" s="198">
        <f>INDEX('[1]Jan 2024 School Census'!AK:AK,MATCH($A68,'[1]Jan 2024 School Census'!$A:$A,0))</f>
        <v>31</v>
      </c>
      <c r="AG68" s="198">
        <f>INDEX('[1]Jan 2024 School Census'!AL:AL,MATCH($A68,'[1]Jan 2024 School Census'!$A:$A,0))+INDEX('[1]Jan 2024 School Census'!AM:AM,MATCH($A68,'[1]Jan 2024 School Census'!$A:$A,0))</f>
        <v>0</v>
      </c>
      <c r="AH68" s="198">
        <f>INDEX('[1]Jan 2024 School Census'!AN:AN,MATCH($A68,'[1]Jan 2024 School Census'!$A:$A,0))+INDEX('[1]Jan 2024 School Census'!AR:AR,MATCH($A68,'[1]Jan 2024 School Census'!$A:$A,0))</f>
        <v>0</v>
      </c>
      <c r="AI68" s="198">
        <f>INDEX('[1]Jan 2024 School Census'!AO:AO,MATCH($A68,'[1]Jan 2024 School Census'!$A:$A,0))+INDEX('[1]Jan 2024 School Census'!AS:AS,MATCH($A68,'[1]Jan 2024 School Census'!$A:$A,0))</f>
        <v>0</v>
      </c>
      <c r="AJ68" s="198">
        <f>INDEX('[1]Jan 2024 School Census'!AP:AP,MATCH($A68,'[1]Jan 2024 School Census'!$A:$A,0))+INDEX('[1]Jan 2024 School Census'!AQ:AQ,MATCH($A68,'[1]Jan 2024 School Census'!$A:$A,0))+INDEX('[1]Jan 2024 School Census'!AT:AT,MATCH($A68,'[1]Jan 2024 School Census'!$A:$A,0))+INDEX('[1]Jan 2024 School Census'!AU:AU,MATCH($A68,'[1]Jan 2024 School Census'!$A:$A,0))</f>
        <v>0</v>
      </c>
      <c r="AK68" s="198">
        <f>INDEX('[1]Jan 2024 School Census'!AV:AV,MATCH($A68,'[1]Jan 2024 School Census'!$A:$A,0))+INDEX('[1]Jan 2024 School Census'!AZ:AZ,MATCH($A68,'[1]Jan 2024 School Census'!$A:$A,0))</f>
        <v>27</v>
      </c>
      <c r="AL68" s="198">
        <f>INDEX('[1]Jan 2024 School Census'!AW:AW,MATCH($A68,'[1]Jan 2024 School Census'!$A:$A,0))+INDEX('[1]Jan 2024 School Census'!BA:BA,MATCH($A68,'[1]Jan 2024 School Census'!$A:$A,0))</f>
        <v>12</v>
      </c>
      <c r="AM68" s="198">
        <f>INDEX('[1]Jan 2024 School Census'!AX:AX,MATCH($A68,'[1]Jan 2024 School Census'!$A:$A,0))+INDEX('[1]Jan 2024 School Census'!BB:BB,MATCH($A68,'[1]Jan 2024 School Census'!$A:$A,0))+INDEX('[1]Jan 2024 School Census'!AY:AY,MATCH($A68,'[1]Jan 2024 School Census'!$A:$A,0))+INDEX('[1]Jan 2024 School Census'!BC:BC,MATCH($A68,'[1]Jan 2024 School Census'!$A:$A,0))</f>
        <v>0</v>
      </c>
      <c r="AN68" s="198">
        <f>INDEX('[1]Jan 2024 AP Census'!I:I,MATCH($A68,'[1]Jan 2024 AP Census'!$A:$A,0))</f>
        <v>0</v>
      </c>
      <c r="AO68" s="198">
        <f>INDEX('[1]Jan 2024 AP Census'!J:J,MATCH($A68,'[1]Jan 2024 AP Census'!$A:$A,0))</f>
        <v>0</v>
      </c>
      <c r="AP68" s="198">
        <f>INDEX('[1]Jan 2024 EY Census'!N:N,MATCH($A68,'[1]Jan 2024 EY Census'!$A:$A,0))</f>
        <v>60.366667</v>
      </c>
      <c r="AQ68" s="198">
        <f>INDEX('[1]Jan 2024 EY Census'!O:O,MATCH($A68,'[1]Jan 2024 EY Census'!$A:$A,0))</f>
        <v>22.9</v>
      </c>
      <c r="AR68" s="198">
        <f>INDEX('[1]Jan 2024 EY Census'!P:P,MATCH($A68,'[1]Jan 2024 EY Census'!$A:$A,0))</f>
        <v>4</v>
      </c>
      <c r="AS68" s="198">
        <f>INDEX('[1]Jan 2024 School Census'!BE:BE,MATCH($A68,'[1]Jan 2024 School Census'!$A:$A,0))</f>
        <v>16.166667</v>
      </c>
      <c r="AT68" s="198">
        <f>INDEX('[1]Jan 2024 School Census'!BF:BF,MATCH($A68,'[1]Jan 2024 School Census'!$A:$A,0))</f>
        <v>5</v>
      </c>
      <c r="AU68" s="198">
        <f>INDEX('[1]Jan 2024 School Census'!BG:BG,MATCH($A68,'[1]Jan 2024 School Census'!$A:$A,0))+INDEX('[1]Jan 2024 School Census'!BH:BH,MATCH($A68,'[1]Jan 2024 School Census'!$A:$A,0))</f>
        <v>0</v>
      </c>
      <c r="AV68" s="198">
        <f>INDEX('[1]Jan 2024 School Census'!BI:BI,MATCH($A68,'[1]Jan 2024 School Census'!$A:$A,0))</f>
        <v>127.333333</v>
      </c>
      <c r="AW68" s="198">
        <f>INDEX('[1]Jan 2024 School Census'!BJ:BJ,MATCH($A68,'[1]Jan 2024 School Census'!$A:$A,0))</f>
        <v>47</v>
      </c>
      <c r="AX68" s="198">
        <f>INDEX('[1]Jan 2024 School Census'!BK:BK,MATCH($A68,'[1]Jan 2024 School Census'!$A:$A,0))+INDEX('[1]Jan 2024 School Census'!BL:BL,MATCH($A68,'[1]Jan 2024 School Census'!$A:$A,0))</f>
        <v>4</v>
      </c>
      <c r="AY68" s="198">
        <f>INDEX('[1]Jan 2024 School Census'!BM:BM,MATCH($A68,'[1]Jan 2024 School Census'!$A:$A,0))+INDEX('[1]Jan 2024 School Census'!BQ:BQ,MATCH($A68,'[1]Jan 2024 School Census'!$A:$A,0))</f>
        <v>0</v>
      </c>
      <c r="AZ68" s="198">
        <f>INDEX('[1]Jan 2024 School Census'!BN:BN,MATCH($A68,'[1]Jan 2024 School Census'!$A:$A,0))+INDEX('[1]Jan 2024 School Census'!BR:BR,MATCH($A68,'[1]Jan 2024 School Census'!$A:$A,0))</f>
        <v>0</v>
      </c>
      <c r="BA68" s="198">
        <f>INDEX('[1]Jan 2024 School Census'!BO:BO,MATCH($A68,'[1]Jan 2024 School Census'!$A:$A,0))+INDEX('[1]Jan 2024 School Census'!BP:BP,MATCH($A68,'[1]Jan 2024 School Census'!$A:$A,0))+INDEX('[1]Jan 2024 School Census'!BS:BS,MATCH($A68,'[1]Jan 2024 School Census'!$A:$A,0))+INDEX('[1]Jan 2024 School Census'!BT:BT,MATCH($A68,'[1]Jan 2024 School Census'!$A:$A,0))</f>
        <v>0</v>
      </c>
      <c r="BB68" s="198">
        <f>INDEX('[1]Jan 2024 School Census'!BU:BU,MATCH($A68,'[1]Jan 2024 School Census'!$A:$A,0))</f>
        <v>51.933332999999998</v>
      </c>
      <c r="BC68" s="198">
        <f>INDEX('[1]Jan 2024 School Census'!BV:BV,MATCH($A68,'[1]Jan 2024 School Census'!$A:$A,0))</f>
        <v>21.4</v>
      </c>
      <c r="BD68" s="198">
        <f>INDEX('[1]Jan 2024 School Census'!BW:BW,MATCH($A68,'[1]Jan 2024 School Census'!$A:$A,0))+INDEX('[1]Jan 2024 School Census'!BX:BX,MATCH($A68,'[1]Jan 2024 School Census'!$A:$A,0))</f>
        <v>3</v>
      </c>
      <c r="BE68" s="198">
        <f>INDEX('[1]Jan 2024 EY Census'!J:J,MATCH($A68,'[1]Jan 2024 EY Census'!$A:$A,0))</f>
        <v>456.10933399999999</v>
      </c>
      <c r="BF68" s="198">
        <f>INDEX('[1]Jan 2024 EY Census'!K:K,MATCH($A68,'[1]Jan 2024 EY Census'!$A:$A,0))</f>
        <v>121.748667</v>
      </c>
      <c r="BG68" s="198">
        <f>INDEX('[1]Jan 2024 EY Census'!L:L,MATCH($A68,'[1]Jan 2024 EY Census'!$A:$A,0))</f>
        <v>17.533332999999999</v>
      </c>
      <c r="BH68" s="198">
        <f t="shared" si="8"/>
        <v>0</v>
      </c>
      <c r="BI68" s="198">
        <f t="shared" si="9"/>
        <v>0</v>
      </c>
      <c r="BJ68" s="198">
        <f t="shared" si="10"/>
        <v>191</v>
      </c>
      <c r="BK68" s="198">
        <f t="shared" si="11"/>
        <v>321</v>
      </c>
      <c r="BL68" s="198">
        <v>131</v>
      </c>
      <c r="BN68" s="218">
        <v>302</v>
      </c>
      <c r="BO68" s="218" t="s">
        <v>94</v>
      </c>
      <c r="BP68" s="218">
        <v>3027005</v>
      </c>
      <c r="BQ68" s="218">
        <v>101395</v>
      </c>
      <c r="BR68" s="218" t="s">
        <v>301</v>
      </c>
      <c r="BS68" s="218" t="s">
        <v>241</v>
      </c>
      <c r="BT68" s="194" t="str">
        <f t="shared" si="0"/>
        <v>Maintained</v>
      </c>
      <c r="BU68" s="211">
        <v>137</v>
      </c>
      <c r="BV68" s="211">
        <v>19</v>
      </c>
      <c r="BW68" s="199">
        <f t="shared" si="6"/>
        <v>5</v>
      </c>
      <c r="BX68" s="195" t="str">
        <f t="shared" si="7"/>
        <v>3025</v>
      </c>
      <c r="BY68" s="228">
        <v>390</v>
      </c>
      <c r="BZ68" s="229" t="s">
        <v>142</v>
      </c>
      <c r="CA68" s="258">
        <v>795.3</v>
      </c>
      <c r="CB68" s="259">
        <v>143.17105263157893</v>
      </c>
      <c r="CC68" s="258">
        <v>549.25684210526322</v>
      </c>
      <c r="CD68" s="259">
        <v>5.1384210526315792</v>
      </c>
    </row>
    <row r="69" spans="1:82" ht="14.5" x14ac:dyDescent="0.35">
      <c r="A69" s="196">
        <v>382</v>
      </c>
      <c r="B69" s="197" t="s">
        <v>160</v>
      </c>
      <c r="C69" s="198">
        <v>36355</v>
      </c>
      <c r="D69" s="198">
        <v>26508.5</v>
      </c>
      <c r="E69" s="198">
        <f>INDEX('[1]Jan 2024 School Census'!D:D,MATCH($A69,'[1]Jan 2024 School Census'!$A:$A,0))</f>
        <v>19</v>
      </c>
      <c r="F69" s="198">
        <f>INDEX('[1]Jan 2024 School Census'!E:E,MATCH($A69,'[1]Jan 2024 School Census'!$A:$A,0))</f>
        <v>56</v>
      </c>
      <c r="G69" s="198">
        <f>INDEX('[1]Jan 2024 School Census'!F:F,MATCH($A69,'[1]Jan 2024 School Census'!$A:$A,0))</f>
        <v>15</v>
      </c>
      <c r="H69" s="198">
        <f>INDEX('[1]Jan 2024 School Census'!G:G,MATCH($A69,'[1]Jan 2024 School Census'!$A:$A,0))+INDEX('[1]Jan 2024 School Census'!H:H,MATCH($A69,'[1]Jan 2024 School Census'!$A:$A,0))</f>
        <v>0</v>
      </c>
      <c r="I69" s="198">
        <f>INDEX('[1]Jan 2024 School Census'!I:I,MATCH($A69,'[1]Jan 2024 School Census'!$A:$A,0))</f>
        <v>0</v>
      </c>
      <c r="J69" s="198">
        <f>INDEX('[1]Jan 2024 School Census'!J:J,MATCH($A69,'[1]Jan 2024 School Census'!$A:$A,0))</f>
        <v>696.63333299999999</v>
      </c>
      <c r="K69" s="198">
        <f>INDEX('[1]Jan 2024 School Census'!K:K,MATCH($A69,'[1]Jan 2024 School Census'!$A:$A,0))</f>
        <v>282.39999999999998</v>
      </c>
      <c r="L69" s="198">
        <f>INDEX('[1]Jan 2024 School Census'!L:L,MATCH($A69,'[1]Jan 2024 School Census'!$A:$A,0))+INDEX('[1]Jan 2024 School Census'!M:M,MATCH($A69,'[1]Jan 2024 School Census'!$A:$A,0))</f>
        <v>4</v>
      </c>
      <c r="M69" s="198">
        <f>INDEX('[1]Jan 2024 School Census'!N:N,MATCH($A69,'[1]Jan 2024 School Census'!$A:$A,0))+INDEX('[1]Jan 2024 School Census'!S:S,MATCH($A69,'[1]Jan 2024 School Census'!$A:$A,0))</f>
        <v>0</v>
      </c>
      <c r="N69" s="198">
        <f>INDEX('[1]Jan 2024 School Census'!O:O,MATCH($A69,'[1]Jan 2024 School Census'!$A:$A,0))+INDEX('[1]Jan 2024 School Census'!T:T,MATCH($A69,'[1]Jan 2024 School Census'!$A:$A,0))</f>
        <v>0</v>
      </c>
      <c r="O69" s="198">
        <f>INDEX('[1]Jan 2024 School Census'!P:P,MATCH($A69,'[1]Jan 2024 School Census'!$A:$A,0))+INDEX('[1]Jan 2024 School Census'!U:U,MATCH($A69,'[1]Jan 2024 School Census'!$A:$A,0))</f>
        <v>0</v>
      </c>
      <c r="P69" s="198">
        <f>INDEX('[1]Jan 2024 School Census'!Q:Q,MATCH($A69,'[1]Jan 2024 School Census'!$A:$A,0))+INDEX('[1]Jan 2024 School Census'!R:R,MATCH($A69,'[1]Jan 2024 School Census'!$A:$A,0))+INDEX('[1]Jan 2024 School Census'!V:V,MATCH($A69,'[1]Jan 2024 School Census'!$A:$A,0))+INDEX('[1]Jan 2024 School Census'!W:W,MATCH($A69,'[1]Jan 2024 School Census'!$A:$A,0))</f>
        <v>0</v>
      </c>
      <c r="Q69" s="198">
        <f>INDEX('[1]Jan 2024 School Census'!X:X,MATCH($A69,'[1]Jan 2024 School Census'!$A:$A,0))</f>
        <v>31.6</v>
      </c>
      <c r="R69" s="198">
        <f>INDEX('[1]Jan 2024 School Census'!Y:Y,MATCH($A69,'[1]Jan 2024 School Census'!$A:$A,0))</f>
        <v>504.2</v>
      </c>
      <c r="S69" s="198">
        <f>INDEX('[1]Jan 2024 School Census'!Z:Z,MATCH($A69,'[1]Jan 2024 School Census'!$A:$A,0))</f>
        <v>192.2</v>
      </c>
      <c r="T69" s="198">
        <f>INDEX('[1]Jan 2024 School Census'!AA:AA,MATCH($A69,'[1]Jan 2024 School Census'!$A:$A,0))+INDEX('[1]Jan 2024 School Census'!AB:AB,MATCH($A69,'[1]Jan 2024 School Census'!$A:$A,0))</f>
        <v>1</v>
      </c>
      <c r="U69" s="198">
        <f>INDEX('[1]Jan 2024 AP Census'!D:D,MATCH($A69,'[1]Jan 2024 AP Census'!$A:$A,0))</f>
        <v>0</v>
      </c>
      <c r="V69" s="198">
        <f>INDEX('[1]Jan 2024 AP Census'!E:E,MATCH($A69,'[1]Jan 2024 AP Census'!$A:$A,0))</f>
        <v>0</v>
      </c>
      <c r="W69" s="198">
        <f>INDEX('[1]Jan 2024 AP Census'!F:F,MATCH($A69,'[1]Jan 2024 AP Census'!$A:$A,0))</f>
        <v>0</v>
      </c>
      <c r="X69" s="198">
        <f>INDEX('[1]Jan 2024 EY Census'!D:D,MATCH($A69,'[1]Jan 2024 EY Census'!$A:$A,0))</f>
        <v>1229.6894870000001</v>
      </c>
      <c r="Y69" s="198">
        <f>INDEX('[1]Jan 2024 EY Census'!E:E,MATCH($A69,'[1]Jan 2024 EY Census'!$A:$A,0))</f>
        <v>3195.2706619999999</v>
      </c>
      <c r="Z69" s="198">
        <f>INDEX('[1]Jan 2024 EY Census'!F:F,MATCH($A69,'[1]Jan 2024 EY Census'!$A:$A,0))</f>
        <v>1196.7272089999999</v>
      </c>
      <c r="AA69" s="198">
        <f>INDEX('[1]Jan 2024 EY Census'!G:G,MATCH($A69,'[1]Jan 2024 EY Census'!$A:$A,0))</f>
        <v>79.878947999999994</v>
      </c>
      <c r="AB69" s="198">
        <f>INDEX('[1]Jan 2024 School Census'!AF:AF,MATCH($A69,'[1]Jan 2024 School Census'!$A:$A,0))</f>
        <v>19</v>
      </c>
      <c r="AC69" s="198">
        <f>INDEX('[1]Jan 2024 School Census'!AG:AG,MATCH($A69,'[1]Jan 2024 School Census'!$A:$A,0))</f>
        <v>7</v>
      </c>
      <c r="AD69" s="198">
        <f>INDEX('[1]Jan 2024 School Census'!AH:AH,MATCH($A69,'[1]Jan 2024 School Census'!$A:$A,0))+INDEX('[1]Jan 2024 School Census'!AI:AI,MATCH($A69,'[1]Jan 2024 School Census'!$A:$A,0))</f>
        <v>0</v>
      </c>
      <c r="AE69" s="198">
        <f>INDEX('[1]Jan 2024 School Census'!AJ:AJ,MATCH($A69,'[1]Jan 2024 School Census'!$A:$A,0))</f>
        <v>148.933333</v>
      </c>
      <c r="AF69" s="198">
        <f>INDEX('[1]Jan 2024 School Census'!AK:AK,MATCH($A69,'[1]Jan 2024 School Census'!$A:$A,0))</f>
        <v>81</v>
      </c>
      <c r="AG69" s="198">
        <f>INDEX('[1]Jan 2024 School Census'!AL:AL,MATCH($A69,'[1]Jan 2024 School Census'!$A:$A,0))+INDEX('[1]Jan 2024 School Census'!AM:AM,MATCH($A69,'[1]Jan 2024 School Census'!$A:$A,0))</f>
        <v>0</v>
      </c>
      <c r="AH69" s="198">
        <f>INDEX('[1]Jan 2024 School Census'!AN:AN,MATCH($A69,'[1]Jan 2024 School Census'!$A:$A,0))+INDEX('[1]Jan 2024 School Census'!AR:AR,MATCH($A69,'[1]Jan 2024 School Census'!$A:$A,0))</f>
        <v>0</v>
      </c>
      <c r="AI69" s="198">
        <f>INDEX('[1]Jan 2024 School Census'!AO:AO,MATCH($A69,'[1]Jan 2024 School Census'!$A:$A,0))+INDEX('[1]Jan 2024 School Census'!AS:AS,MATCH($A69,'[1]Jan 2024 School Census'!$A:$A,0))</f>
        <v>0</v>
      </c>
      <c r="AJ69" s="198">
        <f>INDEX('[1]Jan 2024 School Census'!AP:AP,MATCH($A69,'[1]Jan 2024 School Census'!$A:$A,0))+INDEX('[1]Jan 2024 School Census'!AQ:AQ,MATCH($A69,'[1]Jan 2024 School Census'!$A:$A,0))+INDEX('[1]Jan 2024 School Census'!AT:AT,MATCH($A69,'[1]Jan 2024 School Census'!$A:$A,0))+INDEX('[1]Jan 2024 School Census'!AU:AU,MATCH($A69,'[1]Jan 2024 School Census'!$A:$A,0))</f>
        <v>0</v>
      </c>
      <c r="AK69" s="198">
        <f>INDEX('[1]Jan 2024 School Census'!AV:AV,MATCH($A69,'[1]Jan 2024 School Census'!$A:$A,0))+INDEX('[1]Jan 2024 School Census'!AZ:AZ,MATCH($A69,'[1]Jan 2024 School Census'!$A:$A,0))</f>
        <v>163.80000000000001</v>
      </c>
      <c r="AL69" s="198">
        <f>INDEX('[1]Jan 2024 School Census'!AW:AW,MATCH($A69,'[1]Jan 2024 School Census'!$A:$A,0))+INDEX('[1]Jan 2024 School Census'!BA:BA,MATCH($A69,'[1]Jan 2024 School Census'!$A:$A,0))</f>
        <v>64</v>
      </c>
      <c r="AM69" s="198">
        <f>INDEX('[1]Jan 2024 School Census'!AX:AX,MATCH($A69,'[1]Jan 2024 School Census'!$A:$A,0))+INDEX('[1]Jan 2024 School Census'!BB:BB,MATCH($A69,'[1]Jan 2024 School Census'!$A:$A,0))+INDEX('[1]Jan 2024 School Census'!AY:AY,MATCH($A69,'[1]Jan 2024 School Census'!$A:$A,0))+INDEX('[1]Jan 2024 School Census'!BC:BC,MATCH($A69,'[1]Jan 2024 School Census'!$A:$A,0))</f>
        <v>0</v>
      </c>
      <c r="AN69" s="198">
        <f>INDEX('[1]Jan 2024 AP Census'!I:I,MATCH($A69,'[1]Jan 2024 AP Census'!$A:$A,0))</f>
        <v>0</v>
      </c>
      <c r="AO69" s="198">
        <f>INDEX('[1]Jan 2024 AP Census'!J:J,MATCH($A69,'[1]Jan 2024 AP Census'!$A:$A,0))</f>
        <v>0</v>
      </c>
      <c r="AP69" s="198">
        <f>INDEX('[1]Jan 2024 EY Census'!N:N,MATCH($A69,'[1]Jan 2024 EY Census'!$A:$A,0))</f>
        <v>639.15965700000004</v>
      </c>
      <c r="AQ69" s="198">
        <f>INDEX('[1]Jan 2024 EY Census'!O:O,MATCH($A69,'[1]Jan 2024 EY Census'!$A:$A,0))</f>
        <v>300.89122900000001</v>
      </c>
      <c r="AR69" s="198">
        <f>INDEX('[1]Jan 2024 EY Census'!P:P,MATCH($A69,'[1]Jan 2024 EY Census'!$A:$A,0))</f>
        <v>14.984211</v>
      </c>
      <c r="AS69" s="198">
        <f>INDEX('[1]Jan 2024 School Census'!BE:BE,MATCH($A69,'[1]Jan 2024 School Census'!$A:$A,0))</f>
        <v>11</v>
      </c>
      <c r="AT69" s="198">
        <f>INDEX('[1]Jan 2024 School Census'!BF:BF,MATCH($A69,'[1]Jan 2024 School Census'!$A:$A,0))</f>
        <v>3</v>
      </c>
      <c r="AU69" s="198">
        <f>INDEX('[1]Jan 2024 School Census'!BG:BG,MATCH($A69,'[1]Jan 2024 School Census'!$A:$A,0))+INDEX('[1]Jan 2024 School Census'!BH:BH,MATCH($A69,'[1]Jan 2024 School Census'!$A:$A,0))</f>
        <v>0</v>
      </c>
      <c r="AV69" s="198">
        <f>INDEX('[1]Jan 2024 School Census'!BI:BI,MATCH($A69,'[1]Jan 2024 School Census'!$A:$A,0))</f>
        <v>157.36666700000001</v>
      </c>
      <c r="AW69" s="198">
        <f>INDEX('[1]Jan 2024 School Census'!BJ:BJ,MATCH($A69,'[1]Jan 2024 School Census'!$A:$A,0))</f>
        <v>71.316668000000007</v>
      </c>
      <c r="AX69" s="198">
        <f>INDEX('[1]Jan 2024 School Census'!BK:BK,MATCH($A69,'[1]Jan 2024 School Census'!$A:$A,0))+INDEX('[1]Jan 2024 School Census'!BL:BL,MATCH($A69,'[1]Jan 2024 School Census'!$A:$A,0))</f>
        <v>3</v>
      </c>
      <c r="AY69" s="198">
        <f>INDEX('[1]Jan 2024 School Census'!BM:BM,MATCH($A69,'[1]Jan 2024 School Census'!$A:$A,0))+INDEX('[1]Jan 2024 School Census'!BQ:BQ,MATCH($A69,'[1]Jan 2024 School Census'!$A:$A,0))</f>
        <v>0</v>
      </c>
      <c r="AZ69" s="198">
        <f>INDEX('[1]Jan 2024 School Census'!BN:BN,MATCH($A69,'[1]Jan 2024 School Census'!$A:$A,0))+INDEX('[1]Jan 2024 School Census'!BR:BR,MATCH($A69,'[1]Jan 2024 School Census'!$A:$A,0))</f>
        <v>0</v>
      </c>
      <c r="BA69" s="198">
        <f>INDEX('[1]Jan 2024 School Census'!BO:BO,MATCH($A69,'[1]Jan 2024 School Census'!$A:$A,0))+INDEX('[1]Jan 2024 School Census'!BP:BP,MATCH($A69,'[1]Jan 2024 School Census'!$A:$A,0))+INDEX('[1]Jan 2024 School Census'!BS:BS,MATCH($A69,'[1]Jan 2024 School Census'!$A:$A,0))+INDEX('[1]Jan 2024 School Census'!BT:BT,MATCH($A69,'[1]Jan 2024 School Census'!$A:$A,0))</f>
        <v>0</v>
      </c>
      <c r="BB69" s="198">
        <f>INDEX('[1]Jan 2024 School Census'!BU:BU,MATCH($A69,'[1]Jan 2024 School Census'!$A:$A,0))</f>
        <v>95.95</v>
      </c>
      <c r="BC69" s="198">
        <f>INDEX('[1]Jan 2024 School Census'!BV:BV,MATCH($A69,'[1]Jan 2024 School Census'!$A:$A,0))</f>
        <v>44</v>
      </c>
      <c r="BD69" s="198">
        <f>INDEX('[1]Jan 2024 School Census'!BW:BW,MATCH($A69,'[1]Jan 2024 School Census'!$A:$A,0))+INDEX('[1]Jan 2024 School Census'!BX:BX,MATCH($A69,'[1]Jan 2024 School Census'!$A:$A,0))</f>
        <v>1</v>
      </c>
      <c r="BE69" s="198">
        <f>INDEX('[1]Jan 2024 EY Census'!J:J,MATCH($A69,'[1]Jan 2024 EY Census'!$A:$A,0))</f>
        <v>1768.562676</v>
      </c>
      <c r="BF69" s="198">
        <f>INDEX('[1]Jan 2024 EY Census'!K:K,MATCH($A69,'[1]Jan 2024 EY Census'!$A:$A,0))</f>
        <v>689.69333600000004</v>
      </c>
      <c r="BG69" s="198">
        <f>INDEX('[1]Jan 2024 EY Census'!L:L,MATCH($A69,'[1]Jan 2024 EY Census'!$A:$A,0))</f>
        <v>25.894666999999998</v>
      </c>
      <c r="BH69" s="198">
        <f t="shared" si="8"/>
        <v>203</v>
      </c>
      <c r="BI69" s="198">
        <f t="shared" si="9"/>
        <v>454</v>
      </c>
      <c r="BJ69" s="198">
        <f t="shared" si="10"/>
        <v>74</v>
      </c>
      <c r="BK69" s="198">
        <f t="shared" si="11"/>
        <v>114</v>
      </c>
      <c r="BL69" s="198">
        <v>123</v>
      </c>
      <c r="BN69" s="218">
        <v>302</v>
      </c>
      <c r="BO69" s="218" t="s">
        <v>94</v>
      </c>
      <c r="BP69" s="218">
        <v>3027009</v>
      </c>
      <c r="BQ69" s="218">
        <v>101396</v>
      </c>
      <c r="BR69" s="218" t="s">
        <v>302</v>
      </c>
      <c r="BS69" s="218" t="s">
        <v>241</v>
      </c>
      <c r="BT69" s="194" t="str">
        <f t="shared" ref="BT69:BT132" si="12">IF(OR(LEFT(BS69,7)="Academy",LEFT(BS69,11)="Free School"),"Academy","Maintained")</f>
        <v>Maintained</v>
      </c>
      <c r="BU69" s="211">
        <v>170</v>
      </c>
      <c r="BV69" s="211">
        <v>0</v>
      </c>
      <c r="BW69" s="199">
        <f t="shared" si="6"/>
        <v>6</v>
      </c>
      <c r="BX69" s="195" t="str">
        <f t="shared" si="7"/>
        <v>3026</v>
      </c>
      <c r="BY69" s="228">
        <v>391</v>
      </c>
      <c r="BZ69" s="229" t="s">
        <v>174</v>
      </c>
      <c r="CA69" s="258">
        <v>1068.0636842105264</v>
      </c>
      <c r="CB69" s="259">
        <v>698.36157894736834</v>
      </c>
      <c r="CC69" s="258">
        <v>788.16947368421063</v>
      </c>
      <c r="CD69" s="259">
        <v>34.819473684210529</v>
      </c>
    </row>
    <row r="70" spans="1:82" ht="14.5" x14ac:dyDescent="0.35">
      <c r="A70" s="196">
        <v>340</v>
      </c>
      <c r="B70" s="197" t="s">
        <v>161</v>
      </c>
      <c r="C70" s="198">
        <v>13372</v>
      </c>
      <c r="D70" s="198">
        <v>5939.5</v>
      </c>
      <c r="E70" s="198">
        <f>INDEX('[1]Jan 2024 School Census'!D:D,MATCH($A70,'[1]Jan 2024 School Census'!$A:$A,0))</f>
        <v>0</v>
      </c>
      <c r="F70" s="198">
        <f>INDEX('[1]Jan 2024 School Census'!E:E,MATCH($A70,'[1]Jan 2024 School Census'!$A:$A,0))</f>
        <v>0</v>
      </c>
      <c r="G70" s="198">
        <f>INDEX('[1]Jan 2024 School Census'!F:F,MATCH($A70,'[1]Jan 2024 School Census'!$A:$A,0))</f>
        <v>0</v>
      </c>
      <c r="H70" s="198">
        <f>INDEX('[1]Jan 2024 School Census'!G:G,MATCH($A70,'[1]Jan 2024 School Census'!$A:$A,0))+INDEX('[1]Jan 2024 School Census'!H:H,MATCH($A70,'[1]Jan 2024 School Census'!$A:$A,0))</f>
        <v>0</v>
      </c>
      <c r="I70" s="198">
        <f>INDEX('[1]Jan 2024 School Census'!I:I,MATCH($A70,'[1]Jan 2024 School Census'!$A:$A,0))</f>
        <v>49</v>
      </c>
      <c r="J70" s="198">
        <f>INDEX('[1]Jan 2024 School Census'!J:J,MATCH($A70,'[1]Jan 2024 School Census'!$A:$A,0))</f>
        <v>729.8</v>
      </c>
      <c r="K70" s="198">
        <f>INDEX('[1]Jan 2024 School Census'!K:K,MATCH($A70,'[1]Jan 2024 School Census'!$A:$A,0))</f>
        <v>307</v>
      </c>
      <c r="L70" s="198">
        <f>INDEX('[1]Jan 2024 School Census'!L:L,MATCH($A70,'[1]Jan 2024 School Census'!$A:$A,0))+INDEX('[1]Jan 2024 School Census'!M:M,MATCH($A70,'[1]Jan 2024 School Census'!$A:$A,0))</f>
        <v>7</v>
      </c>
      <c r="M70" s="198">
        <f>INDEX('[1]Jan 2024 School Census'!N:N,MATCH($A70,'[1]Jan 2024 School Census'!$A:$A,0))+INDEX('[1]Jan 2024 School Census'!S:S,MATCH($A70,'[1]Jan 2024 School Census'!$A:$A,0))</f>
        <v>0</v>
      </c>
      <c r="N70" s="198">
        <f>INDEX('[1]Jan 2024 School Census'!O:O,MATCH($A70,'[1]Jan 2024 School Census'!$A:$A,0))+INDEX('[1]Jan 2024 School Census'!T:T,MATCH($A70,'[1]Jan 2024 School Census'!$A:$A,0))</f>
        <v>0</v>
      </c>
      <c r="O70" s="198">
        <f>INDEX('[1]Jan 2024 School Census'!P:P,MATCH($A70,'[1]Jan 2024 School Census'!$A:$A,0))+INDEX('[1]Jan 2024 School Census'!U:U,MATCH($A70,'[1]Jan 2024 School Census'!$A:$A,0))</f>
        <v>0</v>
      </c>
      <c r="P70" s="198">
        <f>INDEX('[1]Jan 2024 School Census'!Q:Q,MATCH($A70,'[1]Jan 2024 School Census'!$A:$A,0))+INDEX('[1]Jan 2024 School Census'!R:R,MATCH($A70,'[1]Jan 2024 School Census'!$A:$A,0))+INDEX('[1]Jan 2024 School Census'!V:V,MATCH($A70,'[1]Jan 2024 School Census'!$A:$A,0))+INDEX('[1]Jan 2024 School Census'!W:W,MATCH($A70,'[1]Jan 2024 School Census'!$A:$A,0))</f>
        <v>0</v>
      </c>
      <c r="Q70" s="198">
        <f>INDEX('[1]Jan 2024 School Census'!X:X,MATCH($A70,'[1]Jan 2024 School Census'!$A:$A,0))</f>
        <v>0</v>
      </c>
      <c r="R70" s="198">
        <f>INDEX('[1]Jan 2024 School Census'!Y:Y,MATCH($A70,'[1]Jan 2024 School Census'!$A:$A,0))</f>
        <v>234</v>
      </c>
      <c r="S70" s="198">
        <f>INDEX('[1]Jan 2024 School Census'!Z:Z,MATCH($A70,'[1]Jan 2024 School Census'!$A:$A,0))</f>
        <v>89</v>
      </c>
      <c r="T70" s="198">
        <f>INDEX('[1]Jan 2024 School Census'!AA:AA,MATCH($A70,'[1]Jan 2024 School Census'!$A:$A,0))+INDEX('[1]Jan 2024 School Census'!AB:AB,MATCH($A70,'[1]Jan 2024 School Census'!$A:$A,0))</f>
        <v>2</v>
      </c>
      <c r="U70" s="198">
        <f>INDEX('[1]Jan 2024 AP Census'!D:D,MATCH($A70,'[1]Jan 2024 AP Census'!$A:$A,0))</f>
        <v>0</v>
      </c>
      <c r="V70" s="198">
        <f>INDEX('[1]Jan 2024 AP Census'!E:E,MATCH($A70,'[1]Jan 2024 AP Census'!$A:$A,0))</f>
        <v>0</v>
      </c>
      <c r="W70" s="198">
        <f>INDEX('[1]Jan 2024 AP Census'!F:F,MATCH($A70,'[1]Jan 2024 AP Census'!$A:$A,0))</f>
        <v>0</v>
      </c>
      <c r="X70" s="198">
        <f>INDEX('[1]Jan 2024 EY Census'!D:D,MATCH($A70,'[1]Jan 2024 EY Census'!$A:$A,0))</f>
        <v>500</v>
      </c>
      <c r="Y70" s="198">
        <f>INDEX('[1]Jan 2024 EY Census'!E:E,MATCH($A70,'[1]Jan 2024 EY Census'!$A:$A,0))</f>
        <v>749.26666699999998</v>
      </c>
      <c r="Z70" s="198">
        <f>INDEX('[1]Jan 2024 EY Census'!F:F,MATCH($A70,'[1]Jan 2024 EY Census'!$A:$A,0))</f>
        <v>203</v>
      </c>
      <c r="AA70" s="198">
        <f>INDEX('[1]Jan 2024 EY Census'!G:G,MATCH($A70,'[1]Jan 2024 EY Census'!$A:$A,0))</f>
        <v>7.4</v>
      </c>
      <c r="AB70" s="198">
        <f>INDEX('[1]Jan 2024 School Census'!AF:AF,MATCH($A70,'[1]Jan 2024 School Census'!$A:$A,0))</f>
        <v>0</v>
      </c>
      <c r="AC70" s="198">
        <f>INDEX('[1]Jan 2024 School Census'!AG:AG,MATCH($A70,'[1]Jan 2024 School Census'!$A:$A,0))</f>
        <v>0</v>
      </c>
      <c r="AD70" s="198">
        <f>INDEX('[1]Jan 2024 School Census'!AH:AH,MATCH($A70,'[1]Jan 2024 School Census'!$A:$A,0))+INDEX('[1]Jan 2024 School Census'!AI:AI,MATCH($A70,'[1]Jan 2024 School Census'!$A:$A,0))</f>
        <v>0</v>
      </c>
      <c r="AE70" s="198">
        <f>INDEX('[1]Jan 2024 School Census'!AJ:AJ,MATCH($A70,'[1]Jan 2024 School Census'!$A:$A,0))</f>
        <v>149</v>
      </c>
      <c r="AF70" s="198">
        <f>INDEX('[1]Jan 2024 School Census'!AK:AK,MATCH($A70,'[1]Jan 2024 School Census'!$A:$A,0))</f>
        <v>73</v>
      </c>
      <c r="AG70" s="198">
        <f>INDEX('[1]Jan 2024 School Census'!AL:AL,MATCH($A70,'[1]Jan 2024 School Census'!$A:$A,0))+INDEX('[1]Jan 2024 School Census'!AM:AM,MATCH($A70,'[1]Jan 2024 School Census'!$A:$A,0))</f>
        <v>2</v>
      </c>
      <c r="AH70" s="198">
        <f>INDEX('[1]Jan 2024 School Census'!AN:AN,MATCH($A70,'[1]Jan 2024 School Census'!$A:$A,0))+INDEX('[1]Jan 2024 School Census'!AR:AR,MATCH($A70,'[1]Jan 2024 School Census'!$A:$A,0))</f>
        <v>0</v>
      </c>
      <c r="AI70" s="198">
        <f>INDEX('[1]Jan 2024 School Census'!AO:AO,MATCH($A70,'[1]Jan 2024 School Census'!$A:$A,0))+INDEX('[1]Jan 2024 School Census'!AS:AS,MATCH($A70,'[1]Jan 2024 School Census'!$A:$A,0))</f>
        <v>0</v>
      </c>
      <c r="AJ70" s="198">
        <f>INDEX('[1]Jan 2024 School Census'!AP:AP,MATCH($A70,'[1]Jan 2024 School Census'!$A:$A,0))+INDEX('[1]Jan 2024 School Census'!AQ:AQ,MATCH($A70,'[1]Jan 2024 School Census'!$A:$A,0))+INDEX('[1]Jan 2024 School Census'!AT:AT,MATCH($A70,'[1]Jan 2024 School Census'!$A:$A,0))+INDEX('[1]Jan 2024 School Census'!AU:AU,MATCH($A70,'[1]Jan 2024 School Census'!$A:$A,0))</f>
        <v>0</v>
      </c>
      <c r="AK70" s="198">
        <f>INDEX('[1]Jan 2024 School Census'!AV:AV,MATCH($A70,'[1]Jan 2024 School Census'!$A:$A,0))+INDEX('[1]Jan 2024 School Census'!AZ:AZ,MATCH($A70,'[1]Jan 2024 School Census'!$A:$A,0))</f>
        <v>32</v>
      </c>
      <c r="AL70" s="198">
        <f>INDEX('[1]Jan 2024 School Census'!AW:AW,MATCH($A70,'[1]Jan 2024 School Census'!$A:$A,0))+INDEX('[1]Jan 2024 School Census'!BA:BA,MATCH($A70,'[1]Jan 2024 School Census'!$A:$A,0))</f>
        <v>18</v>
      </c>
      <c r="AM70" s="198">
        <f>INDEX('[1]Jan 2024 School Census'!AX:AX,MATCH($A70,'[1]Jan 2024 School Census'!$A:$A,0))+INDEX('[1]Jan 2024 School Census'!BB:BB,MATCH($A70,'[1]Jan 2024 School Census'!$A:$A,0))+INDEX('[1]Jan 2024 School Census'!AY:AY,MATCH($A70,'[1]Jan 2024 School Census'!$A:$A,0))+INDEX('[1]Jan 2024 School Census'!BC:BC,MATCH($A70,'[1]Jan 2024 School Census'!$A:$A,0))</f>
        <v>0</v>
      </c>
      <c r="AN70" s="198">
        <f>INDEX('[1]Jan 2024 AP Census'!I:I,MATCH($A70,'[1]Jan 2024 AP Census'!$A:$A,0))</f>
        <v>0</v>
      </c>
      <c r="AO70" s="198">
        <f>INDEX('[1]Jan 2024 AP Census'!J:J,MATCH($A70,'[1]Jan 2024 AP Census'!$A:$A,0))</f>
        <v>0</v>
      </c>
      <c r="AP70" s="198">
        <f>INDEX('[1]Jan 2024 EY Census'!N:N,MATCH($A70,'[1]Jan 2024 EY Census'!$A:$A,0))</f>
        <v>133</v>
      </c>
      <c r="AQ70" s="198">
        <f>INDEX('[1]Jan 2024 EY Census'!O:O,MATCH($A70,'[1]Jan 2024 EY Census'!$A:$A,0))</f>
        <v>40</v>
      </c>
      <c r="AR70" s="198">
        <f>INDEX('[1]Jan 2024 EY Census'!P:P,MATCH($A70,'[1]Jan 2024 EY Census'!$A:$A,0))</f>
        <v>2</v>
      </c>
      <c r="AS70" s="198">
        <f>INDEX('[1]Jan 2024 School Census'!BE:BE,MATCH($A70,'[1]Jan 2024 School Census'!$A:$A,0))</f>
        <v>0</v>
      </c>
      <c r="AT70" s="198">
        <f>INDEX('[1]Jan 2024 School Census'!BF:BF,MATCH($A70,'[1]Jan 2024 School Census'!$A:$A,0))</f>
        <v>0</v>
      </c>
      <c r="AU70" s="198">
        <f>INDEX('[1]Jan 2024 School Census'!BG:BG,MATCH($A70,'[1]Jan 2024 School Census'!$A:$A,0))+INDEX('[1]Jan 2024 School Census'!BH:BH,MATCH($A70,'[1]Jan 2024 School Census'!$A:$A,0))</f>
        <v>0</v>
      </c>
      <c r="AV70" s="198">
        <f>INDEX('[1]Jan 2024 School Census'!BI:BI,MATCH($A70,'[1]Jan 2024 School Census'!$A:$A,0))</f>
        <v>282.8</v>
      </c>
      <c r="AW70" s="198">
        <f>INDEX('[1]Jan 2024 School Census'!BJ:BJ,MATCH($A70,'[1]Jan 2024 School Census'!$A:$A,0))</f>
        <v>141.19999999999999</v>
      </c>
      <c r="AX70" s="198">
        <f>INDEX('[1]Jan 2024 School Census'!BK:BK,MATCH($A70,'[1]Jan 2024 School Census'!$A:$A,0))+INDEX('[1]Jan 2024 School Census'!BL:BL,MATCH($A70,'[1]Jan 2024 School Census'!$A:$A,0))</f>
        <v>4</v>
      </c>
      <c r="AY70" s="198">
        <f>INDEX('[1]Jan 2024 School Census'!BM:BM,MATCH($A70,'[1]Jan 2024 School Census'!$A:$A,0))+INDEX('[1]Jan 2024 School Census'!BQ:BQ,MATCH($A70,'[1]Jan 2024 School Census'!$A:$A,0))</f>
        <v>0</v>
      </c>
      <c r="AZ70" s="198">
        <f>INDEX('[1]Jan 2024 School Census'!BN:BN,MATCH($A70,'[1]Jan 2024 School Census'!$A:$A,0))+INDEX('[1]Jan 2024 School Census'!BR:BR,MATCH($A70,'[1]Jan 2024 School Census'!$A:$A,0))</f>
        <v>0</v>
      </c>
      <c r="BA70" s="198">
        <f>INDEX('[1]Jan 2024 School Census'!BO:BO,MATCH($A70,'[1]Jan 2024 School Census'!$A:$A,0))+INDEX('[1]Jan 2024 School Census'!BP:BP,MATCH($A70,'[1]Jan 2024 School Census'!$A:$A,0))+INDEX('[1]Jan 2024 School Census'!BS:BS,MATCH($A70,'[1]Jan 2024 School Census'!$A:$A,0))+INDEX('[1]Jan 2024 School Census'!BT:BT,MATCH($A70,'[1]Jan 2024 School Census'!$A:$A,0))</f>
        <v>0</v>
      </c>
      <c r="BB70" s="198">
        <f>INDEX('[1]Jan 2024 School Census'!BU:BU,MATCH($A70,'[1]Jan 2024 School Census'!$A:$A,0))</f>
        <v>109.4</v>
      </c>
      <c r="BC70" s="198">
        <f>INDEX('[1]Jan 2024 School Census'!BV:BV,MATCH($A70,'[1]Jan 2024 School Census'!$A:$A,0))</f>
        <v>43.6</v>
      </c>
      <c r="BD70" s="198">
        <f>INDEX('[1]Jan 2024 School Census'!BW:BW,MATCH($A70,'[1]Jan 2024 School Census'!$A:$A,0))+INDEX('[1]Jan 2024 School Census'!BX:BX,MATCH($A70,'[1]Jan 2024 School Census'!$A:$A,0))</f>
        <v>0</v>
      </c>
      <c r="BE70" s="198">
        <f>INDEX('[1]Jan 2024 EY Census'!J:J,MATCH($A70,'[1]Jan 2024 EY Census'!$A:$A,0))</f>
        <v>524.40000099999997</v>
      </c>
      <c r="BF70" s="198">
        <f>INDEX('[1]Jan 2024 EY Census'!K:K,MATCH($A70,'[1]Jan 2024 EY Census'!$A:$A,0))</f>
        <v>165.33333300000001</v>
      </c>
      <c r="BG70" s="198">
        <f>INDEX('[1]Jan 2024 EY Census'!L:L,MATCH($A70,'[1]Jan 2024 EY Census'!$A:$A,0))</f>
        <v>2</v>
      </c>
      <c r="BH70" s="198">
        <f t="shared" ref="BH70:BH101" si="13">SUMIFS(BU:BU,$BN:$BN,$A70,$BT:$BT,"Maintained")</f>
        <v>187</v>
      </c>
      <c r="BI70" s="198">
        <f t="shared" ref="BI70:BI101" si="14">SUMIFS(BV:BV,$BN:$BN,$A70,$BT:$BT,"Maintained")</f>
        <v>429</v>
      </c>
      <c r="BJ70" s="198">
        <f t="shared" ref="BJ70:BJ101" si="15">SUMIFS(BU:BU,$BN:$BN,$A70,$BT:$BT,"Academy")</f>
        <v>7</v>
      </c>
      <c r="BK70" s="198">
        <f t="shared" ref="BK70:BK101" si="16">SUMIFS(BV:BV,$BN:$BN,$A70,$BT:$BT,"Academy")</f>
        <v>70</v>
      </c>
      <c r="BL70" s="198">
        <v>0</v>
      </c>
      <c r="BN70" s="218">
        <v>302</v>
      </c>
      <c r="BO70" s="218" t="s">
        <v>94</v>
      </c>
      <c r="BP70" s="218">
        <v>3027010</v>
      </c>
      <c r="BQ70" s="218">
        <v>101397</v>
      </c>
      <c r="BR70" s="218" t="s">
        <v>303</v>
      </c>
      <c r="BS70" s="218" t="s">
        <v>241</v>
      </c>
      <c r="BT70" s="194" t="str">
        <f t="shared" si="12"/>
        <v>Maintained</v>
      </c>
      <c r="BU70" s="211">
        <v>0</v>
      </c>
      <c r="BV70" s="211">
        <v>114</v>
      </c>
      <c r="BW70" s="199">
        <f t="shared" si="6"/>
        <v>7</v>
      </c>
      <c r="BX70" s="195" t="str">
        <f t="shared" si="7"/>
        <v>3027</v>
      </c>
      <c r="BY70" s="228">
        <v>392</v>
      </c>
      <c r="BZ70" s="229" t="s">
        <v>180</v>
      </c>
      <c r="CA70" s="258">
        <v>1109.7663147894737</v>
      </c>
      <c r="CB70" s="259">
        <v>74.989473684210537</v>
      </c>
      <c r="CC70" s="258">
        <v>777.98157894736846</v>
      </c>
      <c r="CD70" s="259">
        <v>10.263157894736842</v>
      </c>
    </row>
    <row r="71" spans="1:82" ht="14.5" x14ac:dyDescent="0.35">
      <c r="A71" s="196">
        <v>208</v>
      </c>
      <c r="B71" s="197" t="s">
        <v>119</v>
      </c>
      <c r="C71" s="198">
        <v>18776.5</v>
      </c>
      <c r="D71" s="198">
        <v>11538.5</v>
      </c>
      <c r="E71" s="198">
        <f>INDEX('[1]Jan 2024 School Census'!D:D,MATCH($A71,'[1]Jan 2024 School Census'!$A:$A,0))</f>
        <v>113</v>
      </c>
      <c r="F71" s="198">
        <f>INDEX('[1]Jan 2024 School Census'!E:E,MATCH($A71,'[1]Jan 2024 School Census'!$A:$A,0))</f>
        <v>199</v>
      </c>
      <c r="G71" s="198">
        <f>INDEX('[1]Jan 2024 School Census'!F:F,MATCH($A71,'[1]Jan 2024 School Census'!$A:$A,0))</f>
        <v>70</v>
      </c>
      <c r="H71" s="198">
        <f>INDEX('[1]Jan 2024 School Census'!G:G,MATCH($A71,'[1]Jan 2024 School Census'!$A:$A,0))+INDEX('[1]Jan 2024 School Census'!H:H,MATCH($A71,'[1]Jan 2024 School Census'!$A:$A,0))</f>
        <v>3</v>
      </c>
      <c r="I71" s="198">
        <f>INDEX('[1]Jan 2024 School Census'!I:I,MATCH($A71,'[1]Jan 2024 School Census'!$A:$A,0))</f>
        <v>36</v>
      </c>
      <c r="J71" s="198">
        <f>INDEX('[1]Jan 2024 School Census'!J:J,MATCH($A71,'[1]Jan 2024 School Census'!$A:$A,0))</f>
        <v>775.9</v>
      </c>
      <c r="K71" s="198">
        <f>INDEX('[1]Jan 2024 School Census'!K:K,MATCH($A71,'[1]Jan 2024 School Census'!$A:$A,0))</f>
        <v>375</v>
      </c>
      <c r="L71" s="198">
        <f>INDEX('[1]Jan 2024 School Census'!L:L,MATCH($A71,'[1]Jan 2024 School Census'!$A:$A,0))+INDEX('[1]Jan 2024 School Census'!M:M,MATCH($A71,'[1]Jan 2024 School Census'!$A:$A,0))</f>
        <v>6</v>
      </c>
      <c r="M71" s="198">
        <f>INDEX('[1]Jan 2024 School Census'!N:N,MATCH($A71,'[1]Jan 2024 School Census'!$A:$A,0))+INDEX('[1]Jan 2024 School Census'!S:S,MATCH($A71,'[1]Jan 2024 School Census'!$A:$A,0))</f>
        <v>0</v>
      </c>
      <c r="N71" s="198">
        <f>INDEX('[1]Jan 2024 School Census'!O:O,MATCH($A71,'[1]Jan 2024 School Census'!$A:$A,0))+INDEX('[1]Jan 2024 School Census'!T:T,MATCH($A71,'[1]Jan 2024 School Census'!$A:$A,0))</f>
        <v>43</v>
      </c>
      <c r="O71" s="198">
        <f>INDEX('[1]Jan 2024 School Census'!P:P,MATCH($A71,'[1]Jan 2024 School Census'!$A:$A,0))+INDEX('[1]Jan 2024 School Census'!U:U,MATCH($A71,'[1]Jan 2024 School Census'!$A:$A,0))</f>
        <v>19</v>
      </c>
      <c r="P71" s="198">
        <f>INDEX('[1]Jan 2024 School Census'!Q:Q,MATCH($A71,'[1]Jan 2024 School Census'!$A:$A,0))+INDEX('[1]Jan 2024 School Census'!R:R,MATCH($A71,'[1]Jan 2024 School Census'!$A:$A,0))+INDEX('[1]Jan 2024 School Census'!V:V,MATCH($A71,'[1]Jan 2024 School Census'!$A:$A,0))+INDEX('[1]Jan 2024 School Census'!W:W,MATCH($A71,'[1]Jan 2024 School Census'!$A:$A,0))</f>
        <v>0</v>
      </c>
      <c r="Q71" s="198">
        <f>INDEX('[1]Jan 2024 School Census'!X:X,MATCH($A71,'[1]Jan 2024 School Census'!$A:$A,0))</f>
        <v>0</v>
      </c>
      <c r="R71" s="198">
        <f>INDEX('[1]Jan 2024 School Census'!Y:Y,MATCH($A71,'[1]Jan 2024 School Census'!$A:$A,0))</f>
        <v>114</v>
      </c>
      <c r="S71" s="198">
        <f>INDEX('[1]Jan 2024 School Census'!Z:Z,MATCH($A71,'[1]Jan 2024 School Census'!$A:$A,0))</f>
        <v>51.5</v>
      </c>
      <c r="T71" s="198">
        <f>INDEX('[1]Jan 2024 School Census'!AA:AA,MATCH($A71,'[1]Jan 2024 School Census'!$A:$A,0))+INDEX('[1]Jan 2024 School Census'!AB:AB,MATCH($A71,'[1]Jan 2024 School Census'!$A:$A,0))</f>
        <v>0</v>
      </c>
      <c r="U71" s="198">
        <f>INDEX('[1]Jan 2024 AP Census'!D:D,MATCH($A71,'[1]Jan 2024 AP Census'!$A:$A,0))</f>
        <v>0</v>
      </c>
      <c r="V71" s="198">
        <f>INDEX('[1]Jan 2024 AP Census'!E:E,MATCH($A71,'[1]Jan 2024 AP Census'!$A:$A,0))</f>
        <v>0</v>
      </c>
      <c r="W71" s="198">
        <f>INDEX('[1]Jan 2024 AP Census'!F:F,MATCH($A71,'[1]Jan 2024 AP Census'!$A:$A,0))</f>
        <v>0</v>
      </c>
      <c r="X71" s="198">
        <f>INDEX('[1]Jan 2024 EY Census'!D:D,MATCH($A71,'[1]Jan 2024 EY Census'!$A:$A,0))</f>
        <v>375</v>
      </c>
      <c r="Y71" s="198">
        <f>INDEX('[1]Jan 2024 EY Census'!E:E,MATCH($A71,'[1]Jan 2024 EY Census'!$A:$A,0))</f>
        <v>1431.6</v>
      </c>
      <c r="Z71" s="198">
        <f>INDEX('[1]Jan 2024 EY Census'!F:F,MATCH($A71,'[1]Jan 2024 EY Census'!$A:$A,0))</f>
        <v>397</v>
      </c>
      <c r="AA71" s="198">
        <f>INDEX('[1]Jan 2024 EY Census'!G:G,MATCH($A71,'[1]Jan 2024 EY Census'!$A:$A,0))</f>
        <v>82</v>
      </c>
      <c r="AB71" s="198">
        <f>INDEX('[1]Jan 2024 School Census'!AF:AF,MATCH($A71,'[1]Jan 2024 School Census'!$A:$A,0))</f>
        <v>88</v>
      </c>
      <c r="AC71" s="198">
        <f>INDEX('[1]Jan 2024 School Census'!AG:AG,MATCH($A71,'[1]Jan 2024 School Census'!$A:$A,0))</f>
        <v>33</v>
      </c>
      <c r="AD71" s="198">
        <f>INDEX('[1]Jan 2024 School Census'!AH:AH,MATCH($A71,'[1]Jan 2024 School Census'!$A:$A,0))+INDEX('[1]Jan 2024 School Census'!AI:AI,MATCH($A71,'[1]Jan 2024 School Census'!$A:$A,0))</f>
        <v>2</v>
      </c>
      <c r="AE71" s="198">
        <f>INDEX('[1]Jan 2024 School Census'!AJ:AJ,MATCH($A71,'[1]Jan 2024 School Census'!$A:$A,0))</f>
        <v>204.5</v>
      </c>
      <c r="AF71" s="198">
        <f>INDEX('[1]Jan 2024 School Census'!AK:AK,MATCH($A71,'[1]Jan 2024 School Census'!$A:$A,0))</f>
        <v>128</v>
      </c>
      <c r="AG71" s="198">
        <f>INDEX('[1]Jan 2024 School Census'!AL:AL,MATCH($A71,'[1]Jan 2024 School Census'!$A:$A,0))+INDEX('[1]Jan 2024 School Census'!AM:AM,MATCH($A71,'[1]Jan 2024 School Census'!$A:$A,0))</f>
        <v>2</v>
      </c>
      <c r="AH71" s="198">
        <f>INDEX('[1]Jan 2024 School Census'!AN:AN,MATCH($A71,'[1]Jan 2024 School Census'!$A:$A,0))+INDEX('[1]Jan 2024 School Census'!AR:AR,MATCH($A71,'[1]Jan 2024 School Census'!$A:$A,0))</f>
        <v>1</v>
      </c>
      <c r="AI71" s="198">
        <f>INDEX('[1]Jan 2024 School Census'!AO:AO,MATCH($A71,'[1]Jan 2024 School Census'!$A:$A,0))+INDEX('[1]Jan 2024 School Census'!AS:AS,MATCH($A71,'[1]Jan 2024 School Census'!$A:$A,0))</f>
        <v>1</v>
      </c>
      <c r="AJ71" s="198">
        <f>INDEX('[1]Jan 2024 School Census'!AP:AP,MATCH($A71,'[1]Jan 2024 School Census'!$A:$A,0))+INDEX('[1]Jan 2024 School Census'!AQ:AQ,MATCH($A71,'[1]Jan 2024 School Census'!$A:$A,0))+INDEX('[1]Jan 2024 School Census'!AT:AT,MATCH($A71,'[1]Jan 2024 School Census'!$A:$A,0))+INDEX('[1]Jan 2024 School Census'!AU:AU,MATCH($A71,'[1]Jan 2024 School Census'!$A:$A,0))</f>
        <v>0</v>
      </c>
      <c r="AK71" s="198">
        <f>INDEX('[1]Jan 2024 School Census'!AV:AV,MATCH($A71,'[1]Jan 2024 School Census'!$A:$A,0))+INDEX('[1]Jan 2024 School Census'!AZ:AZ,MATCH($A71,'[1]Jan 2024 School Census'!$A:$A,0))</f>
        <v>22</v>
      </c>
      <c r="AL71" s="198">
        <f>INDEX('[1]Jan 2024 School Census'!AW:AW,MATCH($A71,'[1]Jan 2024 School Census'!$A:$A,0))+INDEX('[1]Jan 2024 School Census'!BA:BA,MATCH($A71,'[1]Jan 2024 School Census'!$A:$A,0))</f>
        <v>5</v>
      </c>
      <c r="AM71" s="198">
        <f>INDEX('[1]Jan 2024 School Census'!AX:AX,MATCH($A71,'[1]Jan 2024 School Census'!$A:$A,0))+INDEX('[1]Jan 2024 School Census'!BB:BB,MATCH($A71,'[1]Jan 2024 School Census'!$A:$A,0))+INDEX('[1]Jan 2024 School Census'!AY:AY,MATCH($A71,'[1]Jan 2024 School Census'!$A:$A,0))+INDEX('[1]Jan 2024 School Census'!BC:BC,MATCH($A71,'[1]Jan 2024 School Census'!$A:$A,0))</f>
        <v>0</v>
      </c>
      <c r="AN71" s="198">
        <f>INDEX('[1]Jan 2024 AP Census'!I:I,MATCH($A71,'[1]Jan 2024 AP Census'!$A:$A,0))</f>
        <v>0</v>
      </c>
      <c r="AO71" s="198">
        <f>INDEX('[1]Jan 2024 AP Census'!J:J,MATCH($A71,'[1]Jan 2024 AP Census'!$A:$A,0))</f>
        <v>0</v>
      </c>
      <c r="AP71" s="198">
        <f>INDEX('[1]Jan 2024 EY Census'!N:N,MATCH($A71,'[1]Jan 2024 EY Census'!$A:$A,0))</f>
        <v>70</v>
      </c>
      <c r="AQ71" s="198">
        <f>INDEX('[1]Jan 2024 EY Census'!O:O,MATCH($A71,'[1]Jan 2024 EY Census'!$A:$A,0))</f>
        <v>29</v>
      </c>
      <c r="AR71" s="198">
        <f>INDEX('[1]Jan 2024 EY Census'!P:P,MATCH($A71,'[1]Jan 2024 EY Census'!$A:$A,0))</f>
        <v>1</v>
      </c>
      <c r="AS71" s="198">
        <f>INDEX('[1]Jan 2024 School Census'!BE:BE,MATCH($A71,'[1]Jan 2024 School Census'!$A:$A,0))</f>
        <v>63</v>
      </c>
      <c r="AT71" s="198">
        <f>INDEX('[1]Jan 2024 School Census'!BF:BF,MATCH($A71,'[1]Jan 2024 School Census'!$A:$A,0))</f>
        <v>29</v>
      </c>
      <c r="AU71" s="198">
        <f>INDEX('[1]Jan 2024 School Census'!BG:BG,MATCH($A71,'[1]Jan 2024 School Census'!$A:$A,0))+INDEX('[1]Jan 2024 School Census'!BH:BH,MATCH($A71,'[1]Jan 2024 School Census'!$A:$A,0))</f>
        <v>2</v>
      </c>
      <c r="AV71" s="198">
        <f>INDEX('[1]Jan 2024 School Census'!BI:BI,MATCH($A71,'[1]Jan 2024 School Census'!$A:$A,0))</f>
        <v>251.62200000000001</v>
      </c>
      <c r="AW71" s="198">
        <f>INDEX('[1]Jan 2024 School Census'!BJ:BJ,MATCH($A71,'[1]Jan 2024 School Census'!$A:$A,0))</f>
        <v>166.62200000000001</v>
      </c>
      <c r="AX71" s="198">
        <f>INDEX('[1]Jan 2024 School Census'!BK:BK,MATCH($A71,'[1]Jan 2024 School Census'!$A:$A,0))+INDEX('[1]Jan 2024 School Census'!BL:BL,MATCH($A71,'[1]Jan 2024 School Census'!$A:$A,0))</f>
        <v>4</v>
      </c>
      <c r="AY71" s="198">
        <f>INDEX('[1]Jan 2024 School Census'!BM:BM,MATCH($A71,'[1]Jan 2024 School Census'!$A:$A,0))+INDEX('[1]Jan 2024 School Census'!BQ:BQ,MATCH($A71,'[1]Jan 2024 School Census'!$A:$A,0))</f>
        <v>18</v>
      </c>
      <c r="AZ71" s="198">
        <f>INDEX('[1]Jan 2024 School Census'!BN:BN,MATCH($A71,'[1]Jan 2024 School Census'!$A:$A,0))+INDEX('[1]Jan 2024 School Census'!BR:BR,MATCH($A71,'[1]Jan 2024 School Census'!$A:$A,0))</f>
        <v>8</v>
      </c>
      <c r="BA71" s="198">
        <f>INDEX('[1]Jan 2024 School Census'!BO:BO,MATCH($A71,'[1]Jan 2024 School Census'!$A:$A,0))+INDEX('[1]Jan 2024 School Census'!BP:BP,MATCH($A71,'[1]Jan 2024 School Census'!$A:$A,0))+INDEX('[1]Jan 2024 School Census'!BS:BS,MATCH($A71,'[1]Jan 2024 School Census'!$A:$A,0))+INDEX('[1]Jan 2024 School Census'!BT:BT,MATCH($A71,'[1]Jan 2024 School Census'!$A:$A,0))</f>
        <v>0</v>
      </c>
      <c r="BB71" s="198">
        <f>INDEX('[1]Jan 2024 School Census'!BU:BU,MATCH($A71,'[1]Jan 2024 School Census'!$A:$A,0))</f>
        <v>50</v>
      </c>
      <c r="BC71" s="198">
        <f>INDEX('[1]Jan 2024 School Census'!BV:BV,MATCH($A71,'[1]Jan 2024 School Census'!$A:$A,0))</f>
        <v>27.5</v>
      </c>
      <c r="BD71" s="198">
        <f>INDEX('[1]Jan 2024 School Census'!BW:BW,MATCH($A71,'[1]Jan 2024 School Census'!$A:$A,0))+INDEX('[1]Jan 2024 School Census'!BX:BX,MATCH($A71,'[1]Jan 2024 School Census'!$A:$A,0))</f>
        <v>0</v>
      </c>
      <c r="BE71" s="198">
        <f>INDEX('[1]Jan 2024 EY Census'!J:J,MATCH($A71,'[1]Jan 2024 EY Census'!$A:$A,0))</f>
        <v>586.76</v>
      </c>
      <c r="BF71" s="198">
        <f>INDEX('[1]Jan 2024 EY Census'!K:K,MATCH($A71,'[1]Jan 2024 EY Census'!$A:$A,0))</f>
        <v>157.4</v>
      </c>
      <c r="BG71" s="198">
        <f>INDEX('[1]Jan 2024 EY Census'!L:L,MATCH($A71,'[1]Jan 2024 EY Census'!$A:$A,0))</f>
        <v>18</v>
      </c>
      <c r="BH71" s="198">
        <f t="shared" si="13"/>
        <v>186</v>
      </c>
      <c r="BI71" s="198">
        <f t="shared" si="14"/>
        <v>380.5</v>
      </c>
      <c r="BJ71" s="198">
        <f t="shared" si="15"/>
        <v>0</v>
      </c>
      <c r="BK71" s="198">
        <f t="shared" si="16"/>
        <v>143</v>
      </c>
      <c r="BL71" s="198">
        <v>112</v>
      </c>
      <c r="BN71" s="218">
        <v>303</v>
      </c>
      <c r="BO71" s="218" t="s">
        <v>99</v>
      </c>
      <c r="BP71" s="218">
        <v>3037000</v>
      </c>
      <c r="BQ71" s="218">
        <v>146885</v>
      </c>
      <c r="BR71" s="218" t="s">
        <v>1102</v>
      </c>
      <c r="BS71" s="218" t="s">
        <v>245</v>
      </c>
      <c r="BT71" s="194" t="str">
        <f t="shared" si="12"/>
        <v>Academy</v>
      </c>
      <c r="BU71" s="211">
        <v>94</v>
      </c>
      <c r="BV71" s="211">
        <v>108</v>
      </c>
      <c r="BW71" s="199">
        <f t="shared" ref="BW71:BW134" si="17">IF(BN71=BN70,BW70+1,1)</f>
        <v>1</v>
      </c>
      <c r="BX71" s="195" t="str">
        <f t="shared" ref="BX71:BX134" si="18">BN71&amp;BW71</f>
        <v>3031</v>
      </c>
      <c r="BY71" s="228">
        <v>393</v>
      </c>
      <c r="BZ71" s="229" t="s">
        <v>206</v>
      </c>
      <c r="CA71" s="258">
        <v>685.21684210526314</v>
      </c>
      <c r="CB71" s="259">
        <v>242.31578947368422</v>
      </c>
      <c r="CC71" s="258">
        <v>437.89473684210526</v>
      </c>
      <c r="CD71" s="259">
        <v>13</v>
      </c>
    </row>
    <row r="72" spans="1:82" ht="14.5" x14ac:dyDescent="0.35">
      <c r="A72" s="196">
        <v>888</v>
      </c>
      <c r="B72" s="197" t="s">
        <v>162</v>
      </c>
      <c r="C72" s="198">
        <v>96586</v>
      </c>
      <c r="D72" s="198">
        <v>69633</v>
      </c>
      <c r="E72" s="198">
        <f>INDEX('[1]Jan 2024 School Census'!D:D,MATCH($A72,'[1]Jan 2024 School Census'!$A:$A,0))</f>
        <v>394.55</v>
      </c>
      <c r="F72" s="198">
        <f>INDEX('[1]Jan 2024 School Census'!E:E,MATCH($A72,'[1]Jan 2024 School Census'!$A:$A,0))</f>
        <v>1149.966668</v>
      </c>
      <c r="G72" s="198">
        <f>INDEX('[1]Jan 2024 School Census'!F:F,MATCH($A72,'[1]Jan 2024 School Census'!$A:$A,0))</f>
        <v>453.16666700000002</v>
      </c>
      <c r="H72" s="198">
        <f>INDEX('[1]Jan 2024 School Census'!G:G,MATCH($A72,'[1]Jan 2024 School Census'!$A:$A,0))+INDEX('[1]Jan 2024 School Census'!H:H,MATCH($A72,'[1]Jan 2024 School Census'!$A:$A,0))</f>
        <v>8</v>
      </c>
      <c r="I72" s="198">
        <f>INDEX('[1]Jan 2024 School Census'!I:I,MATCH($A72,'[1]Jan 2024 School Census'!$A:$A,0))</f>
        <v>132.19999999999999</v>
      </c>
      <c r="J72" s="198">
        <f>INDEX('[1]Jan 2024 School Census'!J:J,MATCH($A72,'[1]Jan 2024 School Census'!$A:$A,0))</f>
        <v>1645.201998</v>
      </c>
      <c r="K72" s="198">
        <f>INDEX('[1]Jan 2024 School Census'!K:K,MATCH($A72,'[1]Jan 2024 School Census'!$A:$A,0))</f>
        <v>645.12199899999996</v>
      </c>
      <c r="L72" s="198">
        <f>INDEX('[1]Jan 2024 School Census'!L:L,MATCH($A72,'[1]Jan 2024 School Census'!$A:$A,0))+INDEX('[1]Jan 2024 School Census'!M:M,MATCH($A72,'[1]Jan 2024 School Census'!$A:$A,0))</f>
        <v>6.6</v>
      </c>
      <c r="M72" s="198">
        <f>INDEX('[1]Jan 2024 School Census'!N:N,MATCH($A72,'[1]Jan 2024 School Census'!$A:$A,0))+INDEX('[1]Jan 2024 School Census'!S:S,MATCH($A72,'[1]Jan 2024 School Census'!$A:$A,0))</f>
        <v>0</v>
      </c>
      <c r="N72" s="198">
        <f>INDEX('[1]Jan 2024 School Census'!O:O,MATCH($A72,'[1]Jan 2024 School Census'!$A:$A,0))+INDEX('[1]Jan 2024 School Census'!T:T,MATCH($A72,'[1]Jan 2024 School Census'!$A:$A,0))</f>
        <v>0</v>
      </c>
      <c r="O72" s="198">
        <f>INDEX('[1]Jan 2024 School Census'!P:P,MATCH($A72,'[1]Jan 2024 School Census'!$A:$A,0))+INDEX('[1]Jan 2024 School Census'!U:U,MATCH($A72,'[1]Jan 2024 School Census'!$A:$A,0))</f>
        <v>0</v>
      </c>
      <c r="P72" s="198">
        <f>INDEX('[1]Jan 2024 School Census'!Q:Q,MATCH($A72,'[1]Jan 2024 School Census'!$A:$A,0))+INDEX('[1]Jan 2024 School Census'!R:R,MATCH($A72,'[1]Jan 2024 School Census'!$A:$A,0))+INDEX('[1]Jan 2024 School Census'!V:V,MATCH($A72,'[1]Jan 2024 School Census'!$A:$A,0))+INDEX('[1]Jan 2024 School Census'!W:W,MATCH($A72,'[1]Jan 2024 School Census'!$A:$A,0))</f>
        <v>0</v>
      </c>
      <c r="Q72" s="198">
        <f>INDEX('[1]Jan 2024 School Census'!X:X,MATCH($A72,'[1]Jan 2024 School Census'!$A:$A,0))</f>
        <v>28</v>
      </c>
      <c r="R72" s="198">
        <f>INDEX('[1]Jan 2024 School Census'!Y:Y,MATCH($A72,'[1]Jan 2024 School Census'!$A:$A,0))</f>
        <v>238.86666700000001</v>
      </c>
      <c r="S72" s="198">
        <f>INDEX('[1]Jan 2024 School Census'!Z:Z,MATCH($A72,'[1]Jan 2024 School Census'!$A:$A,0))</f>
        <v>108.733334</v>
      </c>
      <c r="T72" s="198">
        <f>INDEX('[1]Jan 2024 School Census'!AA:AA,MATCH($A72,'[1]Jan 2024 School Census'!$A:$A,0))+INDEX('[1]Jan 2024 School Census'!AB:AB,MATCH($A72,'[1]Jan 2024 School Census'!$A:$A,0))</f>
        <v>4.8666669999999996</v>
      </c>
      <c r="U72" s="198">
        <f>INDEX('[1]Jan 2024 AP Census'!D:D,MATCH($A72,'[1]Jan 2024 AP Census'!$A:$A,0))</f>
        <v>0</v>
      </c>
      <c r="V72" s="198">
        <f>INDEX('[1]Jan 2024 AP Census'!E:E,MATCH($A72,'[1]Jan 2024 AP Census'!$A:$A,0))</f>
        <v>0</v>
      </c>
      <c r="W72" s="198">
        <f>INDEX('[1]Jan 2024 AP Census'!F:F,MATCH($A72,'[1]Jan 2024 AP Census'!$A:$A,0))</f>
        <v>0</v>
      </c>
      <c r="X72" s="198">
        <f>INDEX('[1]Jan 2024 EY Census'!D:D,MATCH($A72,'[1]Jan 2024 EY Census'!$A:$A,0))</f>
        <v>2104.3660009999999</v>
      </c>
      <c r="Y72" s="198">
        <f>INDEX('[1]Jan 2024 EY Census'!E:E,MATCH($A72,'[1]Jan 2024 EY Census'!$A:$A,0))</f>
        <v>9094.9953609999993</v>
      </c>
      <c r="Z72" s="198">
        <f>INDEX('[1]Jan 2024 EY Census'!F:F,MATCH($A72,'[1]Jan 2024 EY Census'!$A:$A,0))</f>
        <v>3123.9280140000001</v>
      </c>
      <c r="AA72" s="198">
        <f>INDEX('[1]Jan 2024 EY Census'!G:G,MATCH($A72,'[1]Jan 2024 EY Census'!$A:$A,0))</f>
        <v>152.33800099999999</v>
      </c>
      <c r="AB72" s="198">
        <f>INDEX('[1]Jan 2024 School Census'!AF:AF,MATCH($A72,'[1]Jan 2024 School Census'!$A:$A,0))</f>
        <v>277.96666699999997</v>
      </c>
      <c r="AC72" s="198">
        <f>INDEX('[1]Jan 2024 School Census'!AG:AG,MATCH($A72,'[1]Jan 2024 School Census'!$A:$A,0))</f>
        <v>161</v>
      </c>
      <c r="AD72" s="198">
        <f>INDEX('[1]Jan 2024 School Census'!AH:AH,MATCH($A72,'[1]Jan 2024 School Census'!$A:$A,0))+INDEX('[1]Jan 2024 School Census'!AI:AI,MATCH($A72,'[1]Jan 2024 School Census'!$A:$A,0))</f>
        <v>3</v>
      </c>
      <c r="AE72" s="198">
        <f>INDEX('[1]Jan 2024 School Census'!AJ:AJ,MATCH($A72,'[1]Jan 2024 School Census'!$A:$A,0))</f>
        <v>326.47133300000002</v>
      </c>
      <c r="AF72" s="198">
        <f>INDEX('[1]Jan 2024 School Census'!AK:AK,MATCH($A72,'[1]Jan 2024 School Census'!$A:$A,0))</f>
        <v>127.466667</v>
      </c>
      <c r="AG72" s="198">
        <f>INDEX('[1]Jan 2024 School Census'!AL:AL,MATCH($A72,'[1]Jan 2024 School Census'!$A:$A,0))+INDEX('[1]Jan 2024 School Census'!AM:AM,MATCH($A72,'[1]Jan 2024 School Census'!$A:$A,0))</f>
        <v>1</v>
      </c>
      <c r="AH72" s="198">
        <f>INDEX('[1]Jan 2024 School Census'!AN:AN,MATCH($A72,'[1]Jan 2024 School Census'!$A:$A,0))+INDEX('[1]Jan 2024 School Census'!AR:AR,MATCH($A72,'[1]Jan 2024 School Census'!$A:$A,0))</f>
        <v>0</v>
      </c>
      <c r="AI72" s="198">
        <f>INDEX('[1]Jan 2024 School Census'!AO:AO,MATCH($A72,'[1]Jan 2024 School Census'!$A:$A,0))+INDEX('[1]Jan 2024 School Census'!AS:AS,MATCH($A72,'[1]Jan 2024 School Census'!$A:$A,0))</f>
        <v>0</v>
      </c>
      <c r="AJ72" s="198">
        <f>INDEX('[1]Jan 2024 School Census'!AP:AP,MATCH($A72,'[1]Jan 2024 School Census'!$A:$A,0))+INDEX('[1]Jan 2024 School Census'!AQ:AQ,MATCH($A72,'[1]Jan 2024 School Census'!$A:$A,0))+INDEX('[1]Jan 2024 School Census'!AT:AT,MATCH($A72,'[1]Jan 2024 School Census'!$A:$A,0))+INDEX('[1]Jan 2024 School Census'!AU:AU,MATCH($A72,'[1]Jan 2024 School Census'!$A:$A,0))</f>
        <v>0</v>
      </c>
      <c r="AK72" s="198">
        <f>INDEX('[1]Jan 2024 School Census'!AV:AV,MATCH($A72,'[1]Jan 2024 School Census'!$A:$A,0))+INDEX('[1]Jan 2024 School Census'!AZ:AZ,MATCH($A72,'[1]Jan 2024 School Census'!$A:$A,0))</f>
        <v>76.933333000000005</v>
      </c>
      <c r="AL72" s="198">
        <f>INDEX('[1]Jan 2024 School Census'!AW:AW,MATCH($A72,'[1]Jan 2024 School Census'!$A:$A,0))+INDEX('[1]Jan 2024 School Census'!BA:BA,MATCH($A72,'[1]Jan 2024 School Census'!$A:$A,0))</f>
        <v>23</v>
      </c>
      <c r="AM72" s="198">
        <f>INDEX('[1]Jan 2024 School Census'!AX:AX,MATCH($A72,'[1]Jan 2024 School Census'!$A:$A,0))+INDEX('[1]Jan 2024 School Census'!BB:BB,MATCH($A72,'[1]Jan 2024 School Census'!$A:$A,0))+INDEX('[1]Jan 2024 School Census'!AY:AY,MATCH($A72,'[1]Jan 2024 School Census'!$A:$A,0))+INDEX('[1]Jan 2024 School Census'!BC:BC,MATCH($A72,'[1]Jan 2024 School Census'!$A:$A,0))</f>
        <v>2</v>
      </c>
      <c r="AN72" s="198">
        <f>INDEX('[1]Jan 2024 AP Census'!I:I,MATCH($A72,'[1]Jan 2024 AP Census'!$A:$A,0))</f>
        <v>0</v>
      </c>
      <c r="AO72" s="198">
        <f>INDEX('[1]Jan 2024 AP Census'!J:J,MATCH($A72,'[1]Jan 2024 AP Census'!$A:$A,0))</f>
        <v>0</v>
      </c>
      <c r="AP72" s="198">
        <f>INDEX('[1]Jan 2024 EY Census'!N:N,MATCH($A72,'[1]Jan 2024 EY Census'!$A:$A,0))</f>
        <v>1254.4539990000001</v>
      </c>
      <c r="AQ72" s="198">
        <f>INDEX('[1]Jan 2024 EY Census'!O:O,MATCH($A72,'[1]Jan 2024 EY Census'!$A:$A,0))</f>
        <v>535.63199999999995</v>
      </c>
      <c r="AR72" s="198">
        <f>INDEX('[1]Jan 2024 EY Census'!P:P,MATCH($A72,'[1]Jan 2024 EY Census'!$A:$A,0))</f>
        <v>15.484</v>
      </c>
      <c r="AS72" s="198">
        <f>INDEX('[1]Jan 2024 School Census'!BE:BE,MATCH($A72,'[1]Jan 2024 School Census'!$A:$A,0))</f>
        <v>249.13333600000001</v>
      </c>
      <c r="AT72" s="198">
        <f>INDEX('[1]Jan 2024 School Census'!BF:BF,MATCH($A72,'[1]Jan 2024 School Census'!$A:$A,0))</f>
        <v>122.33333500000001</v>
      </c>
      <c r="AU72" s="198">
        <f>INDEX('[1]Jan 2024 School Census'!BG:BG,MATCH($A72,'[1]Jan 2024 School Census'!$A:$A,0))+INDEX('[1]Jan 2024 School Census'!BH:BH,MATCH($A72,'[1]Jan 2024 School Census'!$A:$A,0))</f>
        <v>3.6</v>
      </c>
      <c r="AV72" s="198">
        <f>INDEX('[1]Jan 2024 School Census'!BI:BI,MATCH($A72,'[1]Jan 2024 School Census'!$A:$A,0))</f>
        <v>555.30733399999997</v>
      </c>
      <c r="AW72" s="198">
        <f>INDEX('[1]Jan 2024 School Census'!BJ:BJ,MATCH($A72,'[1]Jan 2024 School Census'!$A:$A,0))</f>
        <v>262.06733000000003</v>
      </c>
      <c r="AX72" s="198">
        <f>INDEX('[1]Jan 2024 School Census'!BK:BK,MATCH($A72,'[1]Jan 2024 School Census'!$A:$A,0))+INDEX('[1]Jan 2024 School Census'!BL:BL,MATCH($A72,'[1]Jan 2024 School Census'!$A:$A,0))</f>
        <v>3.8333330000000001</v>
      </c>
      <c r="AY72" s="198">
        <f>INDEX('[1]Jan 2024 School Census'!BM:BM,MATCH($A72,'[1]Jan 2024 School Census'!$A:$A,0))+INDEX('[1]Jan 2024 School Census'!BQ:BQ,MATCH($A72,'[1]Jan 2024 School Census'!$A:$A,0))</f>
        <v>0</v>
      </c>
      <c r="AZ72" s="198">
        <f>INDEX('[1]Jan 2024 School Census'!BN:BN,MATCH($A72,'[1]Jan 2024 School Census'!$A:$A,0))+INDEX('[1]Jan 2024 School Census'!BR:BR,MATCH($A72,'[1]Jan 2024 School Census'!$A:$A,0))</f>
        <v>0</v>
      </c>
      <c r="BA72" s="198">
        <f>INDEX('[1]Jan 2024 School Census'!BO:BO,MATCH($A72,'[1]Jan 2024 School Census'!$A:$A,0))+INDEX('[1]Jan 2024 School Census'!BP:BP,MATCH($A72,'[1]Jan 2024 School Census'!$A:$A,0))+INDEX('[1]Jan 2024 School Census'!BS:BS,MATCH($A72,'[1]Jan 2024 School Census'!$A:$A,0))+INDEX('[1]Jan 2024 School Census'!BT:BT,MATCH($A72,'[1]Jan 2024 School Census'!$A:$A,0))</f>
        <v>0</v>
      </c>
      <c r="BB72" s="198">
        <f>INDEX('[1]Jan 2024 School Census'!BU:BU,MATCH($A72,'[1]Jan 2024 School Census'!$A:$A,0))</f>
        <v>84.999999000000003</v>
      </c>
      <c r="BC72" s="198">
        <f>INDEX('[1]Jan 2024 School Census'!BV:BV,MATCH($A72,'[1]Jan 2024 School Census'!$A:$A,0))</f>
        <v>47</v>
      </c>
      <c r="BD72" s="198">
        <f>INDEX('[1]Jan 2024 School Census'!BW:BW,MATCH($A72,'[1]Jan 2024 School Census'!$A:$A,0))+INDEX('[1]Jan 2024 School Census'!BX:BX,MATCH($A72,'[1]Jan 2024 School Census'!$A:$A,0))</f>
        <v>0</v>
      </c>
      <c r="BE72" s="198">
        <f>INDEX('[1]Jan 2024 EY Census'!J:J,MATCH($A72,'[1]Jan 2024 EY Census'!$A:$A,0))</f>
        <v>5728.7973430000002</v>
      </c>
      <c r="BF72" s="198">
        <f>INDEX('[1]Jan 2024 EY Census'!K:K,MATCH($A72,'[1]Jan 2024 EY Census'!$A:$A,0))</f>
        <v>2008.418011</v>
      </c>
      <c r="BG72" s="198">
        <f>INDEX('[1]Jan 2024 EY Census'!L:L,MATCH($A72,'[1]Jan 2024 EY Census'!$A:$A,0))</f>
        <v>58.910666999999997</v>
      </c>
      <c r="BH72" s="198">
        <f t="shared" si="13"/>
        <v>1381</v>
      </c>
      <c r="BI72" s="198">
        <f t="shared" si="14"/>
        <v>1969.5</v>
      </c>
      <c r="BJ72" s="198">
        <f t="shared" si="15"/>
        <v>81</v>
      </c>
      <c r="BK72" s="198">
        <f t="shared" si="16"/>
        <v>173.5</v>
      </c>
      <c r="BL72" s="198">
        <v>486</v>
      </c>
      <c r="BN72" s="218">
        <v>303</v>
      </c>
      <c r="BO72" s="218" t="s">
        <v>99</v>
      </c>
      <c r="BP72" s="218">
        <v>3037001</v>
      </c>
      <c r="BQ72" s="218">
        <v>144041</v>
      </c>
      <c r="BR72" s="218" t="s">
        <v>304</v>
      </c>
      <c r="BS72" s="218" t="s">
        <v>245</v>
      </c>
      <c r="BT72" s="194" t="str">
        <f t="shared" si="12"/>
        <v>Academy</v>
      </c>
      <c r="BU72" s="211">
        <v>164</v>
      </c>
      <c r="BV72" s="211">
        <v>26</v>
      </c>
      <c r="BW72" s="199">
        <f t="shared" si="17"/>
        <v>2</v>
      </c>
      <c r="BX72" s="195" t="str">
        <f t="shared" si="18"/>
        <v>3032</v>
      </c>
      <c r="BY72" s="228">
        <v>394</v>
      </c>
      <c r="BZ72" s="229" t="s">
        <v>215</v>
      </c>
      <c r="CA72" s="258">
        <v>1011.728947368421</v>
      </c>
      <c r="CB72" s="259">
        <v>382.68421052631584</v>
      </c>
      <c r="CC72" s="258">
        <v>648.2689473684211</v>
      </c>
      <c r="CD72" s="259">
        <v>23.263157894736842</v>
      </c>
    </row>
    <row r="73" spans="1:82" ht="14.5" x14ac:dyDescent="0.35">
      <c r="A73" s="196">
        <v>383</v>
      </c>
      <c r="B73" s="197" t="s">
        <v>163</v>
      </c>
      <c r="C73" s="198">
        <v>69262.5</v>
      </c>
      <c r="D73" s="198">
        <v>48451</v>
      </c>
      <c r="E73" s="198">
        <f>INDEX('[1]Jan 2024 School Census'!D:D,MATCH($A73,'[1]Jan 2024 School Census'!$A:$A,0))</f>
        <v>0</v>
      </c>
      <c r="F73" s="198">
        <f>INDEX('[1]Jan 2024 School Census'!E:E,MATCH($A73,'[1]Jan 2024 School Census'!$A:$A,0))</f>
        <v>0</v>
      </c>
      <c r="G73" s="198">
        <f>INDEX('[1]Jan 2024 School Census'!F:F,MATCH($A73,'[1]Jan 2024 School Census'!$A:$A,0))</f>
        <v>0</v>
      </c>
      <c r="H73" s="198">
        <f>INDEX('[1]Jan 2024 School Census'!G:G,MATCH($A73,'[1]Jan 2024 School Census'!$A:$A,0))+INDEX('[1]Jan 2024 School Census'!H:H,MATCH($A73,'[1]Jan 2024 School Census'!$A:$A,0))</f>
        <v>0</v>
      </c>
      <c r="I73" s="198">
        <f>INDEX('[1]Jan 2024 School Census'!I:I,MATCH($A73,'[1]Jan 2024 School Census'!$A:$A,0))</f>
        <v>195.06666799999999</v>
      </c>
      <c r="J73" s="198">
        <f>INDEX('[1]Jan 2024 School Census'!J:J,MATCH($A73,'[1]Jan 2024 School Census'!$A:$A,0))</f>
        <v>2616.3333349999998</v>
      </c>
      <c r="K73" s="198">
        <f>INDEX('[1]Jan 2024 School Census'!K:K,MATCH($A73,'[1]Jan 2024 School Census'!$A:$A,0))</f>
        <v>1095.616667</v>
      </c>
      <c r="L73" s="198">
        <f>INDEX('[1]Jan 2024 School Census'!L:L,MATCH($A73,'[1]Jan 2024 School Census'!$A:$A,0))+INDEX('[1]Jan 2024 School Census'!M:M,MATCH($A73,'[1]Jan 2024 School Census'!$A:$A,0))</f>
        <v>20</v>
      </c>
      <c r="M73" s="198">
        <f>INDEX('[1]Jan 2024 School Census'!N:N,MATCH($A73,'[1]Jan 2024 School Census'!$A:$A,0))+INDEX('[1]Jan 2024 School Census'!S:S,MATCH($A73,'[1]Jan 2024 School Census'!$A:$A,0))</f>
        <v>0</v>
      </c>
      <c r="N73" s="198">
        <f>INDEX('[1]Jan 2024 School Census'!O:O,MATCH($A73,'[1]Jan 2024 School Census'!$A:$A,0))+INDEX('[1]Jan 2024 School Census'!T:T,MATCH($A73,'[1]Jan 2024 School Census'!$A:$A,0))</f>
        <v>0</v>
      </c>
      <c r="O73" s="198">
        <f>INDEX('[1]Jan 2024 School Census'!P:P,MATCH($A73,'[1]Jan 2024 School Census'!$A:$A,0))+INDEX('[1]Jan 2024 School Census'!U:U,MATCH($A73,'[1]Jan 2024 School Census'!$A:$A,0))</f>
        <v>0</v>
      </c>
      <c r="P73" s="198">
        <f>INDEX('[1]Jan 2024 School Census'!Q:Q,MATCH($A73,'[1]Jan 2024 School Census'!$A:$A,0))+INDEX('[1]Jan 2024 School Census'!R:R,MATCH($A73,'[1]Jan 2024 School Census'!$A:$A,0))+INDEX('[1]Jan 2024 School Census'!V:V,MATCH($A73,'[1]Jan 2024 School Census'!$A:$A,0))+INDEX('[1]Jan 2024 School Census'!W:W,MATCH($A73,'[1]Jan 2024 School Census'!$A:$A,0))</f>
        <v>0</v>
      </c>
      <c r="Q73" s="198">
        <f>INDEX('[1]Jan 2024 School Census'!X:X,MATCH($A73,'[1]Jan 2024 School Census'!$A:$A,0))</f>
        <v>43</v>
      </c>
      <c r="R73" s="198">
        <f>INDEX('[1]Jan 2024 School Census'!Y:Y,MATCH($A73,'[1]Jan 2024 School Census'!$A:$A,0))</f>
        <v>1131.6666660000001</v>
      </c>
      <c r="S73" s="198">
        <f>INDEX('[1]Jan 2024 School Census'!Z:Z,MATCH($A73,'[1]Jan 2024 School Census'!$A:$A,0))</f>
        <v>461.6</v>
      </c>
      <c r="T73" s="198">
        <f>INDEX('[1]Jan 2024 School Census'!AA:AA,MATCH($A73,'[1]Jan 2024 School Census'!$A:$A,0))+INDEX('[1]Jan 2024 School Census'!AB:AB,MATCH($A73,'[1]Jan 2024 School Census'!$A:$A,0))</f>
        <v>6</v>
      </c>
      <c r="U73" s="198">
        <f>INDEX('[1]Jan 2024 AP Census'!D:D,MATCH($A73,'[1]Jan 2024 AP Census'!$A:$A,0))</f>
        <v>0</v>
      </c>
      <c r="V73" s="198">
        <f>INDEX('[1]Jan 2024 AP Census'!E:E,MATCH($A73,'[1]Jan 2024 AP Census'!$A:$A,0))</f>
        <v>0</v>
      </c>
      <c r="W73" s="198">
        <f>INDEX('[1]Jan 2024 AP Census'!F:F,MATCH($A73,'[1]Jan 2024 AP Census'!$A:$A,0))</f>
        <v>0</v>
      </c>
      <c r="X73" s="198">
        <f>INDEX('[1]Jan 2024 EY Census'!D:D,MATCH($A73,'[1]Jan 2024 EY Census'!$A:$A,0))</f>
        <v>1541.3373340000001</v>
      </c>
      <c r="Y73" s="198">
        <f>INDEX('[1]Jan 2024 EY Census'!E:E,MATCH($A73,'[1]Jan 2024 EY Census'!$A:$A,0))</f>
        <v>4736.2273480000003</v>
      </c>
      <c r="Z73" s="198">
        <f>INDEX('[1]Jan 2024 EY Census'!F:F,MATCH($A73,'[1]Jan 2024 EY Census'!$A:$A,0))</f>
        <v>1470.551336</v>
      </c>
      <c r="AA73" s="198">
        <f>INDEX('[1]Jan 2024 EY Census'!G:G,MATCH($A73,'[1]Jan 2024 EY Census'!$A:$A,0))</f>
        <v>109.6</v>
      </c>
      <c r="AB73" s="198">
        <f>INDEX('[1]Jan 2024 School Census'!AF:AF,MATCH($A73,'[1]Jan 2024 School Census'!$A:$A,0))</f>
        <v>0</v>
      </c>
      <c r="AC73" s="198">
        <f>INDEX('[1]Jan 2024 School Census'!AG:AG,MATCH($A73,'[1]Jan 2024 School Census'!$A:$A,0))</f>
        <v>0</v>
      </c>
      <c r="AD73" s="198">
        <f>INDEX('[1]Jan 2024 School Census'!AH:AH,MATCH($A73,'[1]Jan 2024 School Census'!$A:$A,0))+INDEX('[1]Jan 2024 School Census'!AI:AI,MATCH($A73,'[1]Jan 2024 School Census'!$A:$A,0))</f>
        <v>0</v>
      </c>
      <c r="AE73" s="198">
        <f>INDEX('[1]Jan 2024 School Census'!AJ:AJ,MATCH($A73,'[1]Jan 2024 School Census'!$A:$A,0))</f>
        <v>465.20000099999999</v>
      </c>
      <c r="AF73" s="198">
        <f>INDEX('[1]Jan 2024 School Census'!AK:AK,MATCH($A73,'[1]Jan 2024 School Census'!$A:$A,0))</f>
        <v>210.433334</v>
      </c>
      <c r="AG73" s="198">
        <f>INDEX('[1]Jan 2024 School Census'!AL:AL,MATCH($A73,'[1]Jan 2024 School Census'!$A:$A,0))+INDEX('[1]Jan 2024 School Census'!AM:AM,MATCH($A73,'[1]Jan 2024 School Census'!$A:$A,0))</f>
        <v>1</v>
      </c>
      <c r="AH73" s="198">
        <f>INDEX('[1]Jan 2024 School Census'!AN:AN,MATCH($A73,'[1]Jan 2024 School Census'!$A:$A,0))+INDEX('[1]Jan 2024 School Census'!AR:AR,MATCH($A73,'[1]Jan 2024 School Census'!$A:$A,0))</f>
        <v>0</v>
      </c>
      <c r="AI73" s="198">
        <f>INDEX('[1]Jan 2024 School Census'!AO:AO,MATCH($A73,'[1]Jan 2024 School Census'!$A:$A,0))+INDEX('[1]Jan 2024 School Census'!AS:AS,MATCH($A73,'[1]Jan 2024 School Census'!$A:$A,0))</f>
        <v>0</v>
      </c>
      <c r="AJ73" s="198">
        <f>INDEX('[1]Jan 2024 School Census'!AP:AP,MATCH($A73,'[1]Jan 2024 School Census'!$A:$A,0))+INDEX('[1]Jan 2024 School Census'!AQ:AQ,MATCH($A73,'[1]Jan 2024 School Census'!$A:$A,0))+INDEX('[1]Jan 2024 School Census'!AT:AT,MATCH($A73,'[1]Jan 2024 School Census'!$A:$A,0))+INDEX('[1]Jan 2024 School Census'!AU:AU,MATCH($A73,'[1]Jan 2024 School Census'!$A:$A,0))</f>
        <v>0</v>
      </c>
      <c r="AK73" s="198">
        <f>INDEX('[1]Jan 2024 School Census'!AV:AV,MATCH($A73,'[1]Jan 2024 School Census'!$A:$A,0))+INDEX('[1]Jan 2024 School Census'!AZ:AZ,MATCH($A73,'[1]Jan 2024 School Census'!$A:$A,0))</f>
        <v>175</v>
      </c>
      <c r="AL73" s="198">
        <f>INDEX('[1]Jan 2024 School Census'!AW:AW,MATCH($A73,'[1]Jan 2024 School Census'!$A:$A,0))+INDEX('[1]Jan 2024 School Census'!BA:BA,MATCH($A73,'[1]Jan 2024 School Census'!$A:$A,0))</f>
        <v>71</v>
      </c>
      <c r="AM73" s="198">
        <f>INDEX('[1]Jan 2024 School Census'!AX:AX,MATCH($A73,'[1]Jan 2024 School Census'!$A:$A,0))+INDEX('[1]Jan 2024 School Census'!BB:BB,MATCH($A73,'[1]Jan 2024 School Census'!$A:$A,0))+INDEX('[1]Jan 2024 School Census'!AY:AY,MATCH($A73,'[1]Jan 2024 School Census'!$A:$A,0))+INDEX('[1]Jan 2024 School Census'!BC:BC,MATCH($A73,'[1]Jan 2024 School Census'!$A:$A,0))</f>
        <v>1</v>
      </c>
      <c r="AN73" s="198">
        <f>INDEX('[1]Jan 2024 AP Census'!I:I,MATCH($A73,'[1]Jan 2024 AP Census'!$A:$A,0))</f>
        <v>0</v>
      </c>
      <c r="AO73" s="198">
        <f>INDEX('[1]Jan 2024 AP Census'!J:J,MATCH($A73,'[1]Jan 2024 AP Census'!$A:$A,0))</f>
        <v>0</v>
      </c>
      <c r="AP73" s="198">
        <f>INDEX('[1]Jan 2024 EY Census'!N:N,MATCH($A73,'[1]Jan 2024 EY Census'!$A:$A,0))</f>
        <v>559.74400200000002</v>
      </c>
      <c r="AQ73" s="198">
        <f>INDEX('[1]Jan 2024 EY Census'!O:O,MATCH($A73,'[1]Jan 2024 EY Census'!$A:$A,0))</f>
        <v>225.1</v>
      </c>
      <c r="AR73" s="198">
        <f>INDEX('[1]Jan 2024 EY Census'!P:P,MATCH($A73,'[1]Jan 2024 EY Census'!$A:$A,0))</f>
        <v>7</v>
      </c>
      <c r="AS73" s="198">
        <f>INDEX('[1]Jan 2024 School Census'!BE:BE,MATCH($A73,'[1]Jan 2024 School Census'!$A:$A,0))</f>
        <v>0</v>
      </c>
      <c r="AT73" s="198">
        <f>INDEX('[1]Jan 2024 School Census'!BF:BF,MATCH($A73,'[1]Jan 2024 School Census'!$A:$A,0))</f>
        <v>0</v>
      </c>
      <c r="AU73" s="198">
        <f>INDEX('[1]Jan 2024 School Census'!BG:BG,MATCH($A73,'[1]Jan 2024 School Census'!$A:$A,0))+INDEX('[1]Jan 2024 School Census'!BH:BH,MATCH($A73,'[1]Jan 2024 School Census'!$A:$A,0))</f>
        <v>0</v>
      </c>
      <c r="AV73" s="198">
        <f>INDEX('[1]Jan 2024 School Census'!BI:BI,MATCH($A73,'[1]Jan 2024 School Census'!$A:$A,0))</f>
        <v>735.93333199999995</v>
      </c>
      <c r="AW73" s="198">
        <f>INDEX('[1]Jan 2024 School Census'!BJ:BJ,MATCH($A73,'[1]Jan 2024 School Census'!$A:$A,0))</f>
        <v>380.73000100000002</v>
      </c>
      <c r="AX73" s="198">
        <f>INDEX('[1]Jan 2024 School Census'!BK:BK,MATCH($A73,'[1]Jan 2024 School Census'!$A:$A,0))+INDEX('[1]Jan 2024 School Census'!BL:BL,MATCH($A73,'[1]Jan 2024 School Census'!$A:$A,0))</f>
        <v>7.6</v>
      </c>
      <c r="AY73" s="198">
        <f>INDEX('[1]Jan 2024 School Census'!BM:BM,MATCH($A73,'[1]Jan 2024 School Census'!$A:$A,0))+INDEX('[1]Jan 2024 School Census'!BQ:BQ,MATCH($A73,'[1]Jan 2024 School Census'!$A:$A,0))</f>
        <v>0</v>
      </c>
      <c r="AZ73" s="198">
        <f>INDEX('[1]Jan 2024 School Census'!BN:BN,MATCH($A73,'[1]Jan 2024 School Census'!$A:$A,0))+INDEX('[1]Jan 2024 School Census'!BR:BR,MATCH($A73,'[1]Jan 2024 School Census'!$A:$A,0))</f>
        <v>0</v>
      </c>
      <c r="BA73" s="198">
        <f>INDEX('[1]Jan 2024 School Census'!BO:BO,MATCH($A73,'[1]Jan 2024 School Census'!$A:$A,0))+INDEX('[1]Jan 2024 School Census'!BP:BP,MATCH($A73,'[1]Jan 2024 School Census'!$A:$A,0))+INDEX('[1]Jan 2024 School Census'!BS:BS,MATCH($A73,'[1]Jan 2024 School Census'!$A:$A,0))+INDEX('[1]Jan 2024 School Census'!BT:BT,MATCH($A73,'[1]Jan 2024 School Census'!$A:$A,0))</f>
        <v>0</v>
      </c>
      <c r="BB73" s="198">
        <f>INDEX('[1]Jan 2024 School Census'!BU:BU,MATCH($A73,'[1]Jan 2024 School Census'!$A:$A,0))</f>
        <v>278.40000199999997</v>
      </c>
      <c r="BC73" s="198">
        <f>INDEX('[1]Jan 2024 School Census'!BV:BV,MATCH($A73,'[1]Jan 2024 School Census'!$A:$A,0))</f>
        <v>142.6</v>
      </c>
      <c r="BD73" s="198">
        <f>INDEX('[1]Jan 2024 School Census'!BW:BW,MATCH($A73,'[1]Jan 2024 School Census'!$A:$A,0))+INDEX('[1]Jan 2024 School Census'!BX:BX,MATCH($A73,'[1]Jan 2024 School Census'!$A:$A,0))</f>
        <v>2</v>
      </c>
      <c r="BE73" s="198">
        <f>INDEX('[1]Jan 2024 EY Census'!J:J,MATCH($A73,'[1]Jan 2024 EY Census'!$A:$A,0))</f>
        <v>2863.786693</v>
      </c>
      <c r="BF73" s="198">
        <f>INDEX('[1]Jan 2024 EY Census'!K:K,MATCH($A73,'[1]Jan 2024 EY Census'!$A:$A,0))</f>
        <v>915.14800300000002</v>
      </c>
      <c r="BG73" s="198">
        <f>INDEX('[1]Jan 2024 EY Census'!L:L,MATCH($A73,'[1]Jan 2024 EY Census'!$A:$A,0))</f>
        <v>42</v>
      </c>
      <c r="BH73" s="198">
        <f t="shared" si="13"/>
        <v>432.5</v>
      </c>
      <c r="BI73" s="198">
        <f t="shared" si="14"/>
        <v>933</v>
      </c>
      <c r="BJ73" s="198">
        <f t="shared" si="15"/>
        <v>203.5</v>
      </c>
      <c r="BK73" s="198">
        <f t="shared" si="16"/>
        <v>524.5</v>
      </c>
      <c r="BL73" s="198">
        <v>126</v>
      </c>
      <c r="BN73" s="218">
        <v>303</v>
      </c>
      <c r="BO73" s="218" t="s">
        <v>99</v>
      </c>
      <c r="BP73" s="218">
        <v>3037002</v>
      </c>
      <c r="BQ73" s="218">
        <v>101487</v>
      </c>
      <c r="BR73" s="218" t="s">
        <v>305</v>
      </c>
      <c r="BS73" s="218" t="s">
        <v>241</v>
      </c>
      <c r="BT73" s="194" t="str">
        <f t="shared" si="12"/>
        <v>Maintained</v>
      </c>
      <c r="BU73" s="211">
        <v>0</v>
      </c>
      <c r="BV73" s="211">
        <v>87</v>
      </c>
      <c r="BW73" s="199">
        <f t="shared" si="17"/>
        <v>3</v>
      </c>
      <c r="BX73" s="195" t="str">
        <f t="shared" si="18"/>
        <v>3033</v>
      </c>
      <c r="BY73" s="228">
        <v>800</v>
      </c>
      <c r="BZ73" s="229" t="s">
        <v>97</v>
      </c>
      <c r="CA73" s="258">
        <v>913.28877263157892</v>
      </c>
      <c r="CB73" s="259">
        <v>96.597368421052636</v>
      </c>
      <c r="CC73" s="258">
        <v>655.11105263157901</v>
      </c>
      <c r="CD73" s="259">
        <v>2.736842105263158</v>
      </c>
    </row>
    <row r="74" spans="1:82" ht="14.5" x14ac:dyDescent="0.35">
      <c r="A74" s="196">
        <v>856</v>
      </c>
      <c r="B74" s="197" t="s">
        <v>164</v>
      </c>
      <c r="C74" s="198">
        <v>32703</v>
      </c>
      <c r="D74" s="198">
        <v>22566</v>
      </c>
      <c r="E74" s="198">
        <f>INDEX('[1]Jan 2024 School Census'!D:D,MATCH($A74,'[1]Jan 2024 School Census'!$A:$A,0))</f>
        <v>0</v>
      </c>
      <c r="F74" s="198">
        <f>INDEX('[1]Jan 2024 School Census'!E:E,MATCH($A74,'[1]Jan 2024 School Census'!$A:$A,0))</f>
        <v>0</v>
      </c>
      <c r="G74" s="198">
        <f>INDEX('[1]Jan 2024 School Census'!F:F,MATCH($A74,'[1]Jan 2024 School Census'!$A:$A,0))</f>
        <v>0</v>
      </c>
      <c r="H74" s="198">
        <f>INDEX('[1]Jan 2024 School Census'!G:G,MATCH($A74,'[1]Jan 2024 School Census'!$A:$A,0))+INDEX('[1]Jan 2024 School Census'!H:H,MATCH($A74,'[1]Jan 2024 School Census'!$A:$A,0))</f>
        <v>0</v>
      </c>
      <c r="I74" s="198">
        <f>INDEX('[1]Jan 2024 School Census'!I:I,MATCH($A74,'[1]Jan 2024 School Census'!$A:$A,0))</f>
        <v>0</v>
      </c>
      <c r="J74" s="198">
        <f>INDEX('[1]Jan 2024 School Census'!J:J,MATCH($A74,'[1]Jan 2024 School Census'!$A:$A,0))</f>
        <v>970</v>
      </c>
      <c r="K74" s="198">
        <f>INDEX('[1]Jan 2024 School Census'!K:K,MATCH($A74,'[1]Jan 2024 School Census'!$A:$A,0))</f>
        <v>421</v>
      </c>
      <c r="L74" s="198">
        <f>INDEX('[1]Jan 2024 School Census'!L:L,MATCH($A74,'[1]Jan 2024 School Census'!$A:$A,0))+INDEX('[1]Jan 2024 School Census'!M:M,MATCH($A74,'[1]Jan 2024 School Census'!$A:$A,0))</f>
        <v>3</v>
      </c>
      <c r="M74" s="198">
        <f>INDEX('[1]Jan 2024 School Census'!N:N,MATCH($A74,'[1]Jan 2024 School Census'!$A:$A,0))+INDEX('[1]Jan 2024 School Census'!S:S,MATCH($A74,'[1]Jan 2024 School Census'!$A:$A,0))</f>
        <v>0</v>
      </c>
      <c r="N74" s="198">
        <f>INDEX('[1]Jan 2024 School Census'!O:O,MATCH($A74,'[1]Jan 2024 School Census'!$A:$A,0))+INDEX('[1]Jan 2024 School Census'!T:T,MATCH($A74,'[1]Jan 2024 School Census'!$A:$A,0))</f>
        <v>0</v>
      </c>
      <c r="O74" s="198">
        <f>INDEX('[1]Jan 2024 School Census'!P:P,MATCH($A74,'[1]Jan 2024 School Census'!$A:$A,0))+INDEX('[1]Jan 2024 School Census'!U:U,MATCH($A74,'[1]Jan 2024 School Census'!$A:$A,0))</f>
        <v>0</v>
      </c>
      <c r="P74" s="198">
        <f>INDEX('[1]Jan 2024 School Census'!Q:Q,MATCH($A74,'[1]Jan 2024 School Census'!$A:$A,0))+INDEX('[1]Jan 2024 School Census'!R:R,MATCH($A74,'[1]Jan 2024 School Census'!$A:$A,0))+INDEX('[1]Jan 2024 School Census'!V:V,MATCH($A74,'[1]Jan 2024 School Census'!$A:$A,0))+INDEX('[1]Jan 2024 School Census'!W:W,MATCH($A74,'[1]Jan 2024 School Census'!$A:$A,0))</f>
        <v>0</v>
      </c>
      <c r="Q74" s="198">
        <f>INDEX('[1]Jan 2024 School Census'!X:X,MATCH($A74,'[1]Jan 2024 School Census'!$A:$A,0))</f>
        <v>1</v>
      </c>
      <c r="R74" s="198">
        <f>INDEX('[1]Jan 2024 School Census'!Y:Y,MATCH($A74,'[1]Jan 2024 School Census'!$A:$A,0))</f>
        <v>727</v>
      </c>
      <c r="S74" s="198">
        <f>INDEX('[1]Jan 2024 School Census'!Z:Z,MATCH($A74,'[1]Jan 2024 School Census'!$A:$A,0))</f>
        <v>321</v>
      </c>
      <c r="T74" s="198">
        <f>INDEX('[1]Jan 2024 School Census'!AA:AA,MATCH($A74,'[1]Jan 2024 School Census'!$A:$A,0))+INDEX('[1]Jan 2024 School Census'!AB:AB,MATCH($A74,'[1]Jan 2024 School Census'!$A:$A,0))</f>
        <v>3</v>
      </c>
      <c r="U74" s="198">
        <f>INDEX('[1]Jan 2024 AP Census'!D:D,MATCH($A74,'[1]Jan 2024 AP Census'!$A:$A,0))</f>
        <v>0</v>
      </c>
      <c r="V74" s="198">
        <f>INDEX('[1]Jan 2024 AP Census'!E:E,MATCH($A74,'[1]Jan 2024 AP Census'!$A:$A,0))</f>
        <v>0</v>
      </c>
      <c r="W74" s="198">
        <f>INDEX('[1]Jan 2024 AP Census'!F:F,MATCH($A74,'[1]Jan 2024 AP Census'!$A:$A,0))</f>
        <v>0</v>
      </c>
      <c r="X74" s="198">
        <f>INDEX('[1]Jan 2024 EY Census'!D:D,MATCH($A74,'[1]Jan 2024 EY Census'!$A:$A,0))</f>
        <v>910.67926599999998</v>
      </c>
      <c r="Y74" s="198">
        <f>INDEX('[1]Jan 2024 EY Census'!E:E,MATCH($A74,'[1]Jan 2024 EY Census'!$A:$A,0))</f>
        <v>2474.8639659999999</v>
      </c>
      <c r="Z74" s="198">
        <f>INDEX('[1]Jan 2024 EY Census'!F:F,MATCH($A74,'[1]Jan 2024 EY Census'!$A:$A,0))</f>
        <v>758.58308899999997</v>
      </c>
      <c r="AA74" s="198">
        <f>INDEX('[1]Jan 2024 EY Census'!G:G,MATCH($A74,'[1]Jan 2024 EY Census'!$A:$A,0))</f>
        <v>135.80000000000001</v>
      </c>
      <c r="AB74" s="198">
        <f>INDEX('[1]Jan 2024 School Census'!AF:AF,MATCH($A74,'[1]Jan 2024 School Census'!$A:$A,0))</f>
        <v>0</v>
      </c>
      <c r="AC74" s="198">
        <f>INDEX('[1]Jan 2024 School Census'!AG:AG,MATCH($A74,'[1]Jan 2024 School Census'!$A:$A,0))</f>
        <v>0</v>
      </c>
      <c r="AD74" s="198">
        <f>INDEX('[1]Jan 2024 School Census'!AH:AH,MATCH($A74,'[1]Jan 2024 School Census'!$A:$A,0))+INDEX('[1]Jan 2024 School Census'!AI:AI,MATCH($A74,'[1]Jan 2024 School Census'!$A:$A,0))</f>
        <v>0</v>
      </c>
      <c r="AE74" s="198">
        <f>INDEX('[1]Jan 2024 School Census'!AJ:AJ,MATCH($A74,'[1]Jan 2024 School Census'!$A:$A,0))</f>
        <v>211</v>
      </c>
      <c r="AF74" s="198">
        <f>INDEX('[1]Jan 2024 School Census'!AK:AK,MATCH($A74,'[1]Jan 2024 School Census'!$A:$A,0))</f>
        <v>111</v>
      </c>
      <c r="AG74" s="198">
        <f>INDEX('[1]Jan 2024 School Census'!AL:AL,MATCH($A74,'[1]Jan 2024 School Census'!$A:$A,0))+INDEX('[1]Jan 2024 School Census'!AM:AM,MATCH($A74,'[1]Jan 2024 School Census'!$A:$A,0))</f>
        <v>0</v>
      </c>
      <c r="AH74" s="198">
        <f>INDEX('[1]Jan 2024 School Census'!AN:AN,MATCH($A74,'[1]Jan 2024 School Census'!$A:$A,0))+INDEX('[1]Jan 2024 School Census'!AR:AR,MATCH($A74,'[1]Jan 2024 School Census'!$A:$A,0))</f>
        <v>0</v>
      </c>
      <c r="AI74" s="198">
        <f>INDEX('[1]Jan 2024 School Census'!AO:AO,MATCH($A74,'[1]Jan 2024 School Census'!$A:$A,0))+INDEX('[1]Jan 2024 School Census'!AS:AS,MATCH($A74,'[1]Jan 2024 School Census'!$A:$A,0))</f>
        <v>0</v>
      </c>
      <c r="AJ74" s="198">
        <f>INDEX('[1]Jan 2024 School Census'!AP:AP,MATCH($A74,'[1]Jan 2024 School Census'!$A:$A,0))+INDEX('[1]Jan 2024 School Census'!AQ:AQ,MATCH($A74,'[1]Jan 2024 School Census'!$A:$A,0))+INDEX('[1]Jan 2024 School Census'!AT:AT,MATCH($A74,'[1]Jan 2024 School Census'!$A:$A,0))+INDEX('[1]Jan 2024 School Census'!AU:AU,MATCH($A74,'[1]Jan 2024 School Census'!$A:$A,0))</f>
        <v>0</v>
      </c>
      <c r="AK74" s="198">
        <f>INDEX('[1]Jan 2024 School Census'!AV:AV,MATCH($A74,'[1]Jan 2024 School Census'!$A:$A,0))+INDEX('[1]Jan 2024 School Census'!AZ:AZ,MATCH($A74,'[1]Jan 2024 School Census'!$A:$A,0))</f>
        <v>182</v>
      </c>
      <c r="AL74" s="198">
        <f>INDEX('[1]Jan 2024 School Census'!AW:AW,MATCH($A74,'[1]Jan 2024 School Census'!$A:$A,0))+INDEX('[1]Jan 2024 School Census'!BA:BA,MATCH($A74,'[1]Jan 2024 School Census'!$A:$A,0))</f>
        <v>107</v>
      </c>
      <c r="AM74" s="198">
        <f>INDEX('[1]Jan 2024 School Census'!AX:AX,MATCH($A74,'[1]Jan 2024 School Census'!$A:$A,0))+INDEX('[1]Jan 2024 School Census'!BB:BB,MATCH($A74,'[1]Jan 2024 School Census'!$A:$A,0))+INDEX('[1]Jan 2024 School Census'!AY:AY,MATCH($A74,'[1]Jan 2024 School Census'!$A:$A,0))+INDEX('[1]Jan 2024 School Census'!BC:BC,MATCH($A74,'[1]Jan 2024 School Census'!$A:$A,0))</f>
        <v>0</v>
      </c>
      <c r="AN74" s="198">
        <f>INDEX('[1]Jan 2024 AP Census'!I:I,MATCH($A74,'[1]Jan 2024 AP Census'!$A:$A,0))</f>
        <v>0</v>
      </c>
      <c r="AO74" s="198">
        <f>INDEX('[1]Jan 2024 AP Census'!J:J,MATCH($A74,'[1]Jan 2024 AP Census'!$A:$A,0))</f>
        <v>0</v>
      </c>
      <c r="AP74" s="198">
        <f>INDEX('[1]Jan 2024 EY Census'!N:N,MATCH($A74,'[1]Jan 2024 EY Census'!$A:$A,0))</f>
        <v>525.64820999999995</v>
      </c>
      <c r="AQ74" s="198">
        <f>INDEX('[1]Jan 2024 EY Census'!O:O,MATCH($A74,'[1]Jan 2024 EY Census'!$A:$A,0))</f>
        <v>183.90133399999999</v>
      </c>
      <c r="AR74" s="198">
        <f>INDEX('[1]Jan 2024 EY Census'!P:P,MATCH($A74,'[1]Jan 2024 EY Census'!$A:$A,0))</f>
        <v>35.799999999999997</v>
      </c>
      <c r="AS74" s="198">
        <f>INDEX('[1]Jan 2024 School Census'!BE:BE,MATCH($A74,'[1]Jan 2024 School Census'!$A:$A,0))</f>
        <v>0</v>
      </c>
      <c r="AT74" s="198">
        <f>INDEX('[1]Jan 2024 School Census'!BF:BF,MATCH($A74,'[1]Jan 2024 School Census'!$A:$A,0))</f>
        <v>0</v>
      </c>
      <c r="AU74" s="198">
        <f>INDEX('[1]Jan 2024 School Census'!BG:BG,MATCH($A74,'[1]Jan 2024 School Census'!$A:$A,0))+INDEX('[1]Jan 2024 School Census'!BH:BH,MATCH($A74,'[1]Jan 2024 School Census'!$A:$A,0))</f>
        <v>0</v>
      </c>
      <c r="AV74" s="198">
        <f>INDEX('[1]Jan 2024 School Census'!BI:BI,MATCH($A74,'[1]Jan 2024 School Census'!$A:$A,0))</f>
        <v>177</v>
      </c>
      <c r="AW74" s="198">
        <f>INDEX('[1]Jan 2024 School Census'!BJ:BJ,MATCH($A74,'[1]Jan 2024 School Census'!$A:$A,0))</f>
        <v>81.599999999999994</v>
      </c>
      <c r="AX74" s="198">
        <f>INDEX('[1]Jan 2024 School Census'!BK:BK,MATCH($A74,'[1]Jan 2024 School Census'!$A:$A,0))+INDEX('[1]Jan 2024 School Census'!BL:BL,MATCH($A74,'[1]Jan 2024 School Census'!$A:$A,0))</f>
        <v>1</v>
      </c>
      <c r="AY74" s="198">
        <f>INDEX('[1]Jan 2024 School Census'!BM:BM,MATCH($A74,'[1]Jan 2024 School Census'!$A:$A,0))+INDEX('[1]Jan 2024 School Census'!BQ:BQ,MATCH($A74,'[1]Jan 2024 School Census'!$A:$A,0))</f>
        <v>0</v>
      </c>
      <c r="AZ74" s="198">
        <f>INDEX('[1]Jan 2024 School Census'!BN:BN,MATCH($A74,'[1]Jan 2024 School Census'!$A:$A,0))+INDEX('[1]Jan 2024 School Census'!BR:BR,MATCH($A74,'[1]Jan 2024 School Census'!$A:$A,0))</f>
        <v>0</v>
      </c>
      <c r="BA74" s="198">
        <f>INDEX('[1]Jan 2024 School Census'!BO:BO,MATCH($A74,'[1]Jan 2024 School Census'!$A:$A,0))+INDEX('[1]Jan 2024 School Census'!BP:BP,MATCH($A74,'[1]Jan 2024 School Census'!$A:$A,0))+INDEX('[1]Jan 2024 School Census'!BS:BS,MATCH($A74,'[1]Jan 2024 School Census'!$A:$A,0))+INDEX('[1]Jan 2024 School Census'!BT:BT,MATCH($A74,'[1]Jan 2024 School Census'!$A:$A,0))</f>
        <v>0</v>
      </c>
      <c r="BB74" s="198">
        <f>INDEX('[1]Jan 2024 School Census'!BU:BU,MATCH($A74,'[1]Jan 2024 School Census'!$A:$A,0))</f>
        <v>83</v>
      </c>
      <c r="BC74" s="198">
        <f>INDEX('[1]Jan 2024 School Census'!BV:BV,MATCH($A74,'[1]Jan 2024 School Census'!$A:$A,0))</f>
        <v>36</v>
      </c>
      <c r="BD74" s="198">
        <f>INDEX('[1]Jan 2024 School Census'!BW:BW,MATCH($A74,'[1]Jan 2024 School Census'!$A:$A,0))+INDEX('[1]Jan 2024 School Census'!BX:BX,MATCH($A74,'[1]Jan 2024 School Census'!$A:$A,0))</f>
        <v>0</v>
      </c>
      <c r="BE74" s="198">
        <f>INDEX('[1]Jan 2024 EY Census'!J:J,MATCH($A74,'[1]Jan 2024 EY Census'!$A:$A,0))</f>
        <v>848.25332600000002</v>
      </c>
      <c r="BF74" s="198">
        <f>INDEX('[1]Jan 2024 EY Census'!K:K,MATCH($A74,'[1]Jan 2024 EY Census'!$A:$A,0))</f>
        <v>292.45733300000001</v>
      </c>
      <c r="BG74" s="198">
        <f>INDEX('[1]Jan 2024 EY Census'!L:L,MATCH($A74,'[1]Jan 2024 EY Census'!$A:$A,0))</f>
        <v>26.8</v>
      </c>
      <c r="BH74" s="198">
        <f t="shared" si="13"/>
        <v>398</v>
      </c>
      <c r="BI74" s="198">
        <f t="shared" si="14"/>
        <v>501</v>
      </c>
      <c r="BJ74" s="198">
        <f t="shared" si="15"/>
        <v>67</v>
      </c>
      <c r="BK74" s="198">
        <f t="shared" si="16"/>
        <v>355</v>
      </c>
      <c r="BL74" s="198">
        <v>84</v>
      </c>
      <c r="BN74" s="218">
        <v>303</v>
      </c>
      <c r="BO74" s="218" t="s">
        <v>99</v>
      </c>
      <c r="BP74" s="218">
        <v>3037003</v>
      </c>
      <c r="BQ74" s="218">
        <v>144406</v>
      </c>
      <c r="BR74" s="218" t="s">
        <v>582</v>
      </c>
      <c r="BS74" s="218" t="s">
        <v>245</v>
      </c>
      <c r="BT74" s="194" t="str">
        <f t="shared" si="12"/>
        <v>Academy</v>
      </c>
      <c r="BU74" s="211">
        <v>47</v>
      </c>
      <c r="BV74" s="211">
        <v>0</v>
      </c>
      <c r="BW74" s="199">
        <f t="shared" si="17"/>
        <v>4</v>
      </c>
      <c r="BX74" s="195" t="str">
        <f t="shared" si="18"/>
        <v>3034</v>
      </c>
      <c r="BY74" s="228">
        <v>801</v>
      </c>
      <c r="BZ74" s="229" t="s">
        <v>112</v>
      </c>
      <c r="CA74" s="258">
        <v>2088.0484210526315</v>
      </c>
      <c r="CB74" s="259">
        <v>321.84105263157898</v>
      </c>
      <c r="CC74" s="258">
        <v>1466.358947368421</v>
      </c>
      <c r="CD74" s="259">
        <v>4.1052631578947372</v>
      </c>
    </row>
    <row r="75" spans="1:82" ht="14.5" x14ac:dyDescent="0.35">
      <c r="A75" s="196">
        <v>855</v>
      </c>
      <c r="B75" s="197" t="s">
        <v>165</v>
      </c>
      <c r="C75" s="198">
        <v>54519.5</v>
      </c>
      <c r="D75" s="198">
        <v>39980.5</v>
      </c>
      <c r="E75" s="198">
        <f>INDEX('[1]Jan 2024 School Census'!D:D,MATCH($A75,'[1]Jan 2024 School Census'!$A:$A,0))</f>
        <v>6</v>
      </c>
      <c r="F75" s="198">
        <f>INDEX('[1]Jan 2024 School Census'!E:E,MATCH($A75,'[1]Jan 2024 School Census'!$A:$A,0))</f>
        <v>51</v>
      </c>
      <c r="G75" s="198">
        <f>INDEX('[1]Jan 2024 School Census'!F:F,MATCH($A75,'[1]Jan 2024 School Census'!$A:$A,0))</f>
        <v>30</v>
      </c>
      <c r="H75" s="198">
        <f>INDEX('[1]Jan 2024 School Census'!G:G,MATCH($A75,'[1]Jan 2024 School Census'!$A:$A,0))+INDEX('[1]Jan 2024 School Census'!H:H,MATCH($A75,'[1]Jan 2024 School Census'!$A:$A,0))</f>
        <v>14</v>
      </c>
      <c r="I75" s="198">
        <f>INDEX('[1]Jan 2024 School Census'!I:I,MATCH($A75,'[1]Jan 2024 School Census'!$A:$A,0))</f>
        <v>0</v>
      </c>
      <c r="J75" s="198">
        <f>INDEX('[1]Jan 2024 School Census'!J:J,MATCH($A75,'[1]Jan 2024 School Census'!$A:$A,0))</f>
        <v>0</v>
      </c>
      <c r="K75" s="198">
        <f>INDEX('[1]Jan 2024 School Census'!K:K,MATCH($A75,'[1]Jan 2024 School Census'!$A:$A,0))</f>
        <v>0</v>
      </c>
      <c r="L75" s="198">
        <f>INDEX('[1]Jan 2024 School Census'!L:L,MATCH($A75,'[1]Jan 2024 School Census'!$A:$A,0))+INDEX('[1]Jan 2024 School Census'!M:M,MATCH($A75,'[1]Jan 2024 School Census'!$A:$A,0))</f>
        <v>0</v>
      </c>
      <c r="M75" s="198">
        <f>INDEX('[1]Jan 2024 School Census'!N:N,MATCH($A75,'[1]Jan 2024 School Census'!$A:$A,0))+INDEX('[1]Jan 2024 School Census'!S:S,MATCH($A75,'[1]Jan 2024 School Census'!$A:$A,0))</f>
        <v>0</v>
      </c>
      <c r="N75" s="198">
        <f>INDEX('[1]Jan 2024 School Census'!O:O,MATCH($A75,'[1]Jan 2024 School Census'!$A:$A,0))+INDEX('[1]Jan 2024 School Census'!T:T,MATCH($A75,'[1]Jan 2024 School Census'!$A:$A,0))</f>
        <v>0</v>
      </c>
      <c r="O75" s="198">
        <f>INDEX('[1]Jan 2024 School Census'!P:P,MATCH($A75,'[1]Jan 2024 School Census'!$A:$A,0))+INDEX('[1]Jan 2024 School Census'!U:U,MATCH($A75,'[1]Jan 2024 School Census'!$A:$A,0))</f>
        <v>0</v>
      </c>
      <c r="P75" s="198">
        <f>INDEX('[1]Jan 2024 School Census'!Q:Q,MATCH($A75,'[1]Jan 2024 School Census'!$A:$A,0))+INDEX('[1]Jan 2024 School Census'!R:R,MATCH($A75,'[1]Jan 2024 School Census'!$A:$A,0))+INDEX('[1]Jan 2024 School Census'!V:V,MATCH($A75,'[1]Jan 2024 School Census'!$A:$A,0))+INDEX('[1]Jan 2024 School Census'!W:W,MATCH($A75,'[1]Jan 2024 School Census'!$A:$A,0))</f>
        <v>0</v>
      </c>
      <c r="Q75" s="198">
        <f>INDEX('[1]Jan 2024 School Census'!X:X,MATCH($A75,'[1]Jan 2024 School Census'!$A:$A,0))</f>
        <v>0</v>
      </c>
      <c r="R75" s="198">
        <f>INDEX('[1]Jan 2024 School Census'!Y:Y,MATCH($A75,'[1]Jan 2024 School Census'!$A:$A,0))</f>
        <v>0</v>
      </c>
      <c r="S75" s="198">
        <f>INDEX('[1]Jan 2024 School Census'!Z:Z,MATCH($A75,'[1]Jan 2024 School Census'!$A:$A,0))</f>
        <v>0</v>
      </c>
      <c r="T75" s="198">
        <f>INDEX('[1]Jan 2024 School Census'!AA:AA,MATCH($A75,'[1]Jan 2024 School Census'!$A:$A,0))+INDEX('[1]Jan 2024 School Census'!AB:AB,MATCH($A75,'[1]Jan 2024 School Census'!$A:$A,0))</f>
        <v>0</v>
      </c>
      <c r="U75" s="198">
        <f>INDEX('[1]Jan 2024 AP Census'!D:D,MATCH($A75,'[1]Jan 2024 AP Census'!$A:$A,0))</f>
        <v>0</v>
      </c>
      <c r="V75" s="198">
        <f>INDEX('[1]Jan 2024 AP Census'!E:E,MATCH($A75,'[1]Jan 2024 AP Census'!$A:$A,0))</f>
        <v>0</v>
      </c>
      <c r="W75" s="198">
        <f>INDEX('[1]Jan 2024 AP Census'!F:F,MATCH($A75,'[1]Jan 2024 AP Census'!$A:$A,0))</f>
        <v>0</v>
      </c>
      <c r="X75" s="198">
        <f>INDEX('[1]Jan 2024 EY Census'!D:D,MATCH($A75,'[1]Jan 2024 EY Census'!$A:$A,0))</f>
        <v>849.69376399999999</v>
      </c>
      <c r="Y75" s="198">
        <f>INDEX('[1]Jan 2024 EY Census'!E:E,MATCH($A75,'[1]Jan 2024 EY Census'!$A:$A,0))</f>
        <v>6339.3087809999997</v>
      </c>
      <c r="Z75" s="198">
        <f>INDEX('[1]Jan 2024 EY Census'!F:F,MATCH($A75,'[1]Jan 2024 EY Census'!$A:$A,0))</f>
        <v>2323.7998520000001</v>
      </c>
      <c r="AA75" s="198">
        <f>INDEX('[1]Jan 2024 EY Census'!G:G,MATCH($A75,'[1]Jan 2024 EY Census'!$A:$A,0))</f>
        <v>123.284333</v>
      </c>
      <c r="AB75" s="198">
        <f>INDEX('[1]Jan 2024 School Census'!AF:AF,MATCH($A75,'[1]Jan 2024 School Census'!$A:$A,0))</f>
        <v>11</v>
      </c>
      <c r="AC75" s="198">
        <f>INDEX('[1]Jan 2024 School Census'!AG:AG,MATCH($A75,'[1]Jan 2024 School Census'!$A:$A,0))</f>
        <v>7</v>
      </c>
      <c r="AD75" s="198">
        <f>INDEX('[1]Jan 2024 School Census'!AH:AH,MATCH($A75,'[1]Jan 2024 School Census'!$A:$A,0))+INDEX('[1]Jan 2024 School Census'!AI:AI,MATCH($A75,'[1]Jan 2024 School Census'!$A:$A,0))</f>
        <v>3</v>
      </c>
      <c r="AE75" s="198">
        <f>INDEX('[1]Jan 2024 School Census'!AJ:AJ,MATCH($A75,'[1]Jan 2024 School Census'!$A:$A,0))</f>
        <v>0</v>
      </c>
      <c r="AF75" s="198">
        <f>INDEX('[1]Jan 2024 School Census'!AK:AK,MATCH($A75,'[1]Jan 2024 School Census'!$A:$A,0))</f>
        <v>0</v>
      </c>
      <c r="AG75" s="198">
        <f>INDEX('[1]Jan 2024 School Census'!AL:AL,MATCH($A75,'[1]Jan 2024 School Census'!$A:$A,0))+INDEX('[1]Jan 2024 School Census'!AM:AM,MATCH($A75,'[1]Jan 2024 School Census'!$A:$A,0))</f>
        <v>0</v>
      </c>
      <c r="AH75" s="198">
        <f>INDEX('[1]Jan 2024 School Census'!AN:AN,MATCH($A75,'[1]Jan 2024 School Census'!$A:$A,0))+INDEX('[1]Jan 2024 School Census'!AR:AR,MATCH($A75,'[1]Jan 2024 School Census'!$A:$A,0))</f>
        <v>0</v>
      </c>
      <c r="AI75" s="198">
        <f>INDEX('[1]Jan 2024 School Census'!AO:AO,MATCH($A75,'[1]Jan 2024 School Census'!$A:$A,0))+INDEX('[1]Jan 2024 School Census'!AS:AS,MATCH($A75,'[1]Jan 2024 School Census'!$A:$A,0))</f>
        <v>0</v>
      </c>
      <c r="AJ75" s="198">
        <f>INDEX('[1]Jan 2024 School Census'!AP:AP,MATCH($A75,'[1]Jan 2024 School Census'!$A:$A,0))+INDEX('[1]Jan 2024 School Census'!AQ:AQ,MATCH($A75,'[1]Jan 2024 School Census'!$A:$A,0))+INDEX('[1]Jan 2024 School Census'!AT:AT,MATCH($A75,'[1]Jan 2024 School Census'!$A:$A,0))+INDEX('[1]Jan 2024 School Census'!AU:AU,MATCH($A75,'[1]Jan 2024 School Census'!$A:$A,0))</f>
        <v>0</v>
      </c>
      <c r="AK75" s="198">
        <f>INDEX('[1]Jan 2024 School Census'!AV:AV,MATCH($A75,'[1]Jan 2024 School Census'!$A:$A,0))+INDEX('[1]Jan 2024 School Census'!AZ:AZ,MATCH($A75,'[1]Jan 2024 School Census'!$A:$A,0))</f>
        <v>0</v>
      </c>
      <c r="AL75" s="198">
        <f>INDEX('[1]Jan 2024 School Census'!AW:AW,MATCH($A75,'[1]Jan 2024 School Census'!$A:$A,0))+INDEX('[1]Jan 2024 School Census'!BA:BA,MATCH($A75,'[1]Jan 2024 School Census'!$A:$A,0))</f>
        <v>0</v>
      </c>
      <c r="AM75" s="198">
        <f>INDEX('[1]Jan 2024 School Census'!AX:AX,MATCH($A75,'[1]Jan 2024 School Census'!$A:$A,0))+INDEX('[1]Jan 2024 School Census'!BB:BB,MATCH($A75,'[1]Jan 2024 School Census'!$A:$A,0))+INDEX('[1]Jan 2024 School Census'!AY:AY,MATCH($A75,'[1]Jan 2024 School Census'!$A:$A,0))+INDEX('[1]Jan 2024 School Census'!BC:BC,MATCH($A75,'[1]Jan 2024 School Census'!$A:$A,0))</f>
        <v>0</v>
      </c>
      <c r="AN75" s="198">
        <f>INDEX('[1]Jan 2024 AP Census'!I:I,MATCH($A75,'[1]Jan 2024 AP Census'!$A:$A,0))</f>
        <v>0</v>
      </c>
      <c r="AO75" s="198">
        <f>INDEX('[1]Jan 2024 AP Census'!J:J,MATCH($A75,'[1]Jan 2024 AP Census'!$A:$A,0))</f>
        <v>0</v>
      </c>
      <c r="AP75" s="198">
        <f>INDEX('[1]Jan 2024 EY Census'!N:N,MATCH($A75,'[1]Jan 2024 EY Census'!$A:$A,0))</f>
        <v>625.07637199999999</v>
      </c>
      <c r="AQ75" s="198">
        <f>INDEX('[1]Jan 2024 EY Census'!O:O,MATCH($A75,'[1]Jan 2024 EY Census'!$A:$A,0))</f>
        <v>319.86901699999999</v>
      </c>
      <c r="AR75" s="198">
        <f>INDEX('[1]Jan 2024 EY Census'!P:P,MATCH($A75,'[1]Jan 2024 EY Census'!$A:$A,0))</f>
        <v>5.6</v>
      </c>
      <c r="AS75" s="198">
        <f>INDEX('[1]Jan 2024 School Census'!BE:BE,MATCH($A75,'[1]Jan 2024 School Census'!$A:$A,0))</f>
        <v>0</v>
      </c>
      <c r="AT75" s="198">
        <f>INDEX('[1]Jan 2024 School Census'!BF:BF,MATCH($A75,'[1]Jan 2024 School Census'!$A:$A,0))</f>
        <v>0</v>
      </c>
      <c r="AU75" s="198">
        <f>INDEX('[1]Jan 2024 School Census'!BG:BG,MATCH($A75,'[1]Jan 2024 School Census'!$A:$A,0))+INDEX('[1]Jan 2024 School Census'!BH:BH,MATCH($A75,'[1]Jan 2024 School Census'!$A:$A,0))</f>
        <v>0</v>
      </c>
      <c r="AV75" s="198">
        <f>INDEX('[1]Jan 2024 School Census'!BI:BI,MATCH($A75,'[1]Jan 2024 School Census'!$A:$A,0))</f>
        <v>0</v>
      </c>
      <c r="AW75" s="198">
        <f>INDEX('[1]Jan 2024 School Census'!BJ:BJ,MATCH($A75,'[1]Jan 2024 School Census'!$A:$A,0))</f>
        <v>0</v>
      </c>
      <c r="AX75" s="198">
        <f>INDEX('[1]Jan 2024 School Census'!BK:BK,MATCH($A75,'[1]Jan 2024 School Census'!$A:$A,0))+INDEX('[1]Jan 2024 School Census'!BL:BL,MATCH($A75,'[1]Jan 2024 School Census'!$A:$A,0))</f>
        <v>0</v>
      </c>
      <c r="AY75" s="198">
        <f>INDEX('[1]Jan 2024 School Census'!BM:BM,MATCH($A75,'[1]Jan 2024 School Census'!$A:$A,0))+INDEX('[1]Jan 2024 School Census'!BQ:BQ,MATCH($A75,'[1]Jan 2024 School Census'!$A:$A,0))</f>
        <v>0</v>
      </c>
      <c r="AZ75" s="198">
        <f>INDEX('[1]Jan 2024 School Census'!BN:BN,MATCH($A75,'[1]Jan 2024 School Census'!$A:$A,0))+INDEX('[1]Jan 2024 School Census'!BR:BR,MATCH($A75,'[1]Jan 2024 School Census'!$A:$A,0))</f>
        <v>0</v>
      </c>
      <c r="BA75" s="198">
        <f>INDEX('[1]Jan 2024 School Census'!BO:BO,MATCH($A75,'[1]Jan 2024 School Census'!$A:$A,0))+INDEX('[1]Jan 2024 School Census'!BP:BP,MATCH($A75,'[1]Jan 2024 School Census'!$A:$A,0))+INDEX('[1]Jan 2024 School Census'!BS:BS,MATCH($A75,'[1]Jan 2024 School Census'!$A:$A,0))+INDEX('[1]Jan 2024 School Census'!BT:BT,MATCH($A75,'[1]Jan 2024 School Census'!$A:$A,0))</f>
        <v>0</v>
      </c>
      <c r="BB75" s="198">
        <f>INDEX('[1]Jan 2024 School Census'!BU:BU,MATCH($A75,'[1]Jan 2024 School Census'!$A:$A,0))</f>
        <v>0</v>
      </c>
      <c r="BC75" s="198">
        <f>INDEX('[1]Jan 2024 School Census'!BV:BV,MATCH($A75,'[1]Jan 2024 School Census'!$A:$A,0))</f>
        <v>0</v>
      </c>
      <c r="BD75" s="198">
        <f>INDEX('[1]Jan 2024 School Census'!BW:BW,MATCH($A75,'[1]Jan 2024 School Census'!$A:$A,0))+INDEX('[1]Jan 2024 School Census'!BX:BX,MATCH($A75,'[1]Jan 2024 School Census'!$A:$A,0))</f>
        <v>0</v>
      </c>
      <c r="BE75" s="198">
        <f>INDEX('[1]Jan 2024 EY Census'!J:J,MATCH($A75,'[1]Jan 2024 EY Census'!$A:$A,0))</f>
        <v>3314.7513260000001</v>
      </c>
      <c r="BF75" s="198">
        <f>INDEX('[1]Jan 2024 EY Census'!K:K,MATCH($A75,'[1]Jan 2024 EY Census'!$A:$A,0))</f>
        <v>1272.361328</v>
      </c>
      <c r="BG75" s="198">
        <f>INDEX('[1]Jan 2024 EY Census'!L:L,MATCH($A75,'[1]Jan 2024 EY Census'!$A:$A,0))</f>
        <v>22.146668999999999</v>
      </c>
      <c r="BH75" s="198">
        <f t="shared" si="13"/>
        <v>158</v>
      </c>
      <c r="BI75" s="198">
        <f t="shared" si="14"/>
        <v>579</v>
      </c>
      <c r="BJ75" s="198">
        <f t="shared" si="15"/>
        <v>479</v>
      </c>
      <c r="BK75" s="198">
        <f t="shared" si="16"/>
        <v>580</v>
      </c>
      <c r="BL75" s="198">
        <v>372</v>
      </c>
      <c r="BN75" s="218">
        <v>303</v>
      </c>
      <c r="BO75" s="218" t="s">
        <v>99</v>
      </c>
      <c r="BP75" s="218">
        <v>3037004</v>
      </c>
      <c r="BQ75" s="218">
        <v>144405</v>
      </c>
      <c r="BR75" s="218" t="s">
        <v>306</v>
      </c>
      <c r="BS75" s="218" t="s">
        <v>245</v>
      </c>
      <c r="BT75" s="194" t="str">
        <f t="shared" si="12"/>
        <v>Academy</v>
      </c>
      <c r="BU75" s="211">
        <v>0</v>
      </c>
      <c r="BV75" s="211">
        <v>81</v>
      </c>
      <c r="BW75" s="199">
        <f t="shared" si="17"/>
        <v>5</v>
      </c>
      <c r="BX75" s="195" t="str">
        <f t="shared" si="18"/>
        <v>3035</v>
      </c>
      <c r="BY75" s="228">
        <v>802</v>
      </c>
      <c r="BZ75" s="229" t="s">
        <v>179</v>
      </c>
      <c r="CA75" s="258">
        <v>1104.1357894736841</v>
      </c>
      <c r="CB75" s="259">
        <v>90.948947368421059</v>
      </c>
      <c r="CC75" s="258">
        <v>692.87947368421055</v>
      </c>
      <c r="CD75" s="259">
        <v>7.4442105263157901</v>
      </c>
    </row>
    <row r="76" spans="1:82" ht="14.5" x14ac:dyDescent="0.35">
      <c r="A76" s="196">
        <v>209</v>
      </c>
      <c r="B76" s="197" t="s">
        <v>124</v>
      </c>
      <c r="C76" s="198">
        <v>22200.5</v>
      </c>
      <c r="D76" s="198">
        <v>11727.5</v>
      </c>
      <c r="E76" s="198">
        <f>INDEX('[1]Jan 2024 School Census'!D:D,MATCH($A76,'[1]Jan 2024 School Census'!$A:$A,0))</f>
        <v>24</v>
      </c>
      <c r="F76" s="198">
        <f>INDEX('[1]Jan 2024 School Census'!E:E,MATCH($A76,'[1]Jan 2024 School Census'!$A:$A,0))</f>
        <v>112</v>
      </c>
      <c r="G76" s="198">
        <f>INDEX('[1]Jan 2024 School Census'!F:F,MATCH($A76,'[1]Jan 2024 School Census'!$A:$A,0))</f>
        <v>34</v>
      </c>
      <c r="H76" s="198">
        <f>INDEX('[1]Jan 2024 School Census'!G:G,MATCH($A76,'[1]Jan 2024 School Census'!$A:$A,0))+INDEX('[1]Jan 2024 School Census'!H:H,MATCH($A76,'[1]Jan 2024 School Census'!$A:$A,0))</f>
        <v>8</v>
      </c>
      <c r="I76" s="198">
        <f>INDEX('[1]Jan 2024 School Census'!I:I,MATCH($A76,'[1]Jan 2024 School Census'!$A:$A,0))</f>
        <v>15</v>
      </c>
      <c r="J76" s="198">
        <f>INDEX('[1]Jan 2024 School Census'!J:J,MATCH($A76,'[1]Jan 2024 School Census'!$A:$A,0))</f>
        <v>851.6</v>
      </c>
      <c r="K76" s="198">
        <f>INDEX('[1]Jan 2024 School Census'!K:K,MATCH($A76,'[1]Jan 2024 School Census'!$A:$A,0))</f>
        <v>421</v>
      </c>
      <c r="L76" s="198">
        <f>INDEX('[1]Jan 2024 School Census'!L:L,MATCH($A76,'[1]Jan 2024 School Census'!$A:$A,0))+INDEX('[1]Jan 2024 School Census'!M:M,MATCH($A76,'[1]Jan 2024 School Census'!$A:$A,0))</f>
        <v>9</v>
      </c>
      <c r="M76" s="198">
        <f>INDEX('[1]Jan 2024 School Census'!N:N,MATCH($A76,'[1]Jan 2024 School Census'!$A:$A,0))+INDEX('[1]Jan 2024 School Census'!S:S,MATCH($A76,'[1]Jan 2024 School Census'!$A:$A,0))</f>
        <v>0</v>
      </c>
      <c r="N76" s="198">
        <f>INDEX('[1]Jan 2024 School Census'!O:O,MATCH($A76,'[1]Jan 2024 School Census'!$A:$A,0))+INDEX('[1]Jan 2024 School Census'!T:T,MATCH($A76,'[1]Jan 2024 School Census'!$A:$A,0))</f>
        <v>0</v>
      </c>
      <c r="O76" s="198">
        <f>INDEX('[1]Jan 2024 School Census'!P:P,MATCH($A76,'[1]Jan 2024 School Census'!$A:$A,0))+INDEX('[1]Jan 2024 School Census'!U:U,MATCH($A76,'[1]Jan 2024 School Census'!$A:$A,0))</f>
        <v>0</v>
      </c>
      <c r="P76" s="198">
        <f>INDEX('[1]Jan 2024 School Census'!Q:Q,MATCH($A76,'[1]Jan 2024 School Census'!$A:$A,0))+INDEX('[1]Jan 2024 School Census'!R:R,MATCH($A76,'[1]Jan 2024 School Census'!$A:$A,0))+INDEX('[1]Jan 2024 School Census'!V:V,MATCH($A76,'[1]Jan 2024 School Census'!$A:$A,0))+INDEX('[1]Jan 2024 School Census'!W:W,MATCH($A76,'[1]Jan 2024 School Census'!$A:$A,0))</f>
        <v>0</v>
      </c>
      <c r="Q76" s="198">
        <f>INDEX('[1]Jan 2024 School Census'!X:X,MATCH($A76,'[1]Jan 2024 School Census'!$A:$A,0))</f>
        <v>0</v>
      </c>
      <c r="R76" s="198">
        <f>INDEX('[1]Jan 2024 School Census'!Y:Y,MATCH($A76,'[1]Jan 2024 School Census'!$A:$A,0))</f>
        <v>117</v>
      </c>
      <c r="S76" s="198">
        <f>INDEX('[1]Jan 2024 School Census'!Z:Z,MATCH($A76,'[1]Jan 2024 School Census'!$A:$A,0))</f>
        <v>51</v>
      </c>
      <c r="T76" s="198">
        <f>INDEX('[1]Jan 2024 School Census'!AA:AA,MATCH($A76,'[1]Jan 2024 School Census'!$A:$A,0))+INDEX('[1]Jan 2024 School Census'!AB:AB,MATCH($A76,'[1]Jan 2024 School Census'!$A:$A,0))</f>
        <v>3</v>
      </c>
      <c r="U76" s="198">
        <f>INDEX('[1]Jan 2024 AP Census'!D:D,MATCH($A76,'[1]Jan 2024 AP Census'!$A:$A,0))</f>
        <v>0</v>
      </c>
      <c r="V76" s="198">
        <f>INDEX('[1]Jan 2024 AP Census'!E:E,MATCH($A76,'[1]Jan 2024 AP Census'!$A:$A,0))</f>
        <v>0</v>
      </c>
      <c r="W76" s="198">
        <f>INDEX('[1]Jan 2024 AP Census'!F:F,MATCH($A76,'[1]Jan 2024 AP Census'!$A:$A,0))</f>
        <v>0</v>
      </c>
      <c r="X76" s="198">
        <f>INDEX('[1]Jan 2024 EY Census'!D:D,MATCH($A76,'[1]Jan 2024 EY Census'!$A:$A,0))</f>
        <v>510.29066699999998</v>
      </c>
      <c r="Y76" s="198">
        <f>INDEX('[1]Jan 2024 EY Census'!E:E,MATCH($A76,'[1]Jan 2024 EY Census'!$A:$A,0))</f>
        <v>1686.480667</v>
      </c>
      <c r="Z76" s="198">
        <f>INDEX('[1]Jan 2024 EY Census'!F:F,MATCH($A76,'[1]Jan 2024 EY Census'!$A:$A,0))</f>
        <v>606.66666699999996</v>
      </c>
      <c r="AA76" s="198">
        <f>INDEX('[1]Jan 2024 EY Census'!G:G,MATCH($A76,'[1]Jan 2024 EY Census'!$A:$A,0))</f>
        <v>29.25</v>
      </c>
      <c r="AB76" s="198">
        <f>INDEX('[1]Jan 2024 School Census'!AF:AF,MATCH($A76,'[1]Jan 2024 School Census'!$A:$A,0))</f>
        <v>24</v>
      </c>
      <c r="AC76" s="198">
        <f>INDEX('[1]Jan 2024 School Census'!AG:AG,MATCH($A76,'[1]Jan 2024 School Census'!$A:$A,0))</f>
        <v>12</v>
      </c>
      <c r="AD76" s="198">
        <f>INDEX('[1]Jan 2024 School Census'!AH:AH,MATCH($A76,'[1]Jan 2024 School Census'!$A:$A,0))+INDEX('[1]Jan 2024 School Census'!AI:AI,MATCH($A76,'[1]Jan 2024 School Census'!$A:$A,0))</f>
        <v>4</v>
      </c>
      <c r="AE76" s="198">
        <f>INDEX('[1]Jan 2024 School Census'!AJ:AJ,MATCH($A76,'[1]Jan 2024 School Census'!$A:$A,0))</f>
        <v>67</v>
      </c>
      <c r="AF76" s="198">
        <f>INDEX('[1]Jan 2024 School Census'!AK:AK,MATCH($A76,'[1]Jan 2024 School Census'!$A:$A,0))</f>
        <v>61</v>
      </c>
      <c r="AG76" s="198">
        <f>INDEX('[1]Jan 2024 School Census'!AL:AL,MATCH($A76,'[1]Jan 2024 School Census'!$A:$A,0))+INDEX('[1]Jan 2024 School Census'!AM:AM,MATCH($A76,'[1]Jan 2024 School Census'!$A:$A,0))</f>
        <v>0</v>
      </c>
      <c r="AH76" s="198">
        <f>INDEX('[1]Jan 2024 School Census'!AN:AN,MATCH($A76,'[1]Jan 2024 School Census'!$A:$A,0))+INDEX('[1]Jan 2024 School Census'!AR:AR,MATCH($A76,'[1]Jan 2024 School Census'!$A:$A,0))</f>
        <v>0</v>
      </c>
      <c r="AI76" s="198">
        <f>INDEX('[1]Jan 2024 School Census'!AO:AO,MATCH($A76,'[1]Jan 2024 School Census'!$A:$A,0))+INDEX('[1]Jan 2024 School Census'!AS:AS,MATCH($A76,'[1]Jan 2024 School Census'!$A:$A,0))</f>
        <v>0</v>
      </c>
      <c r="AJ76" s="198">
        <f>INDEX('[1]Jan 2024 School Census'!AP:AP,MATCH($A76,'[1]Jan 2024 School Census'!$A:$A,0))+INDEX('[1]Jan 2024 School Census'!AQ:AQ,MATCH($A76,'[1]Jan 2024 School Census'!$A:$A,0))+INDEX('[1]Jan 2024 School Census'!AT:AT,MATCH($A76,'[1]Jan 2024 School Census'!$A:$A,0))+INDEX('[1]Jan 2024 School Census'!AU:AU,MATCH($A76,'[1]Jan 2024 School Census'!$A:$A,0))</f>
        <v>0</v>
      </c>
      <c r="AK76" s="198">
        <f>INDEX('[1]Jan 2024 School Census'!AV:AV,MATCH($A76,'[1]Jan 2024 School Census'!$A:$A,0))+INDEX('[1]Jan 2024 School Census'!AZ:AZ,MATCH($A76,'[1]Jan 2024 School Census'!$A:$A,0))</f>
        <v>15</v>
      </c>
      <c r="AL76" s="198">
        <f>INDEX('[1]Jan 2024 School Census'!AW:AW,MATCH($A76,'[1]Jan 2024 School Census'!$A:$A,0))+INDEX('[1]Jan 2024 School Census'!BA:BA,MATCH($A76,'[1]Jan 2024 School Census'!$A:$A,0))</f>
        <v>11</v>
      </c>
      <c r="AM76" s="198">
        <f>INDEX('[1]Jan 2024 School Census'!AX:AX,MATCH($A76,'[1]Jan 2024 School Census'!$A:$A,0))+INDEX('[1]Jan 2024 School Census'!BB:BB,MATCH($A76,'[1]Jan 2024 School Census'!$A:$A,0))+INDEX('[1]Jan 2024 School Census'!AY:AY,MATCH($A76,'[1]Jan 2024 School Census'!$A:$A,0))+INDEX('[1]Jan 2024 School Census'!BC:BC,MATCH($A76,'[1]Jan 2024 School Census'!$A:$A,0))</f>
        <v>1</v>
      </c>
      <c r="AN76" s="198">
        <f>INDEX('[1]Jan 2024 AP Census'!I:I,MATCH($A76,'[1]Jan 2024 AP Census'!$A:$A,0))</f>
        <v>0</v>
      </c>
      <c r="AO76" s="198">
        <f>INDEX('[1]Jan 2024 AP Census'!J:J,MATCH($A76,'[1]Jan 2024 AP Census'!$A:$A,0))</f>
        <v>0</v>
      </c>
      <c r="AP76" s="198">
        <f>INDEX('[1]Jan 2024 EY Census'!N:N,MATCH($A76,'[1]Jan 2024 EY Census'!$A:$A,0))</f>
        <v>69.823999999999998</v>
      </c>
      <c r="AQ76" s="198">
        <f>INDEX('[1]Jan 2024 EY Census'!O:O,MATCH($A76,'[1]Jan 2024 EY Census'!$A:$A,0))</f>
        <v>41</v>
      </c>
      <c r="AR76" s="198">
        <f>INDEX('[1]Jan 2024 EY Census'!P:P,MATCH($A76,'[1]Jan 2024 EY Census'!$A:$A,0))</f>
        <v>5</v>
      </c>
      <c r="AS76" s="198">
        <f>INDEX('[1]Jan 2024 School Census'!BE:BE,MATCH($A76,'[1]Jan 2024 School Census'!$A:$A,0))</f>
        <v>38</v>
      </c>
      <c r="AT76" s="198">
        <f>INDEX('[1]Jan 2024 School Census'!BF:BF,MATCH($A76,'[1]Jan 2024 School Census'!$A:$A,0))</f>
        <v>13</v>
      </c>
      <c r="AU76" s="198">
        <f>INDEX('[1]Jan 2024 School Census'!BG:BG,MATCH($A76,'[1]Jan 2024 School Census'!$A:$A,0))+INDEX('[1]Jan 2024 School Census'!BH:BH,MATCH($A76,'[1]Jan 2024 School Census'!$A:$A,0))</f>
        <v>2</v>
      </c>
      <c r="AV76" s="198">
        <f>INDEX('[1]Jan 2024 School Census'!BI:BI,MATCH($A76,'[1]Jan 2024 School Census'!$A:$A,0))</f>
        <v>317.2</v>
      </c>
      <c r="AW76" s="198">
        <f>INDEX('[1]Jan 2024 School Census'!BJ:BJ,MATCH($A76,'[1]Jan 2024 School Census'!$A:$A,0))</f>
        <v>171</v>
      </c>
      <c r="AX76" s="198">
        <f>INDEX('[1]Jan 2024 School Census'!BK:BK,MATCH($A76,'[1]Jan 2024 School Census'!$A:$A,0))+INDEX('[1]Jan 2024 School Census'!BL:BL,MATCH($A76,'[1]Jan 2024 School Census'!$A:$A,0))</f>
        <v>4</v>
      </c>
      <c r="AY76" s="198">
        <f>INDEX('[1]Jan 2024 School Census'!BM:BM,MATCH($A76,'[1]Jan 2024 School Census'!$A:$A,0))+INDEX('[1]Jan 2024 School Census'!BQ:BQ,MATCH($A76,'[1]Jan 2024 School Census'!$A:$A,0))</f>
        <v>0</v>
      </c>
      <c r="AZ76" s="198">
        <f>INDEX('[1]Jan 2024 School Census'!BN:BN,MATCH($A76,'[1]Jan 2024 School Census'!$A:$A,0))+INDEX('[1]Jan 2024 School Census'!BR:BR,MATCH($A76,'[1]Jan 2024 School Census'!$A:$A,0))</f>
        <v>0</v>
      </c>
      <c r="BA76" s="198">
        <f>INDEX('[1]Jan 2024 School Census'!BO:BO,MATCH($A76,'[1]Jan 2024 School Census'!$A:$A,0))+INDEX('[1]Jan 2024 School Census'!BP:BP,MATCH($A76,'[1]Jan 2024 School Census'!$A:$A,0))+INDEX('[1]Jan 2024 School Census'!BS:BS,MATCH($A76,'[1]Jan 2024 School Census'!$A:$A,0))+INDEX('[1]Jan 2024 School Census'!BT:BT,MATCH($A76,'[1]Jan 2024 School Census'!$A:$A,0))</f>
        <v>0</v>
      </c>
      <c r="BB76" s="198">
        <f>INDEX('[1]Jan 2024 School Census'!BU:BU,MATCH($A76,'[1]Jan 2024 School Census'!$A:$A,0))</f>
        <v>21</v>
      </c>
      <c r="BC76" s="198">
        <f>INDEX('[1]Jan 2024 School Census'!BV:BV,MATCH($A76,'[1]Jan 2024 School Census'!$A:$A,0))</f>
        <v>14</v>
      </c>
      <c r="BD76" s="198">
        <f>INDEX('[1]Jan 2024 School Census'!BW:BW,MATCH($A76,'[1]Jan 2024 School Census'!$A:$A,0))+INDEX('[1]Jan 2024 School Census'!BX:BX,MATCH($A76,'[1]Jan 2024 School Census'!$A:$A,0))</f>
        <v>1</v>
      </c>
      <c r="BE76" s="198">
        <f>INDEX('[1]Jan 2024 EY Census'!J:J,MATCH($A76,'[1]Jan 2024 EY Census'!$A:$A,0))</f>
        <v>753.85333500000002</v>
      </c>
      <c r="BF76" s="198">
        <f>INDEX('[1]Jan 2024 EY Census'!K:K,MATCH($A76,'[1]Jan 2024 EY Census'!$A:$A,0))</f>
        <v>299.596001</v>
      </c>
      <c r="BG76" s="198">
        <f>INDEX('[1]Jan 2024 EY Census'!L:L,MATCH($A76,'[1]Jan 2024 EY Census'!$A:$A,0))</f>
        <v>6</v>
      </c>
      <c r="BH76" s="198">
        <f t="shared" si="13"/>
        <v>441</v>
      </c>
      <c r="BI76" s="198">
        <f t="shared" si="14"/>
        <v>481</v>
      </c>
      <c r="BJ76" s="198">
        <f t="shared" si="15"/>
        <v>0</v>
      </c>
      <c r="BK76" s="198">
        <f t="shared" si="16"/>
        <v>0</v>
      </c>
      <c r="BL76" s="198">
        <v>288</v>
      </c>
      <c r="BN76" s="218">
        <v>303</v>
      </c>
      <c r="BO76" s="218" t="s">
        <v>99</v>
      </c>
      <c r="BP76" s="218">
        <v>3037005</v>
      </c>
      <c r="BQ76" s="218">
        <v>147071</v>
      </c>
      <c r="BR76" s="218" t="s">
        <v>307</v>
      </c>
      <c r="BS76" s="218" t="s">
        <v>256</v>
      </c>
      <c r="BT76" s="194" t="str">
        <f t="shared" si="12"/>
        <v>Academy</v>
      </c>
      <c r="BU76" s="211">
        <v>0</v>
      </c>
      <c r="BV76" s="211">
        <v>129</v>
      </c>
      <c r="BW76" s="199">
        <f t="shared" si="17"/>
        <v>6</v>
      </c>
      <c r="BX76" s="195" t="str">
        <f t="shared" si="18"/>
        <v>3036</v>
      </c>
      <c r="BY76" s="228">
        <v>803</v>
      </c>
      <c r="BZ76" s="229" t="s">
        <v>205</v>
      </c>
      <c r="CA76" s="258">
        <v>1674.4573684210525</v>
      </c>
      <c r="CB76" s="259">
        <v>122.27263157894737</v>
      </c>
      <c r="CC76" s="258">
        <v>1106.3478947368421</v>
      </c>
      <c r="CD76" s="259">
        <v>10.947368421052632</v>
      </c>
    </row>
    <row r="77" spans="1:82" ht="14.5" x14ac:dyDescent="0.35">
      <c r="A77" s="196">
        <v>925</v>
      </c>
      <c r="B77" s="197" t="s">
        <v>166</v>
      </c>
      <c r="C77" s="198">
        <v>54919.5</v>
      </c>
      <c r="D77" s="198">
        <v>43007</v>
      </c>
      <c r="E77" s="198">
        <f>INDEX('[1]Jan 2024 School Census'!D:D,MATCH($A77,'[1]Jan 2024 School Census'!$A:$A,0))</f>
        <v>85</v>
      </c>
      <c r="F77" s="198">
        <f>INDEX('[1]Jan 2024 School Census'!E:E,MATCH($A77,'[1]Jan 2024 School Census'!$A:$A,0))</f>
        <v>241.62799999999999</v>
      </c>
      <c r="G77" s="198">
        <f>INDEX('[1]Jan 2024 School Census'!F:F,MATCH($A77,'[1]Jan 2024 School Census'!$A:$A,0))</f>
        <v>81.400000000000006</v>
      </c>
      <c r="H77" s="198">
        <f>INDEX('[1]Jan 2024 School Census'!G:G,MATCH($A77,'[1]Jan 2024 School Census'!$A:$A,0))+INDEX('[1]Jan 2024 School Census'!H:H,MATCH($A77,'[1]Jan 2024 School Census'!$A:$A,0))</f>
        <v>0</v>
      </c>
      <c r="I77" s="198">
        <f>INDEX('[1]Jan 2024 School Census'!I:I,MATCH($A77,'[1]Jan 2024 School Census'!$A:$A,0))</f>
        <v>11</v>
      </c>
      <c r="J77" s="198">
        <f>INDEX('[1]Jan 2024 School Census'!J:J,MATCH($A77,'[1]Jan 2024 School Census'!$A:$A,0))</f>
        <v>247.36666600000001</v>
      </c>
      <c r="K77" s="198">
        <f>INDEX('[1]Jan 2024 School Census'!K:K,MATCH($A77,'[1]Jan 2024 School Census'!$A:$A,0))</f>
        <v>109.466667</v>
      </c>
      <c r="L77" s="198">
        <f>INDEX('[1]Jan 2024 School Census'!L:L,MATCH($A77,'[1]Jan 2024 School Census'!$A:$A,0))+INDEX('[1]Jan 2024 School Census'!M:M,MATCH($A77,'[1]Jan 2024 School Census'!$A:$A,0))</f>
        <v>1</v>
      </c>
      <c r="M77" s="198">
        <f>INDEX('[1]Jan 2024 School Census'!N:N,MATCH($A77,'[1]Jan 2024 School Census'!$A:$A,0))+INDEX('[1]Jan 2024 School Census'!S:S,MATCH($A77,'[1]Jan 2024 School Census'!$A:$A,0))</f>
        <v>0</v>
      </c>
      <c r="N77" s="198">
        <f>INDEX('[1]Jan 2024 School Census'!O:O,MATCH($A77,'[1]Jan 2024 School Census'!$A:$A,0))+INDEX('[1]Jan 2024 School Census'!T:T,MATCH($A77,'[1]Jan 2024 School Census'!$A:$A,0))</f>
        <v>0</v>
      </c>
      <c r="O77" s="198">
        <f>INDEX('[1]Jan 2024 School Census'!P:P,MATCH($A77,'[1]Jan 2024 School Census'!$A:$A,0))+INDEX('[1]Jan 2024 School Census'!U:U,MATCH($A77,'[1]Jan 2024 School Census'!$A:$A,0))</f>
        <v>0</v>
      </c>
      <c r="P77" s="198">
        <f>INDEX('[1]Jan 2024 School Census'!Q:Q,MATCH($A77,'[1]Jan 2024 School Census'!$A:$A,0))+INDEX('[1]Jan 2024 School Census'!R:R,MATCH($A77,'[1]Jan 2024 School Census'!$A:$A,0))+INDEX('[1]Jan 2024 School Census'!V:V,MATCH($A77,'[1]Jan 2024 School Census'!$A:$A,0))+INDEX('[1]Jan 2024 School Census'!W:W,MATCH($A77,'[1]Jan 2024 School Census'!$A:$A,0))</f>
        <v>0</v>
      </c>
      <c r="Q77" s="198">
        <f>INDEX('[1]Jan 2024 School Census'!X:X,MATCH($A77,'[1]Jan 2024 School Census'!$A:$A,0))</f>
        <v>56.333334000000001</v>
      </c>
      <c r="R77" s="198">
        <f>INDEX('[1]Jan 2024 School Census'!Y:Y,MATCH($A77,'[1]Jan 2024 School Census'!$A:$A,0))</f>
        <v>650.96666600000003</v>
      </c>
      <c r="S77" s="198">
        <f>INDEX('[1]Jan 2024 School Census'!Z:Z,MATCH($A77,'[1]Jan 2024 School Census'!$A:$A,0))</f>
        <v>280.89999999999998</v>
      </c>
      <c r="T77" s="198">
        <f>INDEX('[1]Jan 2024 School Census'!AA:AA,MATCH($A77,'[1]Jan 2024 School Census'!$A:$A,0))+INDEX('[1]Jan 2024 School Census'!AB:AB,MATCH($A77,'[1]Jan 2024 School Census'!$A:$A,0))</f>
        <v>0</v>
      </c>
      <c r="U77" s="198">
        <f>INDEX('[1]Jan 2024 AP Census'!D:D,MATCH($A77,'[1]Jan 2024 AP Census'!$A:$A,0))</f>
        <v>0</v>
      </c>
      <c r="V77" s="198">
        <f>INDEX('[1]Jan 2024 AP Census'!E:E,MATCH($A77,'[1]Jan 2024 AP Census'!$A:$A,0))</f>
        <v>0</v>
      </c>
      <c r="W77" s="198">
        <f>INDEX('[1]Jan 2024 AP Census'!F:F,MATCH($A77,'[1]Jan 2024 AP Census'!$A:$A,0))</f>
        <v>0</v>
      </c>
      <c r="X77" s="198">
        <f>INDEX('[1]Jan 2024 EY Census'!D:D,MATCH($A77,'[1]Jan 2024 EY Census'!$A:$A,0))</f>
        <v>1267.328493</v>
      </c>
      <c r="Y77" s="198">
        <f>INDEX('[1]Jan 2024 EY Census'!E:E,MATCH($A77,'[1]Jan 2024 EY Census'!$A:$A,0))</f>
        <v>5246.7944740000003</v>
      </c>
      <c r="Z77" s="198">
        <f>INDEX('[1]Jan 2024 EY Census'!F:F,MATCH($A77,'[1]Jan 2024 EY Census'!$A:$A,0))</f>
        <v>1806.410576</v>
      </c>
      <c r="AA77" s="198">
        <f>INDEX('[1]Jan 2024 EY Census'!G:G,MATCH($A77,'[1]Jan 2024 EY Census'!$A:$A,0))</f>
        <v>135.01666599999999</v>
      </c>
      <c r="AB77" s="198">
        <f>INDEX('[1]Jan 2024 School Census'!AF:AF,MATCH($A77,'[1]Jan 2024 School Census'!$A:$A,0))</f>
        <v>43</v>
      </c>
      <c r="AC77" s="198">
        <f>INDEX('[1]Jan 2024 School Census'!AG:AG,MATCH($A77,'[1]Jan 2024 School Census'!$A:$A,0))</f>
        <v>26.4</v>
      </c>
      <c r="AD77" s="198">
        <f>INDEX('[1]Jan 2024 School Census'!AH:AH,MATCH($A77,'[1]Jan 2024 School Census'!$A:$A,0))+INDEX('[1]Jan 2024 School Census'!AI:AI,MATCH($A77,'[1]Jan 2024 School Census'!$A:$A,0))</f>
        <v>0</v>
      </c>
      <c r="AE77" s="198">
        <f>INDEX('[1]Jan 2024 School Census'!AJ:AJ,MATCH($A77,'[1]Jan 2024 School Census'!$A:$A,0))</f>
        <v>55.766666000000001</v>
      </c>
      <c r="AF77" s="198">
        <f>INDEX('[1]Jan 2024 School Census'!AK:AK,MATCH($A77,'[1]Jan 2024 School Census'!$A:$A,0))</f>
        <v>25.8</v>
      </c>
      <c r="AG77" s="198">
        <f>INDEX('[1]Jan 2024 School Census'!AL:AL,MATCH($A77,'[1]Jan 2024 School Census'!$A:$A,0))+INDEX('[1]Jan 2024 School Census'!AM:AM,MATCH($A77,'[1]Jan 2024 School Census'!$A:$A,0))</f>
        <v>0</v>
      </c>
      <c r="AH77" s="198">
        <f>INDEX('[1]Jan 2024 School Census'!AN:AN,MATCH($A77,'[1]Jan 2024 School Census'!$A:$A,0))+INDEX('[1]Jan 2024 School Census'!AR:AR,MATCH($A77,'[1]Jan 2024 School Census'!$A:$A,0))</f>
        <v>0</v>
      </c>
      <c r="AI77" s="198">
        <f>INDEX('[1]Jan 2024 School Census'!AO:AO,MATCH($A77,'[1]Jan 2024 School Census'!$A:$A,0))+INDEX('[1]Jan 2024 School Census'!AS:AS,MATCH($A77,'[1]Jan 2024 School Census'!$A:$A,0))</f>
        <v>0</v>
      </c>
      <c r="AJ77" s="198">
        <f>INDEX('[1]Jan 2024 School Census'!AP:AP,MATCH($A77,'[1]Jan 2024 School Census'!$A:$A,0))+INDEX('[1]Jan 2024 School Census'!AQ:AQ,MATCH($A77,'[1]Jan 2024 School Census'!$A:$A,0))+INDEX('[1]Jan 2024 School Census'!AT:AT,MATCH($A77,'[1]Jan 2024 School Census'!$A:$A,0))+INDEX('[1]Jan 2024 School Census'!AU:AU,MATCH($A77,'[1]Jan 2024 School Census'!$A:$A,0))</f>
        <v>0</v>
      </c>
      <c r="AK77" s="198">
        <f>INDEX('[1]Jan 2024 School Census'!AV:AV,MATCH($A77,'[1]Jan 2024 School Census'!$A:$A,0))+INDEX('[1]Jan 2024 School Census'!AZ:AZ,MATCH($A77,'[1]Jan 2024 School Census'!$A:$A,0))</f>
        <v>166.033333</v>
      </c>
      <c r="AL77" s="198">
        <f>INDEX('[1]Jan 2024 School Census'!AW:AW,MATCH($A77,'[1]Jan 2024 School Census'!$A:$A,0))+INDEX('[1]Jan 2024 School Census'!BA:BA,MATCH($A77,'[1]Jan 2024 School Census'!$A:$A,0))</f>
        <v>95</v>
      </c>
      <c r="AM77" s="198">
        <f>INDEX('[1]Jan 2024 School Census'!AX:AX,MATCH($A77,'[1]Jan 2024 School Census'!$A:$A,0))+INDEX('[1]Jan 2024 School Census'!BB:BB,MATCH($A77,'[1]Jan 2024 School Census'!$A:$A,0))+INDEX('[1]Jan 2024 School Census'!AY:AY,MATCH($A77,'[1]Jan 2024 School Census'!$A:$A,0))+INDEX('[1]Jan 2024 School Census'!BC:BC,MATCH($A77,'[1]Jan 2024 School Census'!$A:$A,0))</f>
        <v>0</v>
      </c>
      <c r="AN77" s="198">
        <f>INDEX('[1]Jan 2024 AP Census'!I:I,MATCH($A77,'[1]Jan 2024 AP Census'!$A:$A,0))</f>
        <v>0</v>
      </c>
      <c r="AO77" s="198">
        <f>INDEX('[1]Jan 2024 AP Census'!J:J,MATCH($A77,'[1]Jan 2024 AP Census'!$A:$A,0))</f>
        <v>0</v>
      </c>
      <c r="AP77" s="198">
        <f>INDEX('[1]Jan 2024 EY Census'!N:N,MATCH($A77,'[1]Jan 2024 EY Census'!$A:$A,0))</f>
        <v>777.31017699999995</v>
      </c>
      <c r="AQ77" s="198">
        <f>INDEX('[1]Jan 2024 EY Census'!O:O,MATCH($A77,'[1]Jan 2024 EY Census'!$A:$A,0))</f>
        <v>402.98421000000002</v>
      </c>
      <c r="AR77" s="198">
        <f>INDEX('[1]Jan 2024 EY Census'!P:P,MATCH($A77,'[1]Jan 2024 EY Census'!$A:$A,0))</f>
        <v>14.033333000000001</v>
      </c>
      <c r="AS77" s="198">
        <f>INDEX('[1]Jan 2024 School Census'!BE:BE,MATCH($A77,'[1]Jan 2024 School Census'!$A:$A,0))</f>
        <v>95</v>
      </c>
      <c r="AT77" s="198">
        <f>INDEX('[1]Jan 2024 School Census'!BF:BF,MATCH($A77,'[1]Jan 2024 School Census'!$A:$A,0))</f>
        <v>38.933332999999998</v>
      </c>
      <c r="AU77" s="198">
        <f>INDEX('[1]Jan 2024 School Census'!BG:BG,MATCH($A77,'[1]Jan 2024 School Census'!$A:$A,0))+INDEX('[1]Jan 2024 School Census'!BH:BH,MATCH($A77,'[1]Jan 2024 School Census'!$A:$A,0))</f>
        <v>0</v>
      </c>
      <c r="AV77" s="198">
        <f>INDEX('[1]Jan 2024 School Census'!BI:BI,MATCH($A77,'[1]Jan 2024 School Census'!$A:$A,0))</f>
        <v>47.233333000000002</v>
      </c>
      <c r="AW77" s="198">
        <f>INDEX('[1]Jan 2024 School Census'!BJ:BJ,MATCH($A77,'[1]Jan 2024 School Census'!$A:$A,0))</f>
        <v>33.533332999999999</v>
      </c>
      <c r="AX77" s="198">
        <f>INDEX('[1]Jan 2024 School Census'!BK:BK,MATCH($A77,'[1]Jan 2024 School Census'!$A:$A,0))+INDEX('[1]Jan 2024 School Census'!BL:BL,MATCH($A77,'[1]Jan 2024 School Census'!$A:$A,0))</f>
        <v>0</v>
      </c>
      <c r="AY77" s="198">
        <f>INDEX('[1]Jan 2024 School Census'!BM:BM,MATCH($A77,'[1]Jan 2024 School Census'!$A:$A,0))+INDEX('[1]Jan 2024 School Census'!BQ:BQ,MATCH($A77,'[1]Jan 2024 School Census'!$A:$A,0))</f>
        <v>0</v>
      </c>
      <c r="AZ77" s="198">
        <f>INDEX('[1]Jan 2024 School Census'!BN:BN,MATCH($A77,'[1]Jan 2024 School Census'!$A:$A,0))+INDEX('[1]Jan 2024 School Census'!BR:BR,MATCH($A77,'[1]Jan 2024 School Census'!$A:$A,0))</f>
        <v>0</v>
      </c>
      <c r="BA77" s="198">
        <f>INDEX('[1]Jan 2024 School Census'!BO:BO,MATCH($A77,'[1]Jan 2024 School Census'!$A:$A,0))+INDEX('[1]Jan 2024 School Census'!BP:BP,MATCH($A77,'[1]Jan 2024 School Census'!$A:$A,0))+INDEX('[1]Jan 2024 School Census'!BS:BS,MATCH($A77,'[1]Jan 2024 School Census'!$A:$A,0))+INDEX('[1]Jan 2024 School Census'!BT:BT,MATCH($A77,'[1]Jan 2024 School Census'!$A:$A,0))</f>
        <v>0</v>
      </c>
      <c r="BB77" s="198">
        <f>INDEX('[1]Jan 2024 School Census'!BU:BU,MATCH($A77,'[1]Jan 2024 School Census'!$A:$A,0))</f>
        <v>193.56666200000001</v>
      </c>
      <c r="BC77" s="198">
        <f>INDEX('[1]Jan 2024 School Census'!BV:BV,MATCH($A77,'[1]Jan 2024 School Census'!$A:$A,0))</f>
        <v>104.299999</v>
      </c>
      <c r="BD77" s="198">
        <f>INDEX('[1]Jan 2024 School Census'!BW:BW,MATCH($A77,'[1]Jan 2024 School Census'!$A:$A,0))+INDEX('[1]Jan 2024 School Census'!BX:BX,MATCH($A77,'[1]Jan 2024 School Census'!$A:$A,0))</f>
        <v>0</v>
      </c>
      <c r="BE77" s="198">
        <f>INDEX('[1]Jan 2024 EY Census'!J:J,MATCH($A77,'[1]Jan 2024 EY Census'!$A:$A,0))</f>
        <v>2787.2106520000002</v>
      </c>
      <c r="BF77" s="198">
        <f>INDEX('[1]Jan 2024 EY Census'!K:K,MATCH($A77,'[1]Jan 2024 EY Census'!$A:$A,0))</f>
        <v>992.69399399999998</v>
      </c>
      <c r="BG77" s="198">
        <f>INDEX('[1]Jan 2024 EY Census'!L:L,MATCH($A77,'[1]Jan 2024 EY Census'!$A:$A,0))</f>
        <v>29.832001000000002</v>
      </c>
      <c r="BH77" s="198">
        <f t="shared" si="13"/>
        <v>221</v>
      </c>
      <c r="BI77" s="198">
        <f t="shared" si="14"/>
        <v>371.5</v>
      </c>
      <c r="BJ77" s="198">
        <f t="shared" si="15"/>
        <v>610</v>
      </c>
      <c r="BK77" s="198">
        <f t="shared" si="16"/>
        <v>1030</v>
      </c>
      <c r="BL77" s="198">
        <v>219</v>
      </c>
      <c r="BN77" s="218">
        <v>303</v>
      </c>
      <c r="BO77" s="218" t="s">
        <v>99</v>
      </c>
      <c r="BP77" s="218">
        <v>3037006</v>
      </c>
      <c r="BQ77" s="218">
        <v>148582</v>
      </c>
      <c r="BR77" s="218" t="s">
        <v>1144</v>
      </c>
      <c r="BS77" s="218" t="s">
        <v>256</v>
      </c>
      <c r="BT77" s="194" t="str">
        <f t="shared" si="12"/>
        <v>Academy</v>
      </c>
      <c r="BU77" s="211">
        <v>0</v>
      </c>
      <c r="BV77" s="211">
        <v>75</v>
      </c>
      <c r="BW77" s="199">
        <f t="shared" si="17"/>
        <v>7</v>
      </c>
      <c r="BX77" s="195" t="str">
        <f t="shared" si="18"/>
        <v>3037</v>
      </c>
      <c r="BY77" s="228">
        <v>805</v>
      </c>
      <c r="BZ77" s="229" t="s">
        <v>150</v>
      </c>
      <c r="CA77" s="258">
        <v>290.70052631578949</v>
      </c>
      <c r="CB77" s="259">
        <v>178.5263157894737</v>
      </c>
      <c r="CC77" s="258">
        <v>257.96789473684208</v>
      </c>
      <c r="CD77" s="259">
        <v>8.8947368421052637</v>
      </c>
    </row>
    <row r="78" spans="1:82" ht="14.5" x14ac:dyDescent="0.35">
      <c r="A78" s="196">
        <v>341</v>
      </c>
      <c r="B78" s="197" t="s">
        <v>167</v>
      </c>
      <c r="C78" s="198">
        <v>39281</v>
      </c>
      <c r="D78" s="198">
        <v>27387.5</v>
      </c>
      <c r="E78" s="198">
        <f>INDEX('[1]Jan 2024 School Census'!D:D,MATCH($A78,'[1]Jan 2024 School Census'!$A:$A,0))</f>
        <v>91</v>
      </c>
      <c r="F78" s="198">
        <f>INDEX('[1]Jan 2024 School Census'!E:E,MATCH($A78,'[1]Jan 2024 School Census'!$A:$A,0))</f>
        <v>274</v>
      </c>
      <c r="G78" s="198">
        <f>INDEX('[1]Jan 2024 School Census'!F:F,MATCH($A78,'[1]Jan 2024 School Census'!$A:$A,0))</f>
        <v>88</v>
      </c>
      <c r="H78" s="198">
        <f>INDEX('[1]Jan 2024 School Census'!G:G,MATCH($A78,'[1]Jan 2024 School Census'!$A:$A,0))+INDEX('[1]Jan 2024 School Census'!H:H,MATCH($A78,'[1]Jan 2024 School Census'!$A:$A,0))</f>
        <v>20</v>
      </c>
      <c r="I78" s="198">
        <f>INDEX('[1]Jan 2024 School Census'!I:I,MATCH($A78,'[1]Jan 2024 School Census'!$A:$A,0))</f>
        <v>190.533333</v>
      </c>
      <c r="J78" s="198">
        <f>INDEX('[1]Jan 2024 School Census'!J:J,MATCH($A78,'[1]Jan 2024 School Census'!$A:$A,0))</f>
        <v>1718.4</v>
      </c>
      <c r="K78" s="198">
        <f>INDEX('[1]Jan 2024 School Census'!K:K,MATCH($A78,'[1]Jan 2024 School Census'!$A:$A,0))</f>
        <v>739.66666699999996</v>
      </c>
      <c r="L78" s="198">
        <f>INDEX('[1]Jan 2024 School Census'!L:L,MATCH($A78,'[1]Jan 2024 School Census'!$A:$A,0))+INDEX('[1]Jan 2024 School Census'!M:M,MATCH($A78,'[1]Jan 2024 School Census'!$A:$A,0))</f>
        <v>19</v>
      </c>
      <c r="M78" s="198">
        <f>INDEX('[1]Jan 2024 School Census'!N:N,MATCH($A78,'[1]Jan 2024 School Census'!$A:$A,0))+INDEX('[1]Jan 2024 School Census'!S:S,MATCH($A78,'[1]Jan 2024 School Census'!$A:$A,0))</f>
        <v>0</v>
      </c>
      <c r="N78" s="198">
        <f>INDEX('[1]Jan 2024 School Census'!O:O,MATCH($A78,'[1]Jan 2024 School Census'!$A:$A,0))+INDEX('[1]Jan 2024 School Census'!T:T,MATCH($A78,'[1]Jan 2024 School Census'!$A:$A,0))</f>
        <v>0</v>
      </c>
      <c r="O78" s="198">
        <f>INDEX('[1]Jan 2024 School Census'!P:P,MATCH($A78,'[1]Jan 2024 School Census'!$A:$A,0))+INDEX('[1]Jan 2024 School Census'!U:U,MATCH($A78,'[1]Jan 2024 School Census'!$A:$A,0))</f>
        <v>0</v>
      </c>
      <c r="P78" s="198">
        <f>INDEX('[1]Jan 2024 School Census'!Q:Q,MATCH($A78,'[1]Jan 2024 School Census'!$A:$A,0))+INDEX('[1]Jan 2024 School Census'!R:R,MATCH($A78,'[1]Jan 2024 School Census'!$A:$A,0))+INDEX('[1]Jan 2024 School Census'!V:V,MATCH($A78,'[1]Jan 2024 School Census'!$A:$A,0))+INDEX('[1]Jan 2024 School Census'!W:W,MATCH($A78,'[1]Jan 2024 School Census'!$A:$A,0))</f>
        <v>0</v>
      </c>
      <c r="Q78" s="198">
        <f>INDEX('[1]Jan 2024 School Census'!X:X,MATCH($A78,'[1]Jan 2024 School Census'!$A:$A,0))</f>
        <v>54</v>
      </c>
      <c r="R78" s="198">
        <f>INDEX('[1]Jan 2024 School Census'!Y:Y,MATCH($A78,'[1]Jan 2024 School Census'!$A:$A,0))</f>
        <v>290</v>
      </c>
      <c r="S78" s="198">
        <f>INDEX('[1]Jan 2024 School Census'!Z:Z,MATCH($A78,'[1]Jan 2024 School Census'!$A:$A,0))</f>
        <v>117.4</v>
      </c>
      <c r="T78" s="198">
        <f>INDEX('[1]Jan 2024 School Census'!AA:AA,MATCH($A78,'[1]Jan 2024 School Census'!$A:$A,0))+INDEX('[1]Jan 2024 School Census'!AB:AB,MATCH($A78,'[1]Jan 2024 School Census'!$A:$A,0))</f>
        <v>5</v>
      </c>
      <c r="U78" s="198">
        <f>INDEX('[1]Jan 2024 AP Census'!D:D,MATCH($A78,'[1]Jan 2024 AP Census'!$A:$A,0))</f>
        <v>0</v>
      </c>
      <c r="V78" s="198">
        <f>INDEX('[1]Jan 2024 AP Census'!E:E,MATCH($A78,'[1]Jan 2024 AP Census'!$A:$A,0))</f>
        <v>0</v>
      </c>
      <c r="W78" s="198">
        <f>INDEX('[1]Jan 2024 AP Census'!F:F,MATCH($A78,'[1]Jan 2024 AP Census'!$A:$A,0))</f>
        <v>0</v>
      </c>
      <c r="X78" s="198">
        <f>INDEX('[1]Jan 2024 EY Census'!D:D,MATCH($A78,'[1]Jan 2024 EY Census'!$A:$A,0))</f>
        <v>1184.7660040000001</v>
      </c>
      <c r="Y78" s="198">
        <f>INDEX('[1]Jan 2024 EY Census'!E:E,MATCH($A78,'[1]Jan 2024 EY Census'!$A:$A,0))</f>
        <v>2569.9413380000001</v>
      </c>
      <c r="Z78" s="198">
        <f>INDEX('[1]Jan 2024 EY Census'!F:F,MATCH($A78,'[1]Jan 2024 EY Census'!$A:$A,0))</f>
        <v>829.17333399999995</v>
      </c>
      <c r="AA78" s="198">
        <f>INDEX('[1]Jan 2024 EY Census'!G:G,MATCH($A78,'[1]Jan 2024 EY Census'!$A:$A,0))</f>
        <v>96</v>
      </c>
      <c r="AB78" s="198">
        <f>INDEX('[1]Jan 2024 School Census'!AF:AF,MATCH($A78,'[1]Jan 2024 School Census'!$A:$A,0))</f>
        <v>46</v>
      </c>
      <c r="AC78" s="198">
        <f>INDEX('[1]Jan 2024 School Census'!AG:AG,MATCH($A78,'[1]Jan 2024 School Census'!$A:$A,0))</f>
        <v>29</v>
      </c>
      <c r="AD78" s="198">
        <f>INDEX('[1]Jan 2024 School Census'!AH:AH,MATCH($A78,'[1]Jan 2024 School Census'!$A:$A,0))+INDEX('[1]Jan 2024 School Census'!AI:AI,MATCH($A78,'[1]Jan 2024 School Census'!$A:$A,0))</f>
        <v>4</v>
      </c>
      <c r="AE78" s="198">
        <f>INDEX('[1]Jan 2024 School Census'!AJ:AJ,MATCH($A78,'[1]Jan 2024 School Census'!$A:$A,0))</f>
        <v>364</v>
      </c>
      <c r="AF78" s="198">
        <f>INDEX('[1]Jan 2024 School Census'!AK:AK,MATCH($A78,'[1]Jan 2024 School Census'!$A:$A,0))</f>
        <v>214.66666699999999</v>
      </c>
      <c r="AG78" s="198">
        <f>INDEX('[1]Jan 2024 School Census'!AL:AL,MATCH($A78,'[1]Jan 2024 School Census'!$A:$A,0))+INDEX('[1]Jan 2024 School Census'!AM:AM,MATCH($A78,'[1]Jan 2024 School Census'!$A:$A,0))</f>
        <v>5</v>
      </c>
      <c r="AH78" s="198">
        <f>INDEX('[1]Jan 2024 School Census'!AN:AN,MATCH($A78,'[1]Jan 2024 School Census'!$A:$A,0))+INDEX('[1]Jan 2024 School Census'!AR:AR,MATCH($A78,'[1]Jan 2024 School Census'!$A:$A,0))</f>
        <v>0</v>
      </c>
      <c r="AI78" s="198">
        <f>INDEX('[1]Jan 2024 School Census'!AO:AO,MATCH($A78,'[1]Jan 2024 School Census'!$A:$A,0))+INDEX('[1]Jan 2024 School Census'!AS:AS,MATCH($A78,'[1]Jan 2024 School Census'!$A:$A,0))</f>
        <v>0</v>
      </c>
      <c r="AJ78" s="198">
        <f>INDEX('[1]Jan 2024 School Census'!AP:AP,MATCH($A78,'[1]Jan 2024 School Census'!$A:$A,0))+INDEX('[1]Jan 2024 School Census'!AQ:AQ,MATCH($A78,'[1]Jan 2024 School Census'!$A:$A,0))+INDEX('[1]Jan 2024 School Census'!AT:AT,MATCH($A78,'[1]Jan 2024 School Census'!$A:$A,0))+INDEX('[1]Jan 2024 School Census'!AU:AU,MATCH($A78,'[1]Jan 2024 School Census'!$A:$A,0))</f>
        <v>0</v>
      </c>
      <c r="AK78" s="198">
        <f>INDEX('[1]Jan 2024 School Census'!AV:AV,MATCH($A78,'[1]Jan 2024 School Census'!$A:$A,0))+INDEX('[1]Jan 2024 School Census'!AZ:AZ,MATCH($A78,'[1]Jan 2024 School Census'!$A:$A,0))</f>
        <v>48</v>
      </c>
      <c r="AL78" s="198">
        <f>INDEX('[1]Jan 2024 School Census'!AW:AW,MATCH($A78,'[1]Jan 2024 School Census'!$A:$A,0))+INDEX('[1]Jan 2024 School Census'!BA:BA,MATCH($A78,'[1]Jan 2024 School Census'!$A:$A,0))</f>
        <v>20</v>
      </c>
      <c r="AM78" s="198">
        <f>INDEX('[1]Jan 2024 School Census'!AX:AX,MATCH($A78,'[1]Jan 2024 School Census'!$A:$A,0))+INDEX('[1]Jan 2024 School Census'!BB:BB,MATCH($A78,'[1]Jan 2024 School Census'!$A:$A,0))+INDEX('[1]Jan 2024 School Census'!AY:AY,MATCH($A78,'[1]Jan 2024 School Census'!$A:$A,0))+INDEX('[1]Jan 2024 School Census'!BC:BC,MATCH($A78,'[1]Jan 2024 School Census'!$A:$A,0))</f>
        <v>1</v>
      </c>
      <c r="AN78" s="198">
        <f>INDEX('[1]Jan 2024 AP Census'!I:I,MATCH($A78,'[1]Jan 2024 AP Census'!$A:$A,0))</f>
        <v>0</v>
      </c>
      <c r="AO78" s="198">
        <f>INDEX('[1]Jan 2024 AP Census'!J:J,MATCH($A78,'[1]Jan 2024 AP Census'!$A:$A,0))</f>
        <v>0</v>
      </c>
      <c r="AP78" s="198">
        <f>INDEX('[1]Jan 2024 EY Census'!N:N,MATCH($A78,'[1]Jan 2024 EY Census'!$A:$A,0))</f>
        <v>503.86266699999999</v>
      </c>
      <c r="AQ78" s="198">
        <f>INDEX('[1]Jan 2024 EY Census'!O:O,MATCH($A78,'[1]Jan 2024 EY Census'!$A:$A,0))</f>
        <v>201.6</v>
      </c>
      <c r="AR78" s="198">
        <f>INDEX('[1]Jan 2024 EY Census'!P:P,MATCH($A78,'[1]Jan 2024 EY Census'!$A:$A,0))</f>
        <v>15</v>
      </c>
      <c r="AS78" s="198">
        <f>INDEX('[1]Jan 2024 School Census'!BE:BE,MATCH($A78,'[1]Jan 2024 School Census'!$A:$A,0))</f>
        <v>99.133332999999993</v>
      </c>
      <c r="AT78" s="198">
        <f>INDEX('[1]Jan 2024 School Census'!BF:BF,MATCH($A78,'[1]Jan 2024 School Census'!$A:$A,0))</f>
        <v>31.35</v>
      </c>
      <c r="AU78" s="198">
        <f>INDEX('[1]Jan 2024 School Census'!BG:BG,MATCH($A78,'[1]Jan 2024 School Census'!$A:$A,0))+INDEX('[1]Jan 2024 School Census'!BH:BH,MATCH($A78,'[1]Jan 2024 School Census'!$A:$A,0))</f>
        <v>9</v>
      </c>
      <c r="AV78" s="198">
        <f>INDEX('[1]Jan 2024 School Census'!BI:BI,MATCH($A78,'[1]Jan 2024 School Census'!$A:$A,0))</f>
        <v>396.4</v>
      </c>
      <c r="AW78" s="198">
        <f>INDEX('[1]Jan 2024 School Census'!BJ:BJ,MATCH($A78,'[1]Jan 2024 School Census'!$A:$A,0))</f>
        <v>194.8</v>
      </c>
      <c r="AX78" s="198">
        <f>INDEX('[1]Jan 2024 School Census'!BK:BK,MATCH($A78,'[1]Jan 2024 School Census'!$A:$A,0))+INDEX('[1]Jan 2024 School Census'!BL:BL,MATCH($A78,'[1]Jan 2024 School Census'!$A:$A,0))</f>
        <v>1</v>
      </c>
      <c r="AY78" s="198">
        <f>INDEX('[1]Jan 2024 School Census'!BM:BM,MATCH($A78,'[1]Jan 2024 School Census'!$A:$A,0))+INDEX('[1]Jan 2024 School Census'!BQ:BQ,MATCH($A78,'[1]Jan 2024 School Census'!$A:$A,0))</f>
        <v>0</v>
      </c>
      <c r="AZ78" s="198">
        <f>INDEX('[1]Jan 2024 School Census'!BN:BN,MATCH($A78,'[1]Jan 2024 School Census'!$A:$A,0))+INDEX('[1]Jan 2024 School Census'!BR:BR,MATCH($A78,'[1]Jan 2024 School Census'!$A:$A,0))</f>
        <v>0</v>
      </c>
      <c r="BA78" s="198">
        <f>INDEX('[1]Jan 2024 School Census'!BO:BO,MATCH($A78,'[1]Jan 2024 School Census'!$A:$A,0))+INDEX('[1]Jan 2024 School Census'!BP:BP,MATCH($A78,'[1]Jan 2024 School Census'!$A:$A,0))+INDEX('[1]Jan 2024 School Census'!BS:BS,MATCH($A78,'[1]Jan 2024 School Census'!$A:$A,0))+INDEX('[1]Jan 2024 School Census'!BT:BT,MATCH($A78,'[1]Jan 2024 School Census'!$A:$A,0))</f>
        <v>0</v>
      </c>
      <c r="BB78" s="198">
        <f>INDEX('[1]Jan 2024 School Census'!BU:BU,MATCH($A78,'[1]Jan 2024 School Census'!$A:$A,0))</f>
        <v>56</v>
      </c>
      <c r="BC78" s="198">
        <f>INDEX('[1]Jan 2024 School Census'!BV:BV,MATCH($A78,'[1]Jan 2024 School Census'!$A:$A,0))</f>
        <v>33.200000000000003</v>
      </c>
      <c r="BD78" s="198">
        <f>INDEX('[1]Jan 2024 School Census'!BW:BW,MATCH($A78,'[1]Jan 2024 School Census'!$A:$A,0))+INDEX('[1]Jan 2024 School Census'!BX:BX,MATCH($A78,'[1]Jan 2024 School Census'!$A:$A,0))</f>
        <v>0</v>
      </c>
      <c r="BE78" s="198">
        <f>INDEX('[1]Jan 2024 EY Census'!J:J,MATCH($A78,'[1]Jan 2024 EY Census'!$A:$A,0))</f>
        <v>1586.7533470000001</v>
      </c>
      <c r="BF78" s="198">
        <f>INDEX('[1]Jan 2024 EY Census'!K:K,MATCH($A78,'[1]Jan 2024 EY Census'!$A:$A,0))</f>
        <v>548.24067100000002</v>
      </c>
      <c r="BG78" s="198">
        <f>INDEX('[1]Jan 2024 EY Census'!L:L,MATCH($A78,'[1]Jan 2024 EY Census'!$A:$A,0))</f>
        <v>38.4</v>
      </c>
      <c r="BH78" s="198">
        <f t="shared" si="13"/>
        <v>648</v>
      </c>
      <c r="BI78" s="198">
        <f t="shared" si="14"/>
        <v>1215</v>
      </c>
      <c r="BJ78" s="198">
        <f t="shared" si="15"/>
        <v>0</v>
      </c>
      <c r="BK78" s="198">
        <f t="shared" si="16"/>
        <v>0</v>
      </c>
      <c r="BL78" s="198">
        <v>134</v>
      </c>
      <c r="BN78" s="218">
        <v>304</v>
      </c>
      <c r="BO78" s="218" t="s">
        <v>109</v>
      </c>
      <c r="BP78" s="218">
        <v>3047000</v>
      </c>
      <c r="BQ78" s="218">
        <v>140796</v>
      </c>
      <c r="BR78" s="218" t="s">
        <v>308</v>
      </c>
      <c r="BS78" s="218" t="s">
        <v>245</v>
      </c>
      <c r="BT78" s="194" t="str">
        <f t="shared" si="12"/>
        <v>Academy</v>
      </c>
      <c r="BU78" s="211">
        <v>0</v>
      </c>
      <c r="BV78" s="211">
        <v>194</v>
      </c>
      <c r="BW78" s="199">
        <f t="shared" si="17"/>
        <v>1</v>
      </c>
      <c r="BX78" s="195" t="str">
        <f t="shared" si="18"/>
        <v>3041</v>
      </c>
      <c r="BY78" s="228">
        <v>806</v>
      </c>
      <c r="BZ78" s="229" t="s">
        <v>172</v>
      </c>
      <c r="CA78" s="258">
        <v>450</v>
      </c>
      <c r="CB78" s="259">
        <v>371.21052631578948</v>
      </c>
      <c r="CC78" s="258">
        <v>382.4736842105263</v>
      </c>
      <c r="CD78" s="259">
        <v>8.2105263157894743</v>
      </c>
    </row>
    <row r="79" spans="1:82" ht="14.5" x14ac:dyDescent="0.35">
      <c r="A79" s="196">
        <v>821</v>
      </c>
      <c r="B79" s="197" t="s">
        <v>168</v>
      </c>
      <c r="C79" s="198">
        <v>22657</v>
      </c>
      <c r="D79" s="198">
        <v>15657</v>
      </c>
      <c r="E79" s="198">
        <f>INDEX('[1]Jan 2024 School Census'!D:D,MATCH($A79,'[1]Jan 2024 School Census'!$A:$A,0))</f>
        <v>124</v>
      </c>
      <c r="F79" s="198">
        <f>INDEX('[1]Jan 2024 School Census'!E:E,MATCH($A79,'[1]Jan 2024 School Census'!$A:$A,0))</f>
        <v>408.8</v>
      </c>
      <c r="G79" s="198">
        <f>INDEX('[1]Jan 2024 School Census'!F:F,MATCH($A79,'[1]Jan 2024 School Census'!$A:$A,0))</f>
        <v>158</v>
      </c>
      <c r="H79" s="198">
        <f>INDEX('[1]Jan 2024 School Census'!G:G,MATCH($A79,'[1]Jan 2024 School Census'!$A:$A,0))+INDEX('[1]Jan 2024 School Census'!H:H,MATCH($A79,'[1]Jan 2024 School Census'!$A:$A,0))</f>
        <v>0</v>
      </c>
      <c r="I79" s="198">
        <f>INDEX('[1]Jan 2024 School Census'!I:I,MATCH($A79,'[1]Jan 2024 School Census'!$A:$A,0))</f>
        <v>1</v>
      </c>
      <c r="J79" s="198">
        <f>INDEX('[1]Jan 2024 School Census'!J:J,MATCH($A79,'[1]Jan 2024 School Census'!$A:$A,0))</f>
        <v>318</v>
      </c>
      <c r="K79" s="198">
        <f>INDEX('[1]Jan 2024 School Census'!K:K,MATCH($A79,'[1]Jan 2024 School Census'!$A:$A,0))</f>
        <v>123</v>
      </c>
      <c r="L79" s="198">
        <f>INDEX('[1]Jan 2024 School Census'!L:L,MATCH($A79,'[1]Jan 2024 School Census'!$A:$A,0))+INDEX('[1]Jan 2024 School Census'!M:M,MATCH($A79,'[1]Jan 2024 School Census'!$A:$A,0))</f>
        <v>1</v>
      </c>
      <c r="M79" s="198">
        <f>INDEX('[1]Jan 2024 School Census'!N:N,MATCH($A79,'[1]Jan 2024 School Census'!$A:$A,0))+INDEX('[1]Jan 2024 School Census'!S:S,MATCH($A79,'[1]Jan 2024 School Census'!$A:$A,0))</f>
        <v>0</v>
      </c>
      <c r="N79" s="198">
        <f>INDEX('[1]Jan 2024 School Census'!O:O,MATCH($A79,'[1]Jan 2024 School Census'!$A:$A,0))+INDEX('[1]Jan 2024 School Census'!T:T,MATCH($A79,'[1]Jan 2024 School Census'!$A:$A,0))</f>
        <v>0</v>
      </c>
      <c r="O79" s="198">
        <f>INDEX('[1]Jan 2024 School Census'!P:P,MATCH($A79,'[1]Jan 2024 School Census'!$A:$A,0))+INDEX('[1]Jan 2024 School Census'!U:U,MATCH($A79,'[1]Jan 2024 School Census'!$A:$A,0))</f>
        <v>0</v>
      </c>
      <c r="P79" s="198">
        <f>INDEX('[1]Jan 2024 School Census'!Q:Q,MATCH($A79,'[1]Jan 2024 School Census'!$A:$A,0))+INDEX('[1]Jan 2024 School Census'!R:R,MATCH($A79,'[1]Jan 2024 School Census'!$A:$A,0))+INDEX('[1]Jan 2024 School Census'!V:V,MATCH($A79,'[1]Jan 2024 School Census'!$A:$A,0))+INDEX('[1]Jan 2024 School Census'!W:W,MATCH($A79,'[1]Jan 2024 School Census'!$A:$A,0))</f>
        <v>0</v>
      </c>
      <c r="Q79" s="198">
        <f>INDEX('[1]Jan 2024 School Census'!X:X,MATCH($A79,'[1]Jan 2024 School Census'!$A:$A,0))</f>
        <v>10</v>
      </c>
      <c r="R79" s="198">
        <f>INDEX('[1]Jan 2024 School Census'!Y:Y,MATCH($A79,'[1]Jan 2024 School Census'!$A:$A,0))</f>
        <v>173</v>
      </c>
      <c r="S79" s="198">
        <f>INDEX('[1]Jan 2024 School Census'!Z:Z,MATCH($A79,'[1]Jan 2024 School Census'!$A:$A,0))</f>
        <v>74.333332999999996</v>
      </c>
      <c r="T79" s="198">
        <f>INDEX('[1]Jan 2024 School Census'!AA:AA,MATCH($A79,'[1]Jan 2024 School Census'!$A:$A,0))+INDEX('[1]Jan 2024 School Census'!AB:AB,MATCH($A79,'[1]Jan 2024 School Census'!$A:$A,0))</f>
        <v>0</v>
      </c>
      <c r="U79" s="198">
        <f>INDEX('[1]Jan 2024 AP Census'!D:D,MATCH($A79,'[1]Jan 2024 AP Census'!$A:$A,0))</f>
        <v>0</v>
      </c>
      <c r="V79" s="198">
        <f>INDEX('[1]Jan 2024 AP Census'!E:E,MATCH($A79,'[1]Jan 2024 AP Census'!$A:$A,0))</f>
        <v>0</v>
      </c>
      <c r="W79" s="198">
        <f>INDEX('[1]Jan 2024 AP Census'!F:F,MATCH($A79,'[1]Jan 2024 AP Census'!$A:$A,0))</f>
        <v>0</v>
      </c>
      <c r="X79" s="198">
        <f>INDEX('[1]Jan 2024 EY Census'!D:D,MATCH($A79,'[1]Jan 2024 EY Census'!$A:$A,0))</f>
        <v>574.30000099999995</v>
      </c>
      <c r="Y79" s="198">
        <f>INDEX('[1]Jan 2024 EY Census'!E:E,MATCH($A79,'[1]Jan 2024 EY Census'!$A:$A,0))</f>
        <v>2162.416671</v>
      </c>
      <c r="Z79" s="198">
        <f>INDEX('[1]Jan 2024 EY Census'!F:F,MATCH($A79,'[1]Jan 2024 EY Census'!$A:$A,0))</f>
        <v>701.03333499999997</v>
      </c>
      <c r="AA79" s="198">
        <f>INDEX('[1]Jan 2024 EY Census'!G:G,MATCH($A79,'[1]Jan 2024 EY Census'!$A:$A,0))</f>
        <v>51</v>
      </c>
      <c r="AB79" s="198">
        <f>INDEX('[1]Jan 2024 School Census'!AF:AF,MATCH($A79,'[1]Jan 2024 School Census'!$A:$A,0))</f>
        <v>94.8</v>
      </c>
      <c r="AC79" s="198">
        <f>INDEX('[1]Jan 2024 School Census'!AG:AG,MATCH($A79,'[1]Jan 2024 School Census'!$A:$A,0))</f>
        <v>46</v>
      </c>
      <c r="AD79" s="198">
        <f>INDEX('[1]Jan 2024 School Census'!AH:AH,MATCH($A79,'[1]Jan 2024 School Census'!$A:$A,0))+INDEX('[1]Jan 2024 School Census'!AI:AI,MATCH($A79,'[1]Jan 2024 School Census'!$A:$A,0))</f>
        <v>0</v>
      </c>
      <c r="AE79" s="198">
        <f>INDEX('[1]Jan 2024 School Census'!AJ:AJ,MATCH($A79,'[1]Jan 2024 School Census'!$A:$A,0))</f>
        <v>15</v>
      </c>
      <c r="AF79" s="198">
        <f>INDEX('[1]Jan 2024 School Census'!AK:AK,MATCH($A79,'[1]Jan 2024 School Census'!$A:$A,0))</f>
        <v>11</v>
      </c>
      <c r="AG79" s="198">
        <f>INDEX('[1]Jan 2024 School Census'!AL:AL,MATCH($A79,'[1]Jan 2024 School Census'!$A:$A,0))+INDEX('[1]Jan 2024 School Census'!AM:AM,MATCH($A79,'[1]Jan 2024 School Census'!$A:$A,0))</f>
        <v>0</v>
      </c>
      <c r="AH79" s="198">
        <f>INDEX('[1]Jan 2024 School Census'!AN:AN,MATCH($A79,'[1]Jan 2024 School Census'!$A:$A,0))+INDEX('[1]Jan 2024 School Census'!AR:AR,MATCH($A79,'[1]Jan 2024 School Census'!$A:$A,0))</f>
        <v>0</v>
      </c>
      <c r="AI79" s="198">
        <f>INDEX('[1]Jan 2024 School Census'!AO:AO,MATCH($A79,'[1]Jan 2024 School Census'!$A:$A,0))+INDEX('[1]Jan 2024 School Census'!AS:AS,MATCH($A79,'[1]Jan 2024 School Census'!$A:$A,0))</f>
        <v>0</v>
      </c>
      <c r="AJ79" s="198">
        <f>INDEX('[1]Jan 2024 School Census'!AP:AP,MATCH($A79,'[1]Jan 2024 School Census'!$A:$A,0))+INDEX('[1]Jan 2024 School Census'!AQ:AQ,MATCH($A79,'[1]Jan 2024 School Census'!$A:$A,0))+INDEX('[1]Jan 2024 School Census'!AT:AT,MATCH($A79,'[1]Jan 2024 School Census'!$A:$A,0))+INDEX('[1]Jan 2024 School Census'!AU:AU,MATCH($A79,'[1]Jan 2024 School Census'!$A:$A,0))</f>
        <v>0</v>
      </c>
      <c r="AK79" s="198">
        <f>INDEX('[1]Jan 2024 School Census'!AV:AV,MATCH($A79,'[1]Jan 2024 School Census'!$A:$A,0))+INDEX('[1]Jan 2024 School Census'!AZ:AZ,MATCH($A79,'[1]Jan 2024 School Census'!$A:$A,0))</f>
        <v>8</v>
      </c>
      <c r="AL79" s="198">
        <f>INDEX('[1]Jan 2024 School Census'!AW:AW,MATCH($A79,'[1]Jan 2024 School Census'!$A:$A,0))+INDEX('[1]Jan 2024 School Census'!BA:BA,MATCH($A79,'[1]Jan 2024 School Census'!$A:$A,0))</f>
        <v>10.733333</v>
      </c>
      <c r="AM79" s="198">
        <f>INDEX('[1]Jan 2024 School Census'!AX:AX,MATCH($A79,'[1]Jan 2024 School Census'!$A:$A,0))+INDEX('[1]Jan 2024 School Census'!BB:BB,MATCH($A79,'[1]Jan 2024 School Census'!$A:$A,0))+INDEX('[1]Jan 2024 School Census'!AY:AY,MATCH($A79,'[1]Jan 2024 School Census'!$A:$A,0))+INDEX('[1]Jan 2024 School Census'!BC:BC,MATCH($A79,'[1]Jan 2024 School Census'!$A:$A,0))</f>
        <v>0</v>
      </c>
      <c r="AN79" s="198">
        <f>INDEX('[1]Jan 2024 AP Census'!I:I,MATCH($A79,'[1]Jan 2024 AP Census'!$A:$A,0))</f>
        <v>0</v>
      </c>
      <c r="AO79" s="198">
        <f>INDEX('[1]Jan 2024 AP Census'!J:J,MATCH($A79,'[1]Jan 2024 AP Census'!$A:$A,0))</f>
        <v>0</v>
      </c>
      <c r="AP79" s="198">
        <f>INDEX('[1]Jan 2024 EY Census'!N:N,MATCH($A79,'[1]Jan 2024 EY Census'!$A:$A,0))</f>
        <v>301.933334</v>
      </c>
      <c r="AQ79" s="198">
        <f>INDEX('[1]Jan 2024 EY Census'!O:O,MATCH($A79,'[1]Jan 2024 EY Census'!$A:$A,0))</f>
        <v>116.86666700000001</v>
      </c>
      <c r="AR79" s="198">
        <f>INDEX('[1]Jan 2024 EY Census'!P:P,MATCH($A79,'[1]Jan 2024 EY Census'!$A:$A,0))</f>
        <v>9</v>
      </c>
      <c r="AS79" s="198">
        <f>INDEX('[1]Jan 2024 School Census'!BE:BE,MATCH($A79,'[1]Jan 2024 School Census'!$A:$A,0))</f>
        <v>107.4</v>
      </c>
      <c r="AT79" s="198">
        <f>INDEX('[1]Jan 2024 School Census'!BF:BF,MATCH($A79,'[1]Jan 2024 School Census'!$A:$A,0))</f>
        <v>44.2</v>
      </c>
      <c r="AU79" s="198">
        <f>INDEX('[1]Jan 2024 School Census'!BG:BG,MATCH($A79,'[1]Jan 2024 School Census'!$A:$A,0))+INDEX('[1]Jan 2024 School Census'!BH:BH,MATCH($A79,'[1]Jan 2024 School Census'!$A:$A,0))</f>
        <v>0</v>
      </c>
      <c r="AV79" s="198">
        <f>INDEX('[1]Jan 2024 School Census'!BI:BI,MATCH($A79,'[1]Jan 2024 School Census'!$A:$A,0))</f>
        <v>73</v>
      </c>
      <c r="AW79" s="198">
        <f>INDEX('[1]Jan 2024 School Census'!BJ:BJ,MATCH($A79,'[1]Jan 2024 School Census'!$A:$A,0))</f>
        <v>29.6</v>
      </c>
      <c r="AX79" s="198">
        <f>INDEX('[1]Jan 2024 School Census'!BK:BK,MATCH($A79,'[1]Jan 2024 School Census'!$A:$A,0))+INDEX('[1]Jan 2024 School Census'!BL:BL,MATCH($A79,'[1]Jan 2024 School Census'!$A:$A,0))</f>
        <v>0</v>
      </c>
      <c r="AY79" s="198">
        <f>INDEX('[1]Jan 2024 School Census'!BM:BM,MATCH($A79,'[1]Jan 2024 School Census'!$A:$A,0))+INDEX('[1]Jan 2024 School Census'!BQ:BQ,MATCH($A79,'[1]Jan 2024 School Census'!$A:$A,0))</f>
        <v>0</v>
      </c>
      <c r="AZ79" s="198">
        <f>INDEX('[1]Jan 2024 School Census'!BN:BN,MATCH($A79,'[1]Jan 2024 School Census'!$A:$A,0))+INDEX('[1]Jan 2024 School Census'!BR:BR,MATCH($A79,'[1]Jan 2024 School Census'!$A:$A,0))</f>
        <v>0</v>
      </c>
      <c r="BA79" s="198">
        <f>INDEX('[1]Jan 2024 School Census'!BO:BO,MATCH($A79,'[1]Jan 2024 School Census'!$A:$A,0))+INDEX('[1]Jan 2024 School Census'!BP:BP,MATCH($A79,'[1]Jan 2024 School Census'!$A:$A,0))+INDEX('[1]Jan 2024 School Census'!BS:BS,MATCH($A79,'[1]Jan 2024 School Census'!$A:$A,0))+INDEX('[1]Jan 2024 School Census'!BT:BT,MATCH($A79,'[1]Jan 2024 School Census'!$A:$A,0))</f>
        <v>0</v>
      </c>
      <c r="BB79" s="198">
        <f>INDEX('[1]Jan 2024 School Census'!BU:BU,MATCH($A79,'[1]Jan 2024 School Census'!$A:$A,0))</f>
        <v>44.333333000000003</v>
      </c>
      <c r="BC79" s="198">
        <f>INDEX('[1]Jan 2024 School Census'!BV:BV,MATCH($A79,'[1]Jan 2024 School Census'!$A:$A,0))</f>
        <v>12.4</v>
      </c>
      <c r="BD79" s="198">
        <f>INDEX('[1]Jan 2024 School Census'!BW:BW,MATCH($A79,'[1]Jan 2024 School Census'!$A:$A,0))+INDEX('[1]Jan 2024 School Census'!BX:BX,MATCH($A79,'[1]Jan 2024 School Census'!$A:$A,0))</f>
        <v>0</v>
      </c>
      <c r="BE79" s="198">
        <f>INDEX('[1]Jan 2024 EY Census'!J:J,MATCH($A79,'[1]Jan 2024 EY Census'!$A:$A,0))</f>
        <v>568.63999799999999</v>
      </c>
      <c r="BF79" s="198">
        <f>INDEX('[1]Jan 2024 EY Census'!K:K,MATCH($A79,'[1]Jan 2024 EY Census'!$A:$A,0))</f>
        <v>204.83933400000001</v>
      </c>
      <c r="BG79" s="198">
        <f>INDEX('[1]Jan 2024 EY Census'!L:L,MATCH($A79,'[1]Jan 2024 EY Census'!$A:$A,0))</f>
        <v>13</v>
      </c>
      <c r="BH79" s="198">
        <f t="shared" si="13"/>
        <v>470</v>
      </c>
      <c r="BI79" s="198">
        <f t="shared" si="14"/>
        <v>260</v>
      </c>
      <c r="BJ79" s="198">
        <f t="shared" si="15"/>
        <v>0</v>
      </c>
      <c r="BK79" s="198">
        <f t="shared" si="16"/>
        <v>103</v>
      </c>
      <c r="BL79" s="198">
        <v>0</v>
      </c>
      <c r="BN79" s="218">
        <v>304</v>
      </c>
      <c r="BO79" s="218" t="s">
        <v>109</v>
      </c>
      <c r="BP79" s="218">
        <v>3047001</v>
      </c>
      <c r="BQ79" s="218">
        <v>143731</v>
      </c>
      <c r="BR79" s="218" t="s">
        <v>1194</v>
      </c>
      <c r="BS79" s="218" t="s">
        <v>256</v>
      </c>
      <c r="BT79" s="194" t="str">
        <f t="shared" si="12"/>
        <v>Academy</v>
      </c>
      <c r="BU79" s="211">
        <v>60</v>
      </c>
      <c r="BV79" s="211">
        <v>27</v>
      </c>
      <c r="BW79" s="199">
        <f t="shared" si="17"/>
        <v>2</v>
      </c>
      <c r="BX79" s="195" t="str">
        <f t="shared" si="18"/>
        <v>3042</v>
      </c>
      <c r="BY79" s="228">
        <v>807</v>
      </c>
      <c r="BZ79" s="229" t="s">
        <v>192</v>
      </c>
      <c r="CA79" s="258">
        <v>448.22736842105263</v>
      </c>
      <c r="CB79" s="259">
        <v>179.02789473684211</v>
      </c>
      <c r="CC79" s="258">
        <v>330.77473684210526</v>
      </c>
      <c r="CD79" s="259">
        <v>0</v>
      </c>
    </row>
    <row r="80" spans="1:82" ht="14.5" x14ac:dyDescent="0.35">
      <c r="A80" s="196">
        <v>352</v>
      </c>
      <c r="B80" s="197" t="s">
        <v>169</v>
      </c>
      <c r="C80" s="198">
        <v>49599.5</v>
      </c>
      <c r="D80" s="198">
        <v>33832</v>
      </c>
      <c r="E80" s="198">
        <f>INDEX('[1]Jan 2024 School Census'!D:D,MATCH($A80,'[1]Jan 2024 School Census'!$A:$A,0))</f>
        <v>0</v>
      </c>
      <c r="F80" s="198">
        <f>INDEX('[1]Jan 2024 School Census'!E:E,MATCH($A80,'[1]Jan 2024 School Census'!$A:$A,0))</f>
        <v>75</v>
      </c>
      <c r="G80" s="198">
        <f>INDEX('[1]Jan 2024 School Census'!F:F,MATCH($A80,'[1]Jan 2024 School Census'!$A:$A,0))</f>
        <v>21</v>
      </c>
      <c r="H80" s="198">
        <f>INDEX('[1]Jan 2024 School Census'!G:G,MATCH($A80,'[1]Jan 2024 School Census'!$A:$A,0))+INDEX('[1]Jan 2024 School Census'!H:H,MATCH($A80,'[1]Jan 2024 School Census'!$A:$A,0))</f>
        <v>0</v>
      </c>
      <c r="I80" s="198">
        <f>INDEX('[1]Jan 2024 School Census'!I:I,MATCH($A80,'[1]Jan 2024 School Census'!$A:$A,0))</f>
        <v>8</v>
      </c>
      <c r="J80" s="198">
        <f>INDEX('[1]Jan 2024 School Census'!J:J,MATCH($A80,'[1]Jan 2024 School Census'!$A:$A,0))</f>
        <v>2219.3333339999999</v>
      </c>
      <c r="K80" s="198">
        <f>INDEX('[1]Jan 2024 School Census'!K:K,MATCH($A80,'[1]Jan 2024 School Census'!$A:$A,0))</f>
        <v>1053</v>
      </c>
      <c r="L80" s="198">
        <f>INDEX('[1]Jan 2024 School Census'!L:L,MATCH($A80,'[1]Jan 2024 School Census'!$A:$A,0))+INDEX('[1]Jan 2024 School Census'!M:M,MATCH($A80,'[1]Jan 2024 School Census'!$A:$A,0))</f>
        <v>5</v>
      </c>
      <c r="M80" s="198">
        <f>INDEX('[1]Jan 2024 School Census'!N:N,MATCH($A80,'[1]Jan 2024 School Census'!$A:$A,0))+INDEX('[1]Jan 2024 School Census'!S:S,MATCH($A80,'[1]Jan 2024 School Census'!$A:$A,0))</f>
        <v>0</v>
      </c>
      <c r="N80" s="198">
        <f>INDEX('[1]Jan 2024 School Census'!O:O,MATCH($A80,'[1]Jan 2024 School Census'!$A:$A,0))+INDEX('[1]Jan 2024 School Census'!T:T,MATCH($A80,'[1]Jan 2024 School Census'!$A:$A,0))</f>
        <v>0</v>
      </c>
      <c r="O80" s="198">
        <f>INDEX('[1]Jan 2024 School Census'!P:P,MATCH($A80,'[1]Jan 2024 School Census'!$A:$A,0))+INDEX('[1]Jan 2024 School Census'!U:U,MATCH($A80,'[1]Jan 2024 School Census'!$A:$A,0))</f>
        <v>0</v>
      </c>
      <c r="P80" s="198">
        <f>INDEX('[1]Jan 2024 School Census'!Q:Q,MATCH($A80,'[1]Jan 2024 School Census'!$A:$A,0))+INDEX('[1]Jan 2024 School Census'!R:R,MATCH($A80,'[1]Jan 2024 School Census'!$A:$A,0))+INDEX('[1]Jan 2024 School Census'!V:V,MATCH($A80,'[1]Jan 2024 School Census'!$A:$A,0))+INDEX('[1]Jan 2024 School Census'!W:W,MATCH($A80,'[1]Jan 2024 School Census'!$A:$A,0))</f>
        <v>0</v>
      </c>
      <c r="Q80" s="198">
        <f>INDEX('[1]Jan 2024 School Census'!X:X,MATCH($A80,'[1]Jan 2024 School Census'!$A:$A,0))</f>
        <v>69</v>
      </c>
      <c r="R80" s="198">
        <f>INDEX('[1]Jan 2024 School Census'!Y:Y,MATCH($A80,'[1]Jan 2024 School Census'!$A:$A,0))</f>
        <v>1399.533334</v>
      </c>
      <c r="S80" s="198">
        <f>INDEX('[1]Jan 2024 School Census'!Z:Z,MATCH($A80,'[1]Jan 2024 School Census'!$A:$A,0))</f>
        <v>739.76666699999998</v>
      </c>
      <c r="T80" s="198">
        <f>INDEX('[1]Jan 2024 School Census'!AA:AA,MATCH($A80,'[1]Jan 2024 School Census'!$A:$A,0))+INDEX('[1]Jan 2024 School Census'!AB:AB,MATCH($A80,'[1]Jan 2024 School Census'!$A:$A,0))</f>
        <v>3</v>
      </c>
      <c r="U80" s="198">
        <f>INDEX('[1]Jan 2024 AP Census'!D:D,MATCH($A80,'[1]Jan 2024 AP Census'!$A:$A,0))</f>
        <v>0</v>
      </c>
      <c r="V80" s="198">
        <f>INDEX('[1]Jan 2024 AP Census'!E:E,MATCH($A80,'[1]Jan 2024 AP Census'!$A:$A,0))</f>
        <v>0</v>
      </c>
      <c r="W80" s="198">
        <f>INDEX('[1]Jan 2024 AP Census'!F:F,MATCH($A80,'[1]Jan 2024 AP Census'!$A:$A,0))</f>
        <v>0</v>
      </c>
      <c r="X80" s="198">
        <f>INDEX('[1]Jan 2024 EY Census'!D:D,MATCH($A80,'[1]Jan 2024 EY Census'!$A:$A,0))</f>
        <v>1781.1833329999999</v>
      </c>
      <c r="Y80" s="198">
        <f>INDEX('[1]Jan 2024 EY Census'!E:E,MATCH($A80,'[1]Jan 2024 EY Census'!$A:$A,0))</f>
        <v>2258.7500009999999</v>
      </c>
      <c r="Z80" s="198">
        <f>INDEX('[1]Jan 2024 EY Census'!F:F,MATCH($A80,'[1]Jan 2024 EY Census'!$A:$A,0))</f>
        <v>385.86666700000001</v>
      </c>
      <c r="AA80" s="198">
        <f>INDEX('[1]Jan 2024 EY Census'!G:G,MATCH($A80,'[1]Jan 2024 EY Census'!$A:$A,0))</f>
        <v>97.4</v>
      </c>
      <c r="AB80" s="198">
        <f>INDEX('[1]Jan 2024 School Census'!AF:AF,MATCH($A80,'[1]Jan 2024 School Census'!$A:$A,0))</f>
        <v>26</v>
      </c>
      <c r="AC80" s="198">
        <f>INDEX('[1]Jan 2024 School Census'!AG:AG,MATCH($A80,'[1]Jan 2024 School Census'!$A:$A,0))</f>
        <v>10</v>
      </c>
      <c r="AD80" s="198">
        <f>INDEX('[1]Jan 2024 School Census'!AH:AH,MATCH($A80,'[1]Jan 2024 School Census'!$A:$A,0))+INDEX('[1]Jan 2024 School Census'!AI:AI,MATCH($A80,'[1]Jan 2024 School Census'!$A:$A,0))</f>
        <v>0</v>
      </c>
      <c r="AE80" s="198">
        <f>INDEX('[1]Jan 2024 School Census'!AJ:AJ,MATCH($A80,'[1]Jan 2024 School Census'!$A:$A,0))</f>
        <v>779.66666699999996</v>
      </c>
      <c r="AF80" s="198">
        <f>INDEX('[1]Jan 2024 School Census'!AK:AK,MATCH($A80,'[1]Jan 2024 School Census'!$A:$A,0))</f>
        <v>388</v>
      </c>
      <c r="AG80" s="198">
        <f>INDEX('[1]Jan 2024 School Census'!AL:AL,MATCH($A80,'[1]Jan 2024 School Census'!$A:$A,0))+INDEX('[1]Jan 2024 School Census'!AM:AM,MATCH($A80,'[1]Jan 2024 School Census'!$A:$A,0))</f>
        <v>2</v>
      </c>
      <c r="AH80" s="198">
        <f>INDEX('[1]Jan 2024 School Census'!AN:AN,MATCH($A80,'[1]Jan 2024 School Census'!$A:$A,0))+INDEX('[1]Jan 2024 School Census'!AR:AR,MATCH($A80,'[1]Jan 2024 School Census'!$A:$A,0))</f>
        <v>0</v>
      </c>
      <c r="AI80" s="198">
        <f>INDEX('[1]Jan 2024 School Census'!AO:AO,MATCH($A80,'[1]Jan 2024 School Census'!$A:$A,0))+INDEX('[1]Jan 2024 School Census'!AS:AS,MATCH($A80,'[1]Jan 2024 School Census'!$A:$A,0))</f>
        <v>0</v>
      </c>
      <c r="AJ80" s="198">
        <f>INDEX('[1]Jan 2024 School Census'!AP:AP,MATCH($A80,'[1]Jan 2024 School Census'!$A:$A,0))+INDEX('[1]Jan 2024 School Census'!AQ:AQ,MATCH($A80,'[1]Jan 2024 School Census'!$A:$A,0))+INDEX('[1]Jan 2024 School Census'!AT:AT,MATCH($A80,'[1]Jan 2024 School Census'!$A:$A,0))+INDEX('[1]Jan 2024 School Census'!AU:AU,MATCH($A80,'[1]Jan 2024 School Census'!$A:$A,0))</f>
        <v>0</v>
      </c>
      <c r="AK80" s="198">
        <f>INDEX('[1]Jan 2024 School Census'!AV:AV,MATCH($A80,'[1]Jan 2024 School Census'!$A:$A,0))+INDEX('[1]Jan 2024 School Census'!AZ:AZ,MATCH($A80,'[1]Jan 2024 School Census'!$A:$A,0))</f>
        <v>543</v>
      </c>
      <c r="AL80" s="198">
        <f>INDEX('[1]Jan 2024 School Census'!AW:AW,MATCH($A80,'[1]Jan 2024 School Census'!$A:$A,0))+INDEX('[1]Jan 2024 School Census'!BA:BA,MATCH($A80,'[1]Jan 2024 School Census'!$A:$A,0))</f>
        <v>280</v>
      </c>
      <c r="AM80" s="198">
        <f>INDEX('[1]Jan 2024 School Census'!AX:AX,MATCH($A80,'[1]Jan 2024 School Census'!$A:$A,0))+INDEX('[1]Jan 2024 School Census'!BB:BB,MATCH($A80,'[1]Jan 2024 School Census'!$A:$A,0))+INDEX('[1]Jan 2024 School Census'!AY:AY,MATCH($A80,'[1]Jan 2024 School Census'!$A:$A,0))+INDEX('[1]Jan 2024 School Census'!BC:BC,MATCH($A80,'[1]Jan 2024 School Census'!$A:$A,0))</f>
        <v>2</v>
      </c>
      <c r="AN80" s="198">
        <f>INDEX('[1]Jan 2024 AP Census'!I:I,MATCH($A80,'[1]Jan 2024 AP Census'!$A:$A,0))</f>
        <v>0</v>
      </c>
      <c r="AO80" s="198">
        <f>INDEX('[1]Jan 2024 AP Census'!J:J,MATCH($A80,'[1]Jan 2024 AP Census'!$A:$A,0))</f>
        <v>0</v>
      </c>
      <c r="AP80" s="198">
        <f>INDEX('[1]Jan 2024 EY Census'!N:N,MATCH($A80,'[1]Jan 2024 EY Census'!$A:$A,0))</f>
        <v>390.933333</v>
      </c>
      <c r="AQ80" s="198">
        <f>INDEX('[1]Jan 2024 EY Census'!O:O,MATCH($A80,'[1]Jan 2024 EY Census'!$A:$A,0))</f>
        <v>77.599999999999994</v>
      </c>
      <c r="AR80" s="198">
        <f>INDEX('[1]Jan 2024 EY Census'!P:P,MATCH($A80,'[1]Jan 2024 EY Census'!$A:$A,0))</f>
        <v>15.4</v>
      </c>
      <c r="AS80" s="198">
        <f>INDEX('[1]Jan 2024 School Census'!BE:BE,MATCH($A80,'[1]Jan 2024 School Census'!$A:$A,0))</f>
        <v>0</v>
      </c>
      <c r="AT80" s="198">
        <f>INDEX('[1]Jan 2024 School Census'!BF:BF,MATCH($A80,'[1]Jan 2024 School Census'!$A:$A,0))</f>
        <v>0</v>
      </c>
      <c r="AU80" s="198">
        <f>INDEX('[1]Jan 2024 School Census'!BG:BG,MATCH($A80,'[1]Jan 2024 School Census'!$A:$A,0))+INDEX('[1]Jan 2024 School Census'!BH:BH,MATCH($A80,'[1]Jan 2024 School Census'!$A:$A,0))</f>
        <v>0</v>
      </c>
      <c r="AV80" s="198">
        <f>INDEX('[1]Jan 2024 School Census'!BI:BI,MATCH($A80,'[1]Jan 2024 School Census'!$A:$A,0))</f>
        <v>450.66667000000001</v>
      </c>
      <c r="AW80" s="198">
        <f>INDEX('[1]Jan 2024 School Census'!BJ:BJ,MATCH($A80,'[1]Jan 2024 School Census'!$A:$A,0))</f>
        <v>232.6</v>
      </c>
      <c r="AX80" s="198">
        <f>INDEX('[1]Jan 2024 School Census'!BK:BK,MATCH($A80,'[1]Jan 2024 School Census'!$A:$A,0))+INDEX('[1]Jan 2024 School Census'!BL:BL,MATCH($A80,'[1]Jan 2024 School Census'!$A:$A,0))</f>
        <v>2</v>
      </c>
      <c r="AY80" s="198">
        <f>INDEX('[1]Jan 2024 School Census'!BM:BM,MATCH($A80,'[1]Jan 2024 School Census'!$A:$A,0))+INDEX('[1]Jan 2024 School Census'!BQ:BQ,MATCH($A80,'[1]Jan 2024 School Census'!$A:$A,0))</f>
        <v>0</v>
      </c>
      <c r="AZ80" s="198">
        <f>INDEX('[1]Jan 2024 School Census'!BN:BN,MATCH($A80,'[1]Jan 2024 School Census'!$A:$A,0))+INDEX('[1]Jan 2024 School Census'!BR:BR,MATCH($A80,'[1]Jan 2024 School Census'!$A:$A,0))</f>
        <v>0</v>
      </c>
      <c r="BA80" s="198">
        <f>INDEX('[1]Jan 2024 School Census'!BO:BO,MATCH($A80,'[1]Jan 2024 School Census'!$A:$A,0))+INDEX('[1]Jan 2024 School Census'!BP:BP,MATCH($A80,'[1]Jan 2024 School Census'!$A:$A,0))+INDEX('[1]Jan 2024 School Census'!BS:BS,MATCH($A80,'[1]Jan 2024 School Census'!$A:$A,0))+INDEX('[1]Jan 2024 School Census'!BT:BT,MATCH($A80,'[1]Jan 2024 School Census'!$A:$A,0))</f>
        <v>0</v>
      </c>
      <c r="BB80" s="198">
        <f>INDEX('[1]Jan 2024 School Census'!BU:BU,MATCH($A80,'[1]Jan 2024 School Census'!$A:$A,0))</f>
        <v>270</v>
      </c>
      <c r="BC80" s="198">
        <f>INDEX('[1]Jan 2024 School Census'!BV:BV,MATCH($A80,'[1]Jan 2024 School Census'!$A:$A,0))</f>
        <v>169.6</v>
      </c>
      <c r="BD80" s="198">
        <f>INDEX('[1]Jan 2024 School Census'!BW:BW,MATCH($A80,'[1]Jan 2024 School Census'!$A:$A,0))+INDEX('[1]Jan 2024 School Census'!BX:BX,MATCH($A80,'[1]Jan 2024 School Census'!$A:$A,0))</f>
        <v>0</v>
      </c>
      <c r="BE80" s="198">
        <f>INDEX('[1]Jan 2024 EY Census'!J:J,MATCH($A80,'[1]Jan 2024 EY Census'!$A:$A,0))</f>
        <v>845.56666399999995</v>
      </c>
      <c r="BF80" s="198">
        <f>INDEX('[1]Jan 2024 EY Census'!K:K,MATCH($A80,'[1]Jan 2024 EY Census'!$A:$A,0))</f>
        <v>175.68333200000001</v>
      </c>
      <c r="BG80" s="198">
        <f>INDEX('[1]Jan 2024 EY Census'!L:L,MATCH($A80,'[1]Jan 2024 EY Census'!$A:$A,0))</f>
        <v>39</v>
      </c>
      <c r="BH80" s="198">
        <f t="shared" si="13"/>
        <v>673</v>
      </c>
      <c r="BI80" s="198">
        <f t="shared" si="14"/>
        <v>600</v>
      </c>
      <c r="BJ80" s="198">
        <f t="shared" si="15"/>
        <v>222.5</v>
      </c>
      <c r="BK80" s="198">
        <f t="shared" si="16"/>
        <v>805</v>
      </c>
      <c r="BL80" s="198">
        <v>207</v>
      </c>
      <c r="BN80" s="218">
        <v>304</v>
      </c>
      <c r="BO80" s="218" t="s">
        <v>109</v>
      </c>
      <c r="BP80" s="218">
        <v>3047005</v>
      </c>
      <c r="BQ80" s="218">
        <v>101581</v>
      </c>
      <c r="BR80" s="218" t="s">
        <v>309</v>
      </c>
      <c r="BS80" s="218" t="s">
        <v>241</v>
      </c>
      <c r="BT80" s="194" t="str">
        <f t="shared" si="12"/>
        <v>Maintained</v>
      </c>
      <c r="BU80" s="211">
        <v>50.5</v>
      </c>
      <c r="BV80" s="211">
        <v>0</v>
      </c>
      <c r="BW80" s="199">
        <f t="shared" si="17"/>
        <v>3</v>
      </c>
      <c r="BX80" s="195" t="str">
        <f t="shared" si="18"/>
        <v>3043</v>
      </c>
      <c r="BY80" s="228">
        <v>808</v>
      </c>
      <c r="BZ80" s="229" t="s">
        <v>212</v>
      </c>
      <c r="CA80" s="258">
        <v>882.40052631578942</v>
      </c>
      <c r="CB80" s="259">
        <v>203.68421052631578</v>
      </c>
      <c r="CC80" s="258">
        <v>651.27947368421053</v>
      </c>
      <c r="CD80" s="259">
        <v>8.2105263157894743</v>
      </c>
    </row>
    <row r="81" spans="1:82" ht="14.5" x14ac:dyDescent="0.35">
      <c r="A81" s="196">
        <v>887</v>
      </c>
      <c r="B81" s="197" t="s">
        <v>170</v>
      </c>
      <c r="C81" s="198">
        <v>25527</v>
      </c>
      <c r="D81" s="198">
        <v>18661</v>
      </c>
      <c r="E81" s="198">
        <f>INDEX('[1]Jan 2024 School Census'!D:D,MATCH($A81,'[1]Jan 2024 School Census'!$A:$A,0))</f>
        <v>0</v>
      </c>
      <c r="F81" s="198">
        <f>INDEX('[1]Jan 2024 School Census'!E:E,MATCH($A81,'[1]Jan 2024 School Census'!$A:$A,0))</f>
        <v>0</v>
      </c>
      <c r="G81" s="198">
        <f>INDEX('[1]Jan 2024 School Census'!F:F,MATCH($A81,'[1]Jan 2024 School Census'!$A:$A,0))</f>
        <v>0</v>
      </c>
      <c r="H81" s="198">
        <f>INDEX('[1]Jan 2024 School Census'!G:G,MATCH($A81,'[1]Jan 2024 School Census'!$A:$A,0))+INDEX('[1]Jan 2024 School Census'!H:H,MATCH($A81,'[1]Jan 2024 School Census'!$A:$A,0))</f>
        <v>0</v>
      </c>
      <c r="I81" s="198">
        <f>INDEX('[1]Jan 2024 School Census'!I:I,MATCH($A81,'[1]Jan 2024 School Census'!$A:$A,0))</f>
        <v>0</v>
      </c>
      <c r="J81" s="198">
        <f>INDEX('[1]Jan 2024 School Census'!J:J,MATCH($A81,'[1]Jan 2024 School Census'!$A:$A,0))</f>
        <v>214.3</v>
      </c>
      <c r="K81" s="198">
        <f>INDEX('[1]Jan 2024 School Census'!K:K,MATCH($A81,'[1]Jan 2024 School Census'!$A:$A,0))</f>
        <v>82.45</v>
      </c>
      <c r="L81" s="198">
        <f>INDEX('[1]Jan 2024 School Census'!L:L,MATCH($A81,'[1]Jan 2024 School Census'!$A:$A,0))+INDEX('[1]Jan 2024 School Census'!M:M,MATCH($A81,'[1]Jan 2024 School Census'!$A:$A,0))</f>
        <v>1</v>
      </c>
      <c r="M81" s="198">
        <f>INDEX('[1]Jan 2024 School Census'!N:N,MATCH($A81,'[1]Jan 2024 School Census'!$A:$A,0))+INDEX('[1]Jan 2024 School Census'!S:S,MATCH($A81,'[1]Jan 2024 School Census'!$A:$A,0))</f>
        <v>0</v>
      </c>
      <c r="N81" s="198">
        <f>INDEX('[1]Jan 2024 School Census'!O:O,MATCH($A81,'[1]Jan 2024 School Census'!$A:$A,0))+INDEX('[1]Jan 2024 School Census'!T:T,MATCH($A81,'[1]Jan 2024 School Census'!$A:$A,0))</f>
        <v>0</v>
      </c>
      <c r="O81" s="198">
        <f>INDEX('[1]Jan 2024 School Census'!P:P,MATCH($A81,'[1]Jan 2024 School Census'!$A:$A,0))+INDEX('[1]Jan 2024 School Census'!U:U,MATCH($A81,'[1]Jan 2024 School Census'!$A:$A,0))</f>
        <v>0</v>
      </c>
      <c r="P81" s="198">
        <f>INDEX('[1]Jan 2024 School Census'!Q:Q,MATCH($A81,'[1]Jan 2024 School Census'!$A:$A,0))+INDEX('[1]Jan 2024 School Census'!R:R,MATCH($A81,'[1]Jan 2024 School Census'!$A:$A,0))+INDEX('[1]Jan 2024 School Census'!V:V,MATCH($A81,'[1]Jan 2024 School Census'!$A:$A,0))+INDEX('[1]Jan 2024 School Census'!W:W,MATCH($A81,'[1]Jan 2024 School Census'!$A:$A,0))</f>
        <v>0</v>
      </c>
      <c r="Q81" s="198">
        <f>INDEX('[1]Jan 2024 School Census'!X:X,MATCH($A81,'[1]Jan 2024 School Census'!$A:$A,0))</f>
        <v>54.8</v>
      </c>
      <c r="R81" s="198">
        <f>INDEX('[1]Jan 2024 School Census'!Y:Y,MATCH($A81,'[1]Jan 2024 School Census'!$A:$A,0))</f>
        <v>727.43266700000004</v>
      </c>
      <c r="S81" s="198">
        <f>INDEX('[1]Jan 2024 School Census'!Z:Z,MATCH($A81,'[1]Jan 2024 School Census'!$A:$A,0))</f>
        <v>289.04399999999998</v>
      </c>
      <c r="T81" s="198">
        <f>INDEX('[1]Jan 2024 School Census'!AA:AA,MATCH($A81,'[1]Jan 2024 School Census'!$A:$A,0))+INDEX('[1]Jan 2024 School Census'!AB:AB,MATCH($A81,'[1]Jan 2024 School Census'!$A:$A,0))</f>
        <v>7</v>
      </c>
      <c r="U81" s="198">
        <f>INDEX('[1]Jan 2024 AP Census'!D:D,MATCH($A81,'[1]Jan 2024 AP Census'!$A:$A,0))</f>
        <v>0</v>
      </c>
      <c r="V81" s="198">
        <f>INDEX('[1]Jan 2024 AP Census'!E:E,MATCH($A81,'[1]Jan 2024 AP Census'!$A:$A,0))</f>
        <v>0</v>
      </c>
      <c r="W81" s="198">
        <f>INDEX('[1]Jan 2024 AP Census'!F:F,MATCH($A81,'[1]Jan 2024 AP Census'!$A:$A,0))</f>
        <v>0</v>
      </c>
      <c r="X81" s="198">
        <f>INDEX('[1]Jan 2024 EY Census'!D:D,MATCH($A81,'[1]Jan 2024 EY Census'!$A:$A,0))</f>
        <v>490.16933399999999</v>
      </c>
      <c r="Y81" s="198">
        <f>INDEX('[1]Jan 2024 EY Census'!E:E,MATCH($A81,'[1]Jan 2024 EY Census'!$A:$A,0))</f>
        <v>2215.420685</v>
      </c>
      <c r="Z81" s="198">
        <f>INDEX('[1]Jan 2024 EY Census'!F:F,MATCH($A81,'[1]Jan 2024 EY Census'!$A:$A,0))</f>
        <v>730.88667399999997</v>
      </c>
      <c r="AA81" s="198">
        <f>INDEX('[1]Jan 2024 EY Census'!G:G,MATCH($A81,'[1]Jan 2024 EY Census'!$A:$A,0))</f>
        <v>16.8</v>
      </c>
      <c r="AB81" s="198">
        <f>INDEX('[1]Jan 2024 School Census'!AF:AF,MATCH($A81,'[1]Jan 2024 School Census'!$A:$A,0))</f>
        <v>0</v>
      </c>
      <c r="AC81" s="198">
        <f>INDEX('[1]Jan 2024 School Census'!AG:AG,MATCH($A81,'[1]Jan 2024 School Census'!$A:$A,0))</f>
        <v>0</v>
      </c>
      <c r="AD81" s="198">
        <f>INDEX('[1]Jan 2024 School Census'!AH:AH,MATCH($A81,'[1]Jan 2024 School Census'!$A:$A,0))+INDEX('[1]Jan 2024 School Census'!AI:AI,MATCH($A81,'[1]Jan 2024 School Census'!$A:$A,0))</f>
        <v>0</v>
      </c>
      <c r="AE81" s="198">
        <f>INDEX('[1]Jan 2024 School Census'!AJ:AJ,MATCH($A81,'[1]Jan 2024 School Census'!$A:$A,0))</f>
        <v>5</v>
      </c>
      <c r="AF81" s="198">
        <f>INDEX('[1]Jan 2024 School Census'!AK:AK,MATCH($A81,'[1]Jan 2024 School Census'!$A:$A,0))</f>
        <v>5</v>
      </c>
      <c r="AG81" s="198">
        <f>INDEX('[1]Jan 2024 School Census'!AL:AL,MATCH($A81,'[1]Jan 2024 School Census'!$A:$A,0))+INDEX('[1]Jan 2024 School Census'!AM:AM,MATCH($A81,'[1]Jan 2024 School Census'!$A:$A,0))</f>
        <v>0</v>
      </c>
      <c r="AH81" s="198">
        <f>INDEX('[1]Jan 2024 School Census'!AN:AN,MATCH($A81,'[1]Jan 2024 School Census'!$A:$A,0))+INDEX('[1]Jan 2024 School Census'!AR:AR,MATCH($A81,'[1]Jan 2024 School Census'!$A:$A,0))</f>
        <v>0</v>
      </c>
      <c r="AI81" s="198">
        <f>INDEX('[1]Jan 2024 School Census'!AO:AO,MATCH($A81,'[1]Jan 2024 School Census'!$A:$A,0))+INDEX('[1]Jan 2024 School Census'!AS:AS,MATCH($A81,'[1]Jan 2024 School Census'!$A:$A,0))</f>
        <v>0</v>
      </c>
      <c r="AJ81" s="198">
        <f>INDEX('[1]Jan 2024 School Census'!AP:AP,MATCH($A81,'[1]Jan 2024 School Census'!$A:$A,0))+INDEX('[1]Jan 2024 School Census'!AQ:AQ,MATCH($A81,'[1]Jan 2024 School Census'!$A:$A,0))+INDEX('[1]Jan 2024 School Census'!AT:AT,MATCH($A81,'[1]Jan 2024 School Census'!$A:$A,0))+INDEX('[1]Jan 2024 School Census'!AU:AU,MATCH($A81,'[1]Jan 2024 School Census'!$A:$A,0))</f>
        <v>0</v>
      </c>
      <c r="AK81" s="198">
        <f>INDEX('[1]Jan 2024 School Census'!AV:AV,MATCH($A81,'[1]Jan 2024 School Census'!$A:$A,0))+INDEX('[1]Jan 2024 School Census'!AZ:AZ,MATCH($A81,'[1]Jan 2024 School Census'!$A:$A,0))</f>
        <v>67</v>
      </c>
      <c r="AL81" s="198">
        <f>INDEX('[1]Jan 2024 School Census'!AW:AW,MATCH($A81,'[1]Jan 2024 School Census'!$A:$A,0))+INDEX('[1]Jan 2024 School Census'!BA:BA,MATCH($A81,'[1]Jan 2024 School Census'!$A:$A,0))</f>
        <v>39</v>
      </c>
      <c r="AM81" s="198">
        <f>INDEX('[1]Jan 2024 School Census'!AX:AX,MATCH($A81,'[1]Jan 2024 School Census'!$A:$A,0))+INDEX('[1]Jan 2024 School Census'!BB:BB,MATCH($A81,'[1]Jan 2024 School Census'!$A:$A,0))+INDEX('[1]Jan 2024 School Census'!AY:AY,MATCH($A81,'[1]Jan 2024 School Census'!$A:$A,0))+INDEX('[1]Jan 2024 School Census'!BC:BC,MATCH($A81,'[1]Jan 2024 School Census'!$A:$A,0))</f>
        <v>5</v>
      </c>
      <c r="AN81" s="198">
        <f>INDEX('[1]Jan 2024 AP Census'!I:I,MATCH($A81,'[1]Jan 2024 AP Census'!$A:$A,0))</f>
        <v>0</v>
      </c>
      <c r="AO81" s="198">
        <f>INDEX('[1]Jan 2024 AP Census'!J:J,MATCH($A81,'[1]Jan 2024 AP Census'!$A:$A,0))</f>
        <v>0</v>
      </c>
      <c r="AP81" s="198">
        <f>INDEX('[1]Jan 2024 EY Census'!N:N,MATCH($A81,'[1]Jan 2024 EY Census'!$A:$A,0))</f>
        <v>211.78200000000001</v>
      </c>
      <c r="AQ81" s="198">
        <f>INDEX('[1]Jan 2024 EY Census'!O:O,MATCH($A81,'[1]Jan 2024 EY Census'!$A:$A,0))</f>
        <v>94.016666000000001</v>
      </c>
      <c r="AR81" s="198">
        <f>INDEX('[1]Jan 2024 EY Census'!P:P,MATCH($A81,'[1]Jan 2024 EY Census'!$A:$A,0))</f>
        <v>5</v>
      </c>
      <c r="AS81" s="198">
        <f>INDEX('[1]Jan 2024 School Census'!BE:BE,MATCH($A81,'[1]Jan 2024 School Census'!$A:$A,0))</f>
        <v>0</v>
      </c>
      <c r="AT81" s="198">
        <f>INDEX('[1]Jan 2024 School Census'!BF:BF,MATCH($A81,'[1]Jan 2024 School Census'!$A:$A,0))</f>
        <v>0</v>
      </c>
      <c r="AU81" s="198">
        <f>INDEX('[1]Jan 2024 School Census'!BG:BG,MATCH($A81,'[1]Jan 2024 School Census'!$A:$A,0))+INDEX('[1]Jan 2024 School Census'!BH:BH,MATCH($A81,'[1]Jan 2024 School Census'!$A:$A,0))</f>
        <v>0</v>
      </c>
      <c r="AV81" s="198">
        <f>INDEX('[1]Jan 2024 School Census'!BI:BI,MATCH($A81,'[1]Jan 2024 School Census'!$A:$A,0))</f>
        <v>59.15</v>
      </c>
      <c r="AW81" s="198">
        <f>INDEX('[1]Jan 2024 School Census'!BJ:BJ,MATCH($A81,'[1]Jan 2024 School Census'!$A:$A,0))</f>
        <v>21.6</v>
      </c>
      <c r="AX81" s="198">
        <f>INDEX('[1]Jan 2024 School Census'!BK:BK,MATCH($A81,'[1]Jan 2024 School Census'!$A:$A,0))+INDEX('[1]Jan 2024 School Census'!BL:BL,MATCH($A81,'[1]Jan 2024 School Census'!$A:$A,0))</f>
        <v>0</v>
      </c>
      <c r="AY81" s="198">
        <f>INDEX('[1]Jan 2024 School Census'!BM:BM,MATCH($A81,'[1]Jan 2024 School Census'!$A:$A,0))+INDEX('[1]Jan 2024 School Census'!BQ:BQ,MATCH($A81,'[1]Jan 2024 School Census'!$A:$A,0))</f>
        <v>0</v>
      </c>
      <c r="AZ81" s="198">
        <f>INDEX('[1]Jan 2024 School Census'!BN:BN,MATCH($A81,'[1]Jan 2024 School Census'!$A:$A,0))+INDEX('[1]Jan 2024 School Census'!BR:BR,MATCH($A81,'[1]Jan 2024 School Census'!$A:$A,0))</f>
        <v>0</v>
      </c>
      <c r="BA81" s="198">
        <f>INDEX('[1]Jan 2024 School Census'!BO:BO,MATCH($A81,'[1]Jan 2024 School Census'!$A:$A,0))+INDEX('[1]Jan 2024 School Census'!BP:BP,MATCH($A81,'[1]Jan 2024 School Census'!$A:$A,0))+INDEX('[1]Jan 2024 School Census'!BS:BS,MATCH($A81,'[1]Jan 2024 School Census'!$A:$A,0))+INDEX('[1]Jan 2024 School Census'!BT:BT,MATCH($A81,'[1]Jan 2024 School Census'!$A:$A,0))</f>
        <v>0</v>
      </c>
      <c r="BB81" s="198">
        <f>INDEX('[1]Jan 2024 School Census'!BU:BU,MATCH($A81,'[1]Jan 2024 School Census'!$A:$A,0))</f>
        <v>195.80533299999999</v>
      </c>
      <c r="BC81" s="198">
        <f>INDEX('[1]Jan 2024 School Census'!BV:BV,MATCH($A81,'[1]Jan 2024 School Census'!$A:$A,0))</f>
        <v>89.066666999999995</v>
      </c>
      <c r="BD81" s="198">
        <f>INDEX('[1]Jan 2024 School Census'!BW:BW,MATCH($A81,'[1]Jan 2024 School Census'!$A:$A,0))+INDEX('[1]Jan 2024 School Census'!BX:BX,MATCH($A81,'[1]Jan 2024 School Census'!$A:$A,0))</f>
        <v>1</v>
      </c>
      <c r="BE81" s="198">
        <f>INDEX('[1]Jan 2024 EY Census'!J:J,MATCH($A81,'[1]Jan 2024 EY Census'!$A:$A,0))</f>
        <v>1086.9546780000001</v>
      </c>
      <c r="BF81" s="198">
        <f>INDEX('[1]Jan 2024 EY Census'!K:K,MATCH($A81,'[1]Jan 2024 EY Census'!$A:$A,0))</f>
        <v>386.82333499999999</v>
      </c>
      <c r="BG81" s="198">
        <f>INDEX('[1]Jan 2024 EY Census'!L:L,MATCH($A81,'[1]Jan 2024 EY Census'!$A:$A,0))</f>
        <v>6.8200010000000004</v>
      </c>
      <c r="BH81" s="198">
        <f t="shared" si="13"/>
        <v>105</v>
      </c>
      <c r="BI81" s="198">
        <f t="shared" si="14"/>
        <v>101</v>
      </c>
      <c r="BJ81" s="198">
        <f t="shared" si="15"/>
        <v>297</v>
      </c>
      <c r="BK81" s="198">
        <f t="shared" si="16"/>
        <v>604</v>
      </c>
      <c r="BL81" s="198">
        <v>265</v>
      </c>
      <c r="BN81" s="218">
        <v>304</v>
      </c>
      <c r="BO81" s="218" t="s">
        <v>109</v>
      </c>
      <c r="BP81" s="218">
        <v>3047006</v>
      </c>
      <c r="BQ81" s="218">
        <v>144053</v>
      </c>
      <c r="BR81" s="218" t="s">
        <v>310</v>
      </c>
      <c r="BS81" s="218" t="s">
        <v>245</v>
      </c>
      <c r="BT81" s="194" t="str">
        <f t="shared" si="12"/>
        <v>Academy</v>
      </c>
      <c r="BU81" s="211">
        <v>195.5</v>
      </c>
      <c r="BV81" s="211">
        <v>41</v>
      </c>
      <c r="BW81" s="199">
        <f t="shared" si="17"/>
        <v>4</v>
      </c>
      <c r="BX81" s="195" t="str">
        <f t="shared" si="18"/>
        <v>3044</v>
      </c>
      <c r="BY81" s="228">
        <v>810</v>
      </c>
      <c r="BZ81" s="229" t="s">
        <v>158</v>
      </c>
      <c r="CA81" s="258">
        <v>798.64368421052632</v>
      </c>
      <c r="CB81" s="259">
        <v>415.2315789473684</v>
      </c>
      <c r="CC81" s="258">
        <v>580.43631578947372</v>
      </c>
      <c r="CD81" s="259">
        <v>14.368421052631579</v>
      </c>
    </row>
    <row r="82" spans="1:82" ht="14.5" x14ac:dyDescent="0.35">
      <c r="A82" s="196">
        <v>315</v>
      </c>
      <c r="B82" s="197" t="s">
        <v>171</v>
      </c>
      <c r="C82" s="198">
        <v>14917.5</v>
      </c>
      <c r="D82" s="198">
        <v>9131</v>
      </c>
      <c r="E82" s="198">
        <f>INDEX('[1]Jan 2024 School Census'!D:D,MATCH($A82,'[1]Jan 2024 School Census'!$A:$A,0))</f>
        <v>0</v>
      </c>
      <c r="F82" s="198">
        <f>INDEX('[1]Jan 2024 School Census'!E:E,MATCH($A82,'[1]Jan 2024 School Census'!$A:$A,0))</f>
        <v>0</v>
      </c>
      <c r="G82" s="198">
        <f>INDEX('[1]Jan 2024 School Census'!F:F,MATCH($A82,'[1]Jan 2024 School Census'!$A:$A,0))</f>
        <v>0</v>
      </c>
      <c r="H82" s="198">
        <f>INDEX('[1]Jan 2024 School Census'!G:G,MATCH($A82,'[1]Jan 2024 School Census'!$A:$A,0))+INDEX('[1]Jan 2024 School Census'!H:H,MATCH($A82,'[1]Jan 2024 School Census'!$A:$A,0))</f>
        <v>0</v>
      </c>
      <c r="I82" s="198">
        <f>INDEX('[1]Jan 2024 School Census'!I:I,MATCH($A82,'[1]Jan 2024 School Census'!$A:$A,0))</f>
        <v>9</v>
      </c>
      <c r="J82" s="198">
        <f>INDEX('[1]Jan 2024 School Census'!J:J,MATCH($A82,'[1]Jan 2024 School Census'!$A:$A,0))</f>
        <v>1008.8</v>
      </c>
      <c r="K82" s="198">
        <f>INDEX('[1]Jan 2024 School Census'!K:K,MATCH($A82,'[1]Jan 2024 School Census'!$A:$A,0))</f>
        <v>430</v>
      </c>
      <c r="L82" s="198">
        <f>INDEX('[1]Jan 2024 School Census'!L:L,MATCH($A82,'[1]Jan 2024 School Census'!$A:$A,0))+INDEX('[1]Jan 2024 School Census'!M:M,MATCH($A82,'[1]Jan 2024 School Census'!$A:$A,0))</f>
        <v>18</v>
      </c>
      <c r="M82" s="198">
        <f>INDEX('[1]Jan 2024 School Census'!N:N,MATCH($A82,'[1]Jan 2024 School Census'!$A:$A,0))+INDEX('[1]Jan 2024 School Census'!S:S,MATCH($A82,'[1]Jan 2024 School Census'!$A:$A,0))</f>
        <v>0</v>
      </c>
      <c r="N82" s="198">
        <f>INDEX('[1]Jan 2024 School Census'!O:O,MATCH($A82,'[1]Jan 2024 School Census'!$A:$A,0))+INDEX('[1]Jan 2024 School Census'!T:T,MATCH($A82,'[1]Jan 2024 School Census'!$A:$A,0))</f>
        <v>0</v>
      </c>
      <c r="O82" s="198">
        <f>INDEX('[1]Jan 2024 School Census'!P:P,MATCH($A82,'[1]Jan 2024 School Census'!$A:$A,0))+INDEX('[1]Jan 2024 School Census'!U:U,MATCH($A82,'[1]Jan 2024 School Census'!$A:$A,0))</f>
        <v>0</v>
      </c>
      <c r="P82" s="198">
        <f>INDEX('[1]Jan 2024 School Census'!Q:Q,MATCH($A82,'[1]Jan 2024 School Census'!$A:$A,0))+INDEX('[1]Jan 2024 School Census'!R:R,MATCH($A82,'[1]Jan 2024 School Census'!$A:$A,0))+INDEX('[1]Jan 2024 School Census'!V:V,MATCH($A82,'[1]Jan 2024 School Census'!$A:$A,0))+INDEX('[1]Jan 2024 School Census'!W:W,MATCH($A82,'[1]Jan 2024 School Census'!$A:$A,0))</f>
        <v>0</v>
      </c>
      <c r="Q82" s="198">
        <f>INDEX('[1]Jan 2024 School Census'!X:X,MATCH($A82,'[1]Jan 2024 School Census'!$A:$A,0))</f>
        <v>8</v>
      </c>
      <c r="R82" s="198">
        <f>INDEX('[1]Jan 2024 School Census'!Y:Y,MATCH($A82,'[1]Jan 2024 School Census'!$A:$A,0))</f>
        <v>102</v>
      </c>
      <c r="S82" s="198">
        <f>INDEX('[1]Jan 2024 School Census'!Z:Z,MATCH($A82,'[1]Jan 2024 School Census'!$A:$A,0))</f>
        <v>29</v>
      </c>
      <c r="T82" s="198">
        <f>INDEX('[1]Jan 2024 School Census'!AA:AA,MATCH($A82,'[1]Jan 2024 School Census'!$A:$A,0))+INDEX('[1]Jan 2024 School Census'!AB:AB,MATCH($A82,'[1]Jan 2024 School Census'!$A:$A,0))</f>
        <v>1</v>
      </c>
      <c r="U82" s="198">
        <f>INDEX('[1]Jan 2024 AP Census'!D:D,MATCH($A82,'[1]Jan 2024 AP Census'!$A:$A,0))</f>
        <v>0</v>
      </c>
      <c r="V82" s="198">
        <f>INDEX('[1]Jan 2024 AP Census'!E:E,MATCH($A82,'[1]Jan 2024 AP Census'!$A:$A,0))</f>
        <v>0</v>
      </c>
      <c r="W82" s="198">
        <f>INDEX('[1]Jan 2024 AP Census'!F:F,MATCH($A82,'[1]Jan 2024 AP Census'!$A:$A,0))</f>
        <v>0</v>
      </c>
      <c r="X82" s="198">
        <f>INDEX('[1]Jan 2024 EY Census'!D:D,MATCH($A82,'[1]Jan 2024 EY Census'!$A:$A,0))</f>
        <v>234.16066799999999</v>
      </c>
      <c r="Y82" s="198">
        <f>INDEX('[1]Jan 2024 EY Census'!E:E,MATCH($A82,'[1]Jan 2024 EY Census'!$A:$A,0))</f>
        <v>967.558671</v>
      </c>
      <c r="Z82" s="198">
        <f>INDEX('[1]Jan 2024 EY Census'!F:F,MATCH($A82,'[1]Jan 2024 EY Census'!$A:$A,0))</f>
        <v>279.64800100000002</v>
      </c>
      <c r="AA82" s="198">
        <f>INDEX('[1]Jan 2024 EY Census'!G:G,MATCH($A82,'[1]Jan 2024 EY Census'!$A:$A,0))</f>
        <v>50.666666999999997</v>
      </c>
      <c r="AB82" s="198">
        <f>INDEX('[1]Jan 2024 School Census'!AF:AF,MATCH($A82,'[1]Jan 2024 School Census'!$A:$A,0))</f>
        <v>0</v>
      </c>
      <c r="AC82" s="198">
        <f>INDEX('[1]Jan 2024 School Census'!AG:AG,MATCH($A82,'[1]Jan 2024 School Census'!$A:$A,0))</f>
        <v>0</v>
      </c>
      <c r="AD82" s="198">
        <f>INDEX('[1]Jan 2024 School Census'!AH:AH,MATCH($A82,'[1]Jan 2024 School Census'!$A:$A,0))+INDEX('[1]Jan 2024 School Census'!AI:AI,MATCH($A82,'[1]Jan 2024 School Census'!$A:$A,0))</f>
        <v>0</v>
      </c>
      <c r="AE82" s="198">
        <f>INDEX('[1]Jan 2024 School Census'!AJ:AJ,MATCH($A82,'[1]Jan 2024 School Census'!$A:$A,0))</f>
        <v>130</v>
      </c>
      <c r="AF82" s="198">
        <f>INDEX('[1]Jan 2024 School Census'!AK:AK,MATCH($A82,'[1]Jan 2024 School Census'!$A:$A,0))</f>
        <v>69</v>
      </c>
      <c r="AG82" s="198">
        <f>INDEX('[1]Jan 2024 School Census'!AL:AL,MATCH($A82,'[1]Jan 2024 School Census'!$A:$A,0))+INDEX('[1]Jan 2024 School Census'!AM:AM,MATCH($A82,'[1]Jan 2024 School Census'!$A:$A,0))</f>
        <v>5</v>
      </c>
      <c r="AH82" s="198">
        <f>INDEX('[1]Jan 2024 School Census'!AN:AN,MATCH($A82,'[1]Jan 2024 School Census'!$A:$A,0))+INDEX('[1]Jan 2024 School Census'!AR:AR,MATCH($A82,'[1]Jan 2024 School Census'!$A:$A,0))</f>
        <v>0</v>
      </c>
      <c r="AI82" s="198">
        <f>INDEX('[1]Jan 2024 School Census'!AO:AO,MATCH($A82,'[1]Jan 2024 School Census'!$A:$A,0))+INDEX('[1]Jan 2024 School Census'!AS:AS,MATCH($A82,'[1]Jan 2024 School Census'!$A:$A,0))</f>
        <v>0</v>
      </c>
      <c r="AJ82" s="198">
        <f>INDEX('[1]Jan 2024 School Census'!AP:AP,MATCH($A82,'[1]Jan 2024 School Census'!$A:$A,0))+INDEX('[1]Jan 2024 School Census'!AQ:AQ,MATCH($A82,'[1]Jan 2024 School Census'!$A:$A,0))+INDEX('[1]Jan 2024 School Census'!AT:AT,MATCH($A82,'[1]Jan 2024 School Census'!$A:$A,0))+INDEX('[1]Jan 2024 School Census'!AU:AU,MATCH($A82,'[1]Jan 2024 School Census'!$A:$A,0))</f>
        <v>0</v>
      </c>
      <c r="AK82" s="198">
        <f>INDEX('[1]Jan 2024 School Census'!AV:AV,MATCH($A82,'[1]Jan 2024 School Census'!$A:$A,0))+INDEX('[1]Jan 2024 School Census'!AZ:AZ,MATCH($A82,'[1]Jan 2024 School Census'!$A:$A,0))</f>
        <v>23</v>
      </c>
      <c r="AL82" s="198">
        <f>INDEX('[1]Jan 2024 School Census'!AW:AW,MATCH($A82,'[1]Jan 2024 School Census'!$A:$A,0))+INDEX('[1]Jan 2024 School Census'!BA:BA,MATCH($A82,'[1]Jan 2024 School Census'!$A:$A,0))</f>
        <v>6</v>
      </c>
      <c r="AM82" s="198">
        <f>INDEX('[1]Jan 2024 School Census'!AX:AX,MATCH($A82,'[1]Jan 2024 School Census'!$A:$A,0))+INDEX('[1]Jan 2024 School Census'!BB:BB,MATCH($A82,'[1]Jan 2024 School Census'!$A:$A,0))+INDEX('[1]Jan 2024 School Census'!AY:AY,MATCH($A82,'[1]Jan 2024 School Census'!$A:$A,0))+INDEX('[1]Jan 2024 School Census'!BC:BC,MATCH($A82,'[1]Jan 2024 School Census'!$A:$A,0))</f>
        <v>1</v>
      </c>
      <c r="AN82" s="198">
        <f>INDEX('[1]Jan 2024 AP Census'!I:I,MATCH($A82,'[1]Jan 2024 AP Census'!$A:$A,0))</f>
        <v>0</v>
      </c>
      <c r="AO82" s="198">
        <f>INDEX('[1]Jan 2024 AP Census'!J:J,MATCH($A82,'[1]Jan 2024 AP Census'!$A:$A,0))</f>
        <v>0</v>
      </c>
      <c r="AP82" s="198">
        <f>INDEX('[1]Jan 2024 EY Census'!N:N,MATCH($A82,'[1]Jan 2024 EY Census'!$A:$A,0))</f>
        <v>20</v>
      </c>
      <c r="AQ82" s="198">
        <f>INDEX('[1]Jan 2024 EY Census'!O:O,MATCH($A82,'[1]Jan 2024 EY Census'!$A:$A,0))</f>
        <v>6</v>
      </c>
      <c r="AR82" s="198">
        <f>INDEX('[1]Jan 2024 EY Census'!P:P,MATCH($A82,'[1]Jan 2024 EY Census'!$A:$A,0))</f>
        <v>1</v>
      </c>
      <c r="AS82" s="198">
        <f>INDEX('[1]Jan 2024 School Census'!BE:BE,MATCH($A82,'[1]Jan 2024 School Census'!$A:$A,0))</f>
        <v>0</v>
      </c>
      <c r="AT82" s="198">
        <f>INDEX('[1]Jan 2024 School Census'!BF:BF,MATCH($A82,'[1]Jan 2024 School Census'!$A:$A,0))</f>
        <v>0</v>
      </c>
      <c r="AU82" s="198">
        <f>INDEX('[1]Jan 2024 School Census'!BG:BG,MATCH($A82,'[1]Jan 2024 School Census'!$A:$A,0))+INDEX('[1]Jan 2024 School Census'!BH:BH,MATCH($A82,'[1]Jan 2024 School Census'!$A:$A,0))</f>
        <v>0</v>
      </c>
      <c r="AV82" s="198">
        <f>INDEX('[1]Jan 2024 School Census'!BI:BI,MATCH($A82,'[1]Jan 2024 School Census'!$A:$A,0))</f>
        <v>308.60000000000002</v>
      </c>
      <c r="AW82" s="198">
        <f>INDEX('[1]Jan 2024 School Census'!BJ:BJ,MATCH($A82,'[1]Jan 2024 School Census'!$A:$A,0))</f>
        <v>142</v>
      </c>
      <c r="AX82" s="198">
        <f>INDEX('[1]Jan 2024 School Census'!BK:BK,MATCH($A82,'[1]Jan 2024 School Census'!$A:$A,0))+INDEX('[1]Jan 2024 School Census'!BL:BL,MATCH($A82,'[1]Jan 2024 School Census'!$A:$A,0))</f>
        <v>7.5</v>
      </c>
      <c r="AY82" s="198">
        <f>INDEX('[1]Jan 2024 School Census'!BM:BM,MATCH($A82,'[1]Jan 2024 School Census'!$A:$A,0))+INDEX('[1]Jan 2024 School Census'!BQ:BQ,MATCH($A82,'[1]Jan 2024 School Census'!$A:$A,0))</f>
        <v>0</v>
      </c>
      <c r="AZ82" s="198">
        <f>INDEX('[1]Jan 2024 School Census'!BN:BN,MATCH($A82,'[1]Jan 2024 School Census'!$A:$A,0))+INDEX('[1]Jan 2024 School Census'!BR:BR,MATCH($A82,'[1]Jan 2024 School Census'!$A:$A,0))</f>
        <v>0</v>
      </c>
      <c r="BA82" s="198">
        <f>INDEX('[1]Jan 2024 School Census'!BO:BO,MATCH($A82,'[1]Jan 2024 School Census'!$A:$A,0))+INDEX('[1]Jan 2024 School Census'!BP:BP,MATCH($A82,'[1]Jan 2024 School Census'!$A:$A,0))+INDEX('[1]Jan 2024 School Census'!BS:BS,MATCH($A82,'[1]Jan 2024 School Census'!$A:$A,0))+INDEX('[1]Jan 2024 School Census'!BT:BT,MATCH($A82,'[1]Jan 2024 School Census'!$A:$A,0))</f>
        <v>0</v>
      </c>
      <c r="BB82" s="198">
        <f>INDEX('[1]Jan 2024 School Census'!BU:BU,MATCH($A82,'[1]Jan 2024 School Census'!$A:$A,0))</f>
        <v>14</v>
      </c>
      <c r="BC82" s="198">
        <f>INDEX('[1]Jan 2024 School Census'!BV:BV,MATCH($A82,'[1]Jan 2024 School Census'!$A:$A,0))</f>
        <v>12</v>
      </c>
      <c r="BD82" s="198">
        <f>INDEX('[1]Jan 2024 School Census'!BW:BW,MATCH($A82,'[1]Jan 2024 School Census'!$A:$A,0))+INDEX('[1]Jan 2024 School Census'!BX:BX,MATCH($A82,'[1]Jan 2024 School Census'!$A:$A,0))</f>
        <v>0</v>
      </c>
      <c r="BE82" s="198">
        <f>INDEX('[1]Jan 2024 EY Census'!J:J,MATCH($A82,'[1]Jan 2024 EY Census'!$A:$A,0))</f>
        <v>375.69666699999999</v>
      </c>
      <c r="BF82" s="198">
        <f>INDEX('[1]Jan 2024 EY Census'!K:K,MATCH($A82,'[1]Jan 2024 EY Census'!$A:$A,0))</f>
        <v>97.733332000000004</v>
      </c>
      <c r="BG82" s="198">
        <f>INDEX('[1]Jan 2024 EY Census'!L:L,MATCH($A82,'[1]Jan 2024 EY Census'!$A:$A,0))</f>
        <v>10</v>
      </c>
      <c r="BH82" s="198">
        <f t="shared" si="13"/>
        <v>171</v>
      </c>
      <c r="BI82" s="198">
        <f t="shared" si="14"/>
        <v>342.5</v>
      </c>
      <c r="BJ82" s="198">
        <f t="shared" si="15"/>
        <v>0</v>
      </c>
      <c r="BK82" s="198">
        <f t="shared" si="16"/>
        <v>0</v>
      </c>
      <c r="BL82" s="198">
        <v>336</v>
      </c>
      <c r="BN82" s="218">
        <v>304</v>
      </c>
      <c r="BO82" s="218" t="s">
        <v>109</v>
      </c>
      <c r="BP82" s="218">
        <v>3047009</v>
      </c>
      <c r="BQ82" s="218">
        <v>146212</v>
      </c>
      <c r="BR82" s="218" t="s">
        <v>311</v>
      </c>
      <c r="BS82" s="218" t="s">
        <v>245</v>
      </c>
      <c r="BT82" s="194" t="str">
        <f t="shared" si="12"/>
        <v>Academy</v>
      </c>
      <c r="BU82" s="211">
        <v>116</v>
      </c>
      <c r="BV82" s="211">
        <v>202.5</v>
      </c>
      <c r="BW82" s="199">
        <f t="shared" si="17"/>
        <v>5</v>
      </c>
      <c r="BX82" s="195" t="str">
        <f t="shared" si="18"/>
        <v>3045</v>
      </c>
      <c r="BY82" s="228">
        <v>811</v>
      </c>
      <c r="BZ82" s="229" t="s">
        <v>138</v>
      </c>
      <c r="CA82" s="258">
        <v>1673.9808773157897</v>
      </c>
      <c r="CB82" s="259">
        <v>115.22799999999999</v>
      </c>
      <c r="CC82" s="258">
        <v>1223.6489473684212</v>
      </c>
      <c r="CD82" s="259">
        <v>8.2105263157894743</v>
      </c>
    </row>
    <row r="83" spans="1:82" ht="14.5" x14ac:dyDescent="0.35">
      <c r="A83" s="196">
        <v>806</v>
      </c>
      <c r="B83" s="197" t="s">
        <v>172</v>
      </c>
      <c r="C83" s="198">
        <v>13726.5</v>
      </c>
      <c r="D83" s="198">
        <v>8710.5</v>
      </c>
      <c r="E83" s="198">
        <f>INDEX('[1]Jan 2024 School Census'!D:D,MATCH($A83,'[1]Jan 2024 School Census'!$A:$A,0))</f>
        <v>0</v>
      </c>
      <c r="F83" s="198">
        <f>INDEX('[1]Jan 2024 School Census'!E:E,MATCH($A83,'[1]Jan 2024 School Census'!$A:$A,0))</f>
        <v>0</v>
      </c>
      <c r="G83" s="198">
        <f>INDEX('[1]Jan 2024 School Census'!F:F,MATCH($A83,'[1]Jan 2024 School Census'!$A:$A,0))</f>
        <v>0</v>
      </c>
      <c r="H83" s="198">
        <f>INDEX('[1]Jan 2024 School Census'!G:G,MATCH($A83,'[1]Jan 2024 School Census'!$A:$A,0))+INDEX('[1]Jan 2024 School Census'!H:H,MATCH($A83,'[1]Jan 2024 School Census'!$A:$A,0))</f>
        <v>0</v>
      </c>
      <c r="I83" s="198">
        <f>INDEX('[1]Jan 2024 School Census'!I:I,MATCH($A83,'[1]Jan 2024 School Census'!$A:$A,0))</f>
        <v>74</v>
      </c>
      <c r="J83" s="198">
        <f>INDEX('[1]Jan 2024 School Census'!J:J,MATCH($A83,'[1]Jan 2024 School Census'!$A:$A,0))</f>
        <v>251</v>
      </c>
      <c r="K83" s="198">
        <f>INDEX('[1]Jan 2024 School Census'!K:K,MATCH($A83,'[1]Jan 2024 School Census'!$A:$A,0))</f>
        <v>86</v>
      </c>
      <c r="L83" s="198">
        <f>INDEX('[1]Jan 2024 School Census'!L:L,MATCH($A83,'[1]Jan 2024 School Census'!$A:$A,0))+INDEX('[1]Jan 2024 School Census'!M:M,MATCH($A83,'[1]Jan 2024 School Census'!$A:$A,0))</f>
        <v>0</v>
      </c>
      <c r="M83" s="198">
        <f>INDEX('[1]Jan 2024 School Census'!N:N,MATCH($A83,'[1]Jan 2024 School Census'!$A:$A,0))+INDEX('[1]Jan 2024 School Census'!S:S,MATCH($A83,'[1]Jan 2024 School Census'!$A:$A,0))</f>
        <v>0</v>
      </c>
      <c r="N83" s="198">
        <f>INDEX('[1]Jan 2024 School Census'!O:O,MATCH($A83,'[1]Jan 2024 School Census'!$A:$A,0))+INDEX('[1]Jan 2024 School Census'!T:T,MATCH($A83,'[1]Jan 2024 School Census'!$A:$A,0))</f>
        <v>0</v>
      </c>
      <c r="O83" s="198">
        <f>INDEX('[1]Jan 2024 School Census'!P:P,MATCH($A83,'[1]Jan 2024 School Census'!$A:$A,0))+INDEX('[1]Jan 2024 School Census'!U:U,MATCH($A83,'[1]Jan 2024 School Census'!$A:$A,0))</f>
        <v>0</v>
      </c>
      <c r="P83" s="198">
        <f>INDEX('[1]Jan 2024 School Census'!Q:Q,MATCH($A83,'[1]Jan 2024 School Census'!$A:$A,0))+INDEX('[1]Jan 2024 School Census'!R:R,MATCH($A83,'[1]Jan 2024 School Census'!$A:$A,0))+INDEX('[1]Jan 2024 School Census'!V:V,MATCH($A83,'[1]Jan 2024 School Census'!$A:$A,0))+INDEX('[1]Jan 2024 School Census'!W:W,MATCH($A83,'[1]Jan 2024 School Census'!$A:$A,0))</f>
        <v>0</v>
      </c>
      <c r="Q83" s="198">
        <f>INDEX('[1]Jan 2024 School Census'!X:X,MATCH($A83,'[1]Jan 2024 School Census'!$A:$A,0))</f>
        <v>142</v>
      </c>
      <c r="R83" s="198">
        <f>INDEX('[1]Jan 2024 School Census'!Y:Y,MATCH($A83,'[1]Jan 2024 School Census'!$A:$A,0))</f>
        <v>984.6</v>
      </c>
      <c r="S83" s="198">
        <f>INDEX('[1]Jan 2024 School Census'!Z:Z,MATCH($A83,'[1]Jan 2024 School Census'!$A:$A,0))</f>
        <v>378.33333299999998</v>
      </c>
      <c r="T83" s="198">
        <f>INDEX('[1]Jan 2024 School Census'!AA:AA,MATCH($A83,'[1]Jan 2024 School Census'!$A:$A,0))+INDEX('[1]Jan 2024 School Census'!AB:AB,MATCH($A83,'[1]Jan 2024 School Census'!$A:$A,0))</f>
        <v>0</v>
      </c>
      <c r="U83" s="198">
        <f>INDEX('[1]Jan 2024 AP Census'!D:D,MATCH($A83,'[1]Jan 2024 AP Census'!$A:$A,0))</f>
        <v>0</v>
      </c>
      <c r="V83" s="198">
        <f>INDEX('[1]Jan 2024 AP Census'!E:E,MATCH($A83,'[1]Jan 2024 AP Census'!$A:$A,0))</f>
        <v>0</v>
      </c>
      <c r="W83" s="198">
        <f>INDEX('[1]Jan 2024 AP Census'!F:F,MATCH($A83,'[1]Jan 2024 AP Census'!$A:$A,0))</f>
        <v>0</v>
      </c>
      <c r="X83" s="198">
        <f>INDEX('[1]Jan 2024 EY Census'!D:D,MATCH($A83,'[1]Jan 2024 EY Census'!$A:$A,0))</f>
        <v>489.8</v>
      </c>
      <c r="Y83" s="198">
        <f>INDEX('[1]Jan 2024 EY Census'!E:E,MATCH($A83,'[1]Jan 2024 EY Census'!$A:$A,0))</f>
        <v>481</v>
      </c>
      <c r="Z83" s="198">
        <f>INDEX('[1]Jan 2024 EY Census'!F:F,MATCH($A83,'[1]Jan 2024 EY Census'!$A:$A,0))</f>
        <v>127</v>
      </c>
      <c r="AA83" s="198">
        <f>INDEX('[1]Jan 2024 EY Census'!G:G,MATCH($A83,'[1]Jan 2024 EY Census'!$A:$A,0))</f>
        <v>1</v>
      </c>
      <c r="AB83" s="198">
        <f>INDEX('[1]Jan 2024 School Census'!AF:AF,MATCH($A83,'[1]Jan 2024 School Census'!$A:$A,0))</f>
        <v>0</v>
      </c>
      <c r="AC83" s="198">
        <f>INDEX('[1]Jan 2024 School Census'!AG:AG,MATCH($A83,'[1]Jan 2024 School Census'!$A:$A,0))</f>
        <v>0</v>
      </c>
      <c r="AD83" s="198">
        <f>INDEX('[1]Jan 2024 School Census'!AH:AH,MATCH($A83,'[1]Jan 2024 School Census'!$A:$A,0))+INDEX('[1]Jan 2024 School Census'!AI:AI,MATCH($A83,'[1]Jan 2024 School Census'!$A:$A,0))</f>
        <v>0</v>
      </c>
      <c r="AE83" s="198">
        <f>INDEX('[1]Jan 2024 School Census'!AJ:AJ,MATCH($A83,'[1]Jan 2024 School Census'!$A:$A,0))</f>
        <v>133</v>
      </c>
      <c r="AF83" s="198">
        <f>INDEX('[1]Jan 2024 School Census'!AK:AK,MATCH($A83,'[1]Jan 2024 School Census'!$A:$A,0))</f>
        <v>55</v>
      </c>
      <c r="AG83" s="198">
        <f>INDEX('[1]Jan 2024 School Census'!AL:AL,MATCH($A83,'[1]Jan 2024 School Census'!$A:$A,0))+INDEX('[1]Jan 2024 School Census'!AM:AM,MATCH($A83,'[1]Jan 2024 School Census'!$A:$A,0))</f>
        <v>0</v>
      </c>
      <c r="AH83" s="198">
        <f>INDEX('[1]Jan 2024 School Census'!AN:AN,MATCH($A83,'[1]Jan 2024 School Census'!$A:$A,0))+INDEX('[1]Jan 2024 School Census'!AR:AR,MATCH($A83,'[1]Jan 2024 School Census'!$A:$A,0))</f>
        <v>0</v>
      </c>
      <c r="AI83" s="198">
        <f>INDEX('[1]Jan 2024 School Census'!AO:AO,MATCH($A83,'[1]Jan 2024 School Census'!$A:$A,0))+INDEX('[1]Jan 2024 School Census'!AS:AS,MATCH($A83,'[1]Jan 2024 School Census'!$A:$A,0))</f>
        <v>0</v>
      </c>
      <c r="AJ83" s="198">
        <f>INDEX('[1]Jan 2024 School Census'!AP:AP,MATCH($A83,'[1]Jan 2024 School Census'!$A:$A,0))+INDEX('[1]Jan 2024 School Census'!AQ:AQ,MATCH($A83,'[1]Jan 2024 School Census'!$A:$A,0))+INDEX('[1]Jan 2024 School Census'!AT:AT,MATCH($A83,'[1]Jan 2024 School Census'!$A:$A,0))+INDEX('[1]Jan 2024 School Census'!AU:AU,MATCH($A83,'[1]Jan 2024 School Census'!$A:$A,0))</f>
        <v>0</v>
      </c>
      <c r="AK83" s="198">
        <f>INDEX('[1]Jan 2024 School Census'!AV:AV,MATCH($A83,'[1]Jan 2024 School Census'!$A:$A,0))+INDEX('[1]Jan 2024 School Census'!AZ:AZ,MATCH($A83,'[1]Jan 2024 School Census'!$A:$A,0))</f>
        <v>210</v>
      </c>
      <c r="AL83" s="198">
        <f>INDEX('[1]Jan 2024 School Census'!AW:AW,MATCH($A83,'[1]Jan 2024 School Census'!$A:$A,0))+INDEX('[1]Jan 2024 School Census'!BA:BA,MATCH($A83,'[1]Jan 2024 School Census'!$A:$A,0))</f>
        <v>95</v>
      </c>
      <c r="AM83" s="198">
        <f>INDEX('[1]Jan 2024 School Census'!AX:AX,MATCH($A83,'[1]Jan 2024 School Census'!$A:$A,0))+INDEX('[1]Jan 2024 School Census'!BB:BB,MATCH($A83,'[1]Jan 2024 School Census'!$A:$A,0))+INDEX('[1]Jan 2024 School Census'!AY:AY,MATCH($A83,'[1]Jan 2024 School Census'!$A:$A,0))+INDEX('[1]Jan 2024 School Census'!BC:BC,MATCH($A83,'[1]Jan 2024 School Census'!$A:$A,0))</f>
        <v>0</v>
      </c>
      <c r="AN83" s="198">
        <f>INDEX('[1]Jan 2024 AP Census'!I:I,MATCH($A83,'[1]Jan 2024 AP Census'!$A:$A,0))</f>
        <v>0</v>
      </c>
      <c r="AO83" s="198">
        <f>INDEX('[1]Jan 2024 AP Census'!J:J,MATCH($A83,'[1]Jan 2024 AP Census'!$A:$A,0))</f>
        <v>0</v>
      </c>
      <c r="AP83" s="198">
        <f>INDEX('[1]Jan 2024 EY Census'!N:N,MATCH($A83,'[1]Jan 2024 EY Census'!$A:$A,0))</f>
        <v>115</v>
      </c>
      <c r="AQ83" s="198">
        <f>INDEX('[1]Jan 2024 EY Census'!O:O,MATCH($A83,'[1]Jan 2024 EY Census'!$A:$A,0))</f>
        <v>31</v>
      </c>
      <c r="AR83" s="198">
        <f>INDEX('[1]Jan 2024 EY Census'!P:P,MATCH($A83,'[1]Jan 2024 EY Census'!$A:$A,0))</f>
        <v>0</v>
      </c>
      <c r="AS83" s="198">
        <f>INDEX('[1]Jan 2024 School Census'!BE:BE,MATCH($A83,'[1]Jan 2024 School Census'!$A:$A,0))</f>
        <v>0</v>
      </c>
      <c r="AT83" s="198">
        <f>INDEX('[1]Jan 2024 School Census'!BF:BF,MATCH($A83,'[1]Jan 2024 School Census'!$A:$A,0))</f>
        <v>0</v>
      </c>
      <c r="AU83" s="198">
        <f>INDEX('[1]Jan 2024 School Census'!BG:BG,MATCH($A83,'[1]Jan 2024 School Census'!$A:$A,0))+INDEX('[1]Jan 2024 School Census'!BH:BH,MATCH($A83,'[1]Jan 2024 School Census'!$A:$A,0))</f>
        <v>0</v>
      </c>
      <c r="AV83" s="198">
        <f>INDEX('[1]Jan 2024 School Census'!BI:BI,MATCH($A83,'[1]Jan 2024 School Census'!$A:$A,0))</f>
        <v>23</v>
      </c>
      <c r="AW83" s="198">
        <f>INDEX('[1]Jan 2024 School Census'!BJ:BJ,MATCH($A83,'[1]Jan 2024 School Census'!$A:$A,0))</f>
        <v>4</v>
      </c>
      <c r="AX83" s="198">
        <f>INDEX('[1]Jan 2024 School Census'!BK:BK,MATCH($A83,'[1]Jan 2024 School Census'!$A:$A,0))+INDEX('[1]Jan 2024 School Census'!BL:BL,MATCH($A83,'[1]Jan 2024 School Census'!$A:$A,0))</f>
        <v>0</v>
      </c>
      <c r="AY83" s="198">
        <f>INDEX('[1]Jan 2024 School Census'!BM:BM,MATCH($A83,'[1]Jan 2024 School Census'!$A:$A,0))+INDEX('[1]Jan 2024 School Census'!BQ:BQ,MATCH($A83,'[1]Jan 2024 School Census'!$A:$A,0))</f>
        <v>0</v>
      </c>
      <c r="AZ83" s="198">
        <f>INDEX('[1]Jan 2024 School Census'!BN:BN,MATCH($A83,'[1]Jan 2024 School Census'!$A:$A,0))+INDEX('[1]Jan 2024 School Census'!BR:BR,MATCH($A83,'[1]Jan 2024 School Census'!$A:$A,0))</f>
        <v>0</v>
      </c>
      <c r="BA83" s="198">
        <f>INDEX('[1]Jan 2024 School Census'!BO:BO,MATCH($A83,'[1]Jan 2024 School Census'!$A:$A,0))+INDEX('[1]Jan 2024 School Census'!BP:BP,MATCH($A83,'[1]Jan 2024 School Census'!$A:$A,0))+INDEX('[1]Jan 2024 School Census'!BS:BS,MATCH($A83,'[1]Jan 2024 School Census'!$A:$A,0))+INDEX('[1]Jan 2024 School Census'!BT:BT,MATCH($A83,'[1]Jan 2024 School Census'!$A:$A,0))</f>
        <v>0</v>
      </c>
      <c r="BB83" s="198">
        <f>INDEX('[1]Jan 2024 School Census'!BU:BU,MATCH($A83,'[1]Jan 2024 School Census'!$A:$A,0))</f>
        <v>190</v>
      </c>
      <c r="BC83" s="198">
        <f>INDEX('[1]Jan 2024 School Census'!BV:BV,MATCH($A83,'[1]Jan 2024 School Census'!$A:$A,0))</f>
        <v>108</v>
      </c>
      <c r="BD83" s="198">
        <f>INDEX('[1]Jan 2024 School Census'!BW:BW,MATCH($A83,'[1]Jan 2024 School Census'!$A:$A,0))+INDEX('[1]Jan 2024 School Census'!BX:BX,MATCH($A83,'[1]Jan 2024 School Census'!$A:$A,0))</f>
        <v>0</v>
      </c>
      <c r="BE83" s="198">
        <f>INDEX('[1]Jan 2024 EY Census'!J:J,MATCH($A83,'[1]Jan 2024 EY Census'!$A:$A,0))</f>
        <v>335.53333300000003</v>
      </c>
      <c r="BF83" s="198">
        <f>INDEX('[1]Jan 2024 EY Census'!K:K,MATCH($A83,'[1]Jan 2024 EY Census'!$A:$A,0))</f>
        <v>94.066666999999995</v>
      </c>
      <c r="BG83" s="198">
        <f>INDEX('[1]Jan 2024 EY Census'!L:L,MATCH($A83,'[1]Jan 2024 EY Census'!$A:$A,0))</f>
        <v>0</v>
      </c>
      <c r="BH83" s="198">
        <f t="shared" si="13"/>
        <v>235</v>
      </c>
      <c r="BI83" s="198">
        <f t="shared" si="14"/>
        <v>214</v>
      </c>
      <c r="BJ83" s="198">
        <f t="shared" si="15"/>
        <v>117</v>
      </c>
      <c r="BK83" s="198">
        <f t="shared" si="16"/>
        <v>117</v>
      </c>
      <c r="BL83" s="198">
        <v>83</v>
      </c>
      <c r="BN83" s="218">
        <v>305</v>
      </c>
      <c r="BO83" s="218" t="s">
        <v>113</v>
      </c>
      <c r="BP83" s="218">
        <v>3055950</v>
      </c>
      <c r="BQ83" s="218">
        <v>144893</v>
      </c>
      <c r="BR83" s="218" t="s">
        <v>312</v>
      </c>
      <c r="BS83" s="218" t="s">
        <v>245</v>
      </c>
      <c r="BT83" s="194" t="str">
        <f t="shared" si="12"/>
        <v>Academy</v>
      </c>
      <c r="BU83" s="211">
        <v>0</v>
      </c>
      <c r="BV83" s="211">
        <v>277</v>
      </c>
      <c r="BW83" s="199">
        <f t="shared" si="17"/>
        <v>1</v>
      </c>
      <c r="BX83" s="195" t="str">
        <f t="shared" si="18"/>
        <v>3051</v>
      </c>
      <c r="BY83" s="228">
        <v>812</v>
      </c>
      <c r="BZ83" s="229" t="s">
        <v>177</v>
      </c>
      <c r="CA83" s="258">
        <v>561.30631578947362</v>
      </c>
      <c r="CB83" s="259">
        <v>243.95315789473682</v>
      </c>
      <c r="CC83" s="258">
        <v>368.51578947368421</v>
      </c>
      <c r="CD83" s="259">
        <v>13.684210526315789</v>
      </c>
    </row>
    <row r="84" spans="1:82" ht="14.5" x14ac:dyDescent="0.35">
      <c r="A84" s="196">
        <v>826</v>
      </c>
      <c r="B84" s="197" t="s">
        <v>173</v>
      </c>
      <c r="C84" s="198">
        <v>27013.5</v>
      </c>
      <c r="D84" s="198">
        <v>18871</v>
      </c>
      <c r="E84" s="198">
        <f>INDEX('[1]Jan 2024 School Census'!D:D,MATCH($A84,'[1]Jan 2024 School Census'!$A:$A,0))</f>
        <v>28.6</v>
      </c>
      <c r="F84" s="198">
        <f>INDEX('[1]Jan 2024 School Census'!E:E,MATCH($A84,'[1]Jan 2024 School Census'!$A:$A,0))</f>
        <v>63</v>
      </c>
      <c r="G84" s="198">
        <f>INDEX('[1]Jan 2024 School Census'!F:F,MATCH($A84,'[1]Jan 2024 School Census'!$A:$A,0))</f>
        <v>27</v>
      </c>
      <c r="H84" s="198">
        <f>INDEX('[1]Jan 2024 School Census'!G:G,MATCH($A84,'[1]Jan 2024 School Census'!$A:$A,0))+INDEX('[1]Jan 2024 School Census'!H:H,MATCH($A84,'[1]Jan 2024 School Census'!$A:$A,0))</f>
        <v>0</v>
      </c>
      <c r="I84" s="198">
        <f>INDEX('[1]Jan 2024 School Census'!I:I,MATCH($A84,'[1]Jan 2024 School Census'!$A:$A,0))</f>
        <v>19.066666999999999</v>
      </c>
      <c r="J84" s="198">
        <f>INDEX('[1]Jan 2024 School Census'!J:J,MATCH($A84,'[1]Jan 2024 School Census'!$A:$A,0))</f>
        <v>496.2</v>
      </c>
      <c r="K84" s="198">
        <f>INDEX('[1]Jan 2024 School Census'!K:K,MATCH($A84,'[1]Jan 2024 School Census'!$A:$A,0))</f>
        <v>195.8</v>
      </c>
      <c r="L84" s="198">
        <f>INDEX('[1]Jan 2024 School Census'!L:L,MATCH($A84,'[1]Jan 2024 School Census'!$A:$A,0))+INDEX('[1]Jan 2024 School Census'!M:M,MATCH($A84,'[1]Jan 2024 School Census'!$A:$A,0))</f>
        <v>1</v>
      </c>
      <c r="M84" s="198">
        <f>INDEX('[1]Jan 2024 School Census'!N:N,MATCH($A84,'[1]Jan 2024 School Census'!$A:$A,0))+INDEX('[1]Jan 2024 School Census'!S:S,MATCH($A84,'[1]Jan 2024 School Census'!$A:$A,0))</f>
        <v>0</v>
      </c>
      <c r="N84" s="198">
        <f>INDEX('[1]Jan 2024 School Census'!O:O,MATCH($A84,'[1]Jan 2024 School Census'!$A:$A,0))+INDEX('[1]Jan 2024 School Census'!T:T,MATCH($A84,'[1]Jan 2024 School Census'!$A:$A,0))</f>
        <v>0</v>
      </c>
      <c r="O84" s="198">
        <f>INDEX('[1]Jan 2024 School Census'!P:P,MATCH($A84,'[1]Jan 2024 School Census'!$A:$A,0))+INDEX('[1]Jan 2024 School Census'!U:U,MATCH($A84,'[1]Jan 2024 School Census'!$A:$A,0))</f>
        <v>0</v>
      </c>
      <c r="P84" s="198">
        <f>INDEX('[1]Jan 2024 School Census'!Q:Q,MATCH($A84,'[1]Jan 2024 School Census'!$A:$A,0))+INDEX('[1]Jan 2024 School Census'!R:R,MATCH($A84,'[1]Jan 2024 School Census'!$A:$A,0))+INDEX('[1]Jan 2024 School Census'!V:V,MATCH($A84,'[1]Jan 2024 School Census'!$A:$A,0))+INDEX('[1]Jan 2024 School Census'!W:W,MATCH($A84,'[1]Jan 2024 School Census'!$A:$A,0))</f>
        <v>0</v>
      </c>
      <c r="Q84" s="198">
        <f>INDEX('[1]Jan 2024 School Census'!X:X,MATCH($A84,'[1]Jan 2024 School Census'!$A:$A,0))</f>
        <v>0</v>
      </c>
      <c r="R84" s="198">
        <f>INDEX('[1]Jan 2024 School Census'!Y:Y,MATCH($A84,'[1]Jan 2024 School Census'!$A:$A,0))</f>
        <v>409.2</v>
      </c>
      <c r="S84" s="198">
        <f>INDEX('[1]Jan 2024 School Census'!Z:Z,MATCH($A84,'[1]Jan 2024 School Census'!$A:$A,0))</f>
        <v>180</v>
      </c>
      <c r="T84" s="198">
        <f>INDEX('[1]Jan 2024 School Census'!AA:AA,MATCH($A84,'[1]Jan 2024 School Census'!$A:$A,0))+INDEX('[1]Jan 2024 School Census'!AB:AB,MATCH($A84,'[1]Jan 2024 School Census'!$A:$A,0))</f>
        <v>1</v>
      </c>
      <c r="U84" s="198">
        <f>INDEX('[1]Jan 2024 AP Census'!D:D,MATCH($A84,'[1]Jan 2024 AP Census'!$A:$A,0))</f>
        <v>0</v>
      </c>
      <c r="V84" s="198">
        <f>INDEX('[1]Jan 2024 AP Census'!E:E,MATCH($A84,'[1]Jan 2024 AP Census'!$A:$A,0))</f>
        <v>0</v>
      </c>
      <c r="W84" s="198">
        <f>INDEX('[1]Jan 2024 AP Census'!F:F,MATCH($A84,'[1]Jan 2024 AP Census'!$A:$A,0))</f>
        <v>0</v>
      </c>
      <c r="X84" s="198">
        <f>INDEX('[1]Jan 2024 EY Census'!D:D,MATCH($A84,'[1]Jan 2024 EY Census'!$A:$A,0))</f>
        <v>594.53702999999996</v>
      </c>
      <c r="Y84" s="198">
        <f>INDEX('[1]Jan 2024 EY Census'!E:E,MATCH($A84,'[1]Jan 2024 EY Census'!$A:$A,0))</f>
        <v>2140.8685030000001</v>
      </c>
      <c r="Z84" s="198">
        <f>INDEX('[1]Jan 2024 EY Census'!F:F,MATCH($A84,'[1]Jan 2024 EY Census'!$A:$A,0))</f>
        <v>689.07535600000006</v>
      </c>
      <c r="AA84" s="198">
        <f>INDEX('[1]Jan 2024 EY Census'!G:G,MATCH($A84,'[1]Jan 2024 EY Census'!$A:$A,0))</f>
        <v>44.333333000000003</v>
      </c>
      <c r="AB84" s="198">
        <f>INDEX('[1]Jan 2024 School Census'!AF:AF,MATCH($A84,'[1]Jan 2024 School Census'!$A:$A,0))</f>
        <v>21</v>
      </c>
      <c r="AC84" s="198">
        <f>INDEX('[1]Jan 2024 School Census'!AG:AG,MATCH($A84,'[1]Jan 2024 School Census'!$A:$A,0))</f>
        <v>11</v>
      </c>
      <c r="AD84" s="198">
        <f>INDEX('[1]Jan 2024 School Census'!AH:AH,MATCH($A84,'[1]Jan 2024 School Census'!$A:$A,0))+INDEX('[1]Jan 2024 School Census'!AI:AI,MATCH($A84,'[1]Jan 2024 School Census'!$A:$A,0))</f>
        <v>0</v>
      </c>
      <c r="AE84" s="198">
        <f>INDEX('[1]Jan 2024 School Census'!AJ:AJ,MATCH($A84,'[1]Jan 2024 School Census'!$A:$A,0))</f>
        <v>24</v>
      </c>
      <c r="AF84" s="198">
        <f>INDEX('[1]Jan 2024 School Census'!AK:AK,MATCH($A84,'[1]Jan 2024 School Census'!$A:$A,0))</f>
        <v>21</v>
      </c>
      <c r="AG84" s="198">
        <f>INDEX('[1]Jan 2024 School Census'!AL:AL,MATCH($A84,'[1]Jan 2024 School Census'!$A:$A,0))+INDEX('[1]Jan 2024 School Census'!AM:AM,MATCH($A84,'[1]Jan 2024 School Census'!$A:$A,0))</f>
        <v>0</v>
      </c>
      <c r="AH84" s="198">
        <f>INDEX('[1]Jan 2024 School Census'!AN:AN,MATCH($A84,'[1]Jan 2024 School Census'!$A:$A,0))+INDEX('[1]Jan 2024 School Census'!AR:AR,MATCH($A84,'[1]Jan 2024 School Census'!$A:$A,0))</f>
        <v>0</v>
      </c>
      <c r="AI84" s="198">
        <f>INDEX('[1]Jan 2024 School Census'!AO:AO,MATCH($A84,'[1]Jan 2024 School Census'!$A:$A,0))+INDEX('[1]Jan 2024 School Census'!AS:AS,MATCH($A84,'[1]Jan 2024 School Census'!$A:$A,0))</f>
        <v>0</v>
      </c>
      <c r="AJ84" s="198">
        <f>INDEX('[1]Jan 2024 School Census'!AP:AP,MATCH($A84,'[1]Jan 2024 School Census'!$A:$A,0))+INDEX('[1]Jan 2024 School Census'!AQ:AQ,MATCH($A84,'[1]Jan 2024 School Census'!$A:$A,0))+INDEX('[1]Jan 2024 School Census'!AT:AT,MATCH($A84,'[1]Jan 2024 School Census'!$A:$A,0))+INDEX('[1]Jan 2024 School Census'!AU:AU,MATCH($A84,'[1]Jan 2024 School Census'!$A:$A,0))</f>
        <v>0</v>
      </c>
      <c r="AK84" s="198">
        <f>INDEX('[1]Jan 2024 School Census'!AV:AV,MATCH($A84,'[1]Jan 2024 School Census'!$A:$A,0))+INDEX('[1]Jan 2024 School Census'!AZ:AZ,MATCH($A84,'[1]Jan 2024 School Census'!$A:$A,0))</f>
        <v>37</v>
      </c>
      <c r="AL84" s="198">
        <f>INDEX('[1]Jan 2024 School Census'!AW:AW,MATCH($A84,'[1]Jan 2024 School Census'!$A:$A,0))+INDEX('[1]Jan 2024 School Census'!BA:BA,MATCH($A84,'[1]Jan 2024 School Census'!$A:$A,0))</f>
        <v>14</v>
      </c>
      <c r="AM84" s="198">
        <f>INDEX('[1]Jan 2024 School Census'!AX:AX,MATCH($A84,'[1]Jan 2024 School Census'!$A:$A,0))+INDEX('[1]Jan 2024 School Census'!BB:BB,MATCH($A84,'[1]Jan 2024 School Census'!$A:$A,0))+INDEX('[1]Jan 2024 School Census'!AY:AY,MATCH($A84,'[1]Jan 2024 School Census'!$A:$A,0))+INDEX('[1]Jan 2024 School Census'!BC:BC,MATCH($A84,'[1]Jan 2024 School Census'!$A:$A,0))</f>
        <v>0</v>
      </c>
      <c r="AN84" s="198">
        <f>INDEX('[1]Jan 2024 AP Census'!I:I,MATCH($A84,'[1]Jan 2024 AP Census'!$A:$A,0))</f>
        <v>0</v>
      </c>
      <c r="AO84" s="198">
        <f>INDEX('[1]Jan 2024 AP Census'!J:J,MATCH($A84,'[1]Jan 2024 AP Census'!$A:$A,0))</f>
        <v>0</v>
      </c>
      <c r="AP84" s="198">
        <f>INDEX('[1]Jan 2024 EY Census'!N:N,MATCH($A84,'[1]Jan 2024 EY Census'!$A:$A,0))</f>
        <v>120.358666</v>
      </c>
      <c r="AQ84" s="198">
        <f>INDEX('[1]Jan 2024 EY Census'!O:O,MATCH($A84,'[1]Jan 2024 EY Census'!$A:$A,0))</f>
        <v>68.133332999999993</v>
      </c>
      <c r="AR84" s="198">
        <f>INDEX('[1]Jan 2024 EY Census'!P:P,MATCH($A84,'[1]Jan 2024 EY Census'!$A:$A,0))</f>
        <v>2</v>
      </c>
      <c r="AS84" s="198">
        <f>INDEX('[1]Jan 2024 School Census'!BE:BE,MATCH($A84,'[1]Jan 2024 School Census'!$A:$A,0))</f>
        <v>9</v>
      </c>
      <c r="AT84" s="198">
        <f>INDEX('[1]Jan 2024 School Census'!BF:BF,MATCH($A84,'[1]Jan 2024 School Census'!$A:$A,0))</f>
        <v>6</v>
      </c>
      <c r="AU84" s="198">
        <f>INDEX('[1]Jan 2024 School Census'!BG:BG,MATCH($A84,'[1]Jan 2024 School Census'!$A:$A,0))+INDEX('[1]Jan 2024 School Census'!BH:BH,MATCH($A84,'[1]Jan 2024 School Census'!$A:$A,0))</f>
        <v>0</v>
      </c>
      <c r="AV84" s="198">
        <f>INDEX('[1]Jan 2024 School Census'!BI:BI,MATCH($A84,'[1]Jan 2024 School Census'!$A:$A,0))</f>
        <v>192.213335</v>
      </c>
      <c r="AW84" s="198">
        <f>INDEX('[1]Jan 2024 School Census'!BJ:BJ,MATCH($A84,'[1]Jan 2024 School Census'!$A:$A,0))</f>
        <v>95.466667000000001</v>
      </c>
      <c r="AX84" s="198">
        <f>INDEX('[1]Jan 2024 School Census'!BK:BK,MATCH($A84,'[1]Jan 2024 School Census'!$A:$A,0))+INDEX('[1]Jan 2024 School Census'!BL:BL,MATCH($A84,'[1]Jan 2024 School Census'!$A:$A,0))</f>
        <v>1</v>
      </c>
      <c r="AY84" s="198">
        <f>INDEX('[1]Jan 2024 School Census'!BM:BM,MATCH($A84,'[1]Jan 2024 School Census'!$A:$A,0))+INDEX('[1]Jan 2024 School Census'!BQ:BQ,MATCH($A84,'[1]Jan 2024 School Census'!$A:$A,0))</f>
        <v>0</v>
      </c>
      <c r="AZ84" s="198">
        <f>INDEX('[1]Jan 2024 School Census'!BN:BN,MATCH($A84,'[1]Jan 2024 School Census'!$A:$A,0))+INDEX('[1]Jan 2024 School Census'!BR:BR,MATCH($A84,'[1]Jan 2024 School Census'!$A:$A,0))</f>
        <v>0</v>
      </c>
      <c r="BA84" s="198">
        <f>INDEX('[1]Jan 2024 School Census'!BO:BO,MATCH($A84,'[1]Jan 2024 School Census'!$A:$A,0))+INDEX('[1]Jan 2024 School Census'!BP:BP,MATCH($A84,'[1]Jan 2024 School Census'!$A:$A,0))+INDEX('[1]Jan 2024 School Census'!BS:BS,MATCH($A84,'[1]Jan 2024 School Census'!$A:$A,0))+INDEX('[1]Jan 2024 School Census'!BT:BT,MATCH($A84,'[1]Jan 2024 School Census'!$A:$A,0))</f>
        <v>0</v>
      </c>
      <c r="BB84" s="198">
        <f>INDEX('[1]Jan 2024 School Census'!BU:BU,MATCH($A84,'[1]Jan 2024 School Census'!$A:$A,0))</f>
        <v>165.8</v>
      </c>
      <c r="BC84" s="198">
        <f>INDEX('[1]Jan 2024 School Census'!BV:BV,MATCH($A84,'[1]Jan 2024 School Census'!$A:$A,0))</f>
        <v>84.6</v>
      </c>
      <c r="BD84" s="198">
        <f>INDEX('[1]Jan 2024 School Census'!BW:BW,MATCH($A84,'[1]Jan 2024 School Census'!$A:$A,0))+INDEX('[1]Jan 2024 School Census'!BX:BX,MATCH($A84,'[1]Jan 2024 School Census'!$A:$A,0))</f>
        <v>0</v>
      </c>
      <c r="BE84" s="198">
        <f>INDEX('[1]Jan 2024 EY Census'!J:J,MATCH($A84,'[1]Jan 2024 EY Census'!$A:$A,0))</f>
        <v>880.14459799999997</v>
      </c>
      <c r="BF84" s="198">
        <f>INDEX('[1]Jan 2024 EY Census'!K:K,MATCH($A84,'[1]Jan 2024 EY Census'!$A:$A,0))</f>
        <v>314.84530999999998</v>
      </c>
      <c r="BG84" s="198">
        <f>INDEX('[1]Jan 2024 EY Census'!L:L,MATCH($A84,'[1]Jan 2024 EY Census'!$A:$A,0))</f>
        <v>2</v>
      </c>
      <c r="BH84" s="198">
        <f t="shared" si="13"/>
        <v>321</v>
      </c>
      <c r="BI84" s="198">
        <f t="shared" si="14"/>
        <v>526</v>
      </c>
      <c r="BJ84" s="198">
        <f t="shared" si="15"/>
        <v>15</v>
      </c>
      <c r="BK84" s="198">
        <f t="shared" si="16"/>
        <v>103</v>
      </c>
      <c r="BL84" s="198">
        <v>61</v>
      </c>
      <c r="BN84" s="218">
        <v>305</v>
      </c>
      <c r="BO84" s="218" t="s">
        <v>113</v>
      </c>
      <c r="BP84" s="218">
        <v>3057001</v>
      </c>
      <c r="BQ84" s="218">
        <v>141989</v>
      </c>
      <c r="BR84" s="218" t="s">
        <v>313</v>
      </c>
      <c r="BS84" s="218" t="s">
        <v>286</v>
      </c>
      <c r="BT84" s="194" t="str">
        <f t="shared" si="12"/>
        <v>Academy</v>
      </c>
      <c r="BU84" s="211">
        <v>37.5</v>
      </c>
      <c r="BV84" s="211">
        <v>110</v>
      </c>
      <c r="BW84" s="199">
        <f t="shared" si="17"/>
        <v>2</v>
      </c>
      <c r="BX84" s="195" t="str">
        <f t="shared" si="18"/>
        <v>3052</v>
      </c>
      <c r="BY84" s="228">
        <v>813</v>
      </c>
      <c r="BZ84" s="229" t="s">
        <v>178</v>
      </c>
      <c r="CA84" s="258">
        <v>659.75263157894733</v>
      </c>
      <c r="CB84" s="259">
        <v>242.08684210526314</v>
      </c>
      <c r="CC84" s="258">
        <v>440.06368421052628</v>
      </c>
      <c r="CD84" s="259">
        <v>9.2368421052631575</v>
      </c>
    </row>
    <row r="85" spans="1:82" ht="14.5" x14ac:dyDescent="0.35">
      <c r="A85" s="196">
        <v>391</v>
      </c>
      <c r="B85" s="197" t="s">
        <v>174</v>
      </c>
      <c r="C85" s="198">
        <v>22169.5</v>
      </c>
      <c r="D85" s="198">
        <v>14787.5</v>
      </c>
      <c r="E85" s="198">
        <f>INDEX('[1]Jan 2024 School Census'!D:D,MATCH($A85,'[1]Jan 2024 School Census'!$A:$A,0))</f>
        <v>80</v>
      </c>
      <c r="F85" s="198">
        <f>INDEX('[1]Jan 2024 School Census'!E:E,MATCH($A85,'[1]Jan 2024 School Census'!$A:$A,0))</f>
        <v>152</v>
      </c>
      <c r="G85" s="198">
        <f>INDEX('[1]Jan 2024 School Census'!F:F,MATCH($A85,'[1]Jan 2024 School Census'!$A:$A,0))</f>
        <v>52</v>
      </c>
      <c r="H85" s="198">
        <f>INDEX('[1]Jan 2024 School Census'!G:G,MATCH($A85,'[1]Jan 2024 School Census'!$A:$A,0))+INDEX('[1]Jan 2024 School Census'!H:H,MATCH($A85,'[1]Jan 2024 School Census'!$A:$A,0))</f>
        <v>0</v>
      </c>
      <c r="I85" s="198">
        <f>INDEX('[1]Jan 2024 School Census'!I:I,MATCH($A85,'[1]Jan 2024 School Census'!$A:$A,0))</f>
        <v>29</v>
      </c>
      <c r="J85" s="198">
        <f>INDEX('[1]Jan 2024 School Census'!J:J,MATCH($A85,'[1]Jan 2024 School Census'!$A:$A,0))</f>
        <v>458</v>
      </c>
      <c r="K85" s="198">
        <f>INDEX('[1]Jan 2024 School Census'!K:K,MATCH($A85,'[1]Jan 2024 School Census'!$A:$A,0))</f>
        <v>242</v>
      </c>
      <c r="L85" s="198">
        <f>INDEX('[1]Jan 2024 School Census'!L:L,MATCH($A85,'[1]Jan 2024 School Census'!$A:$A,0))+INDEX('[1]Jan 2024 School Census'!M:M,MATCH($A85,'[1]Jan 2024 School Census'!$A:$A,0))</f>
        <v>8</v>
      </c>
      <c r="M85" s="198">
        <f>INDEX('[1]Jan 2024 School Census'!N:N,MATCH($A85,'[1]Jan 2024 School Census'!$A:$A,0))+INDEX('[1]Jan 2024 School Census'!S:S,MATCH($A85,'[1]Jan 2024 School Census'!$A:$A,0))</f>
        <v>0</v>
      </c>
      <c r="N85" s="198">
        <f>INDEX('[1]Jan 2024 School Census'!O:O,MATCH($A85,'[1]Jan 2024 School Census'!$A:$A,0))+INDEX('[1]Jan 2024 School Census'!T:T,MATCH($A85,'[1]Jan 2024 School Census'!$A:$A,0))</f>
        <v>0</v>
      </c>
      <c r="O85" s="198">
        <f>INDEX('[1]Jan 2024 School Census'!P:P,MATCH($A85,'[1]Jan 2024 School Census'!$A:$A,0))+INDEX('[1]Jan 2024 School Census'!U:U,MATCH($A85,'[1]Jan 2024 School Census'!$A:$A,0))</f>
        <v>0</v>
      </c>
      <c r="P85" s="198">
        <f>INDEX('[1]Jan 2024 School Census'!Q:Q,MATCH($A85,'[1]Jan 2024 School Census'!$A:$A,0))+INDEX('[1]Jan 2024 School Census'!R:R,MATCH($A85,'[1]Jan 2024 School Census'!$A:$A,0))+INDEX('[1]Jan 2024 School Census'!V:V,MATCH($A85,'[1]Jan 2024 School Census'!$A:$A,0))+INDEX('[1]Jan 2024 School Census'!W:W,MATCH($A85,'[1]Jan 2024 School Census'!$A:$A,0))</f>
        <v>0</v>
      </c>
      <c r="Q85" s="198">
        <f>INDEX('[1]Jan 2024 School Census'!X:X,MATCH($A85,'[1]Jan 2024 School Census'!$A:$A,0))</f>
        <v>109</v>
      </c>
      <c r="R85" s="198">
        <f>INDEX('[1]Jan 2024 School Census'!Y:Y,MATCH($A85,'[1]Jan 2024 School Census'!$A:$A,0))</f>
        <v>796.2</v>
      </c>
      <c r="S85" s="198">
        <f>INDEX('[1]Jan 2024 School Census'!Z:Z,MATCH($A85,'[1]Jan 2024 School Census'!$A:$A,0))</f>
        <v>317.5</v>
      </c>
      <c r="T85" s="198">
        <f>INDEX('[1]Jan 2024 School Census'!AA:AA,MATCH($A85,'[1]Jan 2024 School Census'!$A:$A,0))+INDEX('[1]Jan 2024 School Census'!AB:AB,MATCH($A85,'[1]Jan 2024 School Census'!$A:$A,0))</f>
        <v>4</v>
      </c>
      <c r="U85" s="198">
        <f>INDEX('[1]Jan 2024 AP Census'!D:D,MATCH($A85,'[1]Jan 2024 AP Census'!$A:$A,0))</f>
        <v>0</v>
      </c>
      <c r="V85" s="198">
        <f>INDEX('[1]Jan 2024 AP Census'!E:E,MATCH($A85,'[1]Jan 2024 AP Census'!$A:$A,0))</f>
        <v>0</v>
      </c>
      <c r="W85" s="198">
        <f>INDEX('[1]Jan 2024 AP Census'!F:F,MATCH($A85,'[1]Jan 2024 AP Census'!$A:$A,0))</f>
        <v>0</v>
      </c>
      <c r="X85" s="198">
        <f>INDEX('[1]Jan 2024 EY Census'!D:D,MATCH($A85,'[1]Jan 2024 EY Census'!$A:$A,0))</f>
        <v>697.66531699999996</v>
      </c>
      <c r="Y85" s="198">
        <f>INDEX('[1]Jan 2024 EY Census'!E:E,MATCH($A85,'[1]Jan 2024 EY Census'!$A:$A,0))</f>
        <v>1495.0306499999999</v>
      </c>
      <c r="Z85" s="198">
        <f>INDEX('[1]Jan 2024 EY Census'!F:F,MATCH($A85,'[1]Jan 2024 EY Census'!$A:$A,0))</f>
        <v>389.75132600000001</v>
      </c>
      <c r="AA85" s="198">
        <f>INDEX('[1]Jan 2024 EY Census'!G:G,MATCH($A85,'[1]Jan 2024 EY Census'!$A:$A,0))</f>
        <v>84.798000000000002</v>
      </c>
      <c r="AB85" s="198">
        <f>INDEX('[1]Jan 2024 School Census'!AF:AF,MATCH($A85,'[1]Jan 2024 School Census'!$A:$A,0))</f>
        <v>86</v>
      </c>
      <c r="AC85" s="198">
        <f>INDEX('[1]Jan 2024 School Census'!AG:AG,MATCH($A85,'[1]Jan 2024 School Census'!$A:$A,0))</f>
        <v>34</v>
      </c>
      <c r="AD85" s="198">
        <f>INDEX('[1]Jan 2024 School Census'!AH:AH,MATCH($A85,'[1]Jan 2024 School Census'!$A:$A,0))+INDEX('[1]Jan 2024 School Census'!AI:AI,MATCH($A85,'[1]Jan 2024 School Census'!$A:$A,0))</f>
        <v>0</v>
      </c>
      <c r="AE85" s="198">
        <f>INDEX('[1]Jan 2024 School Census'!AJ:AJ,MATCH($A85,'[1]Jan 2024 School Census'!$A:$A,0))</f>
        <v>111</v>
      </c>
      <c r="AF85" s="198">
        <f>INDEX('[1]Jan 2024 School Census'!AK:AK,MATCH($A85,'[1]Jan 2024 School Census'!$A:$A,0))</f>
        <v>58</v>
      </c>
      <c r="AG85" s="198">
        <f>INDEX('[1]Jan 2024 School Census'!AL:AL,MATCH($A85,'[1]Jan 2024 School Census'!$A:$A,0))+INDEX('[1]Jan 2024 School Census'!AM:AM,MATCH($A85,'[1]Jan 2024 School Census'!$A:$A,0))</f>
        <v>5</v>
      </c>
      <c r="AH85" s="198">
        <f>INDEX('[1]Jan 2024 School Census'!AN:AN,MATCH($A85,'[1]Jan 2024 School Census'!$A:$A,0))+INDEX('[1]Jan 2024 School Census'!AR:AR,MATCH($A85,'[1]Jan 2024 School Census'!$A:$A,0))</f>
        <v>0</v>
      </c>
      <c r="AI85" s="198">
        <f>INDEX('[1]Jan 2024 School Census'!AO:AO,MATCH($A85,'[1]Jan 2024 School Census'!$A:$A,0))+INDEX('[1]Jan 2024 School Census'!AS:AS,MATCH($A85,'[1]Jan 2024 School Census'!$A:$A,0))</f>
        <v>0</v>
      </c>
      <c r="AJ85" s="198">
        <f>INDEX('[1]Jan 2024 School Census'!AP:AP,MATCH($A85,'[1]Jan 2024 School Census'!$A:$A,0))+INDEX('[1]Jan 2024 School Census'!AQ:AQ,MATCH($A85,'[1]Jan 2024 School Census'!$A:$A,0))+INDEX('[1]Jan 2024 School Census'!AT:AT,MATCH($A85,'[1]Jan 2024 School Census'!$A:$A,0))+INDEX('[1]Jan 2024 School Census'!AU:AU,MATCH($A85,'[1]Jan 2024 School Census'!$A:$A,0))</f>
        <v>0</v>
      </c>
      <c r="AK85" s="198">
        <f>INDEX('[1]Jan 2024 School Census'!AV:AV,MATCH($A85,'[1]Jan 2024 School Census'!$A:$A,0))+INDEX('[1]Jan 2024 School Census'!AZ:AZ,MATCH($A85,'[1]Jan 2024 School Census'!$A:$A,0))</f>
        <v>274.8</v>
      </c>
      <c r="AL85" s="198">
        <f>INDEX('[1]Jan 2024 School Census'!AW:AW,MATCH($A85,'[1]Jan 2024 School Census'!$A:$A,0))+INDEX('[1]Jan 2024 School Census'!BA:BA,MATCH($A85,'[1]Jan 2024 School Census'!$A:$A,0))</f>
        <v>109</v>
      </c>
      <c r="AM85" s="198">
        <f>INDEX('[1]Jan 2024 School Census'!AX:AX,MATCH($A85,'[1]Jan 2024 School Census'!$A:$A,0))+INDEX('[1]Jan 2024 School Census'!BB:BB,MATCH($A85,'[1]Jan 2024 School Census'!$A:$A,0))+INDEX('[1]Jan 2024 School Census'!AY:AY,MATCH($A85,'[1]Jan 2024 School Census'!$A:$A,0))+INDEX('[1]Jan 2024 School Census'!BC:BC,MATCH($A85,'[1]Jan 2024 School Census'!$A:$A,0))</f>
        <v>2</v>
      </c>
      <c r="AN85" s="198">
        <f>INDEX('[1]Jan 2024 AP Census'!I:I,MATCH($A85,'[1]Jan 2024 AP Census'!$A:$A,0))</f>
        <v>0</v>
      </c>
      <c r="AO85" s="198">
        <f>INDEX('[1]Jan 2024 AP Census'!J:J,MATCH($A85,'[1]Jan 2024 AP Census'!$A:$A,0))</f>
        <v>0</v>
      </c>
      <c r="AP85" s="198">
        <f>INDEX('[1]Jan 2024 EY Census'!N:N,MATCH($A85,'[1]Jan 2024 EY Census'!$A:$A,0))</f>
        <v>326.69066199999997</v>
      </c>
      <c r="AQ85" s="198">
        <f>INDEX('[1]Jan 2024 EY Census'!O:O,MATCH($A85,'[1]Jan 2024 EY Census'!$A:$A,0))</f>
        <v>88.474664000000004</v>
      </c>
      <c r="AR85" s="198">
        <f>INDEX('[1]Jan 2024 EY Census'!P:P,MATCH($A85,'[1]Jan 2024 EY Census'!$A:$A,0))</f>
        <v>5.2</v>
      </c>
      <c r="AS85" s="198">
        <f>INDEX('[1]Jan 2024 School Census'!BE:BE,MATCH($A85,'[1]Jan 2024 School Census'!$A:$A,0))</f>
        <v>47.2</v>
      </c>
      <c r="AT85" s="198">
        <f>INDEX('[1]Jan 2024 School Census'!BF:BF,MATCH($A85,'[1]Jan 2024 School Census'!$A:$A,0))</f>
        <v>13.4</v>
      </c>
      <c r="AU85" s="198">
        <f>INDEX('[1]Jan 2024 School Census'!BG:BG,MATCH($A85,'[1]Jan 2024 School Census'!$A:$A,0))+INDEX('[1]Jan 2024 School Census'!BH:BH,MATCH($A85,'[1]Jan 2024 School Census'!$A:$A,0))</f>
        <v>0</v>
      </c>
      <c r="AV85" s="198">
        <f>INDEX('[1]Jan 2024 School Census'!BI:BI,MATCH($A85,'[1]Jan 2024 School Census'!$A:$A,0))</f>
        <v>126.6</v>
      </c>
      <c r="AW85" s="198">
        <f>INDEX('[1]Jan 2024 School Census'!BJ:BJ,MATCH($A85,'[1]Jan 2024 School Census'!$A:$A,0))</f>
        <v>77.2</v>
      </c>
      <c r="AX85" s="198">
        <f>INDEX('[1]Jan 2024 School Census'!BK:BK,MATCH($A85,'[1]Jan 2024 School Census'!$A:$A,0))+INDEX('[1]Jan 2024 School Census'!BL:BL,MATCH($A85,'[1]Jan 2024 School Census'!$A:$A,0))</f>
        <v>4</v>
      </c>
      <c r="AY85" s="198">
        <f>INDEX('[1]Jan 2024 School Census'!BM:BM,MATCH($A85,'[1]Jan 2024 School Census'!$A:$A,0))+INDEX('[1]Jan 2024 School Census'!BQ:BQ,MATCH($A85,'[1]Jan 2024 School Census'!$A:$A,0))</f>
        <v>0</v>
      </c>
      <c r="AZ85" s="198">
        <f>INDEX('[1]Jan 2024 School Census'!BN:BN,MATCH($A85,'[1]Jan 2024 School Census'!$A:$A,0))+INDEX('[1]Jan 2024 School Census'!BR:BR,MATCH($A85,'[1]Jan 2024 School Census'!$A:$A,0))</f>
        <v>0</v>
      </c>
      <c r="BA85" s="198">
        <f>INDEX('[1]Jan 2024 School Census'!BO:BO,MATCH($A85,'[1]Jan 2024 School Census'!$A:$A,0))+INDEX('[1]Jan 2024 School Census'!BP:BP,MATCH($A85,'[1]Jan 2024 School Census'!$A:$A,0))+INDEX('[1]Jan 2024 School Census'!BS:BS,MATCH($A85,'[1]Jan 2024 School Census'!$A:$A,0))+INDEX('[1]Jan 2024 School Census'!BT:BT,MATCH($A85,'[1]Jan 2024 School Census'!$A:$A,0))</f>
        <v>0</v>
      </c>
      <c r="BB85" s="198">
        <f>INDEX('[1]Jan 2024 School Census'!BU:BU,MATCH($A85,'[1]Jan 2024 School Census'!$A:$A,0))</f>
        <v>196.53333599999999</v>
      </c>
      <c r="BC85" s="198">
        <f>INDEX('[1]Jan 2024 School Census'!BV:BV,MATCH($A85,'[1]Jan 2024 School Census'!$A:$A,0))</f>
        <v>85.666668000000001</v>
      </c>
      <c r="BD85" s="198">
        <f>INDEX('[1]Jan 2024 School Census'!BW:BW,MATCH($A85,'[1]Jan 2024 School Census'!$A:$A,0))+INDEX('[1]Jan 2024 School Census'!BX:BX,MATCH($A85,'[1]Jan 2024 School Census'!$A:$A,0))</f>
        <v>0</v>
      </c>
      <c r="BE85" s="198">
        <f>INDEX('[1]Jan 2024 EY Census'!J:J,MATCH($A85,'[1]Jan 2024 EY Census'!$A:$A,0))</f>
        <v>749.453936</v>
      </c>
      <c r="BF85" s="198">
        <f>INDEX('[1]Jan 2024 EY Census'!K:K,MATCH($A85,'[1]Jan 2024 EY Census'!$A:$A,0))</f>
        <v>204.87732199999999</v>
      </c>
      <c r="BG85" s="198">
        <f>INDEX('[1]Jan 2024 EY Census'!L:L,MATCH($A85,'[1]Jan 2024 EY Census'!$A:$A,0))</f>
        <v>6.9973330000000002</v>
      </c>
      <c r="BH85" s="198">
        <f t="shared" si="13"/>
        <v>169</v>
      </c>
      <c r="BI85" s="198">
        <f t="shared" si="14"/>
        <v>208</v>
      </c>
      <c r="BJ85" s="198">
        <f t="shared" si="15"/>
        <v>269</v>
      </c>
      <c r="BK85" s="198">
        <f t="shared" si="16"/>
        <v>257</v>
      </c>
      <c r="BL85" s="198">
        <v>39</v>
      </c>
      <c r="BN85" s="218">
        <v>305</v>
      </c>
      <c r="BO85" s="218" t="s">
        <v>113</v>
      </c>
      <c r="BP85" s="218">
        <v>3057005</v>
      </c>
      <c r="BQ85" s="218">
        <v>101697</v>
      </c>
      <c r="BR85" s="218" t="s">
        <v>314</v>
      </c>
      <c r="BS85" s="218" t="s">
        <v>264</v>
      </c>
      <c r="BT85" s="194" t="str">
        <f t="shared" si="12"/>
        <v>Maintained</v>
      </c>
      <c r="BU85" s="211">
        <v>44</v>
      </c>
      <c r="BV85" s="211">
        <v>65</v>
      </c>
      <c r="BW85" s="199">
        <f t="shared" si="17"/>
        <v>3</v>
      </c>
      <c r="BX85" s="195" t="str">
        <f t="shared" si="18"/>
        <v>3053</v>
      </c>
      <c r="BY85" s="228">
        <v>815</v>
      </c>
      <c r="BZ85" s="229" t="s">
        <v>181</v>
      </c>
      <c r="CA85" s="258">
        <v>3062.7582458421057</v>
      </c>
      <c r="CB85" s="259">
        <v>326.70666610526314</v>
      </c>
      <c r="CC85" s="258">
        <v>2135.3115789473682</v>
      </c>
      <c r="CD85" s="259">
        <v>34.470526315789478</v>
      </c>
    </row>
    <row r="86" spans="1:82" ht="14.5" x14ac:dyDescent="0.35">
      <c r="A86" s="196">
        <v>316</v>
      </c>
      <c r="B86" s="197" t="s">
        <v>175</v>
      </c>
      <c r="C86" s="198">
        <v>32410.5</v>
      </c>
      <c r="D86" s="198">
        <v>23406</v>
      </c>
      <c r="E86" s="198">
        <f>INDEX('[1]Jan 2024 School Census'!D:D,MATCH($A86,'[1]Jan 2024 School Census'!$A:$A,0))</f>
        <v>188.4</v>
      </c>
      <c r="F86" s="198">
        <f>INDEX('[1]Jan 2024 School Census'!E:E,MATCH($A86,'[1]Jan 2024 School Census'!$A:$A,0))</f>
        <v>588.1</v>
      </c>
      <c r="G86" s="198">
        <f>INDEX('[1]Jan 2024 School Census'!F:F,MATCH($A86,'[1]Jan 2024 School Census'!$A:$A,0))</f>
        <v>179</v>
      </c>
      <c r="H86" s="198">
        <f>INDEX('[1]Jan 2024 School Census'!G:G,MATCH($A86,'[1]Jan 2024 School Census'!$A:$A,0))+INDEX('[1]Jan 2024 School Census'!H:H,MATCH($A86,'[1]Jan 2024 School Census'!$A:$A,0))</f>
        <v>2.2000000000000002</v>
      </c>
      <c r="I86" s="198">
        <f>INDEX('[1]Jan 2024 School Census'!I:I,MATCH($A86,'[1]Jan 2024 School Census'!$A:$A,0))</f>
        <v>103</v>
      </c>
      <c r="J86" s="198">
        <f>INDEX('[1]Jan 2024 School Census'!J:J,MATCH($A86,'[1]Jan 2024 School Census'!$A:$A,0))</f>
        <v>1013</v>
      </c>
      <c r="K86" s="198">
        <f>INDEX('[1]Jan 2024 School Census'!K:K,MATCH($A86,'[1]Jan 2024 School Census'!$A:$A,0))</f>
        <v>434.5</v>
      </c>
      <c r="L86" s="198">
        <f>INDEX('[1]Jan 2024 School Census'!L:L,MATCH($A86,'[1]Jan 2024 School Census'!$A:$A,0))+INDEX('[1]Jan 2024 School Census'!M:M,MATCH($A86,'[1]Jan 2024 School Census'!$A:$A,0))</f>
        <v>1</v>
      </c>
      <c r="M86" s="198">
        <f>INDEX('[1]Jan 2024 School Census'!N:N,MATCH($A86,'[1]Jan 2024 School Census'!$A:$A,0))+INDEX('[1]Jan 2024 School Census'!S:S,MATCH($A86,'[1]Jan 2024 School Census'!$A:$A,0))</f>
        <v>0</v>
      </c>
      <c r="N86" s="198">
        <f>INDEX('[1]Jan 2024 School Census'!O:O,MATCH($A86,'[1]Jan 2024 School Census'!$A:$A,0))+INDEX('[1]Jan 2024 School Census'!T:T,MATCH($A86,'[1]Jan 2024 School Census'!$A:$A,0))</f>
        <v>0</v>
      </c>
      <c r="O86" s="198">
        <f>INDEX('[1]Jan 2024 School Census'!P:P,MATCH($A86,'[1]Jan 2024 School Census'!$A:$A,0))+INDEX('[1]Jan 2024 School Census'!U:U,MATCH($A86,'[1]Jan 2024 School Census'!$A:$A,0))</f>
        <v>0</v>
      </c>
      <c r="P86" s="198">
        <f>INDEX('[1]Jan 2024 School Census'!Q:Q,MATCH($A86,'[1]Jan 2024 School Census'!$A:$A,0))+INDEX('[1]Jan 2024 School Census'!R:R,MATCH($A86,'[1]Jan 2024 School Census'!$A:$A,0))+INDEX('[1]Jan 2024 School Census'!V:V,MATCH($A86,'[1]Jan 2024 School Census'!$A:$A,0))+INDEX('[1]Jan 2024 School Census'!W:W,MATCH($A86,'[1]Jan 2024 School Census'!$A:$A,0))</f>
        <v>0</v>
      </c>
      <c r="Q86" s="198">
        <f>INDEX('[1]Jan 2024 School Census'!X:X,MATCH($A86,'[1]Jan 2024 School Census'!$A:$A,0))</f>
        <v>76</v>
      </c>
      <c r="R86" s="198">
        <f>INDEX('[1]Jan 2024 School Census'!Y:Y,MATCH($A86,'[1]Jan 2024 School Census'!$A:$A,0))</f>
        <v>1064.5</v>
      </c>
      <c r="S86" s="198">
        <f>INDEX('[1]Jan 2024 School Census'!Z:Z,MATCH($A86,'[1]Jan 2024 School Census'!$A:$A,0))</f>
        <v>433.5</v>
      </c>
      <c r="T86" s="198">
        <f>INDEX('[1]Jan 2024 School Census'!AA:AA,MATCH($A86,'[1]Jan 2024 School Census'!$A:$A,0))+INDEX('[1]Jan 2024 School Census'!AB:AB,MATCH($A86,'[1]Jan 2024 School Census'!$A:$A,0))</f>
        <v>5</v>
      </c>
      <c r="U86" s="198">
        <f>INDEX('[1]Jan 2024 AP Census'!D:D,MATCH($A86,'[1]Jan 2024 AP Census'!$A:$A,0))</f>
        <v>0</v>
      </c>
      <c r="V86" s="198">
        <f>INDEX('[1]Jan 2024 AP Census'!E:E,MATCH($A86,'[1]Jan 2024 AP Census'!$A:$A,0))</f>
        <v>0</v>
      </c>
      <c r="W86" s="198">
        <f>INDEX('[1]Jan 2024 AP Census'!F:F,MATCH($A86,'[1]Jan 2024 AP Census'!$A:$A,0))</f>
        <v>0</v>
      </c>
      <c r="X86" s="198">
        <f>INDEX('[1]Jan 2024 EY Census'!D:D,MATCH($A86,'[1]Jan 2024 EY Census'!$A:$A,0))</f>
        <v>767.23170700000003</v>
      </c>
      <c r="Y86" s="198">
        <f>INDEX('[1]Jan 2024 EY Census'!E:E,MATCH($A86,'[1]Jan 2024 EY Census'!$A:$A,0))</f>
        <v>1485.0181230000001</v>
      </c>
      <c r="Z86" s="198">
        <f>INDEX('[1]Jan 2024 EY Census'!F:F,MATCH($A86,'[1]Jan 2024 EY Census'!$A:$A,0))</f>
        <v>440.52502600000003</v>
      </c>
      <c r="AA86" s="198">
        <f>INDEX('[1]Jan 2024 EY Census'!G:G,MATCH($A86,'[1]Jan 2024 EY Census'!$A:$A,0))</f>
        <v>62.533332999999999</v>
      </c>
      <c r="AB86" s="198">
        <f>INDEX('[1]Jan 2024 School Census'!AF:AF,MATCH($A86,'[1]Jan 2024 School Census'!$A:$A,0))</f>
        <v>42.6</v>
      </c>
      <c r="AC86" s="198">
        <f>INDEX('[1]Jan 2024 School Census'!AG:AG,MATCH($A86,'[1]Jan 2024 School Census'!$A:$A,0))</f>
        <v>10.4</v>
      </c>
      <c r="AD86" s="198">
        <f>INDEX('[1]Jan 2024 School Census'!AH:AH,MATCH($A86,'[1]Jan 2024 School Census'!$A:$A,0))+INDEX('[1]Jan 2024 School Census'!AI:AI,MATCH($A86,'[1]Jan 2024 School Census'!$A:$A,0))</f>
        <v>0</v>
      </c>
      <c r="AE86" s="198">
        <f>INDEX('[1]Jan 2024 School Census'!AJ:AJ,MATCH($A86,'[1]Jan 2024 School Census'!$A:$A,0))</f>
        <v>53</v>
      </c>
      <c r="AF86" s="198">
        <f>INDEX('[1]Jan 2024 School Census'!AK:AK,MATCH($A86,'[1]Jan 2024 School Census'!$A:$A,0))</f>
        <v>24</v>
      </c>
      <c r="AG86" s="198">
        <f>INDEX('[1]Jan 2024 School Census'!AL:AL,MATCH($A86,'[1]Jan 2024 School Census'!$A:$A,0))+INDEX('[1]Jan 2024 School Census'!AM:AM,MATCH($A86,'[1]Jan 2024 School Census'!$A:$A,0))</f>
        <v>0</v>
      </c>
      <c r="AH86" s="198">
        <f>INDEX('[1]Jan 2024 School Census'!AN:AN,MATCH($A86,'[1]Jan 2024 School Census'!$A:$A,0))+INDEX('[1]Jan 2024 School Census'!AR:AR,MATCH($A86,'[1]Jan 2024 School Census'!$A:$A,0))</f>
        <v>0</v>
      </c>
      <c r="AI86" s="198">
        <f>INDEX('[1]Jan 2024 School Census'!AO:AO,MATCH($A86,'[1]Jan 2024 School Census'!$A:$A,0))+INDEX('[1]Jan 2024 School Census'!AS:AS,MATCH($A86,'[1]Jan 2024 School Census'!$A:$A,0))</f>
        <v>0</v>
      </c>
      <c r="AJ86" s="198">
        <f>INDEX('[1]Jan 2024 School Census'!AP:AP,MATCH($A86,'[1]Jan 2024 School Census'!$A:$A,0))+INDEX('[1]Jan 2024 School Census'!AQ:AQ,MATCH($A86,'[1]Jan 2024 School Census'!$A:$A,0))+INDEX('[1]Jan 2024 School Census'!AT:AT,MATCH($A86,'[1]Jan 2024 School Census'!$A:$A,0))+INDEX('[1]Jan 2024 School Census'!AU:AU,MATCH($A86,'[1]Jan 2024 School Census'!$A:$A,0))</f>
        <v>0</v>
      </c>
      <c r="AK86" s="198">
        <f>INDEX('[1]Jan 2024 School Census'!AV:AV,MATCH($A86,'[1]Jan 2024 School Census'!$A:$A,0))+INDEX('[1]Jan 2024 School Census'!AZ:AZ,MATCH($A86,'[1]Jan 2024 School Census'!$A:$A,0))</f>
        <v>42</v>
      </c>
      <c r="AL86" s="198">
        <f>INDEX('[1]Jan 2024 School Census'!AW:AW,MATCH($A86,'[1]Jan 2024 School Census'!$A:$A,0))+INDEX('[1]Jan 2024 School Census'!BA:BA,MATCH($A86,'[1]Jan 2024 School Census'!$A:$A,0))</f>
        <v>22.5</v>
      </c>
      <c r="AM86" s="198">
        <f>INDEX('[1]Jan 2024 School Census'!AX:AX,MATCH($A86,'[1]Jan 2024 School Census'!$A:$A,0))+INDEX('[1]Jan 2024 School Census'!BB:BB,MATCH($A86,'[1]Jan 2024 School Census'!$A:$A,0))+INDEX('[1]Jan 2024 School Census'!AY:AY,MATCH($A86,'[1]Jan 2024 School Census'!$A:$A,0))+INDEX('[1]Jan 2024 School Census'!BC:BC,MATCH($A86,'[1]Jan 2024 School Census'!$A:$A,0))</f>
        <v>0</v>
      </c>
      <c r="AN86" s="198">
        <f>INDEX('[1]Jan 2024 AP Census'!I:I,MATCH($A86,'[1]Jan 2024 AP Census'!$A:$A,0))</f>
        <v>0</v>
      </c>
      <c r="AO86" s="198">
        <f>INDEX('[1]Jan 2024 AP Census'!J:J,MATCH($A86,'[1]Jan 2024 AP Census'!$A:$A,0))</f>
        <v>0</v>
      </c>
      <c r="AP86" s="198">
        <f>INDEX('[1]Jan 2024 EY Census'!N:N,MATCH($A86,'[1]Jan 2024 EY Census'!$A:$A,0))</f>
        <v>39.401755000000001</v>
      </c>
      <c r="AQ86" s="198">
        <f>INDEX('[1]Jan 2024 EY Census'!O:O,MATCH($A86,'[1]Jan 2024 EY Census'!$A:$A,0))</f>
        <v>23.878948000000001</v>
      </c>
      <c r="AR86" s="198">
        <f>INDEX('[1]Jan 2024 EY Census'!P:P,MATCH($A86,'[1]Jan 2024 EY Census'!$A:$A,0))</f>
        <v>1</v>
      </c>
      <c r="AS86" s="198">
        <f>INDEX('[1]Jan 2024 School Census'!BE:BE,MATCH($A86,'[1]Jan 2024 School Census'!$A:$A,0))</f>
        <v>123.2</v>
      </c>
      <c r="AT86" s="198">
        <f>INDEX('[1]Jan 2024 School Census'!BF:BF,MATCH($A86,'[1]Jan 2024 School Census'!$A:$A,0))</f>
        <v>43.2</v>
      </c>
      <c r="AU86" s="198">
        <f>INDEX('[1]Jan 2024 School Census'!BG:BG,MATCH($A86,'[1]Jan 2024 School Census'!$A:$A,0))+INDEX('[1]Jan 2024 School Census'!BH:BH,MATCH($A86,'[1]Jan 2024 School Census'!$A:$A,0))</f>
        <v>1.2</v>
      </c>
      <c r="AV86" s="198">
        <f>INDEX('[1]Jan 2024 School Census'!BI:BI,MATCH($A86,'[1]Jan 2024 School Census'!$A:$A,0))</f>
        <v>134</v>
      </c>
      <c r="AW86" s="198">
        <f>INDEX('[1]Jan 2024 School Census'!BJ:BJ,MATCH($A86,'[1]Jan 2024 School Census'!$A:$A,0))</f>
        <v>69</v>
      </c>
      <c r="AX86" s="198">
        <f>INDEX('[1]Jan 2024 School Census'!BK:BK,MATCH($A86,'[1]Jan 2024 School Census'!$A:$A,0))+INDEX('[1]Jan 2024 School Census'!BL:BL,MATCH($A86,'[1]Jan 2024 School Census'!$A:$A,0))</f>
        <v>0</v>
      </c>
      <c r="AY86" s="198">
        <f>INDEX('[1]Jan 2024 School Census'!BM:BM,MATCH($A86,'[1]Jan 2024 School Census'!$A:$A,0))+INDEX('[1]Jan 2024 School Census'!BQ:BQ,MATCH($A86,'[1]Jan 2024 School Census'!$A:$A,0))</f>
        <v>0</v>
      </c>
      <c r="AZ86" s="198">
        <f>INDEX('[1]Jan 2024 School Census'!BN:BN,MATCH($A86,'[1]Jan 2024 School Census'!$A:$A,0))+INDEX('[1]Jan 2024 School Census'!BR:BR,MATCH($A86,'[1]Jan 2024 School Census'!$A:$A,0))</f>
        <v>0</v>
      </c>
      <c r="BA86" s="198">
        <f>INDEX('[1]Jan 2024 School Census'!BO:BO,MATCH($A86,'[1]Jan 2024 School Census'!$A:$A,0))+INDEX('[1]Jan 2024 School Census'!BP:BP,MATCH($A86,'[1]Jan 2024 School Census'!$A:$A,0))+INDEX('[1]Jan 2024 School Census'!BS:BS,MATCH($A86,'[1]Jan 2024 School Census'!$A:$A,0))+INDEX('[1]Jan 2024 School Census'!BT:BT,MATCH($A86,'[1]Jan 2024 School Census'!$A:$A,0))</f>
        <v>0</v>
      </c>
      <c r="BB86" s="198">
        <f>INDEX('[1]Jan 2024 School Census'!BU:BU,MATCH($A86,'[1]Jan 2024 School Census'!$A:$A,0))</f>
        <v>199</v>
      </c>
      <c r="BC86" s="198">
        <f>INDEX('[1]Jan 2024 School Census'!BV:BV,MATCH($A86,'[1]Jan 2024 School Census'!$A:$A,0))</f>
        <v>76.5</v>
      </c>
      <c r="BD86" s="198">
        <f>INDEX('[1]Jan 2024 School Census'!BW:BW,MATCH($A86,'[1]Jan 2024 School Census'!$A:$A,0))+INDEX('[1]Jan 2024 School Census'!BX:BX,MATCH($A86,'[1]Jan 2024 School Census'!$A:$A,0))</f>
        <v>1</v>
      </c>
      <c r="BE86" s="198">
        <f>INDEX('[1]Jan 2024 EY Census'!J:J,MATCH($A86,'[1]Jan 2024 EY Census'!$A:$A,0))</f>
        <v>456.54537199999999</v>
      </c>
      <c r="BF86" s="198">
        <f>INDEX('[1]Jan 2024 EY Census'!K:K,MATCH($A86,'[1]Jan 2024 EY Census'!$A:$A,0))</f>
        <v>149.618008</v>
      </c>
      <c r="BG86" s="198">
        <f>INDEX('[1]Jan 2024 EY Census'!L:L,MATCH($A86,'[1]Jan 2024 EY Census'!$A:$A,0))</f>
        <v>12.500000999999999</v>
      </c>
      <c r="BH86" s="198">
        <f t="shared" si="13"/>
        <v>0</v>
      </c>
      <c r="BI86" s="198">
        <f t="shared" si="14"/>
        <v>0</v>
      </c>
      <c r="BJ86" s="198">
        <f t="shared" si="15"/>
        <v>50</v>
      </c>
      <c r="BK86" s="198">
        <f t="shared" si="16"/>
        <v>203.5</v>
      </c>
      <c r="BL86" s="198">
        <v>21</v>
      </c>
      <c r="BN86" s="218">
        <v>305</v>
      </c>
      <c r="BO86" s="218" t="s">
        <v>113</v>
      </c>
      <c r="BP86" s="218">
        <v>3057012</v>
      </c>
      <c r="BQ86" s="218">
        <v>135232</v>
      </c>
      <c r="BR86" s="218" t="s">
        <v>315</v>
      </c>
      <c r="BS86" s="218" t="s">
        <v>241</v>
      </c>
      <c r="BT86" s="194" t="str">
        <f t="shared" si="12"/>
        <v>Maintained</v>
      </c>
      <c r="BU86" s="211">
        <v>177</v>
      </c>
      <c r="BV86" s="211">
        <v>168</v>
      </c>
      <c r="BW86" s="199">
        <f t="shared" si="17"/>
        <v>4</v>
      </c>
      <c r="BX86" s="195" t="str">
        <f t="shared" si="18"/>
        <v>3054</v>
      </c>
      <c r="BY86" s="228">
        <v>816</v>
      </c>
      <c r="BZ86" s="229" t="s">
        <v>238</v>
      </c>
      <c r="CA86" s="258">
        <v>978.06965026315788</v>
      </c>
      <c r="CB86" s="259">
        <v>64.45894736842105</v>
      </c>
      <c r="CC86" s="258">
        <v>658.76473684210521</v>
      </c>
      <c r="CD86" s="259">
        <v>1.368421052631579</v>
      </c>
    </row>
    <row r="87" spans="1:82" ht="14.5" x14ac:dyDescent="0.35">
      <c r="A87" s="196">
        <v>926</v>
      </c>
      <c r="B87" s="197" t="s">
        <v>176</v>
      </c>
      <c r="C87" s="198">
        <v>62373</v>
      </c>
      <c r="D87" s="198">
        <v>45473.5</v>
      </c>
      <c r="E87" s="198">
        <f>INDEX('[1]Jan 2024 School Census'!D:D,MATCH($A87,'[1]Jan 2024 School Census'!$A:$A,0))</f>
        <v>24</v>
      </c>
      <c r="F87" s="198">
        <f>INDEX('[1]Jan 2024 School Census'!E:E,MATCH($A87,'[1]Jan 2024 School Census'!$A:$A,0))</f>
        <v>109.6</v>
      </c>
      <c r="G87" s="198">
        <f>INDEX('[1]Jan 2024 School Census'!F:F,MATCH($A87,'[1]Jan 2024 School Census'!$A:$A,0))</f>
        <v>44.6</v>
      </c>
      <c r="H87" s="198">
        <f>INDEX('[1]Jan 2024 School Census'!G:G,MATCH($A87,'[1]Jan 2024 School Census'!$A:$A,0))+INDEX('[1]Jan 2024 School Census'!H:H,MATCH($A87,'[1]Jan 2024 School Census'!$A:$A,0))</f>
        <v>4</v>
      </c>
      <c r="I87" s="198">
        <f>INDEX('[1]Jan 2024 School Census'!I:I,MATCH($A87,'[1]Jan 2024 School Census'!$A:$A,0))</f>
        <v>58.900001000000003</v>
      </c>
      <c r="J87" s="198">
        <f>INDEX('[1]Jan 2024 School Census'!J:J,MATCH($A87,'[1]Jan 2024 School Census'!$A:$A,0))</f>
        <v>653.551334</v>
      </c>
      <c r="K87" s="198">
        <f>INDEX('[1]Jan 2024 School Census'!K:K,MATCH($A87,'[1]Jan 2024 School Census'!$A:$A,0))</f>
        <v>274.61666700000001</v>
      </c>
      <c r="L87" s="198">
        <f>INDEX('[1]Jan 2024 School Census'!L:L,MATCH($A87,'[1]Jan 2024 School Census'!$A:$A,0))+INDEX('[1]Jan 2024 School Census'!M:M,MATCH($A87,'[1]Jan 2024 School Census'!$A:$A,0))</f>
        <v>6.5333329999999998</v>
      </c>
      <c r="M87" s="198">
        <f>INDEX('[1]Jan 2024 School Census'!N:N,MATCH($A87,'[1]Jan 2024 School Census'!$A:$A,0))+INDEX('[1]Jan 2024 School Census'!S:S,MATCH($A87,'[1]Jan 2024 School Census'!$A:$A,0))</f>
        <v>0</v>
      </c>
      <c r="N87" s="198">
        <f>INDEX('[1]Jan 2024 School Census'!O:O,MATCH($A87,'[1]Jan 2024 School Census'!$A:$A,0))+INDEX('[1]Jan 2024 School Census'!T:T,MATCH($A87,'[1]Jan 2024 School Census'!$A:$A,0))</f>
        <v>0</v>
      </c>
      <c r="O87" s="198">
        <f>INDEX('[1]Jan 2024 School Census'!P:P,MATCH($A87,'[1]Jan 2024 School Census'!$A:$A,0))+INDEX('[1]Jan 2024 School Census'!U:U,MATCH($A87,'[1]Jan 2024 School Census'!$A:$A,0))</f>
        <v>0</v>
      </c>
      <c r="P87" s="198">
        <f>INDEX('[1]Jan 2024 School Census'!Q:Q,MATCH($A87,'[1]Jan 2024 School Census'!$A:$A,0))+INDEX('[1]Jan 2024 School Census'!R:R,MATCH($A87,'[1]Jan 2024 School Census'!$A:$A,0))+INDEX('[1]Jan 2024 School Census'!V:V,MATCH($A87,'[1]Jan 2024 School Census'!$A:$A,0))+INDEX('[1]Jan 2024 School Census'!W:W,MATCH($A87,'[1]Jan 2024 School Census'!$A:$A,0))</f>
        <v>0</v>
      </c>
      <c r="Q87" s="198">
        <f>INDEX('[1]Jan 2024 School Census'!X:X,MATCH($A87,'[1]Jan 2024 School Census'!$A:$A,0))</f>
        <v>75.072000000000003</v>
      </c>
      <c r="R87" s="198">
        <f>INDEX('[1]Jan 2024 School Census'!Y:Y,MATCH($A87,'[1]Jan 2024 School Census'!$A:$A,0))</f>
        <v>913.719337</v>
      </c>
      <c r="S87" s="198">
        <f>INDEX('[1]Jan 2024 School Census'!Z:Z,MATCH($A87,'[1]Jan 2024 School Census'!$A:$A,0))</f>
        <v>373.79400099999998</v>
      </c>
      <c r="T87" s="198">
        <f>INDEX('[1]Jan 2024 School Census'!AA:AA,MATCH($A87,'[1]Jan 2024 School Census'!$A:$A,0))+INDEX('[1]Jan 2024 School Census'!AB:AB,MATCH($A87,'[1]Jan 2024 School Census'!$A:$A,0))</f>
        <v>10.233333</v>
      </c>
      <c r="U87" s="198">
        <f>INDEX('[1]Jan 2024 AP Census'!D:D,MATCH($A87,'[1]Jan 2024 AP Census'!$A:$A,0))</f>
        <v>0</v>
      </c>
      <c r="V87" s="198">
        <f>INDEX('[1]Jan 2024 AP Census'!E:E,MATCH($A87,'[1]Jan 2024 AP Census'!$A:$A,0))</f>
        <v>0</v>
      </c>
      <c r="W87" s="198">
        <f>INDEX('[1]Jan 2024 AP Census'!F:F,MATCH($A87,'[1]Jan 2024 AP Census'!$A:$A,0))</f>
        <v>0</v>
      </c>
      <c r="X87" s="198">
        <f>INDEX('[1]Jan 2024 EY Census'!D:D,MATCH($A87,'[1]Jan 2024 EY Census'!$A:$A,0))</f>
        <v>1045.786589</v>
      </c>
      <c r="Y87" s="198">
        <f>INDEX('[1]Jan 2024 EY Census'!E:E,MATCH($A87,'[1]Jan 2024 EY Census'!$A:$A,0))</f>
        <v>5416.4416789999996</v>
      </c>
      <c r="Z87" s="198">
        <f>INDEX('[1]Jan 2024 EY Census'!F:F,MATCH($A87,'[1]Jan 2024 EY Census'!$A:$A,0))</f>
        <v>1980.7938119999999</v>
      </c>
      <c r="AA87" s="198">
        <f>INDEX('[1]Jan 2024 EY Census'!G:G,MATCH($A87,'[1]Jan 2024 EY Census'!$A:$A,0))</f>
        <v>163.42763199999999</v>
      </c>
      <c r="AB87" s="198">
        <f>INDEX('[1]Jan 2024 School Census'!AF:AF,MATCH($A87,'[1]Jan 2024 School Census'!$A:$A,0))</f>
        <v>4.5999999999999996</v>
      </c>
      <c r="AC87" s="198">
        <f>INDEX('[1]Jan 2024 School Census'!AG:AG,MATCH($A87,'[1]Jan 2024 School Census'!$A:$A,0))</f>
        <v>6</v>
      </c>
      <c r="AD87" s="198">
        <f>INDEX('[1]Jan 2024 School Census'!AH:AH,MATCH($A87,'[1]Jan 2024 School Census'!$A:$A,0))+INDEX('[1]Jan 2024 School Census'!AI:AI,MATCH($A87,'[1]Jan 2024 School Census'!$A:$A,0))</f>
        <v>0</v>
      </c>
      <c r="AE87" s="198">
        <f>INDEX('[1]Jan 2024 School Census'!AJ:AJ,MATCH($A87,'[1]Jan 2024 School Census'!$A:$A,0))</f>
        <v>88.95</v>
      </c>
      <c r="AF87" s="198">
        <f>INDEX('[1]Jan 2024 School Census'!AK:AK,MATCH($A87,'[1]Jan 2024 School Census'!$A:$A,0))</f>
        <v>42.533332999999999</v>
      </c>
      <c r="AG87" s="198">
        <f>INDEX('[1]Jan 2024 School Census'!AL:AL,MATCH($A87,'[1]Jan 2024 School Census'!$A:$A,0))+INDEX('[1]Jan 2024 School Census'!AM:AM,MATCH($A87,'[1]Jan 2024 School Census'!$A:$A,0))</f>
        <v>3.6</v>
      </c>
      <c r="AH87" s="198">
        <f>INDEX('[1]Jan 2024 School Census'!AN:AN,MATCH($A87,'[1]Jan 2024 School Census'!$A:$A,0))+INDEX('[1]Jan 2024 School Census'!AR:AR,MATCH($A87,'[1]Jan 2024 School Census'!$A:$A,0))</f>
        <v>0</v>
      </c>
      <c r="AI87" s="198">
        <f>INDEX('[1]Jan 2024 School Census'!AO:AO,MATCH($A87,'[1]Jan 2024 School Census'!$A:$A,0))+INDEX('[1]Jan 2024 School Census'!AS:AS,MATCH($A87,'[1]Jan 2024 School Census'!$A:$A,0))</f>
        <v>0</v>
      </c>
      <c r="AJ87" s="198">
        <f>INDEX('[1]Jan 2024 School Census'!AP:AP,MATCH($A87,'[1]Jan 2024 School Census'!$A:$A,0))+INDEX('[1]Jan 2024 School Census'!AQ:AQ,MATCH($A87,'[1]Jan 2024 School Census'!$A:$A,0))+INDEX('[1]Jan 2024 School Census'!AT:AT,MATCH($A87,'[1]Jan 2024 School Census'!$A:$A,0))+INDEX('[1]Jan 2024 School Census'!AU:AU,MATCH($A87,'[1]Jan 2024 School Census'!$A:$A,0))</f>
        <v>0</v>
      </c>
      <c r="AK87" s="198">
        <f>INDEX('[1]Jan 2024 School Census'!AV:AV,MATCH($A87,'[1]Jan 2024 School Census'!$A:$A,0))+INDEX('[1]Jan 2024 School Census'!AZ:AZ,MATCH($A87,'[1]Jan 2024 School Census'!$A:$A,0))</f>
        <v>100.772001</v>
      </c>
      <c r="AL87" s="198">
        <f>INDEX('[1]Jan 2024 School Census'!AW:AW,MATCH($A87,'[1]Jan 2024 School Census'!$A:$A,0))+INDEX('[1]Jan 2024 School Census'!BA:BA,MATCH($A87,'[1]Jan 2024 School Census'!$A:$A,0))</f>
        <v>53.983334999999997</v>
      </c>
      <c r="AM87" s="198">
        <f>INDEX('[1]Jan 2024 School Census'!AX:AX,MATCH($A87,'[1]Jan 2024 School Census'!$A:$A,0))+INDEX('[1]Jan 2024 School Census'!BB:BB,MATCH($A87,'[1]Jan 2024 School Census'!$A:$A,0))+INDEX('[1]Jan 2024 School Census'!AY:AY,MATCH($A87,'[1]Jan 2024 School Census'!$A:$A,0))+INDEX('[1]Jan 2024 School Census'!BC:BC,MATCH($A87,'[1]Jan 2024 School Census'!$A:$A,0))</f>
        <v>1</v>
      </c>
      <c r="AN87" s="198">
        <f>INDEX('[1]Jan 2024 AP Census'!I:I,MATCH($A87,'[1]Jan 2024 AP Census'!$A:$A,0))</f>
        <v>0</v>
      </c>
      <c r="AO87" s="198">
        <f>INDEX('[1]Jan 2024 AP Census'!J:J,MATCH($A87,'[1]Jan 2024 AP Census'!$A:$A,0))</f>
        <v>0</v>
      </c>
      <c r="AP87" s="198">
        <f>INDEX('[1]Jan 2024 EY Census'!N:N,MATCH($A87,'[1]Jan 2024 EY Census'!$A:$A,0))</f>
        <v>570.80100300000004</v>
      </c>
      <c r="AQ87" s="198">
        <f>INDEX('[1]Jan 2024 EY Census'!O:O,MATCH($A87,'[1]Jan 2024 EY Census'!$A:$A,0))</f>
        <v>298.19833799999998</v>
      </c>
      <c r="AR87" s="198">
        <f>INDEX('[1]Jan 2024 EY Census'!P:P,MATCH($A87,'[1]Jan 2024 EY Census'!$A:$A,0))</f>
        <v>21.912281</v>
      </c>
      <c r="AS87" s="198">
        <f>INDEX('[1]Jan 2024 School Census'!BE:BE,MATCH($A87,'[1]Jan 2024 School Census'!$A:$A,0))</f>
        <v>23.866667</v>
      </c>
      <c r="AT87" s="198">
        <f>INDEX('[1]Jan 2024 School Census'!BF:BF,MATCH($A87,'[1]Jan 2024 School Census'!$A:$A,0))</f>
        <v>11.866667</v>
      </c>
      <c r="AU87" s="198">
        <f>INDEX('[1]Jan 2024 School Census'!BG:BG,MATCH($A87,'[1]Jan 2024 School Census'!$A:$A,0))+INDEX('[1]Jan 2024 School Census'!BH:BH,MATCH($A87,'[1]Jan 2024 School Census'!$A:$A,0))</f>
        <v>0</v>
      </c>
      <c r="AV87" s="198">
        <f>INDEX('[1]Jan 2024 School Census'!BI:BI,MATCH($A87,'[1]Jan 2024 School Census'!$A:$A,0))</f>
        <v>164.099333</v>
      </c>
      <c r="AW87" s="198">
        <f>INDEX('[1]Jan 2024 School Census'!BJ:BJ,MATCH($A87,'[1]Jan 2024 School Census'!$A:$A,0))</f>
        <v>75.595332999999997</v>
      </c>
      <c r="AX87" s="198">
        <f>INDEX('[1]Jan 2024 School Census'!BK:BK,MATCH($A87,'[1]Jan 2024 School Census'!$A:$A,0))+INDEX('[1]Jan 2024 School Census'!BL:BL,MATCH($A87,'[1]Jan 2024 School Census'!$A:$A,0))</f>
        <v>2.6</v>
      </c>
      <c r="AY87" s="198">
        <f>INDEX('[1]Jan 2024 School Census'!BM:BM,MATCH($A87,'[1]Jan 2024 School Census'!$A:$A,0))+INDEX('[1]Jan 2024 School Census'!BQ:BQ,MATCH($A87,'[1]Jan 2024 School Census'!$A:$A,0))</f>
        <v>0</v>
      </c>
      <c r="AZ87" s="198">
        <f>INDEX('[1]Jan 2024 School Census'!BN:BN,MATCH($A87,'[1]Jan 2024 School Census'!$A:$A,0))+INDEX('[1]Jan 2024 School Census'!BR:BR,MATCH($A87,'[1]Jan 2024 School Census'!$A:$A,0))</f>
        <v>0</v>
      </c>
      <c r="BA87" s="198">
        <f>INDEX('[1]Jan 2024 School Census'!BO:BO,MATCH($A87,'[1]Jan 2024 School Census'!$A:$A,0))+INDEX('[1]Jan 2024 School Census'!BP:BP,MATCH($A87,'[1]Jan 2024 School Census'!$A:$A,0))+INDEX('[1]Jan 2024 School Census'!BS:BS,MATCH($A87,'[1]Jan 2024 School Census'!$A:$A,0))+INDEX('[1]Jan 2024 School Census'!BT:BT,MATCH($A87,'[1]Jan 2024 School Census'!$A:$A,0))</f>
        <v>0</v>
      </c>
      <c r="BB87" s="198">
        <f>INDEX('[1]Jan 2024 School Census'!BU:BU,MATCH($A87,'[1]Jan 2024 School Census'!$A:$A,0))</f>
        <v>220.97200100000001</v>
      </c>
      <c r="BC87" s="198">
        <f>INDEX('[1]Jan 2024 School Census'!BV:BV,MATCH($A87,'[1]Jan 2024 School Census'!$A:$A,0))</f>
        <v>118.189333</v>
      </c>
      <c r="BD87" s="198">
        <f>INDEX('[1]Jan 2024 School Census'!BW:BW,MATCH($A87,'[1]Jan 2024 School Census'!$A:$A,0))+INDEX('[1]Jan 2024 School Census'!BX:BX,MATCH($A87,'[1]Jan 2024 School Census'!$A:$A,0))</f>
        <v>0.8</v>
      </c>
      <c r="BE87" s="198">
        <f>INDEX('[1]Jan 2024 EY Census'!J:J,MATCH($A87,'[1]Jan 2024 EY Census'!$A:$A,0))</f>
        <v>2389.7039770000001</v>
      </c>
      <c r="BF87" s="198">
        <f>INDEX('[1]Jan 2024 EY Census'!K:K,MATCH($A87,'[1]Jan 2024 EY Census'!$A:$A,0))</f>
        <v>967.15066300000001</v>
      </c>
      <c r="BG87" s="198">
        <f>INDEX('[1]Jan 2024 EY Census'!L:L,MATCH($A87,'[1]Jan 2024 EY Census'!$A:$A,0))</f>
        <v>36.501331999999998</v>
      </c>
      <c r="BH87" s="198">
        <f t="shared" si="13"/>
        <v>528</v>
      </c>
      <c r="BI87" s="198">
        <f t="shared" si="14"/>
        <v>844</v>
      </c>
      <c r="BJ87" s="198">
        <f t="shared" si="15"/>
        <v>338</v>
      </c>
      <c r="BK87" s="198">
        <f t="shared" si="16"/>
        <v>387</v>
      </c>
      <c r="BL87" s="198">
        <v>895</v>
      </c>
      <c r="BN87" s="218">
        <v>306</v>
      </c>
      <c r="BO87" s="218" t="s">
        <v>126</v>
      </c>
      <c r="BP87" s="218">
        <v>3065950</v>
      </c>
      <c r="BQ87" s="218">
        <v>148768</v>
      </c>
      <c r="BR87" s="218" t="s">
        <v>1145</v>
      </c>
      <c r="BS87" s="218" t="s">
        <v>245</v>
      </c>
      <c r="BT87" s="194" t="str">
        <f t="shared" si="12"/>
        <v>Academy</v>
      </c>
      <c r="BU87" s="211">
        <v>33</v>
      </c>
      <c r="BV87" s="211">
        <v>61</v>
      </c>
      <c r="BW87" s="199">
        <f t="shared" si="17"/>
        <v>1</v>
      </c>
      <c r="BX87" s="195" t="str">
        <f t="shared" si="18"/>
        <v>3061</v>
      </c>
      <c r="BY87" s="228">
        <v>821</v>
      </c>
      <c r="BZ87" s="229" t="s">
        <v>168</v>
      </c>
      <c r="CA87" s="258">
        <v>648.57982478947372</v>
      </c>
      <c r="CB87" s="259">
        <v>205.8889473684211</v>
      </c>
      <c r="CC87" s="258">
        <v>321.18894736842105</v>
      </c>
      <c r="CD87" s="259">
        <v>8.8947368421052637</v>
      </c>
    </row>
    <row r="88" spans="1:82" ht="14.5" x14ac:dyDescent="0.35">
      <c r="A88" s="196">
        <v>812</v>
      </c>
      <c r="B88" s="197" t="s">
        <v>177</v>
      </c>
      <c r="C88" s="198">
        <v>13058.5</v>
      </c>
      <c r="D88" s="198">
        <v>9139</v>
      </c>
      <c r="E88" s="198">
        <f>INDEX('[1]Jan 2024 School Census'!D:D,MATCH($A88,'[1]Jan 2024 School Census'!$A:$A,0))</f>
        <v>0</v>
      </c>
      <c r="F88" s="198">
        <f>INDEX('[1]Jan 2024 School Census'!E:E,MATCH($A88,'[1]Jan 2024 School Census'!$A:$A,0))</f>
        <v>47.733333000000002</v>
      </c>
      <c r="G88" s="198">
        <f>INDEX('[1]Jan 2024 School Census'!F:F,MATCH($A88,'[1]Jan 2024 School Census'!$A:$A,0))</f>
        <v>21.466666</v>
      </c>
      <c r="H88" s="198">
        <f>INDEX('[1]Jan 2024 School Census'!G:G,MATCH($A88,'[1]Jan 2024 School Census'!$A:$A,0))+INDEX('[1]Jan 2024 School Census'!H:H,MATCH($A88,'[1]Jan 2024 School Census'!$A:$A,0))</f>
        <v>1</v>
      </c>
      <c r="I88" s="198">
        <f>INDEX('[1]Jan 2024 School Census'!I:I,MATCH($A88,'[1]Jan 2024 School Census'!$A:$A,0))</f>
        <v>1</v>
      </c>
      <c r="J88" s="198">
        <f>INDEX('[1]Jan 2024 School Census'!J:J,MATCH($A88,'[1]Jan 2024 School Census'!$A:$A,0))</f>
        <v>99.6</v>
      </c>
      <c r="K88" s="198">
        <f>INDEX('[1]Jan 2024 School Census'!K:K,MATCH($A88,'[1]Jan 2024 School Census'!$A:$A,0))</f>
        <v>38</v>
      </c>
      <c r="L88" s="198">
        <f>INDEX('[1]Jan 2024 School Census'!L:L,MATCH($A88,'[1]Jan 2024 School Census'!$A:$A,0))+INDEX('[1]Jan 2024 School Census'!M:M,MATCH($A88,'[1]Jan 2024 School Census'!$A:$A,0))</f>
        <v>0</v>
      </c>
      <c r="M88" s="198">
        <f>INDEX('[1]Jan 2024 School Census'!N:N,MATCH($A88,'[1]Jan 2024 School Census'!$A:$A,0))+INDEX('[1]Jan 2024 School Census'!S:S,MATCH($A88,'[1]Jan 2024 School Census'!$A:$A,0))</f>
        <v>0</v>
      </c>
      <c r="N88" s="198">
        <f>INDEX('[1]Jan 2024 School Census'!O:O,MATCH($A88,'[1]Jan 2024 School Census'!$A:$A,0))+INDEX('[1]Jan 2024 School Census'!T:T,MATCH($A88,'[1]Jan 2024 School Census'!$A:$A,0))</f>
        <v>0</v>
      </c>
      <c r="O88" s="198">
        <f>INDEX('[1]Jan 2024 School Census'!P:P,MATCH($A88,'[1]Jan 2024 School Census'!$A:$A,0))+INDEX('[1]Jan 2024 School Census'!U:U,MATCH($A88,'[1]Jan 2024 School Census'!$A:$A,0))</f>
        <v>0</v>
      </c>
      <c r="P88" s="198">
        <f>INDEX('[1]Jan 2024 School Census'!Q:Q,MATCH($A88,'[1]Jan 2024 School Census'!$A:$A,0))+INDEX('[1]Jan 2024 School Census'!R:R,MATCH($A88,'[1]Jan 2024 School Census'!$A:$A,0))+INDEX('[1]Jan 2024 School Census'!V:V,MATCH($A88,'[1]Jan 2024 School Census'!$A:$A,0))+INDEX('[1]Jan 2024 School Census'!W:W,MATCH($A88,'[1]Jan 2024 School Census'!$A:$A,0))</f>
        <v>0</v>
      </c>
      <c r="Q88" s="198">
        <f>INDEX('[1]Jan 2024 School Census'!X:X,MATCH($A88,'[1]Jan 2024 School Census'!$A:$A,0))</f>
        <v>38.866667</v>
      </c>
      <c r="R88" s="198">
        <f>INDEX('[1]Jan 2024 School Census'!Y:Y,MATCH($A88,'[1]Jan 2024 School Census'!$A:$A,0))</f>
        <v>488.83333399999998</v>
      </c>
      <c r="S88" s="198">
        <f>INDEX('[1]Jan 2024 School Census'!Z:Z,MATCH($A88,'[1]Jan 2024 School Census'!$A:$A,0))</f>
        <v>239.6</v>
      </c>
      <c r="T88" s="198">
        <f>INDEX('[1]Jan 2024 School Census'!AA:AA,MATCH($A88,'[1]Jan 2024 School Census'!$A:$A,0))+INDEX('[1]Jan 2024 School Census'!AB:AB,MATCH($A88,'[1]Jan 2024 School Census'!$A:$A,0))</f>
        <v>3</v>
      </c>
      <c r="U88" s="198">
        <f>INDEX('[1]Jan 2024 AP Census'!D:D,MATCH($A88,'[1]Jan 2024 AP Census'!$A:$A,0))</f>
        <v>0</v>
      </c>
      <c r="V88" s="198">
        <f>INDEX('[1]Jan 2024 AP Census'!E:E,MATCH($A88,'[1]Jan 2024 AP Census'!$A:$A,0))</f>
        <v>0</v>
      </c>
      <c r="W88" s="198">
        <f>INDEX('[1]Jan 2024 AP Census'!F:F,MATCH($A88,'[1]Jan 2024 AP Census'!$A:$A,0))</f>
        <v>0</v>
      </c>
      <c r="X88" s="198">
        <f>INDEX('[1]Jan 2024 EY Census'!D:D,MATCH($A88,'[1]Jan 2024 EY Census'!$A:$A,0))</f>
        <v>478.683333</v>
      </c>
      <c r="Y88" s="198">
        <f>INDEX('[1]Jan 2024 EY Census'!E:E,MATCH($A88,'[1]Jan 2024 EY Census'!$A:$A,0))</f>
        <v>861.28771700000004</v>
      </c>
      <c r="Z88" s="198">
        <f>INDEX('[1]Jan 2024 EY Census'!F:F,MATCH($A88,'[1]Jan 2024 EY Census'!$A:$A,0))</f>
        <v>257.59999900000003</v>
      </c>
      <c r="AA88" s="198">
        <f>INDEX('[1]Jan 2024 EY Census'!G:G,MATCH($A88,'[1]Jan 2024 EY Census'!$A:$A,0))</f>
        <v>19</v>
      </c>
      <c r="AB88" s="198">
        <f>INDEX('[1]Jan 2024 School Census'!AF:AF,MATCH($A88,'[1]Jan 2024 School Census'!$A:$A,0))</f>
        <v>0</v>
      </c>
      <c r="AC88" s="198">
        <f>INDEX('[1]Jan 2024 School Census'!AG:AG,MATCH($A88,'[1]Jan 2024 School Census'!$A:$A,0))</f>
        <v>0</v>
      </c>
      <c r="AD88" s="198">
        <f>INDEX('[1]Jan 2024 School Census'!AH:AH,MATCH($A88,'[1]Jan 2024 School Census'!$A:$A,0))+INDEX('[1]Jan 2024 School Census'!AI:AI,MATCH($A88,'[1]Jan 2024 School Census'!$A:$A,0))</f>
        <v>0</v>
      </c>
      <c r="AE88" s="198">
        <f>INDEX('[1]Jan 2024 School Census'!AJ:AJ,MATCH($A88,'[1]Jan 2024 School Census'!$A:$A,0))</f>
        <v>26</v>
      </c>
      <c r="AF88" s="198">
        <f>INDEX('[1]Jan 2024 School Census'!AK:AK,MATCH($A88,'[1]Jan 2024 School Census'!$A:$A,0))</f>
        <v>9</v>
      </c>
      <c r="AG88" s="198">
        <f>INDEX('[1]Jan 2024 School Census'!AL:AL,MATCH($A88,'[1]Jan 2024 School Census'!$A:$A,0))+INDEX('[1]Jan 2024 School Census'!AM:AM,MATCH($A88,'[1]Jan 2024 School Census'!$A:$A,0))</f>
        <v>0</v>
      </c>
      <c r="AH88" s="198">
        <f>INDEX('[1]Jan 2024 School Census'!AN:AN,MATCH($A88,'[1]Jan 2024 School Census'!$A:$A,0))+INDEX('[1]Jan 2024 School Census'!AR:AR,MATCH($A88,'[1]Jan 2024 School Census'!$A:$A,0))</f>
        <v>0</v>
      </c>
      <c r="AI88" s="198">
        <f>INDEX('[1]Jan 2024 School Census'!AO:AO,MATCH($A88,'[1]Jan 2024 School Census'!$A:$A,0))+INDEX('[1]Jan 2024 School Census'!AS:AS,MATCH($A88,'[1]Jan 2024 School Census'!$A:$A,0))</f>
        <v>0</v>
      </c>
      <c r="AJ88" s="198">
        <f>INDEX('[1]Jan 2024 School Census'!AP:AP,MATCH($A88,'[1]Jan 2024 School Census'!$A:$A,0))+INDEX('[1]Jan 2024 School Census'!AQ:AQ,MATCH($A88,'[1]Jan 2024 School Census'!$A:$A,0))+INDEX('[1]Jan 2024 School Census'!AT:AT,MATCH($A88,'[1]Jan 2024 School Census'!$A:$A,0))+INDEX('[1]Jan 2024 School Census'!AU:AU,MATCH($A88,'[1]Jan 2024 School Census'!$A:$A,0))</f>
        <v>0</v>
      </c>
      <c r="AK88" s="198">
        <f>INDEX('[1]Jan 2024 School Census'!AV:AV,MATCH($A88,'[1]Jan 2024 School Census'!$A:$A,0))+INDEX('[1]Jan 2024 School Census'!AZ:AZ,MATCH($A88,'[1]Jan 2024 School Census'!$A:$A,0))</f>
        <v>70.8</v>
      </c>
      <c r="AL88" s="198">
        <f>INDEX('[1]Jan 2024 School Census'!AW:AW,MATCH($A88,'[1]Jan 2024 School Census'!$A:$A,0))+INDEX('[1]Jan 2024 School Census'!BA:BA,MATCH($A88,'[1]Jan 2024 School Census'!$A:$A,0))</f>
        <v>53</v>
      </c>
      <c r="AM88" s="198">
        <f>INDEX('[1]Jan 2024 School Census'!AX:AX,MATCH($A88,'[1]Jan 2024 School Census'!$A:$A,0))+INDEX('[1]Jan 2024 School Census'!BB:BB,MATCH($A88,'[1]Jan 2024 School Census'!$A:$A,0))+INDEX('[1]Jan 2024 School Census'!AY:AY,MATCH($A88,'[1]Jan 2024 School Census'!$A:$A,0))+INDEX('[1]Jan 2024 School Census'!BC:BC,MATCH($A88,'[1]Jan 2024 School Census'!$A:$A,0))</f>
        <v>1</v>
      </c>
      <c r="AN88" s="198">
        <f>INDEX('[1]Jan 2024 AP Census'!I:I,MATCH($A88,'[1]Jan 2024 AP Census'!$A:$A,0))</f>
        <v>0</v>
      </c>
      <c r="AO88" s="198">
        <f>INDEX('[1]Jan 2024 AP Census'!J:J,MATCH($A88,'[1]Jan 2024 AP Census'!$A:$A,0))</f>
        <v>0</v>
      </c>
      <c r="AP88" s="198">
        <f>INDEX('[1]Jan 2024 EY Census'!N:N,MATCH($A88,'[1]Jan 2024 EY Census'!$A:$A,0))</f>
        <v>202.43333200000001</v>
      </c>
      <c r="AQ88" s="198">
        <f>INDEX('[1]Jan 2024 EY Census'!O:O,MATCH($A88,'[1]Jan 2024 EY Census'!$A:$A,0))</f>
        <v>64.8</v>
      </c>
      <c r="AR88" s="198">
        <f>INDEX('[1]Jan 2024 EY Census'!P:P,MATCH($A88,'[1]Jan 2024 EY Census'!$A:$A,0))</f>
        <v>2</v>
      </c>
      <c r="AS88" s="198">
        <f>INDEX('[1]Jan 2024 School Census'!BE:BE,MATCH($A88,'[1]Jan 2024 School Census'!$A:$A,0))</f>
        <v>14.133334</v>
      </c>
      <c r="AT88" s="198">
        <f>INDEX('[1]Jan 2024 School Census'!BF:BF,MATCH($A88,'[1]Jan 2024 School Census'!$A:$A,0))</f>
        <v>8.6000010000000007</v>
      </c>
      <c r="AU88" s="198">
        <f>INDEX('[1]Jan 2024 School Census'!BG:BG,MATCH($A88,'[1]Jan 2024 School Census'!$A:$A,0))+INDEX('[1]Jan 2024 School Census'!BH:BH,MATCH($A88,'[1]Jan 2024 School Census'!$A:$A,0))</f>
        <v>0</v>
      </c>
      <c r="AV88" s="198">
        <f>INDEX('[1]Jan 2024 School Census'!BI:BI,MATCH($A88,'[1]Jan 2024 School Census'!$A:$A,0))</f>
        <v>20</v>
      </c>
      <c r="AW88" s="198">
        <f>INDEX('[1]Jan 2024 School Census'!BJ:BJ,MATCH($A88,'[1]Jan 2024 School Census'!$A:$A,0))</f>
        <v>16.8</v>
      </c>
      <c r="AX88" s="198">
        <f>INDEX('[1]Jan 2024 School Census'!BK:BK,MATCH($A88,'[1]Jan 2024 School Census'!$A:$A,0))+INDEX('[1]Jan 2024 School Census'!BL:BL,MATCH($A88,'[1]Jan 2024 School Census'!$A:$A,0))</f>
        <v>0</v>
      </c>
      <c r="AY88" s="198">
        <f>INDEX('[1]Jan 2024 School Census'!BM:BM,MATCH($A88,'[1]Jan 2024 School Census'!$A:$A,0))+INDEX('[1]Jan 2024 School Census'!BQ:BQ,MATCH($A88,'[1]Jan 2024 School Census'!$A:$A,0))</f>
        <v>0</v>
      </c>
      <c r="AZ88" s="198">
        <f>INDEX('[1]Jan 2024 School Census'!BN:BN,MATCH($A88,'[1]Jan 2024 School Census'!$A:$A,0))+INDEX('[1]Jan 2024 School Census'!BR:BR,MATCH($A88,'[1]Jan 2024 School Census'!$A:$A,0))</f>
        <v>0</v>
      </c>
      <c r="BA88" s="198">
        <f>INDEX('[1]Jan 2024 School Census'!BO:BO,MATCH($A88,'[1]Jan 2024 School Census'!$A:$A,0))+INDEX('[1]Jan 2024 School Census'!BP:BP,MATCH($A88,'[1]Jan 2024 School Census'!$A:$A,0))+INDEX('[1]Jan 2024 School Census'!BS:BS,MATCH($A88,'[1]Jan 2024 School Census'!$A:$A,0))+INDEX('[1]Jan 2024 School Census'!BT:BT,MATCH($A88,'[1]Jan 2024 School Census'!$A:$A,0))</f>
        <v>0</v>
      </c>
      <c r="BB88" s="198">
        <f>INDEX('[1]Jan 2024 School Census'!BU:BU,MATCH($A88,'[1]Jan 2024 School Census'!$A:$A,0))</f>
        <v>170.63333299999999</v>
      </c>
      <c r="BC88" s="198">
        <f>INDEX('[1]Jan 2024 School Census'!BV:BV,MATCH($A88,'[1]Jan 2024 School Census'!$A:$A,0))</f>
        <v>100.733333</v>
      </c>
      <c r="BD88" s="198">
        <f>INDEX('[1]Jan 2024 School Census'!BW:BW,MATCH($A88,'[1]Jan 2024 School Census'!$A:$A,0))+INDEX('[1]Jan 2024 School Census'!BX:BX,MATCH($A88,'[1]Jan 2024 School Census'!$A:$A,0))</f>
        <v>1</v>
      </c>
      <c r="BE88" s="198">
        <f>INDEX('[1]Jan 2024 EY Census'!J:J,MATCH($A88,'[1]Jan 2024 EY Census'!$A:$A,0))</f>
        <v>415.42</v>
      </c>
      <c r="BF88" s="198">
        <f>INDEX('[1]Jan 2024 EY Census'!K:K,MATCH($A88,'[1]Jan 2024 EY Census'!$A:$A,0))</f>
        <v>130.24533500000001</v>
      </c>
      <c r="BG88" s="198">
        <f>INDEX('[1]Jan 2024 EY Census'!L:L,MATCH($A88,'[1]Jan 2024 EY Census'!$A:$A,0))</f>
        <v>7</v>
      </c>
      <c r="BH88" s="198">
        <f t="shared" si="13"/>
        <v>0</v>
      </c>
      <c r="BI88" s="198">
        <f t="shared" si="14"/>
        <v>0</v>
      </c>
      <c r="BJ88" s="198">
        <f t="shared" si="15"/>
        <v>167</v>
      </c>
      <c r="BK88" s="198">
        <f t="shared" si="16"/>
        <v>185</v>
      </c>
      <c r="BL88" s="198">
        <v>163</v>
      </c>
      <c r="BN88" s="218">
        <v>306</v>
      </c>
      <c r="BO88" s="218" t="s">
        <v>126</v>
      </c>
      <c r="BP88" s="218">
        <v>3065951</v>
      </c>
      <c r="BQ88" s="218">
        <v>148772</v>
      </c>
      <c r="BR88" s="218" t="s">
        <v>1146</v>
      </c>
      <c r="BS88" s="218" t="s">
        <v>245</v>
      </c>
      <c r="BT88" s="194" t="str">
        <f t="shared" si="12"/>
        <v>Academy</v>
      </c>
      <c r="BU88" s="211">
        <v>0</v>
      </c>
      <c r="BV88" s="211">
        <v>72</v>
      </c>
      <c r="BW88" s="199">
        <f t="shared" si="17"/>
        <v>2</v>
      </c>
      <c r="BX88" s="195" t="str">
        <f t="shared" si="18"/>
        <v>3062</v>
      </c>
      <c r="BY88" s="228">
        <v>822</v>
      </c>
      <c r="BZ88" s="229" t="s">
        <v>1311</v>
      </c>
      <c r="CA88" s="258">
        <v>784.11280736842104</v>
      </c>
      <c r="CB88" s="259">
        <v>183.86982521052633</v>
      </c>
      <c r="CC88" s="258">
        <v>502.43631578947367</v>
      </c>
      <c r="CD88" s="259">
        <v>7.5263157894736841</v>
      </c>
    </row>
    <row r="89" spans="1:82" ht="14.5" x14ac:dyDescent="0.35">
      <c r="A89" s="196">
        <v>813</v>
      </c>
      <c r="B89" s="197" t="s">
        <v>178</v>
      </c>
      <c r="C89" s="198">
        <v>12845.5</v>
      </c>
      <c r="D89" s="198">
        <v>10265</v>
      </c>
      <c r="E89" s="198">
        <f>INDEX('[1]Jan 2024 School Census'!D:D,MATCH($A89,'[1]Jan 2024 School Census'!$A:$A,0))</f>
        <v>0</v>
      </c>
      <c r="F89" s="198">
        <f>INDEX('[1]Jan 2024 School Census'!E:E,MATCH($A89,'[1]Jan 2024 School Census'!$A:$A,0))</f>
        <v>0</v>
      </c>
      <c r="G89" s="198">
        <f>INDEX('[1]Jan 2024 School Census'!F:F,MATCH($A89,'[1]Jan 2024 School Census'!$A:$A,0))</f>
        <v>0</v>
      </c>
      <c r="H89" s="198">
        <f>INDEX('[1]Jan 2024 School Census'!G:G,MATCH($A89,'[1]Jan 2024 School Census'!$A:$A,0))+INDEX('[1]Jan 2024 School Census'!H:H,MATCH($A89,'[1]Jan 2024 School Census'!$A:$A,0))</f>
        <v>0</v>
      </c>
      <c r="I89" s="198">
        <f>INDEX('[1]Jan 2024 School Census'!I:I,MATCH($A89,'[1]Jan 2024 School Census'!$A:$A,0))</f>
        <v>4</v>
      </c>
      <c r="J89" s="198">
        <f>INDEX('[1]Jan 2024 School Census'!J:J,MATCH($A89,'[1]Jan 2024 School Census'!$A:$A,0))</f>
        <v>311.23333200000002</v>
      </c>
      <c r="K89" s="198">
        <f>INDEX('[1]Jan 2024 School Census'!K:K,MATCH($A89,'[1]Jan 2024 School Census'!$A:$A,0))</f>
        <v>179.76666599999999</v>
      </c>
      <c r="L89" s="198">
        <f>INDEX('[1]Jan 2024 School Census'!L:L,MATCH($A89,'[1]Jan 2024 School Census'!$A:$A,0))+INDEX('[1]Jan 2024 School Census'!M:M,MATCH($A89,'[1]Jan 2024 School Census'!$A:$A,0))</f>
        <v>0</v>
      </c>
      <c r="M89" s="198">
        <f>INDEX('[1]Jan 2024 School Census'!N:N,MATCH($A89,'[1]Jan 2024 School Census'!$A:$A,0))+INDEX('[1]Jan 2024 School Census'!S:S,MATCH($A89,'[1]Jan 2024 School Census'!$A:$A,0))</f>
        <v>0</v>
      </c>
      <c r="N89" s="198">
        <f>INDEX('[1]Jan 2024 School Census'!O:O,MATCH($A89,'[1]Jan 2024 School Census'!$A:$A,0))+INDEX('[1]Jan 2024 School Census'!T:T,MATCH($A89,'[1]Jan 2024 School Census'!$A:$A,0))</f>
        <v>0</v>
      </c>
      <c r="O89" s="198">
        <f>INDEX('[1]Jan 2024 School Census'!P:P,MATCH($A89,'[1]Jan 2024 School Census'!$A:$A,0))+INDEX('[1]Jan 2024 School Census'!U:U,MATCH($A89,'[1]Jan 2024 School Census'!$A:$A,0))</f>
        <v>0</v>
      </c>
      <c r="P89" s="198">
        <f>INDEX('[1]Jan 2024 School Census'!Q:Q,MATCH($A89,'[1]Jan 2024 School Census'!$A:$A,0))+INDEX('[1]Jan 2024 School Census'!R:R,MATCH($A89,'[1]Jan 2024 School Census'!$A:$A,0))+INDEX('[1]Jan 2024 School Census'!V:V,MATCH($A89,'[1]Jan 2024 School Census'!$A:$A,0))+INDEX('[1]Jan 2024 School Census'!W:W,MATCH($A89,'[1]Jan 2024 School Census'!$A:$A,0))</f>
        <v>0</v>
      </c>
      <c r="Q89" s="198">
        <f>INDEX('[1]Jan 2024 School Census'!X:X,MATCH($A89,'[1]Jan 2024 School Census'!$A:$A,0))</f>
        <v>0</v>
      </c>
      <c r="R89" s="198">
        <f>INDEX('[1]Jan 2024 School Census'!Y:Y,MATCH($A89,'[1]Jan 2024 School Census'!$A:$A,0))</f>
        <v>141.6</v>
      </c>
      <c r="S89" s="198">
        <f>INDEX('[1]Jan 2024 School Census'!Z:Z,MATCH($A89,'[1]Jan 2024 School Census'!$A:$A,0))</f>
        <v>63.6</v>
      </c>
      <c r="T89" s="198">
        <f>INDEX('[1]Jan 2024 School Census'!AA:AA,MATCH($A89,'[1]Jan 2024 School Census'!$A:$A,0))+INDEX('[1]Jan 2024 School Census'!AB:AB,MATCH($A89,'[1]Jan 2024 School Census'!$A:$A,0))</f>
        <v>0</v>
      </c>
      <c r="U89" s="198">
        <f>INDEX('[1]Jan 2024 AP Census'!D:D,MATCH($A89,'[1]Jan 2024 AP Census'!$A:$A,0))</f>
        <v>0</v>
      </c>
      <c r="V89" s="198">
        <f>INDEX('[1]Jan 2024 AP Census'!E:E,MATCH($A89,'[1]Jan 2024 AP Census'!$A:$A,0))</f>
        <v>0</v>
      </c>
      <c r="W89" s="198">
        <f>INDEX('[1]Jan 2024 AP Census'!F:F,MATCH($A89,'[1]Jan 2024 AP Census'!$A:$A,0))</f>
        <v>0</v>
      </c>
      <c r="X89" s="198">
        <f>INDEX('[1]Jan 2024 EY Census'!D:D,MATCH($A89,'[1]Jan 2024 EY Census'!$A:$A,0))</f>
        <v>322.37600400000002</v>
      </c>
      <c r="Y89" s="198">
        <f>INDEX('[1]Jan 2024 EY Census'!E:E,MATCH($A89,'[1]Jan 2024 EY Census'!$A:$A,0))</f>
        <v>997.07333500000004</v>
      </c>
      <c r="Z89" s="198">
        <f>INDEX('[1]Jan 2024 EY Census'!F:F,MATCH($A89,'[1]Jan 2024 EY Census'!$A:$A,0))</f>
        <v>294.92266799999999</v>
      </c>
      <c r="AA89" s="198">
        <f>INDEX('[1]Jan 2024 EY Census'!G:G,MATCH($A89,'[1]Jan 2024 EY Census'!$A:$A,0))</f>
        <v>7.3</v>
      </c>
      <c r="AB89" s="198">
        <f>INDEX('[1]Jan 2024 School Census'!AF:AF,MATCH($A89,'[1]Jan 2024 School Census'!$A:$A,0))</f>
        <v>0</v>
      </c>
      <c r="AC89" s="198">
        <f>INDEX('[1]Jan 2024 School Census'!AG:AG,MATCH($A89,'[1]Jan 2024 School Census'!$A:$A,0))</f>
        <v>0</v>
      </c>
      <c r="AD89" s="198">
        <f>INDEX('[1]Jan 2024 School Census'!AH:AH,MATCH($A89,'[1]Jan 2024 School Census'!$A:$A,0))+INDEX('[1]Jan 2024 School Census'!AI:AI,MATCH($A89,'[1]Jan 2024 School Census'!$A:$A,0))</f>
        <v>0</v>
      </c>
      <c r="AE89" s="198">
        <f>INDEX('[1]Jan 2024 School Census'!AJ:AJ,MATCH($A89,'[1]Jan 2024 School Census'!$A:$A,0))</f>
        <v>96.516666000000001</v>
      </c>
      <c r="AF89" s="198">
        <f>INDEX('[1]Jan 2024 School Census'!AK:AK,MATCH($A89,'[1]Jan 2024 School Census'!$A:$A,0))</f>
        <v>70.666666000000006</v>
      </c>
      <c r="AG89" s="198">
        <f>INDEX('[1]Jan 2024 School Census'!AL:AL,MATCH($A89,'[1]Jan 2024 School Census'!$A:$A,0))+INDEX('[1]Jan 2024 School Census'!AM:AM,MATCH($A89,'[1]Jan 2024 School Census'!$A:$A,0))</f>
        <v>0</v>
      </c>
      <c r="AH89" s="198">
        <f>INDEX('[1]Jan 2024 School Census'!AN:AN,MATCH($A89,'[1]Jan 2024 School Census'!$A:$A,0))+INDEX('[1]Jan 2024 School Census'!AR:AR,MATCH($A89,'[1]Jan 2024 School Census'!$A:$A,0))</f>
        <v>0</v>
      </c>
      <c r="AI89" s="198">
        <f>INDEX('[1]Jan 2024 School Census'!AO:AO,MATCH($A89,'[1]Jan 2024 School Census'!$A:$A,0))+INDEX('[1]Jan 2024 School Census'!AS:AS,MATCH($A89,'[1]Jan 2024 School Census'!$A:$A,0))</f>
        <v>0</v>
      </c>
      <c r="AJ89" s="198">
        <f>INDEX('[1]Jan 2024 School Census'!AP:AP,MATCH($A89,'[1]Jan 2024 School Census'!$A:$A,0))+INDEX('[1]Jan 2024 School Census'!AQ:AQ,MATCH($A89,'[1]Jan 2024 School Census'!$A:$A,0))+INDEX('[1]Jan 2024 School Census'!AT:AT,MATCH($A89,'[1]Jan 2024 School Census'!$A:$A,0))+INDEX('[1]Jan 2024 School Census'!AU:AU,MATCH($A89,'[1]Jan 2024 School Census'!$A:$A,0))</f>
        <v>0</v>
      </c>
      <c r="AK89" s="198">
        <f>INDEX('[1]Jan 2024 School Census'!AV:AV,MATCH($A89,'[1]Jan 2024 School Census'!$A:$A,0))+INDEX('[1]Jan 2024 School Census'!AZ:AZ,MATCH($A89,'[1]Jan 2024 School Census'!$A:$A,0))</f>
        <v>38</v>
      </c>
      <c r="AL89" s="198">
        <f>INDEX('[1]Jan 2024 School Census'!AW:AW,MATCH($A89,'[1]Jan 2024 School Census'!$A:$A,0))+INDEX('[1]Jan 2024 School Census'!BA:BA,MATCH($A89,'[1]Jan 2024 School Census'!$A:$A,0))</f>
        <v>18.600000000000001</v>
      </c>
      <c r="AM89" s="198">
        <f>INDEX('[1]Jan 2024 School Census'!AX:AX,MATCH($A89,'[1]Jan 2024 School Census'!$A:$A,0))+INDEX('[1]Jan 2024 School Census'!BB:BB,MATCH($A89,'[1]Jan 2024 School Census'!$A:$A,0))+INDEX('[1]Jan 2024 School Census'!AY:AY,MATCH($A89,'[1]Jan 2024 School Census'!$A:$A,0))+INDEX('[1]Jan 2024 School Census'!BC:BC,MATCH($A89,'[1]Jan 2024 School Census'!$A:$A,0))</f>
        <v>0</v>
      </c>
      <c r="AN89" s="198">
        <f>INDEX('[1]Jan 2024 AP Census'!I:I,MATCH($A89,'[1]Jan 2024 AP Census'!$A:$A,0))</f>
        <v>0</v>
      </c>
      <c r="AO89" s="198">
        <f>INDEX('[1]Jan 2024 AP Census'!J:J,MATCH($A89,'[1]Jan 2024 AP Census'!$A:$A,0))</f>
        <v>0</v>
      </c>
      <c r="AP89" s="198">
        <f>INDEX('[1]Jan 2024 EY Census'!N:N,MATCH($A89,'[1]Jan 2024 EY Census'!$A:$A,0))</f>
        <v>263.282667</v>
      </c>
      <c r="AQ89" s="198">
        <f>INDEX('[1]Jan 2024 EY Census'!O:O,MATCH($A89,'[1]Jan 2024 EY Census'!$A:$A,0))</f>
        <v>71.500000999999997</v>
      </c>
      <c r="AR89" s="198">
        <f>INDEX('[1]Jan 2024 EY Census'!P:P,MATCH($A89,'[1]Jan 2024 EY Census'!$A:$A,0))</f>
        <v>2.8</v>
      </c>
      <c r="AS89" s="198">
        <f>INDEX('[1]Jan 2024 School Census'!BE:BE,MATCH($A89,'[1]Jan 2024 School Census'!$A:$A,0))</f>
        <v>0</v>
      </c>
      <c r="AT89" s="198">
        <f>INDEX('[1]Jan 2024 School Census'!BF:BF,MATCH($A89,'[1]Jan 2024 School Census'!$A:$A,0))</f>
        <v>0</v>
      </c>
      <c r="AU89" s="198">
        <f>INDEX('[1]Jan 2024 School Census'!BG:BG,MATCH($A89,'[1]Jan 2024 School Census'!$A:$A,0))+INDEX('[1]Jan 2024 School Census'!BH:BH,MATCH($A89,'[1]Jan 2024 School Census'!$A:$A,0))</f>
        <v>0</v>
      </c>
      <c r="AV89" s="198">
        <f>INDEX('[1]Jan 2024 School Census'!BI:BI,MATCH($A89,'[1]Jan 2024 School Census'!$A:$A,0))</f>
        <v>86.499999000000003</v>
      </c>
      <c r="AW89" s="198">
        <f>INDEX('[1]Jan 2024 School Census'!BJ:BJ,MATCH($A89,'[1]Jan 2024 School Census'!$A:$A,0))</f>
        <v>48.883332000000003</v>
      </c>
      <c r="AX89" s="198">
        <f>INDEX('[1]Jan 2024 School Census'!BK:BK,MATCH($A89,'[1]Jan 2024 School Census'!$A:$A,0))+INDEX('[1]Jan 2024 School Census'!BL:BL,MATCH($A89,'[1]Jan 2024 School Census'!$A:$A,0))</f>
        <v>0</v>
      </c>
      <c r="AY89" s="198">
        <f>INDEX('[1]Jan 2024 School Census'!BM:BM,MATCH($A89,'[1]Jan 2024 School Census'!$A:$A,0))+INDEX('[1]Jan 2024 School Census'!BQ:BQ,MATCH($A89,'[1]Jan 2024 School Census'!$A:$A,0))</f>
        <v>0</v>
      </c>
      <c r="AZ89" s="198">
        <f>INDEX('[1]Jan 2024 School Census'!BN:BN,MATCH($A89,'[1]Jan 2024 School Census'!$A:$A,0))+INDEX('[1]Jan 2024 School Census'!BR:BR,MATCH($A89,'[1]Jan 2024 School Census'!$A:$A,0))</f>
        <v>0</v>
      </c>
      <c r="BA89" s="198">
        <f>INDEX('[1]Jan 2024 School Census'!BO:BO,MATCH($A89,'[1]Jan 2024 School Census'!$A:$A,0))+INDEX('[1]Jan 2024 School Census'!BP:BP,MATCH($A89,'[1]Jan 2024 School Census'!$A:$A,0))+INDEX('[1]Jan 2024 School Census'!BS:BS,MATCH($A89,'[1]Jan 2024 School Census'!$A:$A,0))+INDEX('[1]Jan 2024 School Census'!BT:BT,MATCH($A89,'[1]Jan 2024 School Census'!$A:$A,0))</f>
        <v>0</v>
      </c>
      <c r="BB89" s="198">
        <f>INDEX('[1]Jan 2024 School Census'!BU:BU,MATCH($A89,'[1]Jan 2024 School Census'!$A:$A,0))</f>
        <v>50.8</v>
      </c>
      <c r="BC89" s="198">
        <f>INDEX('[1]Jan 2024 School Census'!BV:BV,MATCH($A89,'[1]Jan 2024 School Census'!$A:$A,0))</f>
        <v>17.866665999999999</v>
      </c>
      <c r="BD89" s="198">
        <f>INDEX('[1]Jan 2024 School Census'!BW:BW,MATCH($A89,'[1]Jan 2024 School Census'!$A:$A,0))+INDEX('[1]Jan 2024 School Census'!BX:BX,MATCH($A89,'[1]Jan 2024 School Census'!$A:$A,0))</f>
        <v>0</v>
      </c>
      <c r="BE89" s="198">
        <f>INDEX('[1]Jan 2024 EY Census'!J:J,MATCH($A89,'[1]Jan 2024 EY Census'!$A:$A,0))</f>
        <v>503.21132399999999</v>
      </c>
      <c r="BF89" s="198">
        <f>INDEX('[1]Jan 2024 EY Census'!K:K,MATCH($A89,'[1]Jan 2024 EY Census'!$A:$A,0))</f>
        <v>191.363336</v>
      </c>
      <c r="BG89" s="198">
        <f>INDEX('[1]Jan 2024 EY Census'!L:L,MATCH($A89,'[1]Jan 2024 EY Census'!$A:$A,0))</f>
        <v>2</v>
      </c>
      <c r="BH89" s="198">
        <f t="shared" si="13"/>
        <v>186</v>
      </c>
      <c r="BI89" s="198">
        <f t="shared" si="14"/>
        <v>154</v>
      </c>
      <c r="BJ89" s="198">
        <f t="shared" si="15"/>
        <v>0</v>
      </c>
      <c r="BK89" s="198">
        <f t="shared" si="16"/>
        <v>28</v>
      </c>
      <c r="BL89" s="198">
        <v>120</v>
      </c>
      <c r="BN89" s="218">
        <v>306</v>
      </c>
      <c r="BO89" s="218" t="s">
        <v>126</v>
      </c>
      <c r="BP89" s="218">
        <v>3067000</v>
      </c>
      <c r="BQ89" s="218">
        <v>101851</v>
      </c>
      <c r="BR89" s="218" t="s">
        <v>316</v>
      </c>
      <c r="BS89" s="218" t="s">
        <v>241</v>
      </c>
      <c r="BT89" s="194" t="str">
        <f t="shared" si="12"/>
        <v>Maintained</v>
      </c>
      <c r="BU89" s="211">
        <v>0</v>
      </c>
      <c r="BV89" s="211">
        <v>244</v>
      </c>
      <c r="BW89" s="199">
        <f t="shared" si="17"/>
        <v>3</v>
      </c>
      <c r="BX89" s="195" t="str">
        <f t="shared" si="18"/>
        <v>3063</v>
      </c>
      <c r="BY89" s="228">
        <v>823</v>
      </c>
      <c r="BZ89" s="229" t="s">
        <v>120</v>
      </c>
      <c r="CA89" s="258">
        <v>1675.7684579473685</v>
      </c>
      <c r="CB89" s="259">
        <v>218.53157847368425</v>
      </c>
      <c r="CC89" s="258">
        <v>1104.8221052631579</v>
      </c>
      <c r="CD89" s="259">
        <v>11.494736842105263</v>
      </c>
    </row>
    <row r="90" spans="1:82" ht="14.5" x14ac:dyDescent="0.35">
      <c r="A90" s="196">
        <v>802</v>
      </c>
      <c r="B90" s="197" t="s">
        <v>179</v>
      </c>
      <c r="C90" s="198">
        <v>16389</v>
      </c>
      <c r="D90" s="198">
        <v>12624.5</v>
      </c>
      <c r="E90" s="198">
        <f>INDEX('[1]Jan 2024 School Census'!D:D,MATCH($A90,'[1]Jan 2024 School Census'!$A:$A,0))</f>
        <v>0</v>
      </c>
      <c r="F90" s="198">
        <f>INDEX('[1]Jan 2024 School Census'!E:E,MATCH($A90,'[1]Jan 2024 School Census'!$A:$A,0))</f>
        <v>0</v>
      </c>
      <c r="G90" s="198">
        <f>INDEX('[1]Jan 2024 School Census'!F:F,MATCH($A90,'[1]Jan 2024 School Census'!$A:$A,0))</f>
        <v>0</v>
      </c>
      <c r="H90" s="198">
        <f>INDEX('[1]Jan 2024 School Census'!G:G,MATCH($A90,'[1]Jan 2024 School Census'!$A:$A,0))+INDEX('[1]Jan 2024 School Census'!H:H,MATCH($A90,'[1]Jan 2024 School Census'!$A:$A,0))</f>
        <v>0</v>
      </c>
      <c r="I90" s="198">
        <f>INDEX('[1]Jan 2024 School Census'!I:I,MATCH($A90,'[1]Jan 2024 School Census'!$A:$A,0))</f>
        <v>0</v>
      </c>
      <c r="J90" s="198">
        <f>INDEX('[1]Jan 2024 School Census'!J:J,MATCH($A90,'[1]Jan 2024 School Census'!$A:$A,0))</f>
        <v>16</v>
      </c>
      <c r="K90" s="198">
        <f>INDEX('[1]Jan 2024 School Census'!K:K,MATCH($A90,'[1]Jan 2024 School Census'!$A:$A,0))</f>
        <v>5</v>
      </c>
      <c r="L90" s="198">
        <f>INDEX('[1]Jan 2024 School Census'!L:L,MATCH($A90,'[1]Jan 2024 School Census'!$A:$A,0))+INDEX('[1]Jan 2024 School Census'!M:M,MATCH($A90,'[1]Jan 2024 School Census'!$A:$A,0))</f>
        <v>0</v>
      </c>
      <c r="M90" s="198">
        <f>INDEX('[1]Jan 2024 School Census'!N:N,MATCH($A90,'[1]Jan 2024 School Census'!$A:$A,0))+INDEX('[1]Jan 2024 School Census'!S:S,MATCH($A90,'[1]Jan 2024 School Census'!$A:$A,0))</f>
        <v>0</v>
      </c>
      <c r="N90" s="198">
        <f>INDEX('[1]Jan 2024 School Census'!O:O,MATCH($A90,'[1]Jan 2024 School Census'!$A:$A,0))+INDEX('[1]Jan 2024 School Census'!T:T,MATCH($A90,'[1]Jan 2024 School Census'!$A:$A,0))</f>
        <v>0</v>
      </c>
      <c r="O90" s="198">
        <f>INDEX('[1]Jan 2024 School Census'!P:P,MATCH($A90,'[1]Jan 2024 School Census'!$A:$A,0))+INDEX('[1]Jan 2024 School Census'!U:U,MATCH($A90,'[1]Jan 2024 School Census'!$A:$A,0))</f>
        <v>0</v>
      </c>
      <c r="P90" s="198">
        <f>INDEX('[1]Jan 2024 School Census'!Q:Q,MATCH($A90,'[1]Jan 2024 School Census'!$A:$A,0))+INDEX('[1]Jan 2024 School Census'!R:R,MATCH($A90,'[1]Jan 2024 School Census'!$A:$A,0))+INDEX('[1]Jan 2024 School Census'!V:V,MATCH($A90,'[1]Jan 2024 School Census'!$A:$A,0))+INDEX('[1]Jan 2024 School Census'!W:W,MATCH($A90,'[1]Jan 2024 School Census'!$A:$A,0))</f>
        <v>0</v>
      </c>
      <c r="Q90" s="198">
        <f>INDEX('[1]Jan 2024 School Census'!X:X,MATCH($A90,'[1]Jan 2024 School Census'!$A:$A,0))</f>
        <v>43.6</v>
      </c>
      <c r="R90" s="198">
        <f>INDEX('[1]Jan 2024 School Census'!Y:Y,MATCH($A90,'[1]Jan 2024 School Census'!$A:$A,0))</f>
        <v>303.63333299999999</v>
      </c>
      <c r="S90" s="198">
        <f>INDEX('[1]Jan 2024 School Census'!Z:Z,MATCH($A90,'[1]Jan 2024 School Census'!$A:$A,0))</f>
        <v>118.066667</v>
      </c>
      <c r="T90" s="198">
        <f>INDEX('[1]Jan 2024 School Census'!AA:AA,MATCH($A90,'[1]Jan 2024 School Census'!$A:$A,0))+INDEX('[1]Jan 2024 School Census'!AB:AB,MATCH($A90,'[1]Jan 2024 School Census'!$A:$A,0))</f>
        <v>6.8</v>
      </c>
      <c r="U90" s="198">
        <f>INDEX('[1]Jan 2024 AP Census'!D:D,MATCH($A90,'[1]Jan 2024 AP Census'!$A:$A,0))</f>
        <v>0</v>
      </c>
      <c r="V90" s="198">
        <f>INDEX('[1]Jan 2024 AP Census'!E:E,MATCH($A90,'[1]Jan 2024 AP Census'!$A:$A,0))</f>
        <v>0</v>
      </c>
      <c r="W90" s="198">
        <f>INDEX('[1]Jan 2024 AP Census'!F:F,MATCH($A90,'[1]Jan 2024 AP Census'!$A:$A,0))</f>
        <v>0</v>
      </c>
      <c r="X90" s="198">
        <f>INDEX('[1]Jan 2024 EY Census'!D:D,MATCH($A90,'[1]Jan 2024 EY Census'!$A:$A,0))</f>
        <v>291.33822700000002</v>
      </c>
      <c r="Y90" s="198">
        <f>INDEX('[1]Jan 2024 EY Census'!E:E,MATCH($A90,'[1]Jan 2024 EY Census'!$A:$A,0))</f>
        <v>1580.3179580000001</v>
      </c>
      <c r="Z90" s="198">
        <f>INDEX('[1]Jan 2024 EY Census'!F:F,MATCH($A90,'[1]Jan 2024 EY Census'!$A:$A,0))</f>
        <v>537.17051500000002</v>
      </c>
      <c r="AA90" s="198">
        <f>INDEX('[1]Jan 2024 EY Census'!G:G,MATCH($A90,'[1]Jan 2024 EY Census'!$A:$A,0))</f>
        <v>60.901333000000001</v>
      </c>
      <c r="AB90" s="198">
        <f>INDEX('[1]Jan 2024 School Census'!AF:AF,MATCH($A90,'[1]Jan 2024 School Census'!$A:$A,0))</f>
        <v>0</v>
      </c>
      <c r="AC90" s="198">
        <f>INDEX('[1]Jan 2024 School Census'!AG:AG,MATCH($A90,'[1]Jan 2024 School Census'!$A:$A,0))</f>
        <v>0</v>
      </c>
      <c r="AD90" s="198">
        <f>INDEX('[1]Jan 2024 School Census'!AH:AH,MATCH($A90,'[1]Jan 2024 School Census'!$A:$A,0))+INDEX('[1]Jan 2024 School Census'!AI:AI,MATCH($A90,'[1]Jan 2024 School Census'!$A:$A,0))</f>
        <v>0</v>
      </c>
      <c r="AE90" s="198">
        <f>INDEX('[1]Jan 2024 School Census'!AJ:AJ,MATCH($A90,'[1]Jan 2024 School Census'!$A:$A,0))</f>
        <v>0</v>
      </c>
      <c r="AF90" s="198">
        <f>INDEX('[1]Jan 2024 School Census'!AK:AK,MATCH($A90,'[1]Jan 2024 School Census'!$A:$A,0))</f>
        <v>0</v>
      </c>
      <c r="AG90" s="198">
        <f>INDEX('[1]Jan 2024 School Census'!AL:AL,MATCH($A90,'[1]Jan 2024 School Census'!$A:$A,0))+INDEX('[1]Jan 2024 School Census'!AM:AM,MATCH($A90,'[1]Jan 2024 School Census'!$A:$A,0))</f>
        <v>0</v>
      </c>
      <c r="AH90" s="198">
        <f>INDEX('[1]Jan 2024 School Census'!AN:AN,MATCH($A90,'[1]Jan 2024 School Census'!$A:$A,0))+INDEX('[1]Jan 2024 School Census'!AR:AR,MATCH($A90,'[1]Jan 2024 School Census'!$A:$A,0))</f>
        <v>0</v>
      </c>
      <c r="AI90" s="198">
        <f>INDEX('[1]Jan 2024 School Census'!AO:AO,MATCH($A90,'[1]Jan 2024 School Census'!$A:$A,0))+INDEX('[1]Jan 2024 School Census'!AS:AS,MATCH($A90,'[1]Jan 2024 School Census'!$A:$A,0))</f>
        <v>0</v>
      </c>
      <c r="AJ90" s="198">
        <f>INDEX('[1]Jan 2024 School Census'!AP:AP,MATCH($A90,'[1]Jan 2024 School Census'!$A:$A,0))+INDEX('[1]Jan 2024 School Census'!AQ:AQ,MATCH($A90,'[1]Jan 2024 School Census'!$A:$A,0))+INDEX('[1]Jan 2024 School Census'!AT:AT,MATCH($A90,'[1]Jan 2024 School Census'!$A:$A,0))+INDEX('[1]Jan 2024 School Census'!AU:AU,MATCH($A90,'[1]Jan 2024 School Census'!$A:$A,0))</f>
        <v>0</v>
      </c>
      <c r="AK90" s="198">
        <f>INDEX('[1]Jan 2024 School Census'!AV:AV,MATCH($A90,'[1]Jan 2024 School Census'!$A:$A,0))+INDEX('[1]Jan 2024 School Census'!AZ:AZ,MATCH($A90,'[1]Jan 2024 School Census'!$A:$A,0))</f>
        <v>33.1</v>
      </c>
      <c r="AL90" s="198">
        <f>INDEX('[1]Jan 2024 School Census'!AW:AW,MATCH($A90,'[1]Jan 2024 School Census'!$A:$A,0))+INDEX('[1]Jan 2024 School Census'!BA:BA,MATCH($A90,'[1]Jan 2024 School Census'!$A:$A,0))</f>
        <v>19.2</v>
      </c>
      <c r="AM90" s="198">
        <f>INDEX('[1]Jan 2024 School Census'!AX:AX,MATCH($A90,'[1]Jan 2024 School Census'!$A:$A,0))+INDEX('[1]Jan 2024 School Census'!BB:BB,MATCH($A90,'[1]Jan 2024 School Census'!$A:$A,0))+INDEX('[1]Jan 2024 School Census'!AY:AY,MATCH($A90,'[1]Jan 2024 School Census'!$A:$A,0))+INDEX('[1]Jan 2024 School Census'!BC:BC,MATCH($A90,'[1]Jan 2024 School Census'!$A:$A,0))</f>
        <v>1</v>
      </c>
      <c r="AN90" s="198">
        <f>INDEX('[1]Jan 2024 AP Census'!I:I,MATCH($A90,'[1]Jan 2024 AP Census'!$A:$A,0))</f>
        <v>0</v>
      </c>
      <c r="AO90" s="198">
        <f>INDEX('[1]Jan 2024 AP Census'!J:J,MATCH($A90,'[1]Jan 2024 AP Census'!$A:$A,0))</f>
        <v>0</v>
      </c>
      <c r="AP90" s="198">
        <f>INDEX('[1]Jan 2024 EY Census'!N:N,MATCH($A90,'[1]Jan 2024 EY Census'!$A:$A,0))</f>
        <v>127.508667</v>
      </c>
      <c r="AQ90" s="198">
        <f>INDEX('[1]Jan 2024 EY Census'!O:O,MATCH($A90,'[1]Jan 2024 EY Census'!$A:$A,0))</f>
        <v>52.010668000000003</v>
      </c>
      <c r="AR90" s="198">
        <f>INDEX('[1]Jan 2024 EY Census'!P:P,MATCH($A90,'[1]Jan 2024 EY Census'!$A:$A,0))</f>
        <v>3</v>
      </c>
      <c r="AS90" s="198">
        <f>INDEX('[1]Jan 2024 School Census'!BE:BE,MATCH($A90,'[1]Jan 2024 School Census'!$A:$A,0))</f>
        <v>0</v>
      </c>
      <c r="AT90" s="198">
        <f>INDEX('[1]Jan 2024 School Census'!BF:BF,MATCH($A90,'[1]Jan 2024 School Census'!$A:$A,0))</f>
        <v>0</v>
      </c>
      <c r="AU90" s="198">
        <f>INDEX('[1]Jan 2024 School Census'!BG:BG,MATCH($A90,'[1]Jan 2024 School Census'!$A:$A,0))+INDEX('[1]Jan 2024 School Census'!BH:BH,MATCH($A90,'[1]Jan 2024 School Census'!$A:$A,0))</f>
        <v>0</v>
      </c>
      <c r="AV90" s="198">
        <f>INDEX('[1]Jan 2024 School Census'!BI:BI,MATCH($A90,'[1]Jan 2024 School Census'!$A:$A,0))</f>
        <v>6.6</v>
      </c>
      <c r="AW90" s="198">
        <f>INDEX('[1]Jan 2024 School Census'!BJ:BJ,MATCH($A90,'[1]Jan 2024 School Census'!$A:$A,0))</f>
        <v>2</v>
      </c>
      <c r="AX90" s="198">
        <f>INDEX('[1]Jan 2024 School Census'!BK:BK,MATCH($A90,'[1]Jan 2024 School Census'!$A:$A,0))+INDEX('[1]Jan 2024 School Census'!BL:BL,MATCH($A90,'[1]Jan 2024 School Census'!$A:$A,0))</f>
        <v>0</v>
      </c>
      <c r="AY90" s="198">
        <f>INDEX('[1]Jan 2024 School Census'!BM:BM,MATCH($A90,'[1]Jan 2024 School Census'!$A:$A,0))+INDEX('[1]Jan 2024 School Census'!BQ:BQ,MATCH($A90,'[1]Jan 2024 School Census'!$A:$A,0))</f>
        <v>0</v>
      </c>
      <c r="AZ90" s="198">
        <f>INDEX('[1]Jan 2024 School Census'!BN:BN,MATCH($A90,'[1]Jan 2024 School Census'!$A:$A,0))+INDEX('[1]Jan 2024 School Census'!BR:BR,MATCH($A90,'[1]Jan 2024 School Census'!$A:$A,0))</f>
        <v>0</v>
      </c>
      <c r="BA90" s="198">
        <f>INDEX('[1]Jan 2024 School Census'!BO:BO,MATCH($A90,'[1]Jan 2024 School Census'!$A:$A,0))+INDEX('[1]Jan 2024 School Census'!BP:BP,MATCH($A90,'[1]Jan 2024 School Census'!$A:$A,0))+INDEX('[1]Jan 2024 School Census'!BS:BS,MATCH($A90,'[1]Jan 2024 School Census'!$A:$A,0))+INDEX('[1]Jan 2024 School Census'!BT:BT,MATCH($A90,'[1]Jan 2024 School Census'!$A:$A,0))</f>
        <v>0</v>
      </c>
      <c r="BB90" s="198">
        <f>INDEX('[1]Jan 2024 School Census'!BU:BU,MATCH($A90,'[1]Jan 2024 School Census'!$A:$A,0))</f>
        <v>76.266665000000003</v>
      </c>
      <c r="BC90" s="198">
        <f>INDEX('[1]Jan 2024 School Census'!BV:BV,MATCH($A90,'[1]Jan 2024 School Census'!$A:$A,0))</f>
        <v>40.199998999999998</v>
      </c>
      <c r="BD90" s="198">
        <f>INDEX('[1]Jan 2024 School Census'!BW:BW,MATCH($A90,'[1]Jan 2024 School Census'!$A:$A,0))+INDEX('[1]Jan 2024 School Census'!BX:BX,MATCH($A90,'[1]Jan 2024 School Census'!$A:$A,0))</f>
        <v>4.8</v>
      </c>
      <c r="BE90" s="198">
        <f>INDEX('[1]Jan 2024 EY Census'!J:J,MATCH($A90,'[1]Jan 2024 EY Census'!$A:$A,0))</f>
        <v>869.39734699999997</v>
      </c>
      <c r="BF90" s="198">
        <f>INDEX('[1]Jan 2024 EY Census'!K:K,MATCH($A90,'[1]Jan 2024 EY Census'!$A:$A,0))</f>
        <v>289.35400399999997</v>
      </c>
      <c r="BG90" s="198">
        <f>INDEX('[1]Jan 2024 EY Census'!L:L,MATCH($A90,'[1]Jan 2024 EY Census'!$A:$A,0))</f>
        <v>12.868</v>
      </c>
      <c r="BH90" s="198">
        <f t="shared" si="13"/>
        <v>132</v>
      </c>
      <c r="BI90" s="198">
        <f t="shared" si="14"/>
        <v>274</v>
      </c>
      <c r="BJ90" s="198">
        <f t="shared" si="15"/>
        <v>0</v>
      </c>
      <c r="BK90" s="198">
        <f t="shared" si="16"/>
        <v>29</v>
      </c>
      <c r="BL90" s="198">
        <v>129</v>
      </c>
      <c r="BN90" s="218">
        <v>306</v>
      </c>
      <c r="BO90" s="218" t="s">
        <v>126</v>
      </c>
      <c r="BP90" s="218">
        <v>3067001</v>
      </c>
      <c r="BQ90" s="218">
        <v>101852</v>
      </c>
      <c r="BR90" s="218" t="s">
        <v>317</v>
      </c>
      <c r="BS90" s="218" t="s">
        <v>241</v>
      </c>
      <c r="BT90" s="194" t="str">
        <f t="shared" si="12"/>
        <v>Maintained</v>
      </c>
      <c r="BU90" s="211">
        <v>56</v>
      </c>
      <c r="BV90" s="211">
        <v>56</v>
      </c>
      <c r="BW90" s="199">
        <f t="shared" si="17"/>
        <v>4</v>
      </c>
      <c r="BX90" s="195" t="str">
        <f t="shared" si="18"/>
        <v>3064</v>
      </c>
      <c r="BY90" s="228">
        <v>825</v>
      </c>
      <c r="BZ90" s="229" t="s">
        <v>114</v>
      </c>
      <c r="CA90" s="258">
        <v>2476.9482460526315</v>
      </c>
      <c r="CB90" s="259">
        <v>184.05789484210527</v>
      </c>
      <c r="CC90" s="258">
        <v>1570.0784210526317</v>
      </c>
      <c r="CD90" s="259">
        <v>0</v>
      </c>
    </row>
    <row r="91" spans="1:82" ht="14.5" x14ac:dyDescent="0.35">
      <c r="A91" s="196">
        <v>392</v>
      </c>
      <c r="B91" s="197" t="s">
        <v>180</v>
      </c>
      <c r="C91" s="198">
        <v>16007.5</v>
      </c>
      <c r="D91" s="198">
        <v>11172.5</v>
      </c>
      <c r="E91" s="198">
        <f>INDEX('[1]Jan 2024 School Census'!D:D,MATCH($A91,'[1]Jan 2024 School Census'!$A:$A,0))</f>
        <v>2.8</v>
      </c>
      <c r="F91" s="198">
        <f>INDEX('[1]Jan 2024 School Census'!E:E,MATCH($A91,'[1]Jan 2024 School Census'!$A:$A,0))</f>
        <v>39</v>
      </c>
      <c r="G91" s="198">
        <f>INDEX('[1]Jan 2024 School Census'!F:F,MATCH($A91,'[1]Jan 2024 School Census'!$A:$A,0))</f>
        <v>17</v>
      </c>
      <c r="H91" s="198">
        <f>INDEX('[1]Jan 2024 School Census'!G:G,MATCH($A91,'[1]Jan 2024 School Census'!$A:$A,0))+INDEX('[1]Jan 2024 School Census'!H:H,MATCH($A91,'[1]Jan 2024 School Census'!$A:$A,0))</f>
        <v>2</v>
      </c>
      <c r="I91" s="198">
        <f>INDEX('[1]Jan 2024 School Census'!I:I,MATCH($A91,'[1]Jan 2024 School Census'!$A:$A,0))</f>
        <v>57</v>
      </c>
      <c r="J91" s="198">
        <f>INDEX('[1]Jan 2024 School Census'!J:J,MATCH($A91,'[1]Jan 2024 School Census'!$A:$A,0))</f>
        <v>838.000001</v>
      </c>
      <c r="K91" s="198">
        <f>INDEX('[1]Jan 2024 School Census'!K:K,MATCH($A91,'[1]Jan 2024 School Census'!$A:$A,0))</f>
        <v>371.46666699999997</v>
      </c>
      <c r="L91" s="198">
        <f>INDEX('[1]Jan 2024 School Census'!L:L,MATCH($A91,'[1]Jan 2024 School Census'!$A:$A,0))+INDEX('[1]Jan 2024 School Census'!M:M,MATCH($A91,'[1]Jan 2024 School Census'!$A:$A,0))</f>
        <v>12</v>
      </c>
      <c r="M91" s="198">
        <f>INDEX('[1]Jan 2024 School Census'!N:N,MATCH($A91,'[1]Jan 2024 School Census'!$A:$A,0))+INDEX('[1]Jan 2024 School Census'!S:S,MATCH($A91,'[1]Jan 2024 School Census'!$A:$A,0))</f>
        <v>0</v>
      </c>
      <c r="N91" s="198">
        <f>INDEX('[1]Jan 2024 School Census'!O:O,MATCH($A91,'[1]Jan 2024 School Census'!$A:$A,0))+INDEX('[1]Jan 2024 School Census'!T:T,MATCH($A91,'[1]Jan 2024 School Census'!$A:$A,0))</f>
        <v>0</v>
      </c>
      <c r="O91" s="198">
        <f>INDEX('[1]Jan 2024 School Census'!P:P,MATCH($A91,'[1]Jan 2024 School Census'!$A:$A,0))+INDEX('[1]Jan 2024 School Census'!U:U,MATCH($A91,'[1]Jan 2024 School Census'!$A:$A,0))</f>
        <v>0</v>
      </c>
      <c r="P91" s="198">
        <f>INDEX('[1]Jan 2024 School Census'!Q:Q,MATCH($A91,'[1]Jan 2024 School Census'!$A:$A,0))+INDEX('[1]Jan 2024 School Census'!R:R,MATCH($A91,'[1]Jan 2024 School Census'!$A:$A,0))+INDEX('[1]Jan 2024 School Census'!V:V,MATCH($A91,'[1]Jan 2024 School Census'!$A:$A,0))+INDEX('[1]Jan 2024 School Census'!W:W,MATCH($A91,'[1]Jan 2024 School Census'!$A:$A,0))</f>
        <v>0</v>
      </c>
      <c r="Q91" s="198">
        <f>INDEX('[1]Jan 2024 School Census'!X:X,MATCH($A91,'[1]Jan 2024 School Census'!$A:$A,0))</f>
        <v>15</v>
      </c>
      <c r="R91" s="198">
        <f>INDEX('[1]Jan 2024 School Census'!Y:Y,MATCH($A91,'[1]Jan 2024 School Census'!$A:$A,0))</f>
        <v>283</v>
      </c>
      <c r="S91" s="198">
        <f>INDEX('[1]Jan 2024 School Census'!Z:Z,MATCH($A91,'[1]Jan 2024 School Census'!$A:$A,0))</f>
        <v>109</v>
      </c>
      <c r="T91" s="198">
        <f>INDEX('[1]Jan 2024 School Census'!AA:AA,MATCH($A91,'[1]Jan 2024 School Census'!$A:$A,0))+INDEX('[1]Jan 2024 School Census'!AB:AB,MATCH($A91,'[1]Jan 2024 School Census'!$A:$A,0))</f>
        <v>5</v>
      </c>
      <c r="U91" s="198">
        <f>INDEX('[1]Jan 2024 AP Census'!D:D,MATCH($A91,'[1]Jan 2024 AP Census'!$A:$A,0))</f>
        <v>0</v>
      </c>
      <c r="V91" s="198">
        <f>INDEX('[1]Jan 2024 AP Census'!E:E,MATCH($A91,'[1]Jan 2024 AP Census'!$A:$A,0))</f>
        <v>0</v>
      </c>
      <c r="W91" s="198">
        <f>INDEX('[1]Jan 2024 AP Census'!F:F,MATCH($A91,'[1]Jan 2024 AP Census'!$A:$A,0))</f>
        <v>0</v>
      </c>
      <c r="X91" s="198">
        <f>INDEX('[1]Jan 2024 EY Census'!D:D,MATCH($A91,'[1]Jan 2024 EY Census'!$A:$A,0))</f>
        <v>353.22800100000001</v>
      </c>
      <c r="Y91" s="198">
        <f>INDEX('[1]Jan 2024 EY Census'!E:E,MATCH($A91,'[1]Jan 2024 EY Census'!$A:$A,0))</f>
        <v>949.578666</v>
      </c>
      <c r="Z91" s="198">
        <f>INDEX('[1]Jan 2024 EY Census'!F:F,MATCH($A91,'[1]Jan 2024 EY Census'!$A:$A,0))</f>
        <v>228.933333</v>
      </c>
      <c r="AA91" s="198">
        <f>INDEX('[1]Jan 2024 EY Census'!G:G,MATCH($A91,'[1]Jan 2024 EY Census'!$A:$A,0))</f>
        <v>6</v>
      </c>
      <c r="AB91" s="198">
        <f>INDEX('[1]Jan 2024 School Census'!AF:AF,MATCH($A91,'[1]Jan 2024 School Census'!$A:$A,0))</f>
        <v>2</v>
      </c>
      <c r="AC91" s="198">
        <f>INDEX('[1]Jan 2024 School Census'!AG:AG,MATCH($A91,'[1]Jan 2024 School Census'!$A:$A,0))</f>
        <v>0</v>
      </c>
      <c r="AD91" s="198">
        <f>INDEX('[1]Jan 2024 School Census'!AH:AH,MATCH($A91,'[1]Jan 2024 School Census'!$A:$A,0))+INDEX('[1]Jan 2024 School Census'!AI:AI,MATCH($A91,'[1]Jan 2024 School Census'!$A:$A,0))</f>
        <v>0</v>
      </c>
      <c r="AE91" s="198">
        <f>INDEX('[1]Jan 2024 School Census'!AJ:AJ,MATCH($A91,'[1]Jan 2024 School Census'!$A:$A,0))</f>
        <v>89</v>
      </c>
      <c r="AF91" s="198">
        <f>INDEX('[1]Jan 2024 School Census'!AK:AK,MATCH($A91,'[1]Jan 2024 School Census'!$A:$A,0))</f>
        <v>58</v>
      </c>
      <c r="AG91" s="198">
        <f>INDEX('[1]Jan 2024 School Census'!AL:AL,MATCH($A91,'[1]Jan 2024 School Census'!$A:$A,0))+INDEX('[1]Jan 2024 School Census'!AM:AM,MATCH($A91,'[1]Jan 2024 School Census'!$A:$A,0))</f>
        <v>2</v>
      </c>
      <c r="AH91" s="198">
        <f>INDEX('[1]Jan 2024 School Census'!AN:AN,MATCH($A91,'[1]Jan 2024 School Census'!$A:$A,0))+INDEX('[1]Jan 2024 School Census'!AR:AR,MATCH($A91,'[1]Jan 2024 School Census'!$A:$A,0))</f>
        <v>0</v>
      </c>
      <c r="AI91" s="198">
        <f>INDEX('[1]Jan 2024 School Census'!AO:AO,MATCH($A91,'[1]Jan 2024 School Census'!$A:$A,0))+INDEX('[1]Jan 2024 School Census'!AS:AS,MATCH($A91,'[1]Jan 2024 School Census'!$A:$A,0))</f>
        <v>0</v>
      </c>
      <c r="AJ91" s="198">
        <f>INDEX('[1]Jan 2024 School Census'!AP:AP,MATCH($A91,'[1]Jan 2024 School Census'!$A:$A,0))+INDEX('[1]Jan 2024 School Census'!AQ:AQ,MATCH($A91,'[1]Jan 2024 School Census'!$A:$A,0))+INDEX('[1]Jan 2024 School Census'!AT:AT,MATCH($A91,'[1]Jan 2024 School Census'!$A:$A,0))+INDEX('[1]Jan 2024 School Census'!AU:AU,MATCH($A91,'[1]Jan 2024 School Census'!$A:$A,0))</f>
        <v>0</v>
      </c>
      <c r="AK91" s="198">
        <f>INDEX('[1]Jan 2024 School Census'!AV:AV,MATCH($A91,'[1]Jan 2024 School Census'!$A:$A,0))+INDEX('[1]Jan 2024 School Census'!AZ:AZ,MATCH($A91,'[1]Jan 2024 School Census'!$A:$A,0))</f>
        <v>32</v>
      </c>
      <c r="AL91" s="198">
        <f>INDEX('[1]Jan 2024 School Census'!AW:AW,MATCH($A91,'[1]Jan 2024 School Census'!$A:$A,0))+INDEX('[1]Jan 2024 School Census'!BA:BA,MATCH($A91,'[1]Jan 2024 School Census'!$A:$A,0))</f>
        <v>17</v>
      </c>
      <c r="AM91" s="198">
        <f>INDEX('[1]Jan 2024 School Census'!AX:AX,MATCH($A91,'[1]Jan 2024 School Census'!$A:$A,0))+INDEX('[1]Jan 2024 School Census'!BB:BB,MATCH($A91,'[1]Jan 2024 School Census'!$A:$A,0))+INDEX('[1]Jan 2024 School Census'!AY:AY,MATCH($A91,'[1]Jan 2024 School Census'!$A:$A,0))+INDEX('[1]Jan 2024 School Census'!BC:BC,MATCH($A91,'[1]Jan 2024 School Census'!$A:$A,0))</f>
        <v>1</v>
      </c>
      <c r="AN91" s="198">
        <f>INDEX('[1]Jan 2024 AP Census'!I:I,MATCH($A91,'[1]Jan 2024 AP Census'!$A:$A,0))</f>
        <v>0</v>
      </c>
      <c r="AO91" s="198">
        <f>INDEX('[1]Jan 2024 AP Census'!J:J,MATCH($A91,'[1]Jan 2024 AP Census'!$A:$A,0))</f>
        <v>0</v>
      </c>
      <c r="AP91" s="198">
        <f>INDEX('[1]Jan 2024 EY Census'!N:N,MATCH($A91,'[1]Jan 2024 EY Census'!$A:$A,0))</f>
        <v>34.799999999999997</v>
      </c>
      <c r="AQ91" s="198">
        <f>INDEX('[1]Jan 2024 EY Census'!O:O,MATCH($A91,'[1]Jan 2024 EY Census'!$A:$A,0))</f>
        <v>25</v>
      </c>
      <c r="AR91" s="198">
        <f>INDEX('[1]Jan 2024 EY Census'!P:P,MATCH($A91,'[1]Jan 2024 EY Census'!$A:$A,0))</f>
        <v>3</v>
      </c>
      <c r="AS91" s="198">
        <f>INDEX('[1]Jan 2024 School Census'!BE:BE,MATCH($A91,'[1]Jan 2024 School Census'!$A:$A,0))</f>
        <v>24</v>
      </c>
      <c r="AT91" s="198">
        <f>INDEX('[1]Jan 2024 School Census'!BF:BF,MATCH($A91,'[1]Jan 2024 School Census'!$A:$A,0))</f>
        <v>11</v>
      </c>
      <c r="AU91" s="198">
        <f>INDEX('[1]Jan 2024 School Census'!BG:BG,MATCH($A91,'[1]Jan 2024 School Census'!$A:$A,0))+INDEX('[1]Jan 2024 School Census'!BH:BH,MATCH($A91,'[1]Jan 2024 School Census'!$A:$A,0))</f>
        <v>2</v>
      </c>
      <c r="AV91" s="198">
        <f>INDEX('[1]Jan 2024 School Census'!BI:BI,MATCH($A91,'[1]Jan 2024 School Census'!$A:$A,0))</f>
        <v>238.81733</v>
      </c>
      <c r="AW91" s="198">
        <f>INDEX('[1]Jan 2024 School Census'!BJ:BJ,MATCH($A91,'[1]Jan 2024 School Census'!$A:$A,0))</f>
        <v>105.316665</v>
      </c>
      <c r="AX91" s="198">
        <f>INDEX('[1]Jan 2024 School Census'!BK:BK,MATCH($A91,'[1]Jan 2024 School Census'!$A:$A,0))+INDEX('[1]Jan 2024 School Census'!BL:BL,MATCH($A91,'[1]Jan 2024 School Census'!$A:$A,0))</f>
        <v>0</v>
      </c>
      <c r="AY91" s="198">
        <f>INDEX('[1]Jan 2024 School Census'!BM:BM,MATCH($A91,'[1]Jan 2024 School Census'!$A:$A,0))+INDEX('[1]Jan 2024 School Census'!BQ:BQ,MATCH($A91,'[1]Jan 2024 School Census'!$A:$A,0))</f>
        <v>0</v>
      </c>
      <c r="AZ91" s="198">
        <f>INDEX('[1]Jan 2024 School Census'!BN:BN,MATCH($A91,'[1]Jan 2024 School Census'!$A:$A,0))+INDEX('[1]Jan 2024 School Census'!BR:BR,MATCH($A91,'[1]Jan 2024 School Census'!$A:$A,0))</f>
        <v>0</v>
      </c>
      <c r="BA91" s="198">
        <f>INDEX('[1]Jan 2024 School Census'!BO:BO,MATCH($A91,'[1]Jan 2024 School Census'!$A:$A,0))+INDEX('[1]Jan 2024 School Census'!BP:BP,MATCH($A91,'[1]Jan 2024 School Census'!$A:$A,0))+INDEX('[1]Jan 2024 School Census'!BS:BS,MATCH($A91,'[1]Jan 2024 School Census'!$A:$A,0))+INDEX('[1]Jan 2024 School Census'!BT:BT,MATCH($A91,'[1]Jan 2024 School Census'!$A:$A,0))</f>
        <v>0</v>
      </c>
      <c r="BB91" s="198">
        <f>INDEX('[1]Jan 2024 School Census'!BU:BU,MATCH($A91,'[1]Jan 2024 School Census'!$A:$A,0))</f>
        <v>83</v>
      </c>
      <c r="BC91" s="198">
        <f>INDEX('[1]Jan 2024 School Census'!BV:BV,MATCH($A91,'[1]Jan 2024 School Census'!$A:$A,0))</f>
        <v>44</v>
      </c>
      <c r="BD91" s="198">
        <f>INDEX('[1]Jan 2024 School Census'!BW:BW,MATCH($A91,'[1]Jan 2024 School Census'!$A:$A,0))+INDEX('[1]Jan 2024 School Census'!BX:BX,MATCH($A91,'[1]Jan 2024 School Census'!$A:$A,0))</f>
        <v>2</v>
      </c>
      <c r="BE91" s="198">
        <f>INDEX('[1]Jan 2024 EY Census'!J:J,MATCH($A91,'[1]Jan 2024 EY Census'!$A:$A,0))</f>
        <v>817.903325</v>
      </c>
      <c r="BF91" s="198">
        <f>INDEX('[1]Jan 2024 EY Census'!K:K,MATCH($A91,'[1]Jan 2024 EY Census'!$A:$A,0))</f>
        <v>263.77266600000002</v>
      </c>
      <c r="BG91" s="198">
        <f>INDEX('[1]Jan 2024 EY Census'!L:L,MATCH($A91,'[1]Jan 2024 EY Census'!$A:$A,0))</f>
        <v>7.2</v>
      </c>
      <c r="BH91" s="198">
        <f t="shared" si="13"/>
        <v>354</v>
      </c>
      <c r="BI91" s="198">
        <f t="shared" si="14"/>
        <v>467.5</v>
      </c>
      <c r="BJ91" s="198">
        <f t="shared" si="15"/>
        <v>0</v>
      </c>
      <c r="BK91" s="198">
        <f t="shared" si="16"/>
        <v>0</v>
      </c>
      <c r="BL91" s="198">
        <v>38</v>
      </c>
      <c r="BN91" s="218">
        <v>306</v>
      </c>
      <c r="BO91" s="218" t="s">
        <v>126</v>
      </c>
      <c r="BP91" s="218">
        <v>3067002</v>
      </c>
      <c r="BQ91" s="218">
        <v>147874</v>
      </c>
      <c r="BR91" s="218" t="s">
        <v>1103</v>
      </c>
      <c r="BS91" s="218" t="s">
        <v>256</v>
      </c>
      <c r="BT91" s="194" t="str">
        <f t="shared" si="12"/>
        <v>Academy</v>
      </c>
      <c r="BU91" s="211">
        <v>56</v>
      </c>
      <c r="BV91" s="211">
        <v>73</v>
      </c>
      <c r="BW91" s="199">
        <f t="shared" si="17"/>
        <v>5</v>
      </c>
      <c r="BX91" s="195" t="str">
        <f t="shared" si="18"/>
        <v>3065</v>
      </c>
      <c r="BY91" s="228">
        <v>826</v>
      </c>
      <c r="BZ91" s="229" t="s">
        <v>173</v>
      </c>
      <c r="CA91" s="258">
        <v>1254.0410526315791</v>
      </c>
      <c r="CB91" s="259">
        <v>161.72105263157891</v>
      </c>
      <c r="CC91" s="258">
        <v>844.81526315789472</v>
      </c>
      <c r="CD91" s="259">
        <v>0.68421052631578949</v>
      </c>
    </row>
    <row r="92" spans="1:82" ht="14.5" x14ac:dyDescent="0.35">
      <c r="A92" s="196">
        <v>815</v>
      </c>
      <c r="B92" s="197" t="s">
        <v>181</v>
      </c>
      <c r="C92" s="198">
        <v>41274</v>
      </c>
      <c r="D92" s="198">
        <v>32618</v>
      </c>
      <c r="E92" s="198">
        <f>INDEX('[1]Jan 2024 School Census'!D:D,MATCH($A92,'[1]Jan 2024 School Census'!$A:$A,0))</f>
        <v>15</v>
      </c>
      <c r="F92" s="198">
        <f>INDEX('[1]Jan 2024 School Census'!E:E,MATCH($A92,'[1]Jan 2024 School Census'!$A:$A,0))</f>
        <v>108.466667</v>
      </c>
      <c r="G92" s="198">
        <f>INDEX('[1]Jan 2024 School Census'!F:F,MATCH($A92,'[1]Jan 2024 School Census'!$A:$A,0))</f>
        <v>38</v>
      </c>
      <c r="H92" s="198">
        <f>INDEX('[1]Jan 2024 School Census'!G:G,MATCH($A92,'[1]Jan 2024 School Census'!$A:$A,0))+INDEX('[1]Jan 2024 School Census'!H:H,MATCH($A92,'[1]Jan 2024 School Census'!$A:$A,0))</f>
        <v>4</v>
      </c>
      <c r="I92" s="198">
        <f>INDEX('[1]Jan 2024 School Census'!I:I,MATCH($A92,'[1]Jan 2024 School Census'!$A:$A,0))</f>
        <v>30.4</v>
      </c>
      <c r="J92" s="198">
        <f>INDEX('[1]Jan 2024 School Census'!J:J,MATCH($A92,'[1]Jan 2024 School Census'!$A:$A,0))</f>
        <v>562.79999899999996</v>
      </c>
      <c r="K92" s="198">
        <f>INDEX('[1]Jan 2024 School Census'!K:K,MATCH($A92,'[1]Jan 2024 School Census'!$A:$A,0))</f>
        <v>234.99999700000001</v>
      </c>
      <c r="L92" s="198">
        <f>INDEX('[1]Jan 2024 School Census'!L:L,MATCH($A92,'[1]Jan 2024 School Census'!$A:$A,0))+INDEX('[1]Jan 2024 School Census'!M:M,MATCH($A92,'[1]Jan 2024 School Census'!$A:$A,0))</f>
        <v>3</v>
      </c>
      <c r="M92" s="198">
        <f>INDEX('[1]Jan 2024 School Census'!N:N,MATCH($A92,'[1]Jan 2024 School Census'!$A:$A,0))+INDEX('[1]Jan 2024 School Census'!S:S,MATCH($A92,'[1]Jan 2024 School Census'!$A:$A,0))</f>
        <v>0</v>
      </c>
      <c r="N92" s="198">
        <f>INDEX('[1]Jan 2024 School Census'!O:O,MATCH($A92,'[1]Jan 2024 School Census'!$A:$A,0))+INDEX('[1]Jan 2024 School Census'!T:T,MATCH($A92,'[1]Jan 2024 School Census'!$A:$A,0))</f>
        <v>0</v>
      </c>
      <c r="O92" s="198">
        <f>INDEX('[1]Jan 2024 School Census'!P:P,MATCH($A92,'[1]Jan 2024 School Census'!$A:$A,0))+INDEX('[1]Jan 2024 School Census'!U:U,MATCH($A92,'[1]Jan 2024 School Census'!$A:$A,0))</f>
        <v>0</v>
      </c>
      <c r="P92" s="198">
        <f>INDEX('[1]Jan 2024 School Census'!Q:Q,MATCH($A92,'[1]Jan 2024 School Census'!$A:$A,0))+INDEX('[1]Jan 2024 School Census'!R:R,MATCH($A92,'[1]Jan 2024 School Census'!$A:$A,0))+INDEX('[1]Jan 2024 School Census'!V:V,MATCH($A92,'[1]Jan 2024 School Census'!$A:$A,0))+INDEX('[1]Jan 2024 School Census'!W:W,MATCH($A92,'[1]Jan 2024 School Census'!$A:$A,0))</f>
        <v>0</v>
      </c>
      <c r="Q92" s="198">
        <f>INDEX('[1]Jan 2024 School Census'!X:X,MATCH($A92,'[1]Jan 2024 School Census'!$A:$A,0))</f>
        <v>51.866667</v>
      </c>
      <c r="R92" s="198">
        <f>INDEX('[1]Jan 2024 School Census'!Y:Y,MATCH($A92,'[1]Jan 2024 School Census'!$A:$A,0))</f>
        <v>723.23333200000002</v>
      </c>
      <c r="S92" s="198">
        <f>INDEX('[1]Jan 2024 School Census'!Z:Z,MATCH($A92,'[1]Jan 2024 School Census'!$A:$A,0))</f>
        <v>278.60000000000002</v>
      </c>
      <c r="T92" s="198">
        <f>INDEX('[1]Jan 2024 School Census'!AA:AA,MATCH($A92,'[1]Jan 2024 School Census'!$A:$A,0))+INDEX('[1]Jan 2024 School Census'!AB:AB,MATCH($A92,'[1]Jan 2024 School Census'!$A:$A,0))</f>
        <v>5</v>
      </c>
      <c r="U92" s="198">
        <f>INDEX('[1]Jan 2024 AP Census'!D:D,MATCH($A92,'[1]Jan 2024 AP Census'!$A:$A,0))</f>
        <v>0</v>
      </c>
      <c r="V92" s="198">
        <f>INDEX('[1]Jan 2024 AP Census'!E:E,MATCH($A92,'[1]Jan 2024 AP Census'!$A:$A,0))</f>
        <v>0</v>
      </c>
      <c r="W92" s="198">
        <f>INDEX('[1]Jan 2024 AP Census'!F:F,MATCH($A92,'[1]Jan 2024 AP Census'!$A:$A,0))</f>
        <v>0</v>
      </c>
      <c r="X92" s="198">
        <f>INDEX('[1]Jan 2024 EY Census'!D:D,MATCH($A92,'[1]Jan 2024 EY Census'!$A:$A,0))</f>
        <v>735.45200299999999</v>
      </c>
      <c r="Y92" s="198">
        <f>INDEX('[1]Jan 2024 EY Census'!E:E,MATCH($A92,'[1]Jan 2024 EY Census'!$A:$A,0))</f>
        <v>3855.6353349999999</v>
      </c>
      <c r="Z92" s="198">
        <f>INDEX('[1]Jan 2024 EY Census'!F:F,MATCH($A92,'[1]Jan 2024 EY Census'!$A:$A,0))</f>
        <v>1265.792672</v>
      </c>
      <c r="AA92" s="198">
        <f>INDEX('[1]Jan 2024 EY Census'!G:G,MATCH($A92,'[1]Jan 2024 EY Census'!$A:$A,0))</f>
        <v>116</v>
      </c>
      <c r="AB92" s="198">
        <f>INDEX('[1]Jan 2024 School Census'!AF:AF,MATCH($A92,'[1]Jan 2024 School Census'!$A:$A,0))</f>
        <v>32.799999999999997</v>
      </c>
      <c r="AC92" s="198">
        <f>INDEX('[1]Jan 2024 School Census'!AG:AG,MATCH($A92,'[1]Jan 2024 School Census'!$A:$A,0))</f>
        <v>16</v>
      </c>
      <c r="AD92" s="198">
        <f>INDEX('[1]Jan 2024 School Census'!AH:AH,MATCH($A92,'[1]Jan 2024 School Census'!$A:$A,0))+INDEX('[1]Jan 2024 School Census'!AI:AI,MATCH($A92,'[1]Jan 2024 School Census'!$A:$A,0))</f>
        <v>2</v>
      </c>
      <c r="AE92" s="198">
        <f>INDEX('[1]Jan 2024 School Census'!AJ:AJ,MATCH($A92,'[1]Jan 2024 School Census'!$A:$A,0))</f>
        <v>68.25</v>
      </c>
      <c r="AF92" s="198">
        <f>INDEX('[1]Jan 2024 School Census'!AK:AK,MATCH($A92,'[1]Jan 2024 School Census'!$A:$A,0))</f>
        <v>32.6</v>
      </c>
      <c r="AG92" s="198">
        <f>INDEX('[1]Jan 2024 School Census'!AL:AL,MATCH($A92,'[1]Jan 2024 School Census'!$A:$A,0))+INDEX('[1]Jan 2024 School Census'!AM:AM,MATCH($A92,'[1]Jan 2024 School Census'!$A:$A,0))</f>
        <v>2</v>
      </c>
      <c r="AH92" s="198">
        <f>INDEX('[1]Jan 2024 School Census'!AN:AN,MATCH($A92,'[1]Jan 2024 School Census'!$A:$A,0))+INDEX('[1]Jan 2024 School Census'!AR:AR,MATCH($A92,'[1]Jan 2024 School Census'!$A:$A,0))</f>
        <v>0</v>
      </c>
      <c r="AI92" s="198">
        <f>INDEX('[1]Jan 2024 School Census'!AO:AO,MATCH($A92,'[1]Jan 2024 School Census'!$A:$A,0))+INDEX('[1]Jan 2024 School Census'!AS:AS,MATCH($A92,'[1]Jan 2024 School Census'!$A:$A,0))</f>
        <v>0</v>
      </c>
      <c r="AJ92" s="198">
        <f>INDEX('[1]Jan 2024 School Census'!AP:AP,MATCH($A92,'[1]Jan 2024 School Census'!$A:$A,0))+INDEX('[1]Jan 2024 School Census'!AQ:AQ,MATCH($A92,'[1]Jan 2024 School Census'!$A:$A,0))+INDEX('[1]Jan 2024 School Census'!AT:AT,MATCH($A92,'[1]Jan 2024 School Census'!$A:$A,0))+INDEX('[1]Jan 2024 School Census'!AU:AU,MATCH($A92,'[1]Jan 2024 School Census'!$A:$A,0))</f>
        <v>0</v>
      </c>
      <c r="AK92" s="198">
        <f>INDEX('[1]Jan 2024 School Census'!AV:AV,MATCH($A92,'[1]Jan 2024 School Census'!$A:$A,0))+INDEX('[1]Jan 2024 School Census'!AZ:AZ,MATCH($A92,'[1]Jan 2024 School Census'!$A:$A,0))</f>
        <v>88.4</v>
      </c>
      <c r="AL92" s="198">
        <f>INDEX('[1]Jan 2024 School Census'!AW:AW,MATCH($A92,'[1]Jan 2024 School Census'!$A:$A,0))+INDEX('[1]Jan 2024 School Census'!BA:BA,MATCH($A92,'[1]Jan 2024 School Census'!$A:$A,0))</f>
        <v>43.8</v>
      </c>
      <c r="AM92" s="198">
        <f>INDEX('[1]Jan 2024 School Census'!AX:AX,MATCH($A92,'[1]Jan 2024 School Census'!$A:$A,0))+INDEX('[1]Jan 2024 School Census'!BB:BB,MATCH($A92,'[1]Jan 2024 School Census'!$A:$A,0))+INDEX('[1]Jan 2024 School Census'!AY:AY,MATCH($A92,'[1]Jan 2024 School Census'!$A:$A,0))+INDEX('[1]Jan 2024 School Census'!BC:BC,MATCH($A92,'[1]Jan 2024 School Census'!$A:$A,0))</f>
        <v>0</v>
      </c>
      <c r="AN92" s="198">
        <f>INDEX('[1]Jan 2024 AP Census'!I:I,MATCH($A92,'[1]Jan 2024 AP Census'!$A:$A,0))</f>
        <v>0</v>
      </c>
      <c r="AO92" s="198">
        <f>INDEX('[1]Jan 2024 AP Census'!J:J,MATCH($A92,'[1]Jan 2024 AP Census'!$A:$A,0))</f>
        <v>0</v>
      </c>
      <c r="AP92" s="198">
        <f>INDEX('[1]Jan 2024 EY Census'!N:N,MATCH($A92,'[1]Jan 2024 EY Census'!$A:$A,0))</f>
        <v>277.35799900000001</v>
      </c>
      <c r="AQ92" s="198">
        <f>INDEX('[1]Jan 2024 EY Census'!O:O,MATCH($A92,'[1]Jan 2024 EY Census'!$A:$A,0))</f>
        <v>135.51333299999999</v>
      </c>
      <c r="AR92" s="198">
        <f>INDEX('[1]Jan 2024 EY Census'!P:P,MATCH($A92,'[1]Jan 2024 EY Census'!$A:$A,0))</f>
        <v>18</v>
      </c>
      <c r="AS92" s="198">
        <f>INDEX('[1]Jan 2024 School Census'!BE:BE,MATCH($A92,'[1]Jan 2024 School Census'!$A:$A,0))</f>
        <v>47.4</v>
      </c>
      <c r="AT92" s="198">
        <f>INDEX('[1]Jan 2024 School Census'!BF:BF,MATCH($A92,'[1]Jan 2024 School Census'!$A:$A,0))</f>
        <v>21.6</v>
      </c>
      <c r="AU92" s="198">
        <f>INDEX('[1]Jan 2024 School Census'!BG:BG,MATCH($A92,'[1]Jan 2024 School Census'!$A:$A,0))+INDEX('[1]Jan 2024 School Census'!BH:BH,MATCH($A92,'[1]Jan 2024 School Census'!$A:$A,0))</f>
        <v>1</v>
      </c>
      <c r="AV92" s="198">
        <f>INDEX('[1]Jan 2024 School Census'!BI:BI,MATCH($A92,'[1]Jan 2024 School Census'!$A:$A,0))</f>
        <v>228.03333000000001</v>
      </c>
      <c r="AW92" s="198">
        <f>INDEX('[1]Jan 2024 School Census'!BJ:BJ,MATCH($A92,'[1]Jan 2024 School Census'!$A:$A,0))</f>
        <v>120.316665</v>
      </c>
      <c r="AX92" s="198">
        <f>INDEX('[1]Jan 2024 School Census'!BK:BK,MATCH($A92,'[1]Jan 2024 School Census'!$A:$A,0))+INDEX('[1]Jan 2024 School Census'!BL:BL,MATCH($A92,'[1]Jan 2024 School Census'!$A:$A,0))</f>
        <v>2</v>
      </c>
      <c r="AY92" s="198">
        <f>INDEX('[1]Jan 2024 School Census'!BM:BM,MATCH($A92,'[1]Jan 2024 School Census'!$A:$A,0))+INDEX('[1]Jan 2024 School Census'!BQ:BQ,MATCH($A92,'[1]Jan 2024 School Census'!$A:$A,0))</f>
        <v>0</v>
      </c>
      <c r="AZ92" s="198">
        <f>INDEX('[1]Jan 2024 School Census'!BN:BN,MATCH($A92,'[1]Jan 2024 School Census'!$A:$A,0))+INDEX('[1]Jan 2024 School Census'!BR:BR,MATCH($A92,'[1]Jan 2024 School Census'!$A:$A,0))</f>
        <v>0</v>
      </c>
      <c r="BA92" s="198">
        <f>INDEX('[1]Jan 2024 School Census'!BO:BO,MATCH($A92,'[1]Jan 2024 School Census'!$A:$A,0))+INDEX('[1]Jan 2024 School Census'!BP:BP,MATCH($A92,'[1]Jan 2024 School Census'!$A:$A,0))+INDEX('[1]Jan 2024 School Census'!BS:BS,MATCH($A92,'[1]Jan 2024 School Census'!$A:$A,0))+INDEX('[1]Jan 2024 School Census'!BT:BT,MATCH($A92,'[1]Jan 2024 School Census'!$A:$A,0))</f>
        <v>0</v>
      </c>
      <c r="BB92" s="198">
        <f>INDEX('[1]Jan 2024 School Census'!BU:BU,MATCH($A92,'[1]Jan 2024 School Census'!$A:$A,0))</f>
        <v>248.57733400000001</v>
      </c>
      <c r="BC92" s="198">
        <f>INDEX('[1]Jan 2024 School Census'!BV:BV,MATCH($A92,'[1]Jan 2024 School Census'!$A:$A,0))</f>
        <v>118.311333</v>
      </c>
      <c r="BD92" s="198">
        <f>INDEX('[1]Jan 2024 School Census'!BW:BW,MATCH($A92,'[1]Jan 2024 School Census'!$A:$A,0))+INDEX('[1]Jan 2024 School Census'!BX:BX,MATCH($A92,'[1]Jan 2024 School Census'!$A:$A,0))</f>
        <v>3.6</v>
      </c>
      <c r="BE92" s="198">
        <f>INDEX('[1]Jan 2024 EY Census'!J:J,MATCH($A92,'[1]Jan 2024 EY Census'!$A:$A,0))</f>
        <v>2451.7806679999999</v>
      </c>
      <c r="BF92" s="198">
        <f>INDEX('[1]Jan 2024 EY Census'!K:K,MATCH($A92,'[1]Jan 2024 EY Census'!$A:$A,0))</f>
        <v>833.431331</v>
      </c>
      <c r="BG92" s="198">
        <f>INDEX('[1]Jan 2024 EY Census'!L:L,MATCH($A92,'[1]Jan 2024 EY Census'!$A:$A,0))</f>
        <v>27.863333000000001</v>
      </c>
      <c r="BH92" s="198">
        <f t="shared" si="13"/>
        <v>331</v>
      </c>
      <c r="BI92" s="198">
        <f t="shared" si="14"/>
        <v>462</v>
      </c>
      <c r="BJ92" s="198">
        <f t="shared" si="15"/>
        <v>114</v>
      </c>
      <c r="BK92" s="198">
        <f t="shared" si="16"/>
        <v>329</v>
      </c>
      <c r="BL92" s="198">
        <v>156</v>
      </c>
      <c r="BN92" s="218">
        <v>306</v>
      </c>
      <c r="BO92" s="218" t="s">
        <v>126</v>
      </c>
      <c r="BP92" s="218">
        <v>3067004</v>
      </c>
      <c r="BQ92" s="218">
        <v>145591</v>
      </c>
      <c r="BR92" s="218" t="s">
        <v>1147</v>
      </c>
      <c r="BS92" s="218" t="s">
        <v>245</v>
      </c>
      <c r="BT92" s="194" t="str">
        <f t="shared" si="12"/>
        <v>Academy</v>
      </c>
      <c r="BU92" s="211">
        <v>27.5</v>
      </c>
      <c r="BV92" s="211">
        <v>74</v>
      </c>
      <c r="BW92" s="199">
        <f t="shared" si="17"/>
        <v>6</v>
      </c>
      <c r="BX92" s="195" t="str">
        <f t="shared" si="18"/>
        <v>3066</v>
      </c>
      <c r="BY92" s="228">
        <v>830</v>
      </c>
      <c r="BZ92" s="229" t="s">
        <v>130</v>
      </c>
      <c r="CA92" s="258">
        <v>3553.3042104210526</v>
      </c>
      <c r="CB92" s="259">
        <v>414.0471932105263</v>
      </c>
      <c r="CC92" s="258">
        <v>2401.8047368421053</v>
      </c>
      <c r="CD92" s="259">
        <v>43.543157894736844</v>
      </c>
    </row>
    <row r="93" spans="1:82" ht="14.5" x14ac:dyDescent="0.35">
      <c r="A93" s="196">
        <v>940</v>
      </c>
      <c r="B93" s="197" t="s">
        <v>1099</v>
      </c>
      <c r="C93" s="198">
        <v>29539.5</v>
      </c>
      <c r="D93" s="198">
        <v>20888</v>
      </c>
      <c r="E93" s="198">
        <f>INDEX('[1]Jan 2024 School Census'!D:D,MATCH($A93,'[1]Jan 2024 School Census'!$A:$A,0))</f>
        <v>53.4</v>
      </c>
      <c r="F93" s="198">
        <f>INDEX('[1]Jan 2024 School Census'!E:E,MATCH($A93,'[1]Jan 2024 School Census'!$A:$A,0))</f>
        <v>244.20000400000001</v>
      </c>
      <c r="G93" s="198">
        <f>INDEX('[1]Jan 2024 School Census'!F:F,MATCH($A93,'[1]Jan 2024 School Census'!$A:$A,0))</f>
        <v>89.600002000000003</v>
      </c>
      <c r="H93" s="198">
        <f>INDEX('[1]Jan 2024 School Census'!G:G,MATCH($A93,'[1]Jan 2024 School Census'!$A:$A,0))+INDEX('[1]Jan 2024 School Census'!H:H,MATCH($A93,'[1]Jan 2024 School Census'!$A:$A,0))</f>
        <v>14</v>
      </c>
      <c r="I93" s="198">
        <f>INDEX('[1]Jan 2024 School Census'!I:I,MATCH($A93,'[1]Jan 2024 School Census'!$A:$A,0))</f>
        <v>3.7</v>
      </c>
      <c r="J93" s="198">
        <f>INDEX('[1]Jan 2024 School Census'!J:J,MATCH($A93,'[1]Jan 2024 School Census'!$A:$A,0))</f>
        <v>153.23333299999999</v>
      </c>
      <c r="K93" s="198">
        <f>INDEX('[1]Jan 2024 School Census'!K:K,MATCH($A93,'[1]Jan 2024 School Census'!$A:$A,0))</f>
        <v>67.133332999999993</v>
      </c>
      <c r="L93" s="198">
        <f>INDEX('[1]Jan 2024 School Census'!L:L,MATCH($A93,'[1]Jan 2024 School Census'!$A:$A,0))+INDEX('[1]Jan 2024 School Census'!M:M,MATCH($A93,'[1]Jan 2024 School Census'!$A:$A,0))</f>
        <v>0</v>
      </c>
      <c r="M93" s="198">
        <f>INDEX('[1]Jan 2024 School Census'!N:N,MATCH($A93,'[1]Jan 2024 School Census'!$A:$A,0))+INDEX('[1]Jan 2024 School Census'!S:S,MATCH($A93,'[1]Jan 2024 School Census'!$A:$A,0))</f>
        <v>0</v>
      </c>
      <c r="N93" s="198">
        <f>INDEX('[1]Jan 2024 School Census'!O:O,MATCH($A93,'[1]Jan 2024 School Census'!$A:$A,0))+INDEX('[1]Jan 2024 School Census'!T:T,MATCH($A93,'[1]Jan 2024 School Census'!$A:$A,0))</f>
        <v>0</v>
      </c>
      <c r="O93" s="198">
        <f>INDEX('[1]Jan 2024 School Census'!P:P,MATCH($A93,'[1]Jan 2024 School Census'!$A:$A,0))+INDEX('[1]Jan 2024 School Census'!U:U,MATCH($A93,'[1]Jan 2024 School Census'!$A:$A,0))</f>
        <v>0</v>
      </c>
      <c r="P93" s="198">
        <f>INDEX('[1]Jan 2024 School Census'!Q:Q,MATCH($A93,'[1]Jan 2024 School Census'!$A:$A,0))+INDEX('[1]Jan 2024 School Census'!R:R,MATCH($A93,'[1]Jan 2024 School Census'!$A:$A,0))+INDEX('[1]Jan 2024 School Census'!V:V,MATCH($A93,'[1]Jan 2024 School Census'!$A:$A,0))+INDEX('[1]Jan 2024 School Census'!W:W,MATCH($A93,'[1]Jan 2024 School Census'!$A:$A,0))</f>
        <v>0</v>
      </c>
      <c r="Q93" s="198">
        <f>INDEX('[1]Jan 2024 School Census'!X:X,MATCH($A93,'[1]Jan 2024 School Census'!$A:$A,0))</f>
        <v>63.4</v>
      </c>
      <c r="R93" s="198">
        <f>INDEX('[1]Jan 2024 School Census'!Y:Y,MATCH($A93,'[1]Jan 2024 School Census'!$A:$A,0))</f>
        <v>552.73333400000001</v>
      </c>
      <c r="S93" s="198">
        <f>INDEX('[1]Jan 2024 School Census'!Z:Z,MATCH($A93,'[1]Jan 2024 School Census'!$A:$A,0))</f>
        <v>248.58333200000001</v>
      </c>
      <c r="T93" s="198">
        <f>INDEX('[1]Jan 2024 School Census'!AA:AA,MATCH($A93,'[1]Jan 2024 School Census'!$A:$A,0))+INDEX('[1]Jan 2024 School Census'!AB:AB,MATCH($A93,'[1]Jan 2024 School Census'!$A:$A,0))</f>
        <v>4</v>
      </c>
      <c r="U93" s="198">
        <f>INDEX('[1]Jan 2024 AP Census'!D:D,MATCH($A93,'[1]Jan 2024 AP Census'!$A:$A,0))</f>
        <v>0</v>
      </c>
      <c r="V93" s="198">
        <f>INDEX('[1]Jan 2024 AP Census'!E:E,MATCH($A93,'[1]Jan 2024 AP Census'!$A:$A,0))</f>
        <v>0</v>
      </c>
      <c r="W93" s="198">
        <f>INDEX('[1]Jan 2024 AP Census'!F:F,MATCH($A93,'[1]Jan 2024 AP Census'!$A:$A,0))</f>
        <v>0</v>
      </c>
      <c r="X93" s="198">
        <f>INDEX('[1]Jan 2024 EY Census'!D:D,MATCH($A93,'[1]Jan 2024 EY Census'!$A:$A,0))</f>
        <v>454.61058400000002</v>
      </c>
      <c r="Y93" s="198">
        <f>INDEX('[1]Jan 2024 EY Census'!E:E,MATCH($A93,'[1]Jan 2024 EY Census'!$A:$A,0))</f>
        <v>2427.1692440000002</v>
      </c>
      <c r="Z93" s="198">
        <f>INDEX('[1]Jan 2024 EY Census'!F:F,MATCH($A93,'[1]Jan 2024 EY Census'!$A:$A,0))</f>
        <v>864.28940599999999</v>
      </c>
      <c r="AA93" s="198">
        <f>INDEX('[1]Jan 2024 EY Census'!G:G,MATCH($A93,'[1]Jan 2024 EY Census'!$A:$A,0))</f>
        <v>53.745617000000003</v>
      </c>
      <c r="AB93" s="198">
        <f>INDEX('[1]Jan 2024 School Census'!AF:AF,MATCH($A93,'[1]Jan 2024 School Census'!$A:$A,0))</f>
        <v>58.300001000000002</v>
      </c>
      <c r="AC93" s="198">
        <f>INDEX('[1]Jan 2024 School Census'!AG:AG,MATCH($A93,'[1]Jan 2024 School Census'!$A:$A,0))</f>
        <v>23</v>
      </c>
      <c r="AD93" s="198">
        <f>INDEX('[1]Jan 2024 School Census'!AH:AH,MATCH($A93,'[1]Jan 2024 School Census'!$A:$A,0))+INDEX('[1]Jan 2024 School Census'!AI:AI,MATCH($A93,'[1]Jan 2024 School Census'!$A:$A,0))</f>
        <v>5</v>
      </c>
      <c r="AE93" s="198">
        <f>INDEX('[1]Jan 2024 School Census'!AJ:AJ,MATCH($A93,'[1]Jan 2024 School Census'!$A:$A,0))</f>
        <v>8.8333329999999997</v>
      </c>
      <c r="AF93" s="198">
        <f>INDEX('[1]Jan 2024 School Census'!AK:AK,MATCH($A93,'[1]Jan 2024 School Census'!$A:$A,0))</f>
        <v>6.85</v>
      </c>
      <c r="AG93" s="198">
        <f>INDEX('[1]Jan 2024 School Census'!AL:AL,MATCH($A93,'[1]Jan 2024 School Census'!$A:$A,0))+INDEX('[1]Jan 2024 School Census'!AM:AM,MATCH($A93,'[1]Jan 2024 School Census'!$A:$A,0))</f>
        <v>0</v>
      </c>
      <c r="AH93" s="198">
        <f>INDEX('[1]Jan 2024 School Census'!AN:AN,MATCH($A93,'[1]Jan 2024 School Census'!$A:$A,0))+INDEX('[1]Jan 2024 School Census'!AR:AR,MATCH($A93,'[1]Jan 2024 School Census'!$A:$A,0))</f>
        <v>0</v>
      </c>
      <c r="AI93" s="198">
        <f>INDEX('[1]Jan 2024 School Census'!AO:AO,MATCH($A93,'[1]Jan 2024 School Census'!$A:$A,0))+INDEX('[1]Jan 2024 School Census'!AS:AS,MATCH($A93,'[1]Jan 2024 School Census'!$A:$A,0))</f>
        <v>0</v>
      </c>
      <c r="AJ93" s="198">
        <f>INDEX('[1]Jan 2024 School Census'!AP:AP,MATCH($A93,'[1]Jan 2024 School Census'!$A:$A,0))+INDEX('[1]Jan 2024 School Census'!AQ:AQ,MATCH($A93,'[1]Jan 2024 School Census'!$A:$A,0))+INDEX('[1]Jan 2024 School Census'!AT:AT,MATCH($A93,'[1]Jan 2024 School Census'!$A:$A,0))+INDEX('[1]Jan 2024 School Census'!AU:AU,MATCH($A93,'[1]Jan 2024 School Census'!$A:$A,0))</f>
        <v>0</v>
      </c>
      <c r="AK93" s="198">
        <f>INDEX('[1]Jan 2024 School Census'!AV:AV,MATCH($A93,'[1]Jan 2024 School Census'!$A:$A,0))+INDEX('[1]Jan 2024 School Census'!AZ:AZ,MATCH($A93,'[1]Jan 2024 School Census'!$A:$A,0))</f>
        <v>34.633333</v>
      </c>
      <c r="AL93" s="198">
        <f>INDEX('[1]Jan 2024 School Census'!AW:AW,MATCH($A93,'[1]Jan 2024 School Census'!$A:$A,0))+INDEX('[1]Jan 2024 School Census'!BA:BA,MATCH($A93,'[1]Jan 2024 School Census'!$A:$A,0))</f>
        <v>37.633333</v>
      </c>
      <c r="AM93" s="198">
        <f>INDEX('[1]Jan 2024 School Census'!AX:AX,MATCH($A93,'[1]Jan 2024 School Census'!$A:$A,0))+INDEX('[1]Jan 2024 School Census'!BB:BB,MATCH($A93,'[1]Jan 2024 School Census'!$A:$A,0))+INDEX('[1]Jan 2024 School Census'!AY:AY,MATCH($A93,'[1]Jan 2024 School Census'!$A:$A,0))+INDEX('[1]Jan 2024 School Census'!BC:BC,MATCH($A93,'[1]Jan 2024 School Census'!$A:$A,0))</f>
        <v>1</v>
      </c>
      <c r="AN93" s="198">
        <f>INDEX('[1]Jan 2024 AP Census'!I:I,MATCH($A93,'[1]Jan 2024 AP Census'!$A:$A,0))</f>
        <v>0</v>
      </c>
      <c r="AO93" s="198">
        <f>INDEX('[1]Jan 2024 AP Census'!J:J,MATCH($A93,'[1]Jan 2024 AP Census'!$A:$A,0))</f>
        <v>0</v>
      </c>
      <c r="AP93" s="198">
        <f>INDEX('[1]Jan 2024 EY Census'!N:N,MATCH($A93,'[1]Jan 2024 EY Census'!$A:$A,0))</f>
        <v>217.98335399999999</v>
      </c>
      <c r="AQ93" s="198">
        <f>INDEX('[1]Jan 2024 EY Census'!O:O,MATCH($A93,'[1]Jan 2024 EY Census'!$A:$A,0))</f>
        <v>123.785978</v>
      </c>
      <c r="AR93" s="198">
        <f>INDEX('[1]Jan 2024 EY Census'!P:P,MATCH($A93,'[1]Jan 2024 EY Census'!$A:$A,0))</f>
        <v>6.7456149999999999</v>
      </c>
      <c r="AS93" s="198">
        <f>INDEX('[1]Jan 2024 School Census'!BE:BE,MATCH($A93,'[1]Jan 2024 School Census'!$A:$A,0))</f>
        <v>81.500004000000004</v>
      </c>
      <c r="AT93" s="198">
        <f>INDEX('[1]Jan 2024 School Census'!BF:BF,MATCH($A93,'[1]Jan 2024 School Census'!$A:$A,0))</f>
        <v>35.400002000000001</v>
      </c>
      <c r="AU93" s="198">
        <f>INDEX('[1]Jan 2024 School Census'!BG:BG,MATCH($A93,'[1]Jan 2024 School Census'!$A:$A,0))+INDEX('[1]Jan 2024 School Census'!BH:BH,MATCH($A93,'[1]Jan 2024 School Census'!$A:$A,0))</f>
        <v>3</v>
      </c>
      <c r="AV93" s="198">
        <f>INDEX('[1]Jan 2024 School Census'!BI:BI,MATCH($A93,'[1]Jan 2024 School Census'!$A:$A,0))</f>
        <v>72.966665000000006</v>
      </c>
      <c r="AW93" s="198">
        <f>INDEX('[1]Jan 2024 School Census'!BJ:BJ,MATCH($A93,'[1]Jan 2024 School Census'!$A:$A,0))</f>
        <v>35.699998999999998</v>
      </c>
      <c r="AX93" s="198">
        <f>INDEX('[1]Jan 2024 School Census'!BK:BK,MATCH($A93,'[1]Jan 2024 School Census'!$A:$A,0))+INDEX('[1]Jan 2024 School Census'!BL:BL,MATCH($A93,'[1]Jan 2024 School Census'!$A:$A,0))</f>
        <v>0</v>
      </c>
      <c r="AY93" s="198">
        <f>INDEX('[1]Jan 2024 School Census'!BM:BM,MATCH($A93,'[1]Jan 2024 School Census'!$A:$A,0))+INDEX('[1]Jan 2024 School Census'!BQ:BQ,MATCH($A93,'[1]Jan 2024 School Census'!$A:$A,0))</f>
        <v>0</v>
      </c>
      <c r="AZ93" s="198">
        <f>INDEX('[1]Jan 2024 School Census'!BN:BN,MATCH($A93,'[1]Jan 2024 School Census'!$A:$A,0))+INDEX('[1]Jan 2024 School Census'!BR:BR,MATCH($A93,'[1]Jan 2024 School Census'!$A:$A,0))</f>
        <v>0</v>
      </c>
      <c r="BA93" s="198">
        <f>INDEX('[1]Jan 2024 School Census'!BO:BO,MATCH($A93,'[1]Jan 2024 School Census'!$A:$A,0))+INDEX('[1]Jan 2024 School Census'!BP:BP,MATCH($A93,'[1]Jan 2024 School Census'!$A:$A,0))+INDEX('[1]Jan 2024 School Census'!BS:BS,MATCH($A93,'[1]Jan 2024 School Census'!$A:$A,0))+INDEX('[1]Jan 2024 School Census'!BT:BT,MATCH($A93,'[1]Jan 2024 School Census'!$A:$A,0))</f>
        <v>0</v>
      </c>
      <c r="BB93" s="198">
        <f>INDEX('[1]Jan 2024 School Census'!BU:BU,MATCH($A93,'[1]Jan 2024 School Census'!$A:$A,0))</f>
        <v>193</v>
      </c>
      <c r="BC93" s="198">
        <f>INDEX('[1]Jan 2024 School Census'!BV:BV,MATCH($A93,'[1]Jan 2024 School Census'!$A:$A,0))</f>
        <v>101.05</v>
      </c>
      <c r="BD93" s="198">
        <f>INDEX('[1]Jan 2024 School Census'!BW:BW,MATCH($A93,'[1]Jan 2024 School Census'!$A:$A,0))+INDEX('[1]Jan 2024 School Census'!BX:BX,MATCH($A93,'[1]Jan 2024 School Census'!$A:$A,0))</f>
        <v>1</v>
      </c>
      <c r="BE93" s="198">
        <f>INDEX('[1]Jan 2024 EY Census'!J:J,MATCH($A93,'[1]Jan 2024 EY Census'!$A:$A,0))</f>
        <v>1284.9193399999999</v>
      </c>
      <c r="BF93" s="198">
        <f>INDEX('[1]Jan 2024 EY Census'!K:K,MATCH($A93,'[1]Jan 2024 EY Census'!$A:$A,0))</f>
        <v>486.57266399999997</v>
      </c>
      <c r="BG93" s="198">
        <f>INDEX('[1]Jan 2024 EY Census'!L:L,MATCH($A93,'[1]Jan 2024 EY Census'!$A:$A,0))</f>
        <v>15.760001000000001</v>
      </c>
      <c r="BH93" s="198">
        <f t="shared" si="13"/>
        <v>259</v>
      </c>
      <c r="BI93" s="198">
        <f t="shared" si="14"/>
        <v>0</v>
      </c>
      <c r="BJ93" s="198">
        <f t="shared" si="15"/>
        <v>245</v>
      </c>
      <c r="BK93" s="198">
        <f t="shared" si="16"/>
        <v>739</v>
      </c>
      <c r="BL93" s="198">
        <v>160</v>
      </c>
      <c r="BN93" s="218">
        <v>306</v>
      </c>
      <c r="BO93" s="218" t="s">
        <v>126</v>
      </c>
      <c r="BP93" s="218">
        <v>3067005</v>
      </c>
      <c r="BQ93" s="218">
        <v>101854</v>
      </c>
      <c r="BR93" s="218" t="s">
        <v>318</v>
      </c>
      <c r="BS93" s="218" t="s">
        <v>241</v>
      </c>
      <c r="BT93" s="194" t="str">
        <f t="shared" si="12"/>
        <v>Maintained</v>
      </c>
      <c r="BU93" s="211">
        <v>268</v>
      </c>
      <c r="BV93" s="211">
        <v>0</v>
      </c>
      <c r="BW93" s="199">
        <f t="shared" si="17"/>
        <v>7</v>
      </c>
      <c r="BX93" s="195" t="str">
        <f t="shared" si="18"/>
        <v>3067</v>
      </c>
      <c r="BY93" s="228">
        <v>831</v>
      </c>
      <c r="BZ93" s="229" t="s">
        <v>128</v>
      </c>
      <c r="CA93" s="258">
        <v>1000.794561631579</v>
      </c>
      <c r="CB93" s="259">
        <v>340.52526315789476</v>
      </c>
      <c r="CC93" s="258">
        <v>665.46315789473692</v>
      </c>
      <c r="CD93" s="259">
        <v>24.221052631578946</v>
      </c>
    </row>
    <row r="94" spans="1:82" ht="14.5" x14ac:dyDescent="0.35">
      <c r="A94" s="196">
        <v>929</v>
      </c>
      <c r="B94" s="197" t="s">
        <v>182</v>
      </c>
      <c r="C94" s="198">
        <v>22172</v>
      </c>
      <c r="D94" s="198">
        <v>16379.5</v>
      </c>
      <c r="E94" s="198">
        <f>INDEX('[1]Jan 2024 School Census'!D:D,MATCH($A94,'[1]Jan 2024 School Census'!$A:$A,0))</f>
        <v>0</v>
      </c>
      <c r="F94" s="198">
        <f>INDEX('[1]Jan 2024 School Census'!E:E,MATCH($A94,'[1]Jan 2024 School Census'!$A:$A,0))</f>
        <v>0</v>
      </c>
      <c r="G94" s="198">
        <f>INDEX('[1]Jan 2024 School Census'!F:F,MATCH($A94,'[1]Jan 2024 School Census'!$A:$A,0))</f>
        <v>0</v>
      </c>
      <c r="H94" s="198">
        <f>INDEX('[1]Jan 2024 School Census'!G:G,MATCH($A94,'[1]Jan 2024 School Census'!$A:$A,0))+INDEX('[1]Jan 2024 School Census'!H:H,MATCH($A94,'[1]Jan 2024 School Census'!$A:$A,0))</f>
        <v>0</v>
      </c>
      <c r="I94" s="198">
        <f>INDEX('[1]Jan 2024 School Census'!I:I,MATCH($A94,'[1]Jan 2024 School Census'!$A:$A,0))</f>
        <v>88.4</v>
      </c>
      <c r="J94" s="198">
        <f>INDEX('[1]Jan 2024 School Census'!J:J,MATCH($A94,'[1]Jan 2024 School Census'!$A:$A,0))</f>
        <v>757.68866500000001</v>
      </c>
      <c r="K94" s="198">
        <f>INDEX('[1]Jan 2024 School Census'!K:K,MATCH($A94,'[1]Jan 2024 School Census'!$A:$A,0))</f>
        <v>333.392</v>
      </c>
      <c r="L94" s="198">
        <f>INDEX('[1]Jan 2024 School Census'!L:L,MATCH($A94,'[1]Jan 2024 School Census'!$A:$A,0))+INDEX('[1]Jan 2024 School Census'!M:M,MATCH($A94,'[1]Jan 2024 School Census'!$A:$A,0))</f>
        <v>7.5</v>
      </c>
      <c r="M94" s="198">
        <f>INDEX('[1]Jan 2024 School Census'!N:N,MATCH($A94,'[1]Jan 2024 School Census'!$A:$A,0))+INDEX('[1]Jan 2024 School Census'!S:S,MATCH($A94,'[1]Jan 2024 School Census'!$A:$A,0))</f>
        <v>0</v>
      </c>
      <c r="N94" s="198">
        <f>INDEX('[1]Jan 2024 School Census'!O:O,MATCH($A94,'[1]Jan 2024 School Census'!$A:$A,0))+INDEX('[1]Jan 2024 School Census'!T:T,MATCH($A94,'[1]Jan 2024 School Census'!$A:$A,0))</f>
        <v>0</v>
      </c>
      <c r="O94" s="198">
        <f>INDEX('[1]Jan 2024 School Census'!P:P,MATCH($A94,'[1]Jan 2024 School Census'!$A:$A,0))+INDEX('[1]Jan 2024 School Census'!U:U,MATCH($A94,'[1]Jan 2024 School Census'!$A:$A,0))</f>
        <v>0</v>
      </c>
      <c r="P94" s="198">
        <f>INDEX('[1]Jan 2024 School Census'!Q:Q,MATCH($A94,'[1]Jan 2024 School Census'!$A:$A,0))+INDEX('[1]Jan 2024 School Census'!R:R,MATCH($A94,'[1]Jan 2024 School Census'!$A:$A,0))+INDEX('[1]Jan 2024 School Census'!V:V,MATCH($A94,'[1]Jan 2024 School Census'!$A:$A,0))+INDEX('[1]Jan 2024 School Census'!W:W,MATCH($A94,'[1]Jan 2024 School Census'!$A:$A,0))</f>
        <v>0</v>
      </c>
      <c r="Q94" s="198">
        <f>INDEX('[1]Jan 2024 School Census'!X:X,MATCH($A94,'[1]Jan 2024 School Census'!$A:$A,0))</f>
        <v>99.366667000000007</v>
      </c>
      <c r="R94" s="198">
        <f>INDEX('[1]Jan 2024 School Census'!Y:Y,MATCH($A94,'[1]Jan 2024 School Census'!$A:$A,0))</f>
        <v>707.48666600000001</v>
      </c>
      <c r="S94" s="198">
        <f>INDEX('[1]Jan 2024 School Census'!Z:Z,MATCH($A94,'[1]Jan 2024 School Census'!$A:$A,0))</f>
        <v>246.033334</v>
      </c>
      <c r="T94" s="198">
        <f>INDEX('[1]Jan 2024 School Census'!AA:AA,MATCH($A94,'[1]Jan 2024 School Census'!$A:$A,0))+INDEX('[1]Jan 2024 School Census'!AB:AB,MATCH($A94,'[1]Jan 2024 School Census'!$A:$A,0))</f>
        <v>8.6</v>
      </c>
      <c r="U94" s="198">
        <f>INDEX('[1]Jan 2024 AP Census'!D:D,MATCH($A94,'[1]Jan 2024 AP Census'!$A:$A,0))</f>
        <v>0</v>
      </c>
      <c r="V94" s="198">
        <f>INDEX('[1]Jan 2024 AP Census'!E:E,MATCH($A94,'[1]Jan 2024 AP Census'!$A:$A,0))</f>
        <v>0</v>
      </c>
      <c r="W94" s="198">
        <f>INDEX('[1]Jan 2024 AP Census'!F:F,MATCH($A94,'[1]Jan 2024 AP Census'!$A:$A,0))</f>
        <v>0</v>
      </c>
      <c r="X94" s="198">
        <f>INDEX('[1]Jan 2024 EY Census'!D:D,MATCH($A94,'[1]Jan 2024 EY Census'!$A:$A,0))</f>
        <v>483.60866499999997</v>
      </c>
      <c r="Y94" s="198">
        <f>INDEX('[1]Jan 2024 EY Census'!E:E,MATCH($A94,'[1]Jan 2024 EY Census'!$A:$A,0))</f>
        <v>1282.683992</v>
      </c>
      <c r="Z94" s="198">
        <f>INDEX('[1]Jan 2024 EY Census'!F:F,MATCH($A94,'[1]Jan 2024 EY Census'!$A:$A,0))</f>
        <v>396.778662</v>
      </c>
      <c r="AA94" s="198">
        <f>INDEX('[1]Jan 2024 EY Census'!G:G,MATCH($A94,'[1]Jan 2024 EY Census'!$A:$A,0))</f>
        <v>31.206</v>
      </c>
      <c r="AB94" s="198">
        <f>INDEX('[1]Jan 2024 School Census'!AF:AF,MATCH($A94,'[1]Jan 2024 School Census'!$A:$A,0))</f>
        <v>0</v>
      </c>
      <c r="AC94" s="198">
        <f>INDEX('[1]Jan 2024 School Census'!AG:AG,MATCH($A94,'[1]Jan 2024 School Census'!$A:$A,0))</f>
        <v>0</v>
      </c>
      <c r="AD94" s="198">
        <f>INDEX('[1]Jan 2024 School Census'!AH:AH,MATCH($A94,'[1]Jan 2024 School Census'!$A:$A,0))+INDEX('[1]Jan 2024 School Census'!AI:AI,MATCH($A94,'[1]Jan 2024 School Census'!$A:$A,0))</f>
        <v>0</v>
      </c>
      <c r="AE94" s="198">
        <f>INDEX('[1]Jan 2024 School Census'!AJ:AJ,MATCH($A94,'[1]Jan 2024 School Census'!$A:$A,0))</f>
        <v>121.855333</v>
      </c>
      <c r="AF94" s="198">
        <f>INDEX('[1]Jan 2024 School Census'!AK:AK,MATCH($A94,'[1]Jan 2024 School Census'!$A:$A,0))</f>
        <v>56.088000000000001</v>
      </c>
      <c r="AG94" s="198">
        <f>INDEX('[1]Jan 2024 School Census'!AL:AL,MATCH($A94,'[1]Jan 2024 School Census'!$A:$A,0))+INDEX('[1]Jan 2024 School Census'!AM:AM,MATCH($A94,'[1]Jan 2024 School Census'!$A:$A,0))</f>
        <v>2.5</v>
      </c>
      <c r="AH94" s="198">
        <f>INDEX('[1]Jan 2024 School Census'!AN:AN,MATCH($A94,'[1]Jan 2024 School Census'!$A:$A,0))+INDEX('[1]Jan 2024 School Census'!AR:AR,MATCH($A94,'[1]Jan 2024 School Census'!$A:$A,0))</f>
        <v>0</v>
      </c>
      <c r="AI94" s="198">
        <f>INDEX('[1]Jan 2024 School Census'!AO:AO,MATCH($A94,'[1]Jan 2024 School Census'!$A:$A,0))+INDEX('[1]Jan 2024 School Census'!AS:AS,MATCH($A94,'[1]Jan 2024 School Census'!$A:$A,0))</f>
        <v>0</v>
      </c>
      <c r="AJ94" s="198">
        <f>INDEX('[1]Jan 2024 School Census'!AP:AP,MATCH($A94,'[1]Jan 2024 School Census'!$A:$A,0))+INDEX('[1]Jan 2024 School Census'!AQ:AQ,MATCH($A94,'[1]Jan 2024 School Census'!$A:$A,0))+INDEX('[1]Jan 2024 School Census'!AT:AT,MATCH($A94,'[1]Jan 2024 School Census'!$A:$A,0))+INDEX('[1]Jan 2024 School Census'!AU:AU,MATCH($A94,'[1]Jan 2024 School Census'!$A:$A,0))</f>
        <v>0</v>
      </c>
      <c r="AK94" s="198">
        <f>INDEX('[1]Jan 2024 School Census'!AV:AV,MATCH($A94,'[1]Jan 2024 School Census'!$A:$A,0))+INDEX('[1]Jan 2024 School Census'!AZ:AZ,MATCH($A94,'[1]Jan 2024 School Census'!$A:$A,0))</f>
        <v>113</v>
      </c>
      <c r="AL94" s="198">
        <f>INDEX('[1]Jan 2024 School Census'!AW:AW,MATCH($A94,'[1]Jan 2024 School Census'!$A:$A,0))+INDEX('[1]Jan 2024 School Census'!BA:BA,MATCH($A94,'[1]Jan 2024 School Census'!$A:$A,0))</f>
        <v>62.5</v>
      </c>
      <c r="AM94" s="198">
        <f>INDEX('[1]Jan 2024 School Census'!AX:AX,MATCH($A94,'[1]Jan 2024 School Census'!$A:$A,0))+INDEX('[1]Jan 2024 School Census'!BB:BB,MATCH($A94,'[1]Jan 2024 School Census'!$A:$A,0))+INDEX('[1]Jan 2024 School Census'!AY:AY,MATCH($A94,'[1]Jan 2024 School Census'!$A:$A,0))+INDEX('[1]Jan 2024 School Census'!BC:BC,MATCH($A94,'[1]Jan 2024 School Census'!$A:$A,0))</f>
        <v>2</v>
      </c>
      <c r="AN94" s="198">
        <f>INDEX('[1]Jan 2024 AP Census'!I:I,MATCH($A94,'[1]Jan 2024 AP Census'!$A:$A,0))</f>
        <v>0</v>
      </c>
      <c r="AO94" s="198">
        <f>INDEX('[1]Jan 2024 AP Census'!J:J,MATCH($A94,'[1]Jan 2024 AP Census'!$A:$A,0))</f>
        <v>0</v>
      </c>
      <c r="AP94" s="198">
        <f>INDEX('[1]Jan 2024 EY Census'!N:N,MATCH($A94,'[1]Jan 2024 EY Census'!$A:$A,0))</f>
        <v>182.89933300000001</v>
      </c>
      <c r="AQ94" s="198">
        <f>INDEX('[1]Jan 2024 EY Census'!O:O,MATCH($A94,'[1]Jan 2024 EY Census'!$A:$A,0))</f>
        <v>63.277999999999999</v>
      </c>
      <c r="AR94" s="198">
        <f>INDEX('[1]Jan 2024 EY Census'!P:P,MATCH($A94,'[1]Jan 2024 EY Census'!$A:$A,0))</f>
        <v>6</v>
      </c>
      <c r="AS94" s="198">
        <f>INDEX('[1]Jan 2024 School Census'!BE:BE,MATCH($A94,'[1]Jan 2024 School Census'!$A:$A,0))</f>
        <v>0</v>
      </c>
      <c r="AT94" s="198">
        <f>INDEX('[1]Jan 2024 School Census'!BF:BF,MATCH($A94,'[1]Jan 2024 School Census'!$A:$A,0))</f>
        <v>0</v>
      </c>
      <c r="AU94" s="198">
        <f>INDEX('[1]Jan 2024 School Census'!BG:BG,MATCH($A94,'[1]Jan 2024 School Census'!$A:$A,0))+INDEX('[1]Jan 2024 School Census'!BH:BH,MATCH($A94,'[1]Jan 2024 School Census'!$A:$A,0))</f>
        <v>0</v>
      </c>
      <c r="AV94" s="198">
        <f>INDEX('[1]Jan 2024 School Census'!BI:BI,MATCH($A94,'[1]Jan 2024 School Census'!$A:$A,0))</f>
        <v>366.86933499999998</v>
      </c>
      <c r="AW94" s="198">
        <f>INDEX('[1]Jan 2024 School Census'!BJ:BJ,MATCH($A94,'[1]Jan 2024 School Census'!$A:$A,0))</f>
        <v>179.563333</v>
      </c>
      <c r="AX94" s="198">
        <f>INDEX('[1]Jan 2024 School Census'!BK:BK,MATCH($A94,'[1]Jan 2024 School Census'!$A:$A,0))+INDEX('[1]Jan 2024 School Census'!BL:BL,MATCH($A94,'[1]Jan 2024 School Census'!$A:$A,0))</f>
        <v>2.5</v>
      </c>
      <c r="AY94" s="198">
        <f>INDEX('[1]Jan 2024 School Census'!BM:BM,MATCH($A94,'[1]Jan 2024 School Census'!$A:$A,0))+INDEX('[1]Jan 2024 School Census'!BQ:BQ,MATCH($A94,'[1]Jan 2024 School Census'!$A:$A,0))</f>
        <v>0</v>
      </c>
      <c r="AZ94" s="198">
        <f>INDEX('[1]Jan 2024 School Census'!BN:BN,MATCH($A94,'[1]Jan 2024 School Census'!$A:$A,0))+INDEX('[1]Jan 2024 School Census'!BR:BR,MATCH($A94,'[1]Jan 2024 School Census'!$A:$A,0))</f>
        <v>0</v>
      </c>
      <c r="BA94" s="198">
        <f>INDEX('[1]Jan 2024 School Census'!BO:BO,MATCH($A94,'[1]Jan 2024 School Census'!$A:$A,0))+INDEX('[1]Jan 2024 School Census'!BP:BP,MATCH($A94,'[1]Jan 2024 School Census'!$A:$A,0))+INDEX('[1]Jan 2024 School Census'!BS:BS,MATCH($A94,'[1]Jan 2024 School Census'!$A:$A,0))+INDEX('[1]Jan 2024 School Census'!BT:BT,MATCH($A94,'[1]Jan 2024 School Census'!$A:$A,0))</f>
        <v>0</v>
      </c>
      <c r="BB94" s="198">
        <f>INDEX('[1]Jan 2024 School Census'!BU:BU,MATCH($A94,'[1]Jan 2024 School Census'!$A:$A,0))</f>
        <v>260.08</v>
      </c>
      <c r="BC94" s="198">
        <f>INDEX('[1]Jan 2024 School Census'!BV:BV,MATCH($A94,'[1]Jan 2024 School Census'!$A:$A,0))</f>
        <v>88.666667000000004</v>
      </c>
      <c r="BD94" s="198">
        <f>INDEX('[1]Jan 2024 School Census'!BW:BW,MATCH($A94,'[1]Jan 2024 School Census'!$A:$A,0))+INDEX('[1]Jan 2024 School Census'!BX:BX,MATCH($A94,'[1]Jan 2024 School Census'!$A:$A,0))</f>
        <v>0</v>
      </c>
      <c r="BE94" s="198">
        <f>INDEX('[1]Jan 2024 EY Census'!J:J,MATCH($A94,'[1]Jan 2024 EY Census'!$A:$A,0))</f>
        <v>790.26397099999997</v>
      </c>
      <c r="BF94" s="198">
        <f>INDEX('[1]Jan 2024 EY Census'!K:K,MATCH($A94,'[1]Jan 2024 EY Census'!$A:$A,0))</f>
        <v>261.26399600000002</v>
      </c>
      <c r="BG94" s="198">
        <f>INDEX('[1]Jan 2024 EY Census'!L:L,MATCH($A94,'[1]Jan 2024 EY Census'!$A:$A,0))</f>
        <v>11.756667</v>
      </c>
      <c r="BH94" s="198">
        <f t="shared" si="13"/>
        <v>392</v>
      </c>
      <c r="BI94" s="198">
        <f t="shared" si="14"/>
        <v>626</v>
      </c>
      <c r="BJ94" s="198">
        <f t="shared" si="15"/>
        <v>134</v>
      </c>
      <c r="BK94" s="198">
        <f t="shared" si="16"/>
        <v>143</v>
      </c>
      <c r="BL94" s="198">
        <v>125</v>
      </c>
      <c r="BN94" s="218">
        <v>306</v>
      </c>
      <c r="BO94" s="218" t="s">
        <v>126</v>
      </c>
      <c r="BP94" s="218">
        <v>3067006</v>
      </c>
      <c r="BQ94" s="218">
        <v>101855</v>
      </c>
      <c r="BR94" s="218" t="s">
        <v>319</v>
      </c>
      <c r="BS94" s="218" t="s">
        <v>241</v>
      </c>
      <c r="BT94" s="194" t="str">
        <f t="shared" si="12"/>
        <v>Maintained</v>
      </c>
      <c r="BU94" s="211">
        <v>162</v>
      </c>
      <c r="BV94" s="211">
        <v>0</v>
      </c>
      <c r="BW94" s="199">
        <f t="shared" si="17"/>
        <v>8</v>
      </c>
      <c r="BX94" s="195" t="str">
        <f t="shared" si="18"/>
        <v>3068</v>
      </c>
      <c r="BY94" s="228">
        <v>838</v>
      </c>
      <c r="BZ94" s="229" t="s">
        <v>133</v>
      </c>
      <c r="CA94" s="258">
        <v>1465.5240354210525</v>
      </c>
      <c r="CB94" s="259">
        <v>239.88680689473688</v>
      </c>
      <c r="CC94" s="258">
        <v>777.40684210526319</v>
      </c>
      <c r="CD94" s="259">
        <v>4.5089473684210528</v>
      </c>
    </row>
    <row r="95" spans="1:82" ht="14.5" x14ac:dyDescent="0.35">
      <c r="A95" s="196">
        <v>892</v>
      </c>
      <c r="B95" s="197" t="s">
        <v>183</v>
      </c>
      <c r="C95" s="198">
        <v>26271</v>
      </c>
      <c r="D95" s="198">
        <v>17636.5</v>
      </c>
      <c r="E95" s="198">
        <f>INDEX('[1]Jan 2024 School Census'!D:D,MATCH($A95,'[1]Jan 2024 School Census'!$A:$A,0))</f>
        <v>30</v>
      </c>
      <c r="F95" s="198">
        <f>INDEX('[1]Jan 2024 School Census'!E:E,MATCH($A95,'[1]Jan 2024 School Census'!$A:$A,0))</f>
        <v>46</v>
      </c>
      <c r="G95" s="198">
        <f>INDEX('[1]Jan 2024 School Census'!F:F,MATCH($A95,'[1]Jan 2024 School Census'!$A:$A,0))</f>
        <v>16</v>
      </c>
      <c r="H95" s="198">
        <f>INDEX('[1]Jan 2024 School Census'!G:G,MATCH($A95,'[1]Jan 2024 School Census'!$A:$A,0))+INDEX('[1]Jan 2024 School Census'!H:H,MATCH($A95,'[1]Jan 2024 School Census'!$A:$A,0))</f>
        <v>0</v>
      </c>
      <c r="I95" s="198">
        <f>INDEX('[1]Jan 2024 School Census'!I:I,MATCH($A95,'[1]Jan 2024 School Census'!$A:$A,0))</f>
        <v>0</v>
      </c>
      <c r="J95" s="198">
        <f>INDEX('[1]Jan 2024 School Census'!J:J,MATCH($A95,'[1]Jan 2024 School Census'!$A:$A,0))</f>
        <v>738.7</v>
      </c>
      <c r="K95" s="198">
        <f>INDEX('[1]Jan 2024 School Census'!K:K,MATCH($A95,'[1]Jan 2024 School Census'!$A:$A,0))</f>
        <v>325</v>
      </c>
      <c r="L95" s="198">
        <f>INDEX('[1]Jan 2024 School Census'!L:L,MATCH($A95,'[1]Jan 2024 School Census'!$A:$A,0))+INDEX('[1]Jan 2024 School Census'!M:M,MATCH($A95,'[1]Jan 2024 School Census'!$A:$A,0))</f>
        <v>3</v>
      </c>
      <c r="M95" s="198">
        <f>INDEX('[1]Jan 2024 School Census'!N:N,MATCH($A95,'[1]Jan 2024 School Census'!$A:$A,0))+INDEX('[1]Jan 2024 School Census'!S:S,MATCH($A95,'[1]Jan 2024 School Census'!$A:$A,0))</f>
        <v>0</v>
      </c>
      <c r="N95" s="198">
        <f>INDEX('[1]Jan 2024 School Census'!O:O,MATCH($A95,'[1]Jan 2024 School Census'!$A:$A,0))+INDEX('[1]Jan 2024 School Census'!T:T,MATCH($A95,'[1]Jan 2024 School Census'!$A:$A,0))</f>
        <v>0</v>
      </c>
      <c r="O95" s="198">
        <f>INDEX('[1]Jan 2024 School Census'!P:P,MATCH($A95,'[1]Jan 2024 School Census'!$A:$A,0))+INDEX('[1]Jan 2024 School Census'!U:U,MATCH($A95,'[1]Jan 2024 School Census'!$A:$A,0))</f>
        <v>0</v>
      </c>
      <c r="P95" s="198">
        <f>INDEX('[1]Jan 2024 School Census'!Q:Q,MATCH($A95,'[1]Jan 2024 School Census'!$A:$A,0))+INDEX('[1]Jan 2024 School Census'!R:R,MATCH($A95,'[1]Jan 2024 School Census'!$A:$A,0))+INDEX('[1]Jan 2024 School Census'!V:V,MATCH($A95,'[1]Jan 2024 School Census'!$A:$A,0))+INDEX('[1]Jan 2024 School Census'!W:W,MATCH($A95,'[1]Jan 2024 School Census'!$A:$A,0))</f>
        <v>0</v>
      </c>
      <c r="Q95" s="198">
        <f>INDEX('[1]Jan 2024 School Census'!X:X,MATCH($A95,'[1]Jan 2024 School Census'!$A:$A,0))</f>
        <v>58</v>
      </c>
      <c r="R95" s="198">
        <f>INDEX('[1]Jan 2024 School Census'!Y:Y,MATCH($A95,'[1]Jan 2024 School Census'!$A:$A,0))</f>
        <v>1010</v>
      </c>
      <c r="S95" s="198">
        <f>INDEX('[1]Jan 2024 School Census'!Z:Z,MATCH($A95,'[1]Jan 2024 School Census'!$A:$A,0))</f>
        <v>418</v>
      </c>
      <c r="T95" s="198">
        <f>INDEX('[1]Jan 2024 School Census'!AA:AA,MATCH($A95,'[1]Jan 2024 School Census'!$A:$A,0))+INDEX('[1]Jan 2024 School Census'!AB:AB,MATCH($A95,'[1]Jan 2024 School Census'!$A:$A,0))</f>
        <v>2</v>
      </c>
      <c r="U95" s="198">
        <f>INDEX('[1]Jan 2024 AP Census'!D:D,MATCH($A95,'[1]Jan 2024 AP Census'!$A:$A,0))</f>
        <v>0</v>
      </c>
      <c r="V95" s="198">
        <f>INDEX('[1]Jan 2024 AP Census'!E:E,MATCH($A95,'[1]Jan 2024 AP Census'!$A:$A,0))</f>
        <v>0</v>
      </c>
      <c r="W95" s="198">
        <f>INDEX('[1]Jan 2024 AP Census'!F:F,MATCH($A95,'[1]Jan 2024 AP Census'!$A:$A,0))</f>
        <v>0</v>
      </c>
      <c r="X95" s="198">
        <f>INDEX('[1]Jan 2024 EY Census'!D:D,MATCH($A95,'[1]Jan 2024 EY Census'!$A:$A,0))</f>
        <v>844.39932299999998</v>
      </c>
      <c r="Y95" s="198">
        <f>INDEX('[1]Jan 2024 EY Census'!E:E,MATCH($A95,'[1]Jan 2024 EY Census'!$A:$A,0))</f>
        <v>1345.224003</v>
      </c>
      <c r="Z95" s="198">
        <f>INDEX('[1]Jan 2024 EY Census'!F:F,MATCH($A95,'[1]Jan 2024 EY Census'!$A:$A,0))</f>
        <v>441.03800100000001</v>
      </c>
      <c r="AA95" s="198">
        <f>INDEX('[1]Jan 2024 EY Census'!G:G,MATCH($A95,'[1]Jan 2024 EY Census'!$A:$A,0))</f>
        <v>41.539332999999999</v>
      </c>
      <c r="AB95" s="198">
        <f>INDEX('[1]Jan 2024 School Census'!AF:AF,MATCH($A95,'[1]Jan 2024 School Census'!$A:$A,0))</f>
        <v>11</v>
      </c>
      <c r="AC95" s="198">
        <f>INDEX('[1]Jan 2024 School Census'!AG:AG,MATCH($A95,'[1]Jan 2024 School Census'!$A:$A,0))</f>
        <v>6</v>
      </c>
      <c r="AD95" s="198">
        <f>INDEX('[1]Jan 2024 School Census'!AH:AH,MATCH($A95,'[1]Jan 2024 School Census'!$A:$A,0))+INDEX('[1]Jan 2024 School Census'!AI:AI,MATCH($A95,'[1]Jan 2024 School Census'!$A:$A,0))</f>
        <v>0</v>
      </c>
      <c r="AE95" s="198">
        <f>INDEX('[1]Jan 2024 School Census'!AJ:AJ,MATCH($A95,'[1]Jan 2024 School Census'!$A:$A,0))</f>
        <v>84.2</v>
      </c>
      <c r="AF95" s="198">
        <f>INDEX('[1]Jan 2024 School Census'!AK:AK,MATCH($A95,'[1]Jan 2024 School Census'!$A:$A,0))</f>
        <v>71</v>
      </c>
      <c r="AG95" s="198">
        <f>INDEX('[1]Jan 2024 School Census'!AL:AL,MATCH($A95,'[1]Jan 2024 School Census'!$A:$A,0))+INDEX('[1]Jan 2024 School Census'!AM:AM,MATCH($A95,'[1]Jan 2024 School Census'!$A:$A,0))</f>
        <v>1</v>
      </c>
      <c r="AH95" s="198">
        <f>INDEX('[1]Jan 2024 School Census'!AN:AN,MATCH($A95,'[1]Jan 2024 School Census'!$A:$A,0))+INDEX('[1]Jan 2024 School Census'!AR:AR,MATCH($A95,'[1]Jan 2024 School Census'!$A:$A,0))</f>
        <v>0</v>
      </c>
      <c r="AI95" s="198">
        <f>INDEX('[1]Jan 2024 School Census'!AO:AO,MATCH($A95,'[1]Jan 2024 School Census'!$A:$A,0))+INDEX('[1]Jan 2024 School Census'!AS:AS,MATCH($A95,'[1]Jan 2024 School Census'!$A:$A,0))</f>
        <v>0</v>
      </c>
      <c r="AJ95" s="198">
        <f>INDEX('[1]Jan 2024 School Census'!AP:AP,MATCH($A95,'[1]Jan 2024 School Census'!$A:$A,0))+INDEX('[1]Jan 2024 School Census'!AQ:AQ,MATCH($A95,'[1]Jan 2024 School Census'!$A:$A,0))+INDEX('[1]Jan 2024 School Census'!AT:AT,MATCH($A95,'[1]Jan 2024 School Census'!$A:$A,0))+INDEX('[1]Jan 2024 School Census'!AU:AU,MATCH($A95,'[1]Jan 2024 School Census'!$A:$A,0))</f>
        <v>0</v>
      </c>
      <c r="AK95" s="198">
        <f>INDEX('[1]Jan 2024 School Census'!AV:AV,MATCH($A95,'[1]Jan 2024 School Census'!$A:$A,0))+INDEX('[1]Jan 2024 School Census'!AZ:AZ,MATCH($A95,'[1]Jan 2024 School Census'!$A:$A,0))</f>
        <v>210</v>
      </c>
      <c r="AL95" s="198">
        <f>INDEX('[1]Jan 2024 School Census'!AW:AW,MATCH($A95,'[1]Jan 2024 School Census'!$A:$A,0))+INDEX('[1]Jan 2024 School Census'!BA:BA,MATCH($A95,'[1]Jan 2024 School Census'!$A:$A,0))</f>
        <v>96</v>
      </c>
      <c r="AM95" s="198">
        <f>INDEX('[1]Jan 2024 School Census'!AX:AX,MATCH($A95,'[1]Jan 2024 School Census'!$A:$A,0))+INDEX('[1]Jan 2024 School Census'!BB:BB,MATCH($A95,'[1]Jan 2024 School Census'!$A:$A,0))+INDEX('[1]Jan 2024 School Census'!AY:AY,MATCH($A95,'[1]Jan 2024 School Census'!$A:$A,0))+INDEX('[1]Jan 2024 School Census'!BC:BC,MATCH($A95,'[1]Jan 2024 School Census'!$A:$A,0))</f>
        <v>1</v>
      </c>
      <c r="AN95" s="198">
        <f>INDEX('[1]Jan 2024 AP Census'!I:I,MATCH($A95,'[1]Jan 2024 AP Census'!$A:$A,0))</f>
        <v>0</v>
      </c>
      <c r="AO95" s="198">
        <f>INDEX('[1]Jan 2024 AP Census'!J:J,MATCH($A95,'[1]Jan 2024 AP Census'!$A:$A,0))</f>
        <v>0</v>
      </c>
      <c r="AP95" s="198">
        <f>INDEX('[1]Jan 2024 EY Census'!N:N,MATCH($A95,'[1]Jan 2024 EY Census'!$A:$A,0))</f>
        <v>203.61266699999999</v>
      </c>
      <c r="AQ95" s="198">
        <f>INDEX('[1]Jan 2024 EY Census'!O:O,MATCH($A95,'[1]Jan 2024 EY Census'!$A:$A,0))</f>
        <v>102.9</v>
      </c>
      <c r="AR95" s="198">
        <f>INDEX('[1]Jan 2024 EY Census'!P:P,MATCH($A95,'[1]Jan 2024 EY Census'!$A:$A,0))</f>
        <v>10.6</v>
      </c>
      <c r="AS95" s="198">
        <f>INDEX('[1]Jan 2024 School Census'!BE:BE,MATCH($A95,'[1]Jan 2024 School Census'!$A:$A,0))</f>
        <v>8</v>
      </c>
      <c r="AT95" s="198">
        <f>INDEX('[1]Jan 2024 School Census'!BF:BF,MATCH($A95,'[1]Jan 2024 School Census'!$A:$A,0))</f>
        <v>1</v>
      </c>
      <c r="AU95" s="198">
        <f>INDEX('[1]Jan 2024 School Census'!BG:BG,MATCH($A95,'[1]Jan 2024 School Census'!$A:$A,0))+INDEX('[1]Jan 2024 School Census'!BH:BH,MATCH($A95,'[1]Jan 2024 School Census'!$A:$A,0))</f>
        <v>0</v>
      </c>
      <c r="AV95" s="198">
        <f>INDEX('[1]Jan 2024 School Census'!BI:BI,MATCH($A95,'[1]Jan 2024 School Census'!$A:$A,0))</f>
        <v>170</v>
      </c>
      <c r="AW95" s="198">
        <f>INDEX('[1]Jan 2024 School Census'!BJ:BJ,MATCH($A95,'[1]Jan 2024 School Census'!$A:$A,0))</f>
        <v>87</v>
      </c>
      <c r="AX95" s="198">
        <f>INDEX('[1]Jan 2024 School Census'!BK:BK,MATCH($A95,'[1]Jan 2024 School Census'!$A:$A,0))+INDEX('[1]Jan 2024 School Census'!BL:BL,MATCH($A95,'[1]Jan 2024 School Census'!$A:$A,0))</f>
        <v>1</v>
      </c>
      <c r="AY95" s="198">
        <f>INDEX('[1]Jan 2024 School Census'!BM:BM,MATCH($A95,'[1]Jan 2024 School Census'!$A:$A,0))+INDEX('[1]Jan 2024 School Census'!BQ:BQ,MATCH($A95,'[1]Jan 2024 School Census'!$A:$A,0))</f>
        <v>0</v>
      </c>
      <c r="AZ95" s="198">
        <f>INDEX('[1]Jan 2024 School Census'!BN:BN,MATCH($A95,'[1]Jan 2024 School Census'!$A:$A,0))+INDEX('[1]Jan 2024 School Census'!BR:BR,MATCH($A95,'[1]Jan 2024 School Census'!$A:$A,0))</f>
        <v>0</v>
      </c>
      <c r="BA95" s="198">
        <f>INDEX('[1]Jan 2024 School Census'!BO:BO,MATCH($A95,'[1]Jan 2024 School Census'!$A:$A,0))+INDEX('[1]Jan 2024 School Census'!BP:BP,MATCH($A95,'[1]Jan 2024 School Census'!$A:$A,0))+INDEX('[1]Jan 2024 School Census'!BS:BS,MATCH($A95,'[1]Jan 2024 School Census'!$A:$A,0))+INDEX('[1]Jan 2024 School Census'!BT:BT,MATCH($A95,'[1]Jan 2024 School Census'!$A:$A,0))</f>
        <v>0</v>
      </c>
      <c r="BB95" s="198">
        <f>INDEX('[1]Jan 2024 School Census'!BU:BU,MATCH($A95,'[1]Jan 2024 School Census'!$A:$A,0))</f>
        <v>204.2</v>
      </c>
      <c r="BC95" s="198">
        <f>INDEX('[1]Jan 2024 School Census'!BV:BV,MATCH($A95,'[1]Jan 2024 School Census'!$A:$A,0))</f>
        <v>101</v>
      </c>
      <c r="BD95" s="198">
        <f>INDEX('[1]Jan 2024 School Census'!BW:BW,MATCH($A95,'[1]Jan 2024 School Census'!$A:$A,0))+INDEX('[1]Jan 2024 School Census'!BX:BX,MATCH($A95,'[1]Jan 2024 School Census'!$A:$A,0))</f>
        <v>0</v>
      </c>
      <c r="BE95" s="198">
        <f>INDEX('[1]Jan 2024 EY Census'!J:J,MATCH($A95,'[1]Jan 2024 EY Census'!$A:$A,0))</f>
        <v>607.44334500000002</v>
      </c>
      <c r="BF95" s="198">
        <f>INDEX('[1]Jan 2024 EY Census'!K:K,MATCH($A95,'[1]Jan 2024 EY Census'!$A:$A,0))</f>
        <v>203.78667100000001</v>
      </c>
      <c r="BG95" s="198">
        <f>INDEX('[1]Jan 2024 EY Census'!L:L,MATCH($A95,'[1]Jan 2024 EY Census'!$A:$A,0))</f>
        <v>16.706</v>
      </c>
      <c r="BH95" s="198">
        <f t="shared" si="13"/>
        <v>95</v>
      </c>
      <c r="BI95" s="198">
        <f t="shared" si="14"/>
        <v>186</v>
      </c>
      <c r="BJ95" s="198">
        <f t="shared" si="15"/>
        <v>72.5</v>
      </c>
      <c r="BK95" s="198">
        <f t="shared" si="16"/>
        <v>284</v>
      </c>
      <c r="BL95" s="198">
        <v>28</v>
      </c>
      <c r="BN95" s="218">
        <v>306</v>
      </c>
      <c r="BO95" s="218" t="s">
        <v>126</v>
      </c>
      <c r="BP95" s="218">
        <v>3067008</v>
      </c>
      <c r="BQ95" s="218">
        <v>101856</v>
      </c>
      <c r="BR95" s="218" t="s">
        <v>320</v>
      </c>
      <c r="BS95" s="218" t="s">
        <v>241</v>
      </c>
      <c r="BT95" s="194" t="str">
        <f t="shared" si="12"/>
        <v>Maintained</v>
      </c>
      <c r="BU95" s="211">
        <v>0</v>
      </c>
      <c r="BV95" s="211">
        <v>137</v>
      </c>
      <c r="BW95" s="199">
        <f t="shared" si="17"/>
        <v>9</v>
      </c>
      <c r="BX95" s="195" t="str">
        <f t="shared" si="18"/>
        <v>3069</v>
      </c>
      <c r="BY95" s="228">
        <v>839</v>
      </c>
      <c r="BZ95" s="229" t="s">
        <v>1312</v>
      </c>
      <c r="CA95" s="258">
        <v>1629.8415788421055</v>
      </c>
      <c r="CB95" s="259">
        <v>218.7684210526316</v>
      </c>
      <c r="CC95" s="258">
        <v>977.39473684210532</v>
      </c>
      <c r="CD95" s="259">
        <v>14.731052631578949</v>
      </c>
    </row>
    <row r="96" spans="1:82" ht="14.5" x14ac:dyDescent="0.35">
      <c r="A96" s="196">
        <v>891</v>
      </c>
      <c r="B96" s="197" t="s">
        <v>184</v>
      </c>
      <c r="C96" s="198">
        <v>66311.5</v>
      </c>
      <c r="D96" s="198">
        <v>47873</v>
      </c>
      <c r="E96" s="198">
        <f>INDEX('[1]Jan 2024 School Census'!D:D,MATCH($A96,'[1]Jan 2024 School Census'!$A:$A,0))</f>
        <v>0</v>
      </c>
      <c r="F96" s="198">
        <f>INDEX('[1]Jan 2024 School Census'!E:E,MATCH($A96,'[1]Jan 2024 School Census'!$A:$A,0))</f>
        <v>0</v>
      </c>
      <c r="G96" s="198">
        <f>INDEX('[1]Jan 2024 School Census'!F:F,MATCH($A96,'[1]Jan 2024 School Census'!$A:$A,0))</f>
        <v>0</v>
      </c>
      <c r="H96" s="198">
        <f>INDEX('[1]Jan 2024 School Census'!G:G,MATCH($A96,'[1]Jan 2024 School Census'!$A:$A,0))+INDEX('[1]Jan 2024 School Census'!H:H,MATCH($A96,'[1]Jan 2024 School Census'!$A:$A,0))</f>
        <v>0</v>
      </c>
      <c r="I96" s="198">
        <f>INDEX('[1]Jan 2024 School Census'!I:I,MATCH($A96,'[1]Jan 2024 School Census'!$A:$A,0))</f>
        <v>21</v>
      </c>
      <c r="J96" s="198">
        <f>INDEX('[1]Jan 2024 School Census'!J:J,MATCH($A96,'[1]Jan 2024 School Census'!$A:$A,0))</f>
        <v>1837.7486650000001</v>
      </c>
      <c r="K96" s="198">
        <f>INDEX('[1]Jan 2024 School Census'!K:K,MATCH($A96,'[1]Jan 2024 School Census'!$A:$A,0))</f>
        <v>709.07600000000002</v>
      </c>
      <c r="L96" s="198">
        <f>INDEX('[1]Jan 2024 School Census'!L:L,MATCH($A96,'[1]Jan 2024 School Census'!$A:$A,0))+INDEX('[1]Jan 2024 School Census'!M:M,MATCH($A96,'[1]Jan 2024 School Census'!$A:$A,0))</f>
        <v>13.2</v>
      </c>
      <c r="M96" s="198">
        <f>INDEX('[1]Jan 2024 School Census'!N:N,MATCH($A96,'[1]Jan 2024 School Census'!$A:$A,0))+INDEX('[1]Jan 2024 School Census'!S:S,MATCH($A96,'[1]Jan 2024 School Census'!$A:$A,0))</f>
        <v>0</v>
      </c>
      <c r="N96" s="198">
        <f>INDEX('[1]Jan 2024 School Census'!O:O,MATCH($A96,'[1]Jan 2024 School Census'!$A:$A,0))+INDEX('[1]Jan 2024 School Census'!T:T,MATCH($A96,'[1]Jan 2024 School Census'!$A:$A,0))</f>
        <v>0</v>
      </c>
      <c r="O96" s="198">
        <f>INDEX('[1]Jan 2024 School Census'!P:P,MATCH($A96,'[1]Jan 2024 School Census'!$A:$A,0))+INDEX('[1]Jan 2024 School Census'!U:U,MATCH($A96,'[1]Jan 2024 School Census'!$A:$A,0))</f>
        <v>0</v>
      </c>
      <c r="P96" s="198">
        <f>INDEX('[1]Jan 2024 School Census'!Q:Q,MATCH($A96,'[1]Jan 2024 School Census'!$A:$A,0))+INDEX('[1]Jan 2024 School Census'!R:R,MATCH($A96,'[1]Jan 2024 School Census'!$A:$A,0))+INDEX('[1]Jan 2024 School Census'!V:V,MATCH($A96,'[1]Jan 2024 School Census'!$A:$A,0))+INDEX('[1]Jan 2024 School Census'!W:W,MATCH($A96,'[1]Jan 2024 School Census'!$A:$A,0))</f>
        <v>0</v>
      </c>
      <c r="Q96" s="198">
        <f>INDEX('[1]Jan 2024 School Census'!X:X,MATCH($A96,'[1]Jan 2024 School Census'!$A:$A,0))</f>
        <v>85.066665999999998</v>
      </c>
      <c r="R96" s="198">
        <f>INDEX('[1]Jan 2024 School Census'!Y:Y,MATCH($A96,'[1]Jan 2024 School Census'!$A:$A,0))</f>
        <v>1823.7</v>
      </c>
      <c r="S96" s="198">
        <f>INDEX('[1]Jan 2024 School Census'!Z:Z,MATCH($A96,'[1]Jan 2024 School Census'!$A:$A,0))</f>
        <v>742.86666700000001</v>
      </c>
      <c r="T96" s="198">
        <f>INDEX('[1]Jan 2024 School Census'!AA:AA,MATCH($A96,'[1]Jan 2024 School Census'!$A:$A,0))+INDEX('[1]Jan 2024 School Census'!AB:AB,MATCH($A96,'[1]Jan 2024 School Census'!$A:$A,0))</f>
        <v>12</v>
      </c>
      <c r="U96" s="198">
        <f>INDEX('[1]Jan 2024 AP Census'!D:D,MATCH($A96,'[1]Jan 2024 AP Census'!$A:$A,0))</f>
        <v>0</v>
      </c>
      <c r="V96" s="198">
        <f>INDEX('[1]Jan 2024 AP Census'!E:E,MATCH($A96,'[1]Jan 2024 AP Census'!$A:$A,0))</f>
        <v>0</v>
      </c>
      <c r="W96" s="198">
        <f>INDEX('[1]Jan 2024 AP Census'!F:F,MATCH($A96,'[1]Jan 2024 AP Census'!$A:$A,0))</f>
        <v>0</v>
      </c>
      <c r="X96" s="198">
        <f>INDEX('[1]Jan 2024 EY Census'!D:D,MATCH($A96,'[1]Jan 2024 EY Census'!$A:$A,0))</f>
        <v>1416.8053420000001</v>
      </c>
      <c r="Y96" s="198">
        <f>INDEX('[1]Jan 2024 EY Census'!E:E,MATCH($A96,'[1]Jan 2024 EY Census'!$A:$A,0))</f>
        <v>4388.7374250000003</v>
      </c>
      <c r="Z96" s="198">
        <f>INDEX('[1]Jan 2024 EY Census'!F:F,MATCH($A96,'[1]Jan 2024 EY Census'!$A:$A,0))</f>
        <v>1388.0993370000001</v>
      </c>
      <c r="AA96" s="198">
        <f>INDEX('[1]Jan 2024 EY Census'!G:G,MATCH($A96,'[1]Jan 2024 EY Census'!$A:$A,0))</f>
        <v>78.583332999999996</v>
      </c>
      <c r="AB96" s="198">
        <f>INDEX('[1]Jan 2024 School Census'!AF:AF,MATCH($A96,'[1]Jan 2024 School Census'!$A:$A,0))</f>
        <v>0</v>
      </c>
      <c r="AC96" s="198">
        <f>INDEX('[1]Jan 2024 School Census'!AG:AG,MATCH($A96,'[1]Jan 2024 School Census'!$A:$A,0))</f>
        <v>0</v>
      </c>
      <c r="AD96" s="198">
        <f>INDEX('[1]Jan 2024 School Census'!AH:AH,MATCH($A96,'[1]Jan 2024 School Census'!$A:$A,0))+INDEX('[1]Jan 2024 School Census'!AI:AI,MATCH($A96,'[1]Jan 2024 School Census'!$A:$A,0))</f>
        <v>0</v>
      </c>
      <c r="AE96" s="198">
        <f>INDEX('[1]Jan 2024 School Census'!AJ:AJ,MATCH($A96,'[1]Jan 2024 School Census'!$A:$A,0))</f>
        <v>283</v>
      </c>
      <c r="AF96" s="198">
        <f>INDEX('[1]Jan 2024 School Census'!AK:AK,MATCH($A96,'[1]Jan 2024 School Census'!$A:$A,0))</f>
        <v>168</v>
      </c>
      <c r="AG96" s="198">
        <f>INDEX('[1]Jan 2024 School Census'!AL:AL,MATCH($A96,'[1]Jan 2024 School Census'!$A:$A,0))+INDEX('[1]Jan 2024 School Census'!AM:AM,MATCH($A96,'[1]Jan 2024 School Census'!$A:$A,0))</f>
        <v>3</v>
      </c>
      <c r="AH96" s="198">
        <f>INDEX('[1]Jan 2024 School Census'!AN:AN,MATCH($A96,'[1]Jan 2024 School Census'!$A:$A,0))+INDEX('[1]Jan 2024 School Census'!AR:AR,MATCH($A96,'[1]Jan 2024 School Census'!$A:$A,0))</f>
        <v>0</v>
      </c>
      <c r="AI96" s="198">
        <f>INDEX('[1]Jan 2024 School Census'!AO:AO,MATCH($A96,'[1]Jan 2024 School Census'!$A:$A,0))+INDEX('[1]Jan 2024 School Census'!AS:AS,MATCH($A96,'[1]Jan 2024 School Census'!$A:$A,0))</f>
        <v>0</v>
      </c>
      <c r="AJ96" s="198">
        <f>INDEX('[1]Jan 2024 School Census'!AP:AP,MATCH($A96,'[1]Jan 2024 School Census'!$A:$A,0))+INDEX('[1]Jan 2024 School Census'!AQ:AQ,MATCH($A96,'[1]Jan 2024 School Census'!$A:$A,0))+INDEX('[1]Jan 2024 School Census'!AT:AT,MATCH($A96,'[1]Jan 2024 School Census'!$A:$A,0))+INDEX('[1]Jan 2024 School Census'!AU:AU,MATCH($A96,'[1]Jan 2024 School Census'!$A:$A,0))</f>
        <v>0</v>
      </c>
      <c r="AK96" s="198">
        <f>INDEX('[1]Jan 2024 School Census'!AV:AV,MATCH($A96,'[1]Jan 2024 School Census'!$A:$A,0))+INDEX('[1]Jan 2024 School Census'!AZ:AZ,MATCH($A96,'[1]Jan 2024 School Census'!$A:$A,0))</f>
        <v>314.933333</v>
      </c>
      <c r="AL96" s="198">
        <f>INDEX('[1]Jan 2024 School Census'!AW:AW,MATCH($A96,'[1]Jan 2024 School Census'!$A:$A,0))+INDEX('[1]Jan 2024 School Census'!BA:BA,MATCH($A96,'[1]Jan 2024 School Census'!$A:$A,0))</f>
        <v>198.8</v>
      </c>
      <c r="AM96" s="198">
        <f>INDEX('[1]Jan 2024 School Census'!AX:AX,MATCH($A96,'[1]Jan 2024 School Census'!$A:$A,0))+INDEX('[1]Jan 2024 School Census'!BB:BB,MATCH($A96,'[1]Jan 2024 School Census'!$A:$A,0))+INDEX('[1]Jan 2024 School Census'!AY:AY,MATCH($A96,'[1]Jan 2024 School Census'!$A:$A,0))+INDEX('[1]Jan 2024 School Census'!BC:BC,MATCH($A96,'[1]Jan 2024 School Census'!$A:$A,0))</f>
        <v>1</v>
      </c>
      <c r="AN96" s="198">
        <f>INDEX('[1]Jan 2024 AP Census'!I:I,MATCH($A96,'[1]Jan 2024 AP Census'!$A:$A,0))</f>
        <v>0</v>
      </c>
      <c r="AO96" s="198">
        <f>INDEX('[1]Jan 2024 AP Census'!J:J,MATCH($A96,'[1]Jan 2024 AP Census'!$A:$A,0))</f>
        <v>0</v>
      </c>
      <c r="AP96" s="198">
        <f>INDEX('[1]Jan 2024 EY Census'!N:N,MATCH($A96,'[1]Jan 2024 EY Census'!$A:$A,0))</f>
        <v>268.15333399999997</v>
      </c>
      <c r="AQ96" s="198">
        <f>INDEX('[1]Jan 2024 EY Census'!O:O,MATCH($A96,'[1]Jan 2024 EY Census'!$A:$A,0))</f>
        <v>205.54733300000001</v>
      </c>
      <c r="AR96" s="198">
        <f>INDEX('[1]Jan 2024 EY Census'!P:P,MATCH($A96,'[1]Jan 2024 EY Census'!$A:$A,0))</f>
        <v>9</v>
      </c>
      <c r="AS96" s="198">
        <f>INDEX('[1]Jan 2024 School Census'!BE:BE,MATCH($A96,'[1]Jan 2024 School Census'!$A:$A,0))</f>
        <v>0</v>
      </c>
      <c r="AT96" s="198">
        <f>INDEX('[1]Jan 2024 School Census'!BF:BF,MATCH($A96,'[1]Jan 2024 School Census'!$A:$A,0))</f>
        <v>0</v>
      </c>
      <c r="AU96" s="198">
        <f>INDEX('[1]Jan 2024 School Census'!BG:BG,MATCH($A96,'[1]Jan 2024 School Census'!$A:$A,0))+INDEX('[1]Jan 2024 School Census'!BH:BH,MATCH($A96,'[1]Jan 2024 School Census'!$A:$A,0))</f>
        <v>0</v>
      </c>
      <c r="AV96" s="198">
        <f>INDEX('[1]Jan 2024 School Census'!BI:BI,MATCH($A96,'[1]Jan 2024 School Census'!$A:$A,0))</f>
        <v>729.28267200000005</v>
      </c>
      <c r="AW96" s="198">
        <f>INDEX('[1]Jan 2024 School Census'!BJ:BJ,MATCH($A96,'[1]Jan 2024 School Census'!$A:$A,0))</f>
        <v>339.71133500000002</v>
      </c>
      <c r="AX96" s="198">
        <f>INDEX('[1]Jan 2024 School Census'!BK:BK,MATCH($A96,'[1]Jan 2024 School Census'!$A:$A,0))+INDEX('[1]Jan 2024 School Census'!BL:BL,MATCH($A96,'[1]Jan 2024 School Census'!$A:$A,0))</f>
        <v>3.733333</v>
      </c>
      <c r="AY96" s="198">
        <f>INDEX('[1]Jan 2024 School Census'!BM:BM,MATCH($A96,'[1]Jan 2024 School Census'!$A:$A,0))+INDEX('[1]Jan 2024 School Census'!BQ:BQ,MATCH($A96,'[1]Jan 2024 School Census'!$A:$A,0))</f>
        <v>0</v>
      </c>
      <c r="AZ96" s="198">
        <f>INDEX('[1]Jan 2024 School Census'!BN:BN,MATCH($A96,'[1]Jan 2024 School Census'!$A:$A,0))+INDEX('[1]Jan 2024 School Census'!BR:BR,MATCH($A96,'[1]Jan 2024 School Census'!$A:$A,0))</f>
        <v>0</v>
      </c>
      <c r="BA96" s="198">
        <f>INDEX('[1]Jan 2024 School Census'!BO:BO,MATCH($A96,'[1]Jan 2024 School Census'!$A:$A,0))+INDEX('[1]Jan 2024 School Census'!BP:BP,MATCH($A96,'[1]Jan 2024 School Census'!$A:$A,0))+INDEX('[1]Jan 2024 School Census'!BS:BS,MATCH($A96,'[1]Jan 2024 School Census'!$A:$A,0))+INDEX('[1]Jan 2024 School Census'!BT:BT,MATCH($A96,'[1]Jan 2024 School Census'!$A:$A,0))</f>
        <v>0</v>
      </c>
      <c r="BB96" s="198">
        <f>INDEX('[1]Jan 2024 School Census'!BU:BU,MATCH($A96,'[1]Jan 2024 School Census'!$A:$A,0))</f>
        <v>728.96666800000003</v>
      </c>
      <c r="BC96" s="198">
        <f>INDEX('[1]Jan 2024 School Census'!BV:BV,MATCH($A96,'[1]Jan 2024 School Census'!$A:$A,0))</f>
        <v>331.09999900000003</v>
      </c>
      <c r="BD96" s="198">
        <f>INDEX('[1]Jan 2024 School Census'!BW:BW,MATCH($A96,'[1]Jan 2024 School Census'!$A:$A,0))+INDEX('[1]Jan 2024 School Census'!BX:BX,MATCH($A96,'[1]Jan 2024 School Census'!$A:$A,0))</f>
        <v>7.2</v>
      </c>
      <c r="BE96" s="198">
        <f>INDEX('[1]Jan 2024 EY Census'!J:J,MATCH($A96,'[1]Jan 2024 EY Census'!$A:$A,0))</f>
        <v>2866.9220180000002</v>
      </c>
      <c r="BF96" s="198">
        <f>INDEX('[1]Jan 2024 EY Census'!K:K,MATCH($A96,'[1]Jan 2024 EY Census'!$A:$A,0))</f>
        <v>966.19867099999999</v>
      </c>
      <c r="BG96" s="198">
        <f>INDEX('[1]Jan 2024 EY Census'!L:L,MATCH($A96,'[1]Jan 2024 EY Census'!$A:$A,0))</f>
        <v>24.804001</v>
      </c>
      <c r="BH96" s="198">
        <f t="shared" si="13"/>
        <v>276</v>
      </c>
      <c r="BI96" s="198">
        <f t="shared" si="14"/>
        <v>512.5</v>
      </c>
      <c r="BJ96" s="198">
        <f t="shared" si="15"/>
        <v>168</v>
      </c>
      <c r="BK96" s="198">
        <f t="shared" si="16"/>
        <v>297</v>
      </c>
      <c r="BL96" s="198">
        <v>254</v>
      </c>
      <c r="BN96" s="218">
        <v>307</v>
      </c>
      <c r="BO96" s="218" t="s">
        <v>136</v>
      </c>
      <c r="BP96" s="218">
        <v>3077005</v>
      </c>
      <c r="BQ96" s="218">
        <v>101965</v>
      </c>
      <c r="BR96" s="218" t="s">
        <v>321</v>
      </c>
      <c r="BS96" s="218" t="s">
        <v>241</v>
      </c>
      <c r="BT96" s="194" t="str">
        <f t="shared" si="12"/>
        <v>Maintained</v>
      </c>
      <c r="BU96" s="211">
        <v>0</v>
      </c>
      <c r="BV96" s="211">
        <v>226</v>
      </c>
      <c r="BW96" s="199">
        <f t="shared" si="17"/>
        <v>1</v>
      </c>
      <c r="BX96" s="195" t="str">
        <f t="shared" si="18"/>
        <v>3071</v>
      </c>
      <c r="BY96" s="228">
        <v>840</v>
      </c>
      <c r="BZ96" s="229" t="s">
        <v>135</v>
      </c>
      <c r="CA96" s="258">
        <v>1969.3336842105264</v>
      </c>
      <c r="CB96" s="259">
        <v>760.01315789473688</v>
      </c>
      <c r="CC96" s="258">
        <v>1369.0778947368422</v>
      </c>
      <c r="CD96" s="259">
        <v>37.672631578947374</v>
      </c>
    </row>
    <row r="97" spans="1:82" ht="14.5" x14ac:dyDescent="0.35">
      <c r="A97" s="196">
        <v>353</v>
      </c>
      <c r="B97" s="197" t="s">
        <v>185</v>
      </c>
      <c r="C97" s="198">
        <v>23719.5</v>
      </c>
      <c r="D97" s="198">
        <v>17636</v>
      </c>
      <c r="E97" s="198">
        <f>INDEX('[1]Jan 2024 School Census'!D:D,MATCH($A97,'[1]Jan 2024 School Census'!$A:$A,0))</f>
        <v>0</v>
      </c>
      <c r="F97" s="198">
        <f>INDEX('[1]Jan 2024 School Census'!E:E,MATCH($A97,'[1]Jan 2024 School Census'!$A:$A,0))</f>
        <v>0</v>
      </c>
      <c r="G97" s="198">
        <f>INDEX('[1]Jan 2024 School Census'!F:F,MATCH($A97,'[1]Jan 2024 School Census'!$A:$A,0))</f>
        <v>0</v>
      </c>
      <c r="H97" s="198">
        <f>INDEX('[1]Jan 2024 School Census'!G:G,MATCH($A97,'[1]Jan 2024 School Census'!$A:$A,0))+INDEX('[1]Jan 2024 School Census'!H:H,MATCH($A97,'[1]Jan 2024 School Census'!$A:$A,0))</f>
        <v>0</v>
      </c>
      <c r="I97" s="198">
        <f>INDEX('[1]Jan 2024 School Census'!I:I,MATCH($A97,'[1]Jan 2024 School Census'!$A:$A,0))</f>
        <v>1</v>
      </c>
      <c r="J97" s="198">
        <f>INDEX('[1]Jan 2024 School Census'!J:J,MATCH($A97,'[1]Jan 2024 School Census'!$A:$A,0))</f>
        <v>717.66666499999997</v>
      </c>
      <c r="K97" s="198">
        <f>INDEX('[1]Jan 2024 School Census'!K:K,MATCH($A97,'[1]Jan 2024 School Census'!$A:$A,0))</f>
        <v>362.933333</v>
      </c>
      <c r="L97" s="198">
        <f>INDEX('[1]Jan 2024 School Census'!L:L,MATCH($A97,'[1]Jan 2024 School Census'!$A:$A,0))+INDEX('[1]Jan 2024 School Census'!M:M,MATCH($A97,'[1]Jan 2024 School Census'!$A:$A,0))</f>
        <v>4</v>
      </c>
      <c r="M97" s="198">
        <f>INDEX('[1]Jan 2024 School Census'!N:N,MATCH($A97,'[1]Jan 2024 School Census'!$A:$A,0))+INDEX('[1]Jan 2024 School Census'!S:S,MATCH($A97,'[1]Jan 2024 School Census'!$A:$A,0))</f>
        <v>0</v>
      </c>
      <c r="N97" s="198">
        <f>INDEX('[1]Jan 2024 School Census'!O:O,MATCH($A97,'[1]Jan 2024 School Census'!$A:$A,0))+INDEX('[1]Jan 2024 School Census'!T:T,MATCH($A97,'[1]Jan 2024 School Census'!$A:$A,0))</f>
        <v>0</v>
      </c>
      <c r="O97" s="198">
        <f>INDEX('[1]Jan 2024 School Census'!P:P,MATCH($A97,'[1]Jan 2024 School Census'!$A:$A,0))+INDEX('[1]Jan 2024 School Census'!U:U,MATCH($A97,'[1]Jan 2024 School Census'!$A:$A,0))</f>
        <v>0</v>
      </c>
      <c r="P97" s="198">
        <f>INDEX('[1]Jan 2024 School Census'!Q:Q,MATCH($A97,'[1]Jan 2024 School Census'!$A:$A,0))+INDEX('[1]Jan 2024 School Census'!R:R,MATCH($A97,'[1]Jan 2024 School Census'!$A:$A,0))+INDEX('[1]Jan 2024 School Census'!V:V,MATCH($A97,'[1]Jan 2024 School Census'!$A:$A,0))+INDEX('[1]Jan 2024 School Census'!W:W,MATCH($A97,'[1]Jan 2024 School Census'!$A:$A,0))</f>
        <v>0</v>
      </c>
      <c r="Q97" s="198">
        <f>INDEX('[1]Jan 2024 School Census'!X:X,MATCH($A97,'[1]Jan 2024 School Census'!$A:$A,0))</f>
        <v>134.80000000000001</v>
      </c>
      <c r="R97" s="198">
        <f>INDEX('[1]Jan 2024 School Census'!Y:Y,MATCH($A97,'[1]Jan 2024 School Census'!$A:$A,0))</f>
        <v>676.8</v>
      </c>
      <c r="S97" s="198">
        <f>INDEX('[1]Jan 2024 School Census'!Z:Z,MATCH($A97,'[1]Jan 2024 School Census'!$A:$A,0))</f>
        <v>243</v>
      </c>
      <c r="T97" s="198">
        <f>INDEX('[1]Jan 2024 School Census'!AA:AA,MATCH($A97,'[1]Jan 2024 School Census'!$A:$A,0))+INDEX('[1]Jan 2024 School Census'!AB:AB,MATCH($A97,'[1]Jan 2024 School Census'!$A:$A,0))</f>
        <v>0</v>
      </c>
      <c r="U97" s="198">
        <f>INDEX('[1]Jan 2024 AP Census'!D:D,MATCH($A97,'[1]Jan 2024 AP Census'!$A:$A,0))</f>
        <v>0</v>
      </c>
      <c r="V97" s="198">
        <f>INDEX('[1]Jan 2024 AP Census'!E:E,MATCH($A97,'[1]Jan 2024 AP Census'!$A:$A,0))</f>
        <v>0</v>
      </c>
      <c r="W97" s="198">
        <f>INDEX('[1]Jan 2024 AP Census'!F:F,MATCH($A97,'[1]Jan 2024 AP Census'!$A:$A,0))</f>
        <v>0</v>
      </c>
      <c r="X97" s="198">
        <f>INDEX('[1]Jan 2024 EY Census'!D:D,MATCH($A97,'[1]Jan 2024 EY Census'!$A:$A,0))</f>
        <v>926.45266500000002</v>
      </c>
      <c r="Y97" s="198">
        <f>INDEX('[1]Jan 2024 EY Census'!E:E,MATCH($A97,'[1]Jan 2024 EY Census'!$A:$A,0))</f>
        <v>1484.842664</v>
      </c>
      <c r="Z97" s="198">
        <f>INDEX('[1]Jan 2024 EY Census'!F:F,MATCH($A97,'[1]Jan 2024 EY Census'!$A:$A,0))</f>
        <v>406.933334</v>
      </c>
      <c r="AA97" s="198">
        <f>INDEX('[1]Jan 2024 EY Census'!G:G,MATCH($A97,'[1]Jan 2024 EY Census'!$A:$A,0))</f>
        <v>51.4</v>
      </c>
      <c r="AB97" s="198">
        <f>INDEX('[1]Jan 2024 School Census'!AF:AF,MATCH($A97,'[1]Jan 2024 School Census'!$A:$A,0))</f>
        <v>0</v>
      </c>
      <c r="AC97" s="198">
        <f>INDEX('[1]Jan 2024 School Census'!AG:AG,MATCH($A97,'[1]Jan 2024 School Census'!$A:$A,0))</f>
        <v>0</v>
      </c>
      <c r="AD97" s="198">
        <f>INDEX('[1]Jan 2024 School Census'!AH:AH,MATCH($A97,'[1]Jan 2024 School Census'!$A:$A,0))+INDEX('[1]Jan 2024 School Census'!AI:AI,MATCH($A97,'[1]Jan 2024 School Census'!$A:$A,0))</f>
        <v>0</v>
      </c>
      <c r="AE97" s="198">
        <f>INDEX('[1]Jan 2024 School Census'!AJ:AJ,MATCH($A97,'[1]Jan 2024 School Census'!$A:$A,0))</f>
        <v>88.933333000000005</v>
      </c>
      <c r="AF97" s="198">
        <f>INDEX('[1]Jan 2024 School Census'!AK:AK,MATCH($A97,'[1]Jan 2024 School Census'!$A:$A,0))</f>
        <v>54.933332999999998</v>
      </c>
      <c r="AG97" s="198">
        <f>INDEX('[1]Jan 2024 School Census'!AL:AL,MATCH($A97,'[1]Jan 2024 School Census'!$A:$A,0))+INDEX('[1]Jan 2024 School Census'!AM:AM,MATCH($A97,'[1]Jan 2024 School Census'!$A:$A,0))</f>
        <v>1</v>
      </c>
      <c r="AH97" s="198">
        <f>INDEX('[1]Jan 2024 School Census'!AN:AN,MATCH($A97,'[1]Jan 2024 School Census'!$A:$A,0))+INDEX('[1]Jan 2024 School Census'!AR:AR,MATCH($A97,'[1]Jan 2024 School Census'!$A:$A,0))</f>
        <v>0</v>
      </c>
      <c r="AI97" s="198">
        <f>INDEX('[1]Jan 2024 School Census'!AO:AO,MATCH($A97,'[1]Jan 2024 School Census'!$A:$A,0))+INDEX('[1]Jan 2024 School Census'!AS:AS,MATCH($A97,'[1]Jan 2024 School Census'!$A:$A,0))</f>
        <v>0</v>
      </c>
      <c r="AJ97" s="198">
        <f>INDEX('[1]Jan 2024 School Census'!AP:AP,MATCH($A97,'[1]Jan 2024 School Census'!$A:$A,0))+INDEX('[1]Jan 2024 School Census'!AQ:AQ,MATCH($A97,'[1]Jan 2024 School Census'!$A:$A,0))+INDEX('[1]Jan 2024 School Census'!AT:AT,MATCH($A97,'[1]Jan 2024 School Census'!$A:$A,0))+INDEX('[1]Jan 2024 School Census'!AU:AU,MATCH($A97,'[1]Jan 2024 School Census'!$A:$A,0))</f>
        <v>0</v>
      </c>
      <c r="AK97" s="198">
        <f>INDEX('[1]Jan 2024 School Census'!AV:AV,MATCH($A97,'[1]Jan 2024 School Census'!$A:$A,0))+INDEX('[1]Jan 2024 School Census'!AZ:AZ,MATCH($A97,'[1]Jan 2024 School Census'!$A:$A,0))</f>
        <v>75.8</v>
      </c>
      <c r="AL97" s="198">
        <f>INDEX('[1]Jan 2024 School Census'!AW:AW,MATCH($A97,'[1]Jan 2024 School Census'!$A:$A,0))+INDEX('[1]Jan 2024 School Census'!BA:BA,MATCH($A97,'[1]Jan 2024 School Census'!$A:$A,0))</f>
        <v>47</v>
      </c>
      <c r="AM97" s="198">
        <f>INDEX('[1]Jan 2024 School Census'!AX:AX,MATCH($A97,'[1]Jan 2024 School Census'!$A:$A,0))+INDEX('[1]Jan 2024 School Census'!BB:BB,MATCH($A97,'[1]Jan 2024 School Census'!$A:$A,0))+INDEX('[1]Jan 2024 School Census'!AY:AY,MATCH($A97,'[1]Jan 2024 School Census'!$A:$A,0))+INDEX('[1]Jan 2024 School Census'!BC:BC,MATCH($A97,'[1]Jan 2024 School Census'!$A:$A,0))</f>
        <v>0</v>
      </c>
      <c r="AN97" s="198">
        <f>INDEX('[1]Jan 2024 AP Census'!I:I,MATCH($A97,'[1]Jan 2024 AP Census'!$A:$A,0))</f>
        <v>0</v>
      </c>
      <c r="AO97" s="198">
        <f>INDEX('[1]Jan 2024 AP Census'!J:J,MATCH($A97,'[1]Jan 2024 AP Census'!$A:$A,0))</f>
        <v>0</v>
      </c>
      <c r="AP97" s="198">
        <f>INDEX('[1]Jan 2024 EY Census'!N:N,MATCH($A97,'[1]Jan 2024 EY Census'!$A:$A,0))</f>
        <v>286.912666</v>
      </c>
      <c r="AQ97" s="198">
        <f>INDEX('[1]Jan 2024 EY Census'!O:O,MATCH($A97,'[1]Jan 2024 EY Census'!$A:$A,0))</f>
        <v>95.400001000000003</v>
      </c>
      <c r="AR97" s="198">
        <f>INDEX('[1]Jan 2024 EY Census'!P:P,MATCH($A97,'[1]Jan 2024 EY Census'!$A:$A,0))</f>
        <v>11.4</v>
      </c>
      <c r="AS97" s="198">
        <f>INDEX('[1]Jan 2024 School Census'!BE:BE,MATCH($A97,'[1]Jan 2024 School Census'!$A:$A,0))</f>
        <v>0</v>
      </c>
      <c r="AT97" s="198">
        <f>INDEX('[1]Jan 2024 School Census'!BF:BF,MATCH($A97,'[1]Jan 2024 School Census'!$A:$A,0))</f>
        <v>0</v>
      </c>
      <c r="AU97" s="198">
        <f>INDEX('[1]Jan 2024 School Census'!BG:BG,MATCH($A97,'[1]Jan 2024 School Census'!$A:$A,0))+INDEX('[1]Jan 2024 School Census'!BH:BH,MATCH($A97,'[1]Jan 2024 School Census'!$A:$A,0))</f>
        <v>0</v>
      </c>
      <c r="AV97" s="198">
        <f>INDEX('[1]Jan 2024 School Census'!BI:BI,MATCH($A97,'[1]Jan 2024 School Census'!$A:$A,0))</f>
        <v>240.500001</v>
      </c>
      <c r="AW97" s="198">
        <f>INDEX('[1]Jan 2024 School Census'!BJ:BJ,MATCH($A97,'[1]Jan 2024 School Census'!$A:$A,0))</f>
        <v>151.73333400000001</v>
      </c>
      <c r="AX97" s="198">
        <f>INDEX('[1]Jan 2024 School Census'!BK:BK,MATCH($A97,'[1]Jan 2024 School Census'!$A:$A,0))+INDEX('[1]Jan 2024 School Census'!BL:BL,MATCH($A97,'[1]Jan 2024 School Census'!$A:$A,0))</f>
        <v>1</v>
      </c>
      <c r="AY97" s="198">
        <f>INDEX('[1]Jan 2024 School Census'!BM:BM,MATCH($A97,'[1]Jan 2024 School Census'!$A:$A,0))+INDEX('[1]Jan 2024 School Census'!BQ:BQ,MATCH($A97,'[1]Jan 2024 School Census'!$A:$A,0))</f>
        <v>0</v>
      </c>
      <c r="AZ97" s="198">
        <f>INDEX('[1]Jan 2024 School Census'!BN:BN,MATCH($A97,'[1]Jan 2024 School Census'!$A:$A,0))+INDEX('[1]Jan 2024 School Census'!BR:BR,MATCH($A97,'[1]Jan 2024 School Census'!$A:$A,0))</f>
        <v>0</v>
      </c>
      <c r="BA97" s="198">
        <f>INDEX('[1]Jan 2024 School Census'!BO:BO,MATCH($A97,'[1]Jan 2024 School Census'!$A:$A,0))+INDEX('[1]Jan 2024 School Census'!BP:BP,MATCH($A97,'[1]Jan 2024 School Census'!$A:$A,0))+INDEX('[1]Jan 2024 School Census'!BS:BS,MATCH($A97,'[1]Jan 2024 School Census'!$A:$A,0))+INDEX('[1]Jan 2024 School Census'!BT:BT,MATCH($A97,'[1]Jan 2024 School Census'!$A:$A,0))</f>
        <v>0</v>
      </c>
      <c r="BB97" s="198">
        <f>INDEX('[1]Jan 2024 School Census'!BU:BU,MATCH($A97,'[1]Jan 2024 School Census'!$A:$A,0))</f>
        <v>87</v>
      </c>
      <c r="BC97" s="198">
        <f>INDEX('[1]Jan 2024 School Census'!BV:BV,MATCH($A97,'[1]Jan 2024 School Census'!$A:$A,0))</f>
        <v>43</v>
      </c>
      <c r="BD97" s="198">
        <f>INDEX('[1]Jan 2024 School Census'!BW:BW,MATCH($A97,'[1]Jan 2024 School Census'!$A:$A,0))+INDEX('[1]Jan 2024 School Census'!BX:BX,MATCH($A97,'[1]Jan 2024 School Census'!$A:$A,0))</f>
        <v>0</v>
      </c>
      <c r="BE97" s="198">
        <f>INDEX('[1]Jan 2024 EY Census'!J:J,MATCH($A97,'[1]Jan 2024 EY Census'!$A:$A,0))</f>
        <v>770.19734000000005</v>
      </c>
      <c r="BF97" s="198">
        <f>INDEX('[1]Jan 2024 EY Census'!K:K,MATCH($A97,'[1]Jan 2024 EY Census'!$A:$A,0))</f>
        <v>204.26266699999999</v>
      </c>
      <c r="BG97" s="198">
        <f>INDEX('[1]Jan 2024 EY Census'!L:L,MATCH($A97,'[1]Jan 2024 EY Census'!$A:$A,0))</f>
        <v>11</v>
      </c>
      <c r="BH97" s="198">
        <f t="shared" si="13"/>
        <v>0</v>
      </c>
      <c r="BI97" s="198">
        <f t="shared" si="14"/>
        <v>0</v>
      </c>
      <c r="BJ97" s="198">
        <f t="shared" si="15"/>
        <v>456</v>
      </c>
      <c r="BK97" s="198">
        <f t="shared" si="16"/>
        <v>982.5</v>
      </c>
      <c r="BL97" s="198">
        <v>62</v>
      </c>
      <c r="BN97" s="218">
        <v>307</v>
      </c>
      <c r="BO97" s="218" t="s">
        <v>136</v>
      </c>
      <c r="BP97" s="218">
        <v>3077007</v>
      </c>
      <c r="BQ97" s="218">
        <v>101966</v>
      </c>
      <c r="BR97" s="218" t="s">
        <v>322</v>
      </c>
      <c r="BS97" s="218" t="s">
        <v>241</v>
      </c>
      <c r="BT97" s="194" t="str">
        <f t="shared" si="12"/>
        <v>Maintained</v>
      </c>
      <c r="BU97" s="211">
        <v>176</v>
      </c>
      <c r="BV97" s="211">
        <v>0</v>
      </c>
      <c r="BW97" s="199">
        <f t="shared" si="17"/>
        <v>2</v>
      </c>
      <c r="BX97" s="195" t="str">
        <f t="shared" si="18"/>
        <v>3072</v>
      </c>
      <c r="BY97" s="228">
        <v>841</v>
      </c>
      <c r="BZ97" s="229" t="s">
        <v>127</v>
      </c>
      <c r="CA97" s="258">
        <v>457.07789473684215</v>
      </c>
      <c r="CB97" s="259">
        <v>142.01105263157893</v>
      </c>
      <c r="CC97" s="258">
        <v>327.12105263157895</v>
      </c>
      <c r="CD97" s="259">
        <v>1.368421052631579</v>
      </c>
    </row>
    <row r="98" spans="1:82" ht="14.5" x14ac:dyDescent="0.35">
      <c r="A98" s="196">
        <v>931</v>
      </c>
      <c r="B98" s="197" t="s">
        <v>186</v>
      </c>
      <c r="C98" s="198">
        <v>52691</v>
      </c>
      <c r="D98" s="198">
        <v>36605.5</v>
      </c>
      <c r="E98" s="198">
        <f>INDEX('[1]Jan 2024 School Census'!D:D,MATCH($A98,'[1]Jan 2024 School Census'!$A:$A,0))</f>
        <v>27</v>
      </c>
      <c r="F98" s="198">
        <f>INDEX('[1]Jan 2024 School Census'!E:E,MATCH($A98,'[1]Jan 2024 School Census'!$A:$A,0))</f>
        <v>300.8</v>
      </c>
      <c r="G98" s="198">
        <f>INDEX('[1]Jan 2024 School Census'!F:F,MATCH($A98,'[1]Jan 2024 School Census'!$A:$A,0))</f>
        <v>90</v>
      </c>
      <c r="H98" s="198">
        <f>INDEX('[1]Jan 2024 School Census'!G:G,MATCH($A98,'[1]Jan 2024 School Census'!$A:$A,0))+INDEX('[1]Jan 2024 School Census'!H:H,MATCH($A98,'[1]Jan 2024 School Census'!$A:$A,0))</f>
        <v>7</v>
      </c>
      <c r="I98" s="198">
        <f>INDEX('[1]Jan 2024 School Census'!I:I,MATCH($A98,'[1]Jan 2024 School Census'!$A:$A,0))</f>
        <v>18</v>
      </c>
      <c r="J98" s="198">
        <f>INDEX('[1]Jan 2024 School Census'!J:J,MATCH($A98,'[1]Jan 2024 School Census'!$A:$A,0))</f>
        <v>833.83333400000004</v>
      </c>
      <c r="K98" s="198">
        <f>INDEX('[1]Jan 2024 School Census'!K:K,MATCH($A98,'[1]Jan 2024 School Census'!$A:$A,0))</f>
        <v>352.6</v>
      </c>
      <c r="L98" s="198">
        <f>INDEX('[1]Jan 2024 School Census'!L:L,MATCH($A98,'[1]Jan 2024 School Census'!$A:$A,0))+INDEX('[1]Jan 2024 School Census'!M:M,MATCH($A98,'[1]Jan 2024 School Census'!$A:$A,0))</f>
        <v>11</v>
      </c>
      <c r="M98" s="198">
        <f>INDEX('[1]Jan 2024 School Census'!N:N,MATCH($A98,'[1]Jan 2024 School Census'!$A:$A,0))+INDEX('[1]Jan 2024 School Census'!S:S,MATCH($A98,'[1]Jan 2024 School Census'!$A:$A,0))</f>
        <v>0</v>
      </c>
      <c r="N98" s="198">
        <f>INDEX('[1]Jan 2024 School Census'!O:O,MATCH($A98,'[1]Jan 2024 School Census'!$A:$A,0))+INDEX('[1]Jan 2024 School Census'!T:T,MATCH($A98,'[1]Jan 2024 School Census'!$A:$A,0))</f>
        <v>0</v>
      </c>
      <c r="O98" s="198">
        <f>INDEX('[1]Jan 2024 School Census'!P:P,MATCH($A98,'[1]Jan 2024 School Census'!$A:$A,0))+INDEX('[1]Jan 2024 School Census'!U:U,MATCH($A98,'[1]Jan 2024 School Census'!$A:$A,0))</f>
        <v>0</v>
      </c>
      <c r="P98" s="198">
        <f>INDEX('[1]Jan 2024 School Census'!Q:Q,MATCH($A98,'[1]Jan 2024 School Census'!$A:$A,0))+INDEX('[1]Jan 2024 School Census'!R:R,MATCH($A98,'[1]Jan 2024 School Census'!$A:$A,0))+INDEX('[1]Jan 2024 School Census'!V:V,MATCH($A98,'[1]Jan 2024 School Census'!$A:$A,0))+INDEX('[1]Jan 2024 School Census'!W:W,MATCH($A98,'[1]Jan 2024 School Census'!$A:$A,0))</f>
        <v>0</v>
      </c>
      <c r="Q98" s="198">
        <f>INDEX('[1]Jan 2024 School Census'!X:X,MATCH($A98,'[1]Jan 2024 School Census'!$A:$A,0))</f>
        <v>118.333333</v>
      </c>
      <c r="R98" s="198">
        <f>INDEX('[1]Jan 2024 School Census'!Y:Y,MATCH($A98,'[1]Jan 2024 School Census'!$A:$A,0))</f>
        <v>1419.8800040000001</v>
      </c>
      <c r="S98" s="198">
        <f>INDEX('[1]Jan 2024 School Census'!Z:Z,MATCH($A98,'[1]Jan 2024 School Census'!$A:$A,0))</f>
        <v>644.63333299999999</v>
      </c>
      <c r="T98" s="198">
        <f>INDEX('[1]Jan 2024 School Census'!AA:AA,MATCH($A98,'[1]Jan 2024 School Census'!$A:$A,0))+INDEX('[1]Jan 2024 School Census'!AB:AB,MATCH($A98,'[1]Jan 2024 School Census'!$A:$A,0))</f>
        <v>19.466667000000001</v>
      </c>
      <c r="U98" s="198">
        <f>INDEX('[1]Jan 2024 AP Census'!D:D,MATCH($A98,'[1]Jan 2024 AP Census'!$A:$A,0))</f>
        <v>0</v>
      </c>
      <c r="V98" s="198">
        <f>INDEX('[1]Jan 2024 AP Census'!E:E,MATCH($A98,'[1]Jan 2024 AP Census'!$A:$A,0))</f>
        <v>0</v>
      </c>
      <c r="W98" s="198">
        <f>INDEX('[1]Jan 2024 AP Census'!F:F,MATCH($A98,'[1]Jan 2024 AP Census'!$A:$A,0))</f>
        <v>0</v>
      </c>
      <c r="X98" s="198">
        <f>INDEX('[1]Jan 2024 EY Census'!D:D,MATCH($A98,'[1]Jan 2024 EY Census'!$A:$A,0))</f>
        <v>616.65533700000003</v>
      </c>
      <c r="Y98" s="198">
        <f>INDEX('[1]Jan 2024 EY Census'!E:E,MATCH($A98,'[1]Jan 2024 EY Census'!$A:$A,0))</f>
        <v>4236.880666</v>
      </c>
      <c r="Z98" s="198">
        <f>INDEX('[1]Jan 2024 EY Census'!F:F,MATCH($A98,'[1]Jan 2024 EY Census'!$A:$A,0))</f>
        <v>1395.5533359999999</v>
      </c>
      <c r="AA98" s="198">
        <f>INDEX('[1]Jan 2024 EY Census'!G:G,MATCH($A98,'[1]Jan 2024 EY Census'!$A:$A,0))</f>
        <v>184.15600000000001</v>
      </c>
      <c r="AB98" s="198">
        <f>INDEX('[1]Jan 2024 School Census'!AF:AF,MATCH($A98,'[1]Jan 2024 School Census'!$A:$A,0))</f>
        <v>45</v>
      </c>
      <c r="AC98" s="198">
        <f>INDEX('[1]Jan 2024 School Census'!AG:AG,MATCH($A98,'[1]Jan 2024 School Census'!$A:$A,0))</f>
        <v>20</v>
      </c>
      <c r="AD98" s="198">
        <f>INDEX('[1]Jan 2024 School Census'!AH:AH,MATCH($A98,'[1]Jan 2024 School Census'!$A:$A,0))+INDEX('[1]Jan 2024 School Census'!AI:AI,MATCH($A98,'[1]Jan 2024 School Census'!$A:$A,0))</f>
        <v>3</v>
      </c>
      <c r="AE98" s="198">
        <f>INDEX('[1]Jan 2024 School Census'!AJ:AJ,MATCH($A98,'[1]Jan 2024 School Census'!$A:$A,0))</f>
        <v>72.8</v>
      </c>
      <c r="AF98" s="198">
        <f>INDEX('[1]Jan 2024 School Census'!AK:AK,MATCH($A98,'[1]Jan 2024 School Census'!$A:$A,0))</f>
        <v>32.799999999999997</v>
      </c>
      <c r="AG98" s="198">
        <f>INDEX('[1]Jan 2024 School Census'!AL:AL,MATCH($A98,'[1]Jan 2024 School Census'!$A:$A,0))+INDEX('[1]Jan 2024 School Census'!AM:AM,MATCH($A98,'[1]Jan 2024 School Census'!$A:$A,0))</f>
        <v>2</v>
      </c>
      <c r="AH98" s="198">
        <f>INDEX('[1]Jan 2024 School Census'!AN:AN,MATCH($A98,'[1]Jan 2024 School Census'!$A:$A,0))+INDEX('[1]Jan 2024 School Census'!AR:AR,MATCH($A98,'[1]Jan 2024 School Census'!$A:$A,0))</f>
        <v>0</v>
      </c>
      <c r="AI98" s="198">
        <f>INDEX('[1]Jan 2024 School Census'!AO:AO,MATCH($A98,'[1]Jan 2024 School Census'!$A:$A,0))+INDEX('[1]Jan 2024 School Census'!AS:AS,MATCH($A98,'[1]Jan 2024 School Census'!$A:$A,0))</f>
        <v>0</v>
      </c>
      <c r="AJ98" s="198">
        <f>INDEX('[1]Jan 2024 School Census'!AP:AP,MATCH($A98,'[1]Jan 2024 School Census'!$A:$A,0))+INDEX('[1]Jan 2024 School Census'!AQ:AQ,MATCH($A98,'[1]Jan 2024 School Census'!$A:$A,0))+INDEX('[1]Jan 2024 School Census'!AT:AT,MATCH($A98,'[1]Jan 2024 School Census'!$A:$A,0))+INDEX('[1]Jan 2024 School Census'!AU:AU,MATCH($A98,'[1]Jan 2024 School Census'!$A:$A,0))</f>
        <v>0</v>
      </c>
      <c r="AK98" s="198">
        <f>INDEX('[1]Jan 2024 School Census'!AV:AV,MATCH($A98,'[1]Jan 2024 School Census'!$A:$A,0))+INDEX('[1]Jan 2024 School Census'!AZ:AZ,MATCH($A98,'[1]Jan 2024 School Census'!$A:$A,0))</f>
        <v>215.033334</v>
      </c>
      <c r="AL98" s="198">
        <f>INDEX('[1]Jan 2024 School Census'!AW:AW,MATCH($A98,'[1]Jan 2024 School Census'!$A:$A,0))+INDEX('[1]Jan 2024 School Census'!BA:BA,MATCH($A98,'[1]Jan 2024 School Census'!$A:$A,0))</f>
        <v>128.23333299999999</v>
      </c>
      <c r="AM98" s="198">
        <f>INDEX('[1]Jan 2024 School Census'!AX:AX,MATCH($A98,'[1]Jan 2024 School Census'!$A:$A,0))+INDEX('[1]Jan 2024 School Census'!BB:BB,MATCH($A98,'[1]Jan 2024 School Census'!$A:$A,0))+INDEX('[1]Jan 2024 School Census'!AY:AY,MATCH($A98,'[1]Jan 2024 School Census'!$A:$A,0))+INDEX('[1]Jan 2024 School Census'!BC:BC,MATCH($A98,'[1]Jan 2024 School Census'!$A:$A,0))</f>
        <v>4</v>
      </c>
      <c r="AN98" s="198">
        <f>INDEX('[1]Jan 2024 AP Census'!I:I,MATCH($A98,'[1]Jan 2024 AP Census'!$A:$A,0))</f>
        <v>0</v>
      </c>
      <c r="AO98" s="198">
        <f>INDEX('[1]Jan 2024 AP Census'!J:J,MATCH($A98,'[1]Jan 2024 AP Census'!$A:$A,0))</f>
        <v>0</v>
      </c>
      <c r="AP98" s="198">
        <f>INDEX('[1]Jan 2024 EY Census'!N:N,MATCH($A98,'[1]Jan 2024 EY Census'!$A:$A,0))</f>
        <v>236.29999900000001</v>
      </c>
      <c r="AQ98" s="198">
        <f>INDEX('[1]Jan 2024 EY Census'!O:O,MATCH($A98,'[1]Jan 2024 EY Census'!$A:$A,0))</f>
        <v>116.233333</v>
      </c>
      <c r="AR98" s="198">
        <f>INDEX('[1]Jan 2024 EY Census'!P:P,MATCH($A98,'[1]Jan 2024 EY Census'!$A:$A,0))</f>
        <v>13.466666</v>
      </c>
      <c r="AS98" s="198">
        <f>INDEX('[1]Jan 2024 School Census'!BE:BE,MATCH($A98,'[1]Jan 2024 School Census'!$A:$A,0))</f>
        <v>141.80000000000001</v>
      </c>
      <c r="AT98" s="198">
        <f>INDEX('[1]Jan 2024 School Census'!BF:BF,MATCH($A98,'[1]Jan 2024 School Census'!$A:$A,0))</f>
        <v>32</v>
      </c>
      <c r="AU98" s="198">
        <f>INDEX('[1]Jan 2024 School Census'!BG:BG,MATCH($A98,'[1]Jan 2024 School Census'!$A:$A,0))+INDEX('[1]Jan 2024 School Census'!BH:BH,MATCH($A98,'[1]Jan 2024 School Census'!$A:$A,0))</f>
        <v>2.6</v>
      </c>
      <c r="AV98" s="198">
        <f>INDEX('[1]Jan 2024 School Census'!BI:BI,MATCH($A98,'[1]Jan 2024 School Census'!$A:$A,0))</f>
        <v>287.2</v>
      </c>
      <c r="AW98" s="198">
        <f>INDEX('[1]Jan 2024 School Census'!BJ:BJ,MATCH($A98,'[1]Jan 2024 School Census'!$A:$A,0))</f>
        <v>142.84400099999999</v>
      </c>
      <c r="AX98" s="198">
        <f>INDEX('[1]Jan 2024 School Census'!BK:BK,MATCH($A98,'[1]Jan 2024 School Census'!$A:$A,0))+INDEX('[1]Jan 2024 School Census'!BL:BL,MATCH($A98,'[1]Jan 2024 School Census'!$A:$A,0))</f>
        <v>3</v>
      </c>
      <c r="AY98" s="198">
        <f>INDEX('[1]Jan 2024 School Census'!BM:BM,MATCH($A98,'[1]Jan 2024 School Census'!$A:$A,0))+INDEX('[1]Jan 2024 School Census'!BQ:BQ,MATCH($A98,'[1]Jan 2024 School Census'!$A:$A,0))</f>
        <v>0</v>
      </c>
      <c r="AZ98" s="198">
        <f>INDEX('[1]Jan 2024 School Census'!BN:BN,MATCH($A98,'[1]Jan 2024 School Census'!$A:$A,0))+INDEX('[1]Jan 2024 School Census'!BR:BR,MATCH($A98,'[1]Jan 2024 School Census'!$A:$A,0))</f>
        <v>0</v>
      </c>
      <c r="BA98" s="198">
        <f>INDEX('[1]Jan 2024 School Census'!BO:BO,MATCH($A98,'[1]Jan 2024 School Census'!$A:$A,0))+INDEX('[1]Jan 2024 School Census'!BP:BP,MATCH($A98,'[1]Jan 2024 School Census'!$A:$A,0))+INDEX('[1]Jan 2024 School Census'!BS:BS,MATCH($A98,'[1]Jan 2024 School Census'!$A:$A,0))+INDEX('[1]Jan 2024 School Census'!BT:BT,MATCH($A98,'[1]Jan 2024 School Census'!$A:$A,0))</f>
        <v>0</v>
      </c>
      <c r="BB98" s="198">
        <f>INDEX('[1]Jan 2024 School Census'!BU:BU,MATCH($A98,'[1]Jan 2024 School Census'!$A:$A,0))</f>
        <v>460.744665</v>
      </c>
      <c r="BC98" s="198">
        <f>INDEX('[1]Jan 2024 School Census'!BV:BV,MATCH($A98,'[1]Jan 2024 School Census'!$A:$A,0))</f>
        <v>263.63333299999999</v>
      </c>
      <c r="BD98" s="198">
        <f>INDEX('[1]Jan 2024 School Census'!BW:BW,MATCH($A98,'[1]Jan 2024 School Census'!$A:$A,0))+INDEX('[1]Jan 2024 School Census'!BX:BX,MATCH($A98,'[1]Jan 2024 School Census'!$A:$A,0))</f>
        <v>10.6</v>
      </c>
      <c r="BE98" s="198">
        <f>INDEX('[1]Jan 2024 EY Census'!J:J,MATCH($A98,'[1]Jan 2024 EY Census'!$A:$A,0))</f>
        <v>2187.498654</v>
      </c>
      <c r="BF98" s="198">
        <f>INDEX('[1]Jan 2024 EY Census'!K:K,MATCH($A98,'[1]Jan 2024 EY Census'!$A:$A,0))</f>
        <v>725.86933299999998</v>
      </c>
      <c r="BG98" s="198">
        <f>INDEX('[1]Jan 2024 EY Census'!L:L,MATCH($A98,'[1]Jan 2024 EY Census'!$A:$A,0))</f>
        <v>35.933332</v>
      </c>
      <c r="BH98" s="198">
        <f t="shared" si="13"/>
        <v>125</v>
      </c>
      <c r="BI98" s="198">
        <f t="shared" si="14"/>
        <v>195</v>
      </c>
      <c r="BJ98" s="198">
        <f t="shared" si="15"/>
        <v>385</v>
      </c>
      <c r="BK98" s="198">
        <f t="shared" si="16"/>
        <v>660.5</v>
      </c>
      <c r="BL98" s="198">
        <v>296</v>
      </c>
      <c r="BN98" s="218">
        <v>307</v>
      </c>
      <c r="BO98" s="218" t="s">
        <v>136</v>
      </c>
      <c r="BP98" s="218">
        <v>3077010</v>
      </c>
      <c r="BQ98" s="218">
        <v>101968</v>
      </c>
      <c r="BR98" s="218" t="s">
        <v>323</v>
      </c>
      <c r="BS98" s="218" t="s">
        <v>241</v>
      </c>
      <c r="BT98" s="194" t="str">
        <f t="shared" si="12"/>
        <v>Maintained</v>
      </c>
      <c r="BU98" s="211">
        <v>170</v>
      </c>
      <c r="BV98" s="211">
        <v>0</v>
      </c>
      <c r="BW98" s="199">
        <f t="shared" si="17"/>
        <v>3</v>
      </c>
      <c r="BX98" s="195" t="str">
        <f t="shared" si="18"/>
        <v>3073</v>
      </c>
      <c r="BY98" s="228">
        <v>845</v>
      </c>
      <c r="BZ98" s="229" t="s">
        <v>139</v>
      </c>
      <c r="CA98" s="258">
        <v>1994.4268441578947</v>
      </c>
      <c r="CB98" s="259">
        <v>429.88375494736846</v>
      </c>
      <c r="CC98" s="258">
        <v>1187.9582458421053</v>
      </c>
      <c r="CD98" s="259">
        <v>24.549473684210529</v>
      </c>
    </row>
    <row r="99" spans="1:82" ht="14.5" x14ac:dyDescent="0.35">
      <c r="A99" s="196">
        <v>874</v>
      </c>
      <c r="B99" s="197" t="s">
        <v>187</v>
      </c>
      <c r="C99" s="198">
        <v>21455.5</v>
      </c>
      <c r="D99" s="198">
        <v>15467</v>
      </c>
      <c r="E99" s="198">
        <f>INDEX('[1]Jan 2024 School Census'!D:D,MATCH($A99,'[1]Jan 2024 School Census'!$A:$A,0))</f>
        <v>12.266667</v>
      </c>
      <c r="F99" s="198">
        <f>INDEX('[1]Jan 2024 School Census'!E:E,MATCH($A99,'[1]Jan 2024 School Census'!$A:$A,0))</f>
        <v>66.599999999999994</v>
      </c>
      <c r="G99" s="198">
        <f>INDEX('[1]Jan 2024 School Census'!F:F,MATCH($A99,'[1]Jan 2024 School Census'!$A:$A,0))</f>
        <v>21.066666000000001</v>
      </c>
      <c r="H99" s="198">
        <f>INDEX('[1]Jan 2024 School Census'!G:G,MATCH($A99,'[1]Jan 2024 School Census'!$A:$A,0))+INDEX('[1]Jan 2024 School Census'!H:H,MATCH($A99,'[1]Jan 2024 School Census'!$A:$A,0))</f>
        <v>0</v>
      </c>
      <c r="I99" s="198">
        <f>INDEX('[1]Jan 2024 School Census'!I:I,MATCH($A99,'[1]Jan 2024 School Census'!$A:$A,0))</f>
        <v>14</v>
      </c>
      <c r="J99" s="198">
        <f>INDEX('[1]Jan 2024 School Census'!J:J,MATCH($A99,'[1]Jan 2024 School Census'!$A:$A,0))</f>
        <v>67.866667000000007</v>
      </c>
      <c r="K99" s="198">
        <f>INDEX('[1]Jan 2024 School Census'!K:K,MATCH($A99,'[1]Jan 2024 School Census'!$A:$A,0))</f>
        <v>21</v>
      </c>
      <c r="L99" s="198">
        <f>INDEX('[1]Jan 2024 School Census'!L:L,MATCH($A99,'[1]Jan 2024 School Census'!$A:$A,0))+INDEX('[1]Jan 2024 School Census'!M:M,MATCH($A99,'[1]Jan 2024 School Census'!$A:$A,0))</f>
        <v>2</v>
      </c>
      <c r="M99" s="198">
        <f>INDEX('[1]Jan 2024 School Census'!N:N,MATCH($A99,'[1]Jan 2024 School Census'!$A:$A,0))+INDEX('[1]Jan 2024 School Census'!S:S,MATCH($A99,'[1]Jan 2024 School Census'!$A:$A,0))</f>
        <v>0</v>
      </c>
      <c r="N99" s="198">
        <f>INDEX('[1]Jan 2024 School Census'!O:O,MATCH($A99,'[1]Jan 2024 School Census'!$A:$A,0))+INDEX('[1]Jan 2024 School Census'!T:T,MATCH($A99,'[1]Jan 2024 School Census'!$A:$A,0))</f>
        <v>0</v>
      </c>
      <c r="O99" s="198">
        <f>INDEX('[1]Jan 2024 School Census'!P:P,MATCH($A99,'[1]Jan 2024 School Census'!$A:$A,0))+INDEX('[1]Jan 2024 School Census'!U:U,MATCH($A99,'[1]Jan 2024 School Census'!$A:$A,0))</f>
        <v>0</v>
      </c>
      <c r="P99" s="198">
        <f>INDEX('[1]Jan 2024 School Census'!Q:Q,MATCH($A99,'[1]Jan 2024 School Census'!$A:$A,0))+INDEX('[1]Jan 2024 School Census'!R:R,MATCH($A99,'[1]Jan 2024 School Census'!$A:$A,0))+INDEX('[1]Jan 2024 School Census'!V:V,MATCH($A99,'[1]Jan 2024 School Census'!$A:$A,0))+INDEX('[1]Jan 2024 School Census'!W:W,MATCH($A99,'[1]Jan 2024 School Census'!$A:$A,0))</f>
        <v>0</v>
      </c>
      <c r="Q99" s="198">
        <f>INDEX('[1]Jan 2024 School Census'!X:X,MATCH($A99,'[1]Jan 2024 School Census'!$A:$A,0))</f>
        <v>22.133334000000001</v>
      </c>
      <c r="R99" s="198">
        <f>INDEX('[1]Jan 2024 School Census'!Y:Y,MATCH($A99,'[1]Jan 2024 School Census'!$A:$A,0))</f>
        <v>202.966668</v>
      </c>
      <c r="S99" s="198">
        <f>INDEX('[1]Jan 2024 School Census'!Z:Z,MATCH($A99,'[1]Jan 2024 School Census'!$A:$A,0))</f>
        <v>63.866667</v>
      </c>
      <c r="T99" s="198">
        <f>INDEX('[1]Jan 2024 School Census'!AA:AA,MATCH($A99,'[1]Jan 2024 School Census'!$A:$A,0))+INDEX('[1]Jan 2024 School Census'!AB:AB,MATCH($A99,'[1]Jan 2024 School Census'!$A:$A,0))</f>
        <v>0</v>
      </c>
      <c r="U99" s="198">
        <f>INDEX('[1]Jan 2024 AP Census'!D:D,MATCH($A99,'[1]Jan 2024 AP Census'!$A:$A,0))</f>
        <v>0</v>
      </c>
      <c r="V99" s="198">
        <f>INDEX('[1]Jan 2024 AP Census'!E:E,MATCH($A99,'[1]Jan 2024 AP Census'!$A:$A,0))</f>
        <v>0</v>
      </c>
      <c r="W99" s="198">
        <f>INDEX('[1]Jan 2024 AP Census'!F:F,MATCH($A99,'[1]Jan 2024 AP Census'!$A:$A,0))</f>
        <v>0</v>
      </c>
      <c r="X99" s="198">
        <f>INDEX('[1]Jan 2024 EY Census'!D:D,MATCH($A99,'[1]Jan 2024 EY Census'!$A:$A,0))</f>
        <v>609.127025</v>
      </c>
      <c r="Y99" s="198">
        <f>INDEX('[1]Jan 2024 EY Census'!E:E,MATCH($A99,'[1]Jan 2024 EY Census'!$A:$A,0))</f>
        <v>2101.5718419999998</v>
      </c>
      <c r="Z99" s="198">
        <f>INDEX('[1]Jan 2024 EY Census'!F:F,MATCH($A99,'[1]Jan 2024 EY Census'!$A:$A,0))</f>
        <v>772.18316300000004</v>
      </c>
      <c r="AA99" s="198">
        <f>INDEX('[1]Jan 2024 EY Census'!G:G,MATCH($A99,'[1]Jan 2024 EY Census'!$A:$A,0))</f>
        <v>36.892983000000001</v>
      </c>
      <c r="AB99" s="198">
        <f>INDEX('[1]Jan 2024 School Census'!AF:AF,MATCH($A99,'[1]Jan 2024 School Census'!$A:$A,0))</f>
        <v>19.399999999999999</v>
      </c>
      <c r="AC99" s="198">
        <f>INDEX('[1]Jan 2024 School Census'!AG:AG,MATCH($A99,'[1]Jan 2024 School Census'!$A:$A,0))</f>
        <v>5.9333330000000002</v>
      </c>
      <c r="AD99" s="198">
        <f>INDEX('[1]Jan 2024 School Census'!AH:AH,MATCH($A99,'[1]Jan 2024 School Census'!$A:$A,0))+INDEX('[1]Jan 2024 School Census'!AI:AI,MATCH($A99,'[1]Jan 2024 School Census'!$A:$A,0))</f>
        <v>0</v>
      </c>
      <c r="AE99" s="198">
        <f>INDEX('[1]Jan 2024 School Census'!AJ:AJ,MATCH($A99,'[1]Jan 2024 School Census'!$A:$A,0))</f>
        <v>14</v>
      </c>
      <c r="AF99" s="198">
        <f>INDEX('[1]Jan 2024 School Census'!AK:AK,MATCH($A99,'[1]Jan 2024 School Census'!$A:$A,0))</f>
        <v>3</v>
      </c>
      <c r="AG99" s="198">
        <f>INDEX('[1]Jan 2024 School Census'!AL:AL,MATCH($A99,'[1]Jan 2024 School Census'!$A:$A,0))+INDEX('[1]Jan 2024 School Census'!AM:AM,MATCH($A99,'[1]Jan 2024 School Census'!$A:$A,0))</f>
        <v>2</v>
      </c>
      <c r="AH99" s="198">
        <f>INDEX('[1]Jan 2024 School Census'!AN:AN,MATCH($A99,'[1]Jan 2024 School Census'!$A:$A,0))+INDEX('[1]Jan 2024 School Census'!AR:AR,MATCH($A99,'[1]Jan 2024 School Census'!$A:$A,0))</f>
        <v>0</v>
      </c>
      <c r="AI99" s="198">
        <f>INDEX('[1]Jan 2024 School Census'!AO:AO,MATCH($A99,'[1]Jan 2024 School Census'!$A:$A,0))+INDEX('[1]Jan 2024 School Census'!AS:AS,MATCH($A99,'[1]Jan 2024 School Census'!$A:$A,0))</f>
        <v>0</v>
      </c>
      <c r="AJ99" s="198">
        <f>INDEX('[1]Jan 2024 School Census'!AP:AP,MATCH($A99,'[1]Jan 2024 School Census'!$A:$A,0))+INDEX('[1]Jan 2024 School Census'!AQ:AQ,MATCH($A99,'[1]Jan 2024 School Census'!$A:$A,0))+INDEX('[1]Jan 2024 School Census'!AT:AT,MATCH($A99,'[1]Jan 2024 School Census'!$A:$A,0))+INDEX('[1]Jan 2024 School Census'!AU:AU,MATCH($A99,'[1]Jan 2024 School Census'!$A:$A,0))</f>
        <v>0</v>
      </c>
      <c r="AK99" s="198">
        <f>INDEX('[1]Jan 2024 School Census'!AV:AV,MATCH($A99,'[1]Jan 2024 School Census'!$A:$A,0))+INDEX('[1]Jan 2024 School Census'!AZ:AZ,MATCH($A99,'[1]Jan 2024 School Census'!$A:$A,0))</f>
        <v>23.166667</v>
      </c>
      <c r="AL99" s="198">
        <f>INDEX('[1]Jan 2024 School Census'!AW:AW,MATCH($A99,'[1]Jan 2024 School Census'!$A:$A,0))+INDEX('[1]Jan 2024 School Census'!BA:BA,MATCH($A99,'[1]Jan 2024 School Census'!$A:$A,0))</f>
        <v>11</v>
      </c>
      <c r="AM99" s="198">
        <f>INDEX('[1]Jan 2024 School Census'!AX:AX,MATCH($A99,'[1]Jan 2024 School Census'!$A:$A,0))+INDEX('[1]Jan 2024 School Census'!BB:BB,MATCH($A99,'[1]Jan 2024 School Census'!$A:$A,0))+INDEX('[1]Jan 2024 School Census'!AY:AY,MATCH($A99,'[1]Jan 2024 School Census'!$A:$A,0))+INDEX('[1]Jan 2024 School Census'!BC:BC,MATCH($A99,'[1]Jan 2024 School Census'!$A:$A,0))</f>
        <v>0</v>
      </c>
      <c r="AN99" s="198">
        <f>INDEX('[1]Jan 2024 AP Census'!I:I,MATCH($A99,'[1]Jan 2024 AP Census'!$A:$A,0))</f>
        <v>0</v>
      </c>
      <c r="AO99" s="198">
        <f>INDEX('[1]Jan 2024 AP Census'!J:J,MATCH($A99,'[1]Jan 2024 AP Census'!$A:$A,0))</f>
        <v>0</v>
      </c>
      <c r="AP99" s="198">
        <f>INDEX('[1]Jan 2024 EY Census'!N:N,MATCH($A99,'[1]Jan 2024 EY Census'!$A:$A,0))</f>
        <v>497.37544200000002</v>
      </c>
      <c r="AQ99" s="198">
        <f>INDEX('[1]Jan 2024 EY Census'!O:O,MATCH($A99,'[1]Jan 2024 EY Census'!$A:$A,0))</f>
        <v>203.787721</v>
      </c>
      <c r="AR99" s="198">
        <f>INDEX('[1]Jan 2024 EY Census'!P:P,MATCH($A99,'[1]Jan 2024 EY Census'!$A:$A,0))</f>
        <v>4.9666670000000002</v>
      </c>
      <c r="AS99" s="198">
        <f>INDEX('[1]Jan 2024 School Census'!BE:BE,MATCH($A99,'[1]Jan 2024 School Census'!$A:$A,0))</f>
        <v>22.166667</v>
      </c>
      <c r="AT99" s="198">
        <f>INDEX('[1]Jan 2024 School Census'!BF:BF,MATCH($A99,'[1]Jan 2024 School Census'!$A:$A,0))</f>
        <v>11.300001</v>
      </c>
      <c r="AU99" s="198">
        <f>INDEX('[1]Jan 2024 School Census'!BG:BG,MATCH($A99,'[1]Jan 2024 School Census'!$A:$A,0))+INDEX('[1]Jan 2024 School Census'!BH:BH,MATCH($A99,'[1]Jan 2024 School Census'!$A:$A,0))</f>
        <v>0</v>
      </c>
      <c r="AV99" s="198">
        <f>INDEX('[1]Jan 2024 School Census'!BI:BI,MATCH($A99,'[1]Jan 2024 School Census'!$A:$A,0))</f>
        <v>12</v>
      </c>
      <c r="AW99" s="198">
        <f>INDEX('[1]Jan 2024 School Census'!BJ:BJ,MATCH($A99,'[1]Jan 2024 School Census'!$A:$A,0))</f>
        <v>2.9333330000000002</v>
      </c>
      <c r="AX99" s="198">
        <f>INDEX('[1]Jan 2024 School Census'!BK:BK,MATCH($A99,'[1]Jan 2024 School Census'!$A:$A,0))+INDEX('[1]Jan 2024 School Census'!BL:BL,MATCH($A99,'[1]Jan 2024 School Census'!$A:$A,0))</f>
        <v>0</v>
      </c>
      <c r="AY99" s="198">
        <f>INDEX('[1]Jan 2024 School Census'!BM:BM,MATCH($A99,'[1]Jan 2024 School Census'!$A:$A,0))+INDEX('[1]Jan 2024 School Census'!BQ:BQ,MATCH($A99,'[1]Jan 2024 School Census'!$A:$A,0))</f>
        <v>0</v>
      </c>
      <c r="AZ99" s="198">
        <f>INDEX('[1]Jan 2024 School Census'!BN:BN,MATCH($A99,'[1]Jan 2024 School Census'!$A:$A,0))+INDEX('[1]Jan 2024 School Census'!BR:BR,MATCH($A99,'[1]Jan 2024 School Census'!$A:$A,0))</f>
        <v>0</v>
      </c>
      <c r="BA99" s="198">
        <f>INDEX('[1]Jan 2024 School Census'!BO:BO,MATCH($A99,'[1]Jan 2024 School Census'!$A:$A,0))+INDEX('[1]Jan 2024 School Census'!BP:BP,MATCH($A99,'[1]Jan 2024 School Census'!$A:$A,0))+INDEX('[1]Jan 2024 School Census'!BS:BS,MATCH($A99,'[1]Jan 2024 School Census'!$A:$A,0))+INDEX('[1]Jan 2024 School Census'!BT:BT,MATCH($A99,'[1]Jan 2024 School Census'!$A:$A,0))</f>
        <v>0</v>
      </c>
      <c r="BB99" s="198">
        <f>INDEX('[1]Jan 2024 School Census'!BU:BU,MATCH($A99,'[1]Jan 2024 School Census'!$A:$A,0))</f>
        <v>72.466666000000004</v>
      </c>
      <c r="BC99" s="198">
        <f>INDEX('[1]Jan 2024 School Census'!BV:BV,MATCH($A99,'[1]Jan 2024 School Census'!$A:$A,0))</f>
        <v>25.033332999999999</v>
      </c>
      <c r="BD99" s="198">
        <f>INDEX('[1]Jan 2024 School Census'!BW:BW,MATCH($A99,'[1]Jan 2024 School Census'!$A:$A,0))+INDEX('[1]Jan 2024 School Census'!BX:BX,MATCH($A99,'[1]Jan 2024 School Census'!$A:$A,0))</f>
        <v>0</v>
      </c>
      <c r="BE99" s="198">
        <f>INDEX('[1]Jan 2024 EY Census'!J:J,MATCH($A99,'[1]Jan 2024 EY Census'!$A:$A,0))</f>
        <v>927.59200499999997</v>
      </c>
      <c r="BF99" s="198">
        <f>INDEX('[1]Jan 2024 EY Census'!K:K,MATCH($A99,'[1]Jan 2024 EY Census'!$A:$A,0))</f>
        <v>383.16667000000001</v>
      </c>
      <c r="BG99" s="198">
        <f>INDEX('[1]Jan 2024 EY Census'!L:L,MATCH($A99,'[1]Jan 2024 EY Census'!$A:$A,0))</f>
        <v>6.0313330000000001</v>
      </c>
      <c r="BH99" s="198">
        <f t="shared" si="13"/>
        <v>132</v>
      </c>
      <c r="BI99" s="198">
        <f t="shared" si="14"/>
        <v>259</v>
      </c>
      <c r="BJ99" s="198">
        <f t="shared" si="15"/>
        <v>118</v>
      </c>
      <c r="BK99" s="198">
        <f t="shared" si="16"/>
        <v>202</v>
      </c>
      <c r="BL99" s="198">
        <v>95</v>
      </c>
      <c r="BN99" s="218">
        <v>307</v>
      </c>
      <c r="BO99" s="218" t="s">
        <v>136</v>
      </c>
      <c r="BP99" s="218">
        <v>3077012</v>
      </c>
      <c r="BQ99" s="218">
        <v>101969</v>
      </c>
      <c r="BR99" s="218" t="s">
        <v>324</v>
      </c>
      <c r="BS99" s="218" t="s">
        <v>241</v>
      </c>
      <c r="BT99" s="194" t="str">
        <f t="shared" si="12"/>
        <v>Maintained</v>
      </c>
      <c r="BU99" s="211">
        <v>63</v>
      </c>
      <c r="BV99" s="211">
        <v>84</v>
      </c>
      <c r="BW99" s="199">
        <f t="shared" si="17"/>
        <v>4</v>
      </c>
      <c r="BX99" s="195" t="str">
        <f t="shared" si="18"/>
        <v>3074</v>
      </c>
      <c r="BY99" s="228">
        <v>846</v>
      </c>
      <c r="BZ99" s="229" t="s">
        <v>111</v>
      </c>
      <c r="CA99" s="258">
        <v>1095.5357894736842</v>
      </c>
      <c r="CB99" s="259">
        <v>247.90631578947369</v>
      </c>
      <c r="CC99" s="258">
        <v>760.56157894736839</v>
      </c>
      <c r="CD99" s="259">
        <v>8.0668421052631576</v>
      </c>
    </row>
    <row r="100" spans="1:82" ht="14.5" x14ac:dyDescent="0.35">
      <c r="A100" s="196">
        <v>879</v>
      </c>
      <c r="B100" s="197" t="s">
        <v>188</v>
      </c>
      <c r="C100" s="198">
        <v>19547.5</v>
      </c>
      <c r="D100" s="198">
        <v>15205</v>
      </c>
      <c r="E100" s="198">
        <f>INDEX('[1]Jan 2024 School Census'!D:D,MATCH($A100,'[1]Jan 2024 School Census'!$A:$A,0))</f>
        <v>9</v>
      </c>
      <c r="F100" s="198">
        <f>INDEX('[1]Jan 2024 School Census'!E:E,MATCH($A100,'[1]Jan 2024 School Census'!$A:$A,0))</f>
        <v>75.8</v>
      </c>
      <c r="G100" s="198">
        <f>INDEX('[1]Jan 2024 School Census'!F:F,MATCH($A100,'[1]Jan 2024 School Census'!$A:$A,0))</f>
        <v>25</v>
      </c>
      <c r="H100" s="198">
        <f>INDEX('[1]Jan 2024 School Census'!G:G,MATCH($A100,'[1]Jan 2024 School Census'!$A:$A,0))+INDEX('[1]Jan 2024 School Census'!H:H,MATCH($A100,'[1]Jan 2024 School Census'!$A:$A,0))</f>
        <v>6</v>
      </c>
      <c r="I100" s="198">
        <f>INDEX('[1]Jan 2024 School Census'!I:I,MATCH($A100,'[1]Jan 2024 School Census'!$A:$A,0))</f>
        <v>8</v>
      </c>
      <c r="J100" s="198">
        <f>INDEX('[1]Jan 2024 School Census'!J:J,MATCH($A100,'[1]Jan 2024 School Census'!$A:$A,0))</f>
        <v>34.733333999999999</v>
      </c>
      <c r="K100" s="198">
        <f>INDEX('[1]Jan 2024 School Census'!K:K,MATCH($A100,'[1]Jan 2024 School Census'!$A:$A,0))</f>
        <v>14.8</v>
      </c>
      <c r="L100" s="198">
        <f>INDEX('[1]Jan 2024 School Census'!L:L,MATCH($A100,'[1]Jan 2024 School Census'!$A:$A,0))+INDEX('[1]Jan 2024 School Census'!M:M,MATCH($A100,'[1]Jan 2024 School Census'!$A:$A,0))</f>
        <v>0</v>
      </c>
      <c r="M100" s="198">
        <f>INDEX('[1]Jan 2024 School Census'!N:N,MATCH($A100,'[1]Jan 2024 School Census'!$A:$A,0))+INDEX('[1]Jan 2024 School Census'!S:S,MATCH($A100,'[1]Jan 2024 School Census'!$A:$A,0))</f>
        <v>0</v>
      </c>
      <c r="N100" s="198">
        <f>INDEX('[1]Jan 2024 School Census'!O:O,MATCH($A100,'[1]Jan 2024 School Census'!$A:$A,0))+INDEX('[1]Jan 2024 School Census'!T:T,MATCH($A100,'[1]Jan 2024 School Census'!$A:$A,0))</f>
        <v>0</v>
      </c>
      <c r="O100" s="198">
        <f>INDEX('[1]Jan 2024 School Census'!P:P,MATCH($A100,'[1]Jan 2024 School Census'!$A:$A,0))+INDEX('[1]Jan 2024 School Census'!U:U,MATCH($A100,'[1]Jan 2024 School Census'!$A:$A,0))</f>
        <v>0</v>
      </c>
      <c r="P100" s="198">
        <f>INDEX('[1]Jan 2024 School Census'!Q:Q,MATCH($A100,'[1]Jan 2024 School Census'!$A:$A,0))+INDEX('[1]Jan 2024 School Census'!R:R,MATCH($A100,'[1]Jan 2024 School Census'!$A:$A,0))+INDEX('[1]Jan 2024 School Census'!V:V,MATCH($A100,'[1]Jan 2024 School Census'!$A:$A,0))+INDEX('[1]Jan 2024 School Census'!W:W,MATCH($A100,'[1]Jan 2024 School Census'!$A:$A,0))</f>
        <v>0</v>
      </c>
      <c r="Q100" s="198">
        <f>INDEX('[1]Jan 2024 School Census'!X:X,MATCH($A100,'[1]Jan 2024 School Census'!$A:$A,0))</f>
        <v>82.666667000000004</v>
      </c>
      <c r="R100" s="198">
        <f>INDEX('[1]Jan 2024 School Census'!Y:Y,MATCH($A100,'[1]Jan 2024 School Census'!$A:$A,0))</f>
        <v>573.49999700000001</v>
      </c>
      <c r="S100" s="198">
        <f>INDEX('[1]Jan 2024 School Census'!Z:Z,MATCH($A100,'[1]Jan 2024 School Census'!$A:$A,0))</f>
        <v>201.65533199999999</v>
      </c>
      <c r="T100" s="198">
        <f>INDEX('[1]Jan 2024 School Census'!AA:AA,MATCH($A100,'[1]Jan 2024 School Census'!$A:$A,0))+INDEX('[1]Jan 2024 School Census'!AB:AB,MATCH($A100,'[1]Jan 2024 School Census'!$A:$A,0))</f>
        <v>0.4</v>
      </c>
      <c r="U100" s="198">
        <f>INDEX('[1]Jan 2024 AP Census'!D:D,MATCH($A100,'[1]Jan 2024 AP Census'!$A:$A,0))</f>
        <v>0</v>
      </c>
      <c r="V100" s="198">
        <f>INDEX('[1]Jan 2024 AP Census'!E:E,MATCH($A100,'[1]Jan 2024 AP Census'!$A:$A,0))</f>
        <v>0</v>
      </c>
      <c r="W100" s="198">
        <f>INDEX('[1]Jan 2024 AP Census'!F:F,MATCH($A100,'[1]Jan 2024 AP Census'!$A:$A,0))</f>
        <v>0</v>
      </c>
      <c r="X100" s="198">
        <f>INDEX('[1]Jan 2024 EY Census'!D:D,MATCH($A100,'[1]Jan 2024 EY Census'!$A:$A,0))</f>
        <v>416.50833</v>
      </c>
      <c r="Y100" s="198">
        <f>INDEX('[1]Jan 2024 EY Census'!E:E,MATCH($A100,'[1]Jan 2024 EY Census'!$A:$A,0))</f>
        <v>1674.518421</v>
      </c>
      <c r="Z100" s="198">
        <f>INDEX('[1]Jan 2024 EY Census'!F:F,MATCH($A100,'[1]Jan 2024 EY Census'!$A:$A,0))</f>
        <v>596.25000199999999</v>
      </c>
      <c r="AA100" s="198">
        <f>INDEX('[1]Jan 2024 EY Census'!G:G,MATCH($A100,'[1]Jan 2024 EY Census'!$A:$A,0))</f>
        <v>38.799999999999997</v>
      </c>
      <c r="AB100" s="198">
        <f>INDEX('[1]Jan 2024 School Census'!AF:AF,MATCH($A100,'[1]Jan 2024 School Census'!$A:$A,0))</f>
        <v>11</v>
      </c>
      <c r="AC100" s="198">
        <f>INDEX('[1]Jan 2024 School Census'!AG:AG,MATCH($A100,'[1]Jan 2024 School Census'!$A:$A,0))</f>
        <v>9</v>
      </c>
      <c r="AD100" s="198">
        <f>INDEX('[1]Jan 2024 School Census'!AH:AH,MATCH($A100,'[1]Jan 2024 School Census'!$A:$A,0))+INDEX('[1]Jan 2024 School Census'!AI:AI,MATCH($A100,'[1]Jan 2024 School Census'!$A:$A,0))</f>
        <v>2</v>
      </c>
      <c r="AE100" s="198">
        <f>INDEX('[1]Jan 2024 School Census'!AJ:AJ,MATCH($A100,'[1]Jan 2024 School Census'!$A:$A,0))</f>
        <v>15.733333999999999</v>
      </c>
      <c r="AF100" s="198">
        <f>INDEX('[1]Jan 2024 School Census'!AK:AK,MATCH($A100,'[1]Jan 2024 School Census'!$A:$A,0))</f>
        <v>6</v>
      </c>
      <c r="AG100" s="198">
        <f>INDEX('[1]Jan 2024 School Census'!AL:AL,MATCH($A100,'[1]Jan 2024 School Census'!$A:$A,0))+INDEX('[1]Jan 2024 School Census'!AM:AM,MATCH($A100,'[1]Jan 2024 School Census'!$A:$A,0))</f>
        <v>0</v>
      </c>
      <c r="AH100" s="198">
        <f>INDEX('[1]Jan 2024 School Census'!AN:AN,MATCH($A100,'[1]Jan 2024 School Census'!$A:$A,0))+INDEX('[1]Jan 2024 School Census'!AR:AR,MATCH($A100,'[1]Jan 2024 School Census'!$A:$A,0))</f>
        <v>0</v>
      </c>
      <c r="AI100" s="198">
        <f>INDEX('[1]Jan 2024 School Census'!AO:AO,MATCH($A100,'[1]Jan 2024 School Census'!$A:$A,0))+INDEX('[1]Jan 2024 School Census'!AS:AS,MATCH($A100,'[1]Jan 2024 School Census'!$A:$A,0))</f>
        <v>0</v>
      </c>
      <c r="AJ100" s="198">
        <f>INDEX('[1]Jan 2024 School Census'!AP:AP,MATCH($A100,'[1]Jan 2024 School Census'!$A:$A,0))+INDEX('[1]Jan 2024 School Census'!AQ:AQ,MATCH($A100,'[1]Jan 2024 School Census'!$A:$A,0))+INDEX('[1]Jan 2024 School Census'!AT:AT,MATCH($A100,'[1]Jan 2024 School Census'!$A:$A,0))+INDEX('[1]Jan 2024 School Census'!AU:AU,MATCH($A100,'[1]Jan 2024 School Census'!$A:$A,0))</f>
        <v>0</v>
      </c>
      <c r="AK100" s="198">
        <f>INDEX('[1]Jan 2024 School Census'!AV:AV,MATCH($A100,'[1]Jan 2024 School Census'!$A:$A,0))+INDEX('[1]Jan 2024 School Census'!AZ:AZ,MATCH($A100,'[1]Jan 2024 School Census'!$A:$A,0))</f>
        <v>103.13333299999999</v>
      </c>
      <c r="AL100" s="198">
        <f>INDEX('[1]Jan 2024 School Census'!AW:AW,MATCH($A100,'[1]Jan 2024 School Census'!$A:$A,0))+INDEX('[1]Jan 2024 School Census'!BA:BA,MATCH($A100,'[1]Jan 2024 School Census'!$A:$A,0))</f>
        <v>41.8</v>
      </c>
      <c r="AM100" s="198">
        <f>INDEX('[1]Jan 2024 School Census'!AX:AX,MATCH($A100,'[1]Jan 2024 School Census'!$A:$A,0))+INDEX('[1]Jan 2024 School Census'!BB:BB,MATCH($A100,'[1]Jan 2024 School Census'!$A:$A,0))+INDEX('[1]Jan 2024 School Census'!AY:AY,MATCH($A100,'[1]Jan 2024 School Census'!$A:$A,0))+INDEX('[1]Jan 2024 School Census'!BC:BC,MATCH($A100,'[1]Jan 2024 School Census'!$A:$A,0))</f>
        <v>0</v>
      </c>
      <c r="AN100" s="198">
        <f>INDEX('[1]Jan 2024 AP Census'!I:I,MATCH($A100,'[1]Jan 2024 AP Census'!$A:$A,0))</f>
        <v>0</v>
      </c>
      <c r="AO100" s="198">
        <f>INDEX('[1]Jan 2024 AP Census'!J:J,MATCH($A100,'[1]Jan 2024 AP Census'!$A:$A,0))</f>
        <v>0</v>
      </c>
      <c r="AP100" s="198">
        <f>INDEX('[1]Jan 2024 EY Census'!N:N,MATCH($A100,'[1]Jan 2024 EY Census'!$A:$A,0))</f>
        <v>135.36666600000001</v>
      </c>
      <c r="AQ100" s="198">
        <f>INDEX('[1]Jan 2024 EY Census'!O:O,MATCH($A100,'[1]Jan 2024 EY Census'!$A:$A,0))</f>
        <v>95.6</v>
      </c>
      <c r="AR100" s="198">
        <f>INDEX('[1]Jan 2024 EY Census'!P:P,MATCH($A100,'[1]Jan 2024 EY Census'!$A:$A,0))</f>
        <v>4</v>
      </c>
      <c r="AS100" s="198">
        <f>INDEX('[1]Jan 2024 School Census'!BE:BE,MATCH($A100,'[1]Jan 2024 School Census'!$A:$A,0))</f>
        <v>23.966667000000001</v>
      </c>
      <c r="AT100" s="198">
        <f>INDEX('[1]Jan 2024 School Census'!BF:BF,MATCH($A100,'[1]Jan 2024 School Census'!$A:$A,0))</f>
        <v>6.7666659999999998</v>
      </c>
      <c r="AU100" s="198">
        <f>INDEX('[1]Jan 2024 School Census'!BG:BG,MATCH($A100,'[1]Jan 2024 School Census'!$A:$A,0))+INDEX('[1]Jan 2024 School Census'!BH:BH,MATCH($A100,'[1]Jan 2024 School Census'!$A:$A,0))</f>
        <v>3</v>
      </c>
      <c r="AV100" s="198">
        <f>INDEX('[1]Jan 2024 School Census'!BI:BI,MATCH($A100,'[1]Jan 2024 School Census'!$A:$A,0))</f>
        <v>7.2</v>
      </c>
      <c r="AW100" s="198">
        <f>INDEX('[1]Jan 2024 School Census'!BJ:BJ,MATCH($A100,'[1]Jan 2024 School Census'!$A:$A,0))</f>
        <v>5</v>
      </c>
      <c r="AX100" s="198">
        <f>INDEX('[1]Jan 2024 School Census'!BK:BK,MATCH($A100,'[1]Jan 2024 School Census'!$A:$A,0))+INDEX('[1]Jan 2024 School Census'!BL:BL,MATCH($A100,'[1]Jan 2024 School Census'!$A:$A,0))</f>
        <v>0</v>
      </c>
      <c r="AY100" s="198">
        <f>INDEX('[1]Jan 2024 School Census'!BM:BM,MATCH($A100,'[1]Jan 2024 School Census'!$A:$A,0))+INDEX('[1]Jan 2024 School Census'!BQ:BQ,MATCH($A100,'[1]Jan 2024 School Census'!$A:$A,0))</f>
        <v>0</v>
      </c>
      <c r="AZ100" s="198">
        <f>INDEX('[1]Jan 2024 School Census'!BN:BN,MATCH($A100,'[1]Jan 2024 School Census'!$A:$A,0))+INDEX('[1]Jan 2024 School Census'!BR:BR,MATCH($A100,'[1]Jan 2024 School Census'!$A:$A,0))</f>
        <v>0</v>
      </c>
      <c r="BA100" s="198">
        <f>INDEX('[1]Jan 2024 School Census'!BO:BO,MATCH($A100,'[1]Jan 2024 School Census'!$A:$A,0))+INDEX('[1]Jan 2024 School Census'!BP:BP,MATCH($A100,'[1]Jan 2024 School Census'!$A:$A,0))+INDEX('[1]Jan 2024 School Census'!BS:BS,MATCH($A100,'[1]Jan 2024 School Census'!$A:$A,0))+INDEX('[1]Jan 2024 School Census'!BT:BT,MATCH($A100,'[1]Jan 2024 School Census'!$A:$A,0))</f>
        <v>0</v>
      </c>
      <c r="BB100" s="198">
        <f>INDEX('[1]Jan 2024 School Census'!BU:BU,MATCH($A100,'[1]Jan 2024 School Census'!$A:$A,0))</f>
        <v>175.97133700000001</v>
      </c>
      <c r="BC100" s="198">
        <f>INDEX('[1]Jan 2024 School Census'!BV:BV,MATCH($A100,'[1]Jan 2024 School Census'!$A:$A,0))</f>
        <v>82.100002000000003</v>
      </c>
      <c r="BD100" s="198">
        <f>INDEX('[1]Jan 2024 School Census'!BW:BW,MATCH($A100,'[1]Jan 2024 School Census'!$A:$A,0))+INDEX('[1]Jan 2024 School Census'!BX:BX,MATCH($A100,'[1]Jan 2024 School Census'!$A:$A,0))</f>
        <v>0</v>
      </c>
      <c r="BE100" s="198">
        <f>INDEX('[1]Jan 2024 EY Census'!J:J,MATCH($A100,'[1]Jan 2024 EY Census'!$A:$A,0))</f>
        <v>874.22134300000005</v>
      </c>
      <c r="BF100" s="198">
        <f>INDEX('[1]Jan 2024 EY Census'!K:K,MATCH($A100,'[1]Jan 2024 EY Census'!$A:$A,0))</f>
        <v>310.934663</v>
      </c>
      <c r="BG100" s="198">
        <f>INDEX('[1]Jan 2024 EY Census'!L:L,MATCH($A100,'[1]Jan 2024 EY Census'!$A:$A,0))</f>
        <v>12.708665999999999</v>
      </c>
      <c r="BH100" s="198">
        <f t="shared" si="13"/>
        <v>170</v>
      </c>
      <c r="BI100" s="198">
        <f t="shared" si="14"/>
        <v>342</v>
      </c>
      <c r="BJ100" s="198">
        <f t="shared" si="15"/>
        <v>134</v>
      </c>
      <c r="BK100" s="198">
        <f t="shared" si="16"/>
        <v>75</v>
      </c>
      <c r="BL100" s="198">
        <v>37</v>
      </c>
      <c r="BN100" s="218">
        <v>307</v>
      </c>
      <c r="BO100" s="218" t="s">
        <v>136</v>
      </c>
      <c r="BP100" s="218">
        <v>3077013</v>
      </c>
      <c r="BQ100" s="218">
        <v>101970</v>
      </c>
      <c r="BR100" s="218" t="s">
        <v>325</v>
      </c>
      <c r="BS100" s="218" t="s">
        <v>241</v>
      </c>
      <c r="BT100" s="194" t="str">
        <f t="shared" si="12"/>
        <v>Maintained</v>
      </c>
      <c r="BU100" s="211">
        <v>60</v>
      </c>
      <c r="BV100" s="211">
        <v>101</v>
      </c>
      <c r="BW100" s="199">
        <f t="shared" si="17"/>
        <v>5</v>
      </c>
      <c r="BX100" s="195" t="str">
        <f t="shared" si="18"/>
        <v>3075</v>
      </c>
      <c r="BY100" s="228">
        <v>850</v>
      </c>
      <c r="BZ100" s="229" t="s">
        <v>146</v>
      </c>
      <c r="CA100" s="258">
        <v>6578.4168768421059</v>
      </c>
      <c r="CB100" s="259">
        <v>787.43908805263163</v>
      </c>
      <c r="CC100" s="258">
        <v>4176.5122804736839</v>
      </c>
      <c r="CD100" s="259">
        <v>43.196491000000002</v>
      </c>
    </row>
    <row r="101" spans="1:82" ht="14.5" x14ac:dyDescent="0.35">
      <c r="A101" s="196">
        <v>851</v>
      </c>
      <c r="B101" s="197" t="s">
        <v>189</v>
      </c>
      <c r="C101" s="198">
        <v>15865</v>
      </c>
      <c r="D101" s="198">
        <v>10584</v>
      </c>
      <c r="E101" s="198">
        <f>INDEX('[1]Jan 2024 School Census'!D:D,MATCH($A101,'[1]Jan 2024 School Census'!$A:$A,0))</f>
        <v>0</v>
      </c>
      <c r="F101" s="198">
        <f>INDEX('[1]Jan 2024 School Census'!E:E,MATCH($A101,'[1]Jan 2024 School Census'!$A:$A,0))</f>
        <v>0</v>
      </c>
      <c r="G101" s="198">
        <f>INDEX('[1]Jan 2024 School Census'!F:F,MATCH($A101,'[1]Jan 2024 School Census'!$A:$A,0))</f>
        <v>0</v>
      </c>
      <c r="H101" s="198">
        <f>INDEX('[1]Jan 2024 School Census'!G:G,MATCH($A101,'[1]Jan 2024 School Census'!$A:$A,0))+INDEX('[1]Jan 2024 School Census'!H:H,MATCH($A101,'[1]Jan 2024 School Census'!$A:$A,0))</f>
        <v>0</v>
      </c>
      <c r="I101" s="198">
        <f>INDEX('[1]Jan 2024 School Census'!I:I,MATCH($A101,'[1]Jan 2024 School Census'!$A:$A,0))</f>
        <v>17.333333</v>
      </c>
      <c r="J101" s="198">
        <f>INDEX('[1]Jan 2024 School Census'!J:J,MATCH($A101,'[1]Jan 2024 School Census'!$A:$A,0))</f>
        <v>98.466666000000004</v>
      </c>
      <c r="K101" s="198">
        <f>INDEX('[1]Jan 2024 School Census'!K:K,MATCH($A101,'[1]Jan 2024 School Census'!$A:$A,0))</f>
        <v>37.599998999999997</v>
      </c>
      <c r="L101" s="198">
        <f>INDEX('[1]Jan 2024 School Census'!L:L,MATCH($A101,'[1]Jan 2024 School Census'!$A:$A,0))+INDEX('[1]Jan 2024 School Census'!M:M,MATCH($A101,'[1]Jan 2024 School Census'!$A:$A,0))</f>
        <v>0</v>
      </c>
      <c r="M101" s="198">
        <f>INDEX('[1]Jan 2024 School Census'!N:N,MATCH($A101,'[1]Jan 2024 School Census'!$A:$A,0))+INDEX('[1]Jan 2024 School Census'!S:S,MATCH($A101,'[1]Jan 2024 School Census'!$A:$A,0))</f>
        <v>0</v>
      </c>
      <c r="N101" s="198">
        <f>INDEX('[1]Jan 2024 School Census'!O:O,MATCH($A101,'[1]Jan 2024 School Census'!$A:$A,0))+INDEX('[1]Jan 2024 School Census'!T:T,MATCH($A101,'[1]Jan 2024 School Census'!$A:$A,0))</f>
        <v>0</v>
      </c>
      <c r="O101" s="198">
        <f>INDEX('[1]Jan 2024 School Census'!P:P,MATCH($A101,'[1]Jan 2024 School Census'!$A:$A,0))+INDEX('[1]Jan 2024 School Census'!U:U,MATCH($A101,'[1]Jan 2024 School Census'!$A:$A,0))</f>
        <v>0</v>
      </c>
      <c r="P101" s="198">
        <f>INDEX('[1]Jan 2024 School Census'!Q:Q,MATCH($A101,'[1]Jan 2024 School Census'!$A:$A,0))+INDEX('[1]Jan 2024 School Census'!R:R,MATCH($A101,'[1]Jan 2024 School Census'!$A:$A,0))+INDEX('[1]Jan 2024 School Census'!V:V,MATCH($A101,'[1]Jan 2024 School Census'!$A:$A,0))+INDEX('[1]Jan 2024 School Census'!W:W,MATCH($A101,'[1]Jan 2024 School Census'!$A:$A,0))</f>
        <v>0</v>
      </c>
      <c r="Q101" s="198">
        <f>INDEX('[1]Jan 2024 School Census'!X:X,MATCH($A101,'[1]Jan 2024 School Census'!$A:$A,0))</f>
        <v>19</v>
      </c>
      <c r="R101" s="198">
        <f>INDEX('[1]Jan 2024 School Census'!Y:Y,MATCH($A101,'[1]Jan 2024 School Census'!$A:$A,0))</f>
        <v>175.4</v>
      </c>
      <c r="S101" s="198">
        <f>INDEX('[1]Jan 2024 School Census'!Z:Z,MATCH($A101,'[1]Jan 2024 School Census'!$A:$A,0))</f>
        <v>73</v>
      </c>
      <c r="T101" s="198">
        <f>INDEX('[1]Jan 2024 School Census'!AA:AA,MATCH($A101,'[1]Jan 2024 School Census'!$A:$A,0))+INDEX('[1]Jan 2024 School Census'!AB:AB,MATCH($A101,'[1]Jan 2024 School Census'!$A:$A,0))</f>
        <v>0</v>
      </c>
      <c r="U101" s="198">
        <f>INDEX('[1]Jan 2024 AP Census'!D:D,MATCH($A101,'[1]Jan 2024 AP Census'!$A:$A,0))</f>
        <v>0</v>
      </c>
      <c r="V101" s="198">
        <f>INDEX('[1]Jan 2024 AP Census'!E:E,MATCH($A101,'[1]Jan 2024 AP Census'!$A:$A,0))</f>
        <v>0</v>
      </c>
      <c r="W101" s="198">
        <f>INDEX('[1]Jan 2024 AP Census'!F:F,MATCH($A101,'[1]Jan 2024 AP Census'!$A:$A,0))</f>
        <v>0</v>
      </c>
      <c r="X101" s="198">
        <f>INDEX('[1]Jan 2024 EY Census'!D:D,MATCH($A101,'[1]Jan 2024 EY Census'!$A:$A,0))</f>
        <v>413.69518799999997</v>
      </c>
      <c r="Y101" s="198">
        <f>INDEX('[1]Jan 2024 EY Census'!E:E,MATCH($A101,'[1]Jan 2024 EY Census'!$A:$A,0))</f>
        <v>1828.282721</v>
      </c>
      <c r="Z101" s="198">
        <f>INDEX('[1]Jan 2024 EY Census'!F:F,MATCH($A101,'[1]Jan 2024 EY Census'!$A:$A,0))</f>
        <v>687.38231299999995</v>
      </c>
      <c r="AA101" s="198">
        <f>INDEX('[1]Jan 2024 EY Census'!G:G,MATCH($A101,'[1]Jan 2024 EY Census'!$A:$A,0))</f>
        <v>39.478948000000003</v>
      </c>
      <c r="AB101" s="198">
        <f>INDEX('[1]Jan 2024 School Census'!AF:AF,MATCH($A101,'[1]Jan 2024 School Census'!$A:$A,0))</f>
        <v>0</v>
      </c>
      <c r="AC101" s="198">
        <f>INDEX('[1]Jan 2024 School Census'!AG:AG,MATCH($A101,'[1]Jan 2024 School Census'!$A:$A,0))</f>
        <v>0</v>
      </c>
      <c r="AD101" s="198">
        <f>INDEX('[1]Jan 2024 School Census'!AH:AH,MATCH($A101,'[1]Jan 2024 School Census'!$A:$A,0))+INDEX('[1]Jan 2024 School Census'!AI:AI,MATCH($A101,'[1]Jan 2024 School Census'!$A:$A,0))</f>
        <v>0</v>
      </c>
      <c r="AE101" s="198">
        <f>INDEX('[1]Jan 2024 School Census'!AJ:AJ,MATCH($A101,'[1]Jan 2024 School Census'!$A:$A,0))</f>
        <v>20</v>
      </c>
      <c r="AF101" s="198">
        <f>INDEX('[1]Jan 2024 School Census'!AK:AK,MATCH($A101,'[1]Jan 2024 School Census'!$A:$A,0))</f>
        <v>8.8666660000000004</v>
      </c>
      <c r="AG101" s="198">
        <f>INDEX('[1]Jan 2024 School Census'!AL:AL,MATCH($A101,'[1]Jan 2024 School Census'!$A:$A,0))+INDEX('[1]Jan 2024 School Census'!AM:AM,MATCH($A101,'[1]Jan 2024 School Census'!$A:$A,0))</f>
        <v>0</v>
      </c>
      <c r="AH101" s="198">
        <f>INDEX('[1]Jan 2024 School Census'!AN:AN,MATCH($A101,'[1]Jan 2024 School Census'!$A:$A,0))+INDEX('[1]Jan 2024 School Census'!AR:AR,MATCH($A101,'[1]Jan 2024 School Census'!$A:$A,0))</f>
        <v>0</v>
      </c>
      <c r="AI101" s="198">
        <f>INDEX('[1]Jan 2024 School Census'!AO:AO,MATCH($A101,'[1]Jan 2024 School Census'!$A:$A,0))+INDEX('[1]Jan 2024 School Census'!AS:AS,MATCH($A101,'[1]Jan 2024 School Census'!$A:$A,0))</f>
        <v>0</v>
      </c>
      <c r="AJ101" s="198">
        <f>INDEX('[1]Jan 2024 School Census'!AP:AP,MATCH($A101,'[1]Jan 2024 School Census'!$A:$A,0))+INDEX('[1]Jan 2024 School Census'!AQ:AQ,MATCH($A101,'[1]Jan 2024 School Census'!$A:$A,0))+INDEX('[1]Jan 2024 School Census'!AT:AT,MATCH($A101,'[1]Jan 2024 School Census'!$A:$A,0))+INDEX('[1]Jan 2024 School Census'!AU:AU,MATCH($A101,'[1]Jan 2024 School Census'!$A:$A,0))</f>
        <v>0</v>
      </c>
      <c r="AK101" s="198">
        <f>INDEX('[1]Jan 2024 School Census'!AV:AV,MATCH($A101,'[1]Jan 2024 School Census'!$A:$A,0))+INDEX('[1]Jan 2024 School Census'!AZ:AZ,MATCH($A101,'[1]Jan 2024 School Census'!$A:$A,0))</f>
        <v>9</v>
      </c>
      <c r="AL101" s="198">
        <f>INDEX('[1]Jan 2024 School Census'!AW:AW,MATCH($A101,'[1]Jan 2024 School Census'!$A:$A,0))+INDEX('[1]Jan 2024 School Census'!BA:BA,MATCH($A101,'[1]Jan 2024 School Census'!$A:$A,0))</f>
        <v>14</v>
      </c>
      <c r="AM101" s="198">
        <f>INDEX('[1]Jan 2024 School Census'!AX:AX,MATCH($A101,'[1]Jan 2024 School Census'!$A:$A,0))+INDEX('[1]Jan 2024 School Census'!BB:BB,MATCH($A101,'[1]Jan 2024 School Census'!$A:$A,0))+INDEX('[1]Jan 2024 School Census'!AY:AY,MATCH($A101,'[1]Jan 2024 School Census'!$A:$A,0))+INDEX('[1]Jan 2024 School Census'!BC:BC,MATCH($A101,'[1]Jan 2024 School Census'!$A:$A,0))</f>
        <v>0</v>
      </c>
      <c r="AN101" s="198">
        <f>INDEX('[1]Jan 2024 AP Census'!I:I,MATCH($A101,'[1]Jan 2024 AP Census'!$A:$A,0))</f>
        <v>0</v>
      </c>
      <c r="AO101" s="198">
        <f>INDEX('[1]Jan 2024 AP Census'!J:J,MATCH($A101,'[1]Jan 2024 AP Census'!$A:$A,0))</f>
        <v>0</v>
      </c>
      <c r="AP101" s="198">
        <f>INDEX('[1]Jan 2024 EY Census'!N:N,MATCH($A101,'[1]Jan 2024 EY Census'!$A:$A,0))</f>
        <v>124.944703</v>
      </c>
      <c r="AQ101" s="198">
        <f>INDEX('[1]Jan 2024 EY Census'!O:O,MATCH($A101,'[1]Jan 2024 EY Census'!$A:$A,0))</f>
        <v>118.331058</v>
      </c>
      <c r="AR101" s="198">
        <f>INDEX('[1]Jan 2024 EY Census'!P:P,MATCH($A101,'[1]Jan 2024 EY Census'!$A:$A,0))</f>
        <v>0.98421099999999995</v>
      </c>
      <c r="AS101" s="198">
        <f>INDEX('[1]Jan 2024 School Census'!BE:BE,MATCH($A101,'[1]Jan 2024 School Census'!$A:$A,0))</f>
        <v>0</v>
      </c>
      <c r="AT101" s="198">
        <f>INDEX('[1]Jan 2024 School Census'!BF:BF,MATCH($A101,'[1]Jan 2024 School Census'!$A:$A,0))</f>
        <v>0</v>
      </c>
      <c r="AU101" s="198">
        <f>INDEX('[1]Jan 2024 School Census'!BG:BG,MATCH($A101,'[1]Jan 2024 School Census'!$A:$A,0))+INDEX('[1]Jan 2024 School Census'!BH:BH,MATCH($A101,'[1]Jan 2024 School Census'!$A:$A,0))</f>
        <v>0</v>
      </c>
      <c r="AV101" s="198">
        <f>INDEX('[1]Jan 2024 School Census'!BI:BI,MATCH($A101,'[1]Jan 2024 School Census'!$A:$A,0))</f>
        <v>23.400002000000001</v>
      </c>
      <c r="AW101" s="198">
        <f>INDEX('[1]Jan 2024 School Census'!BJ:BJ,MATCH($A101,'[1]Jan 2024 School Census'!$A:$A,0))</f>
        <v>14.933334</v>
      </c>
      <c r="AX101" s="198">
        <f>INDEX('[1]Jan 2024 School Census'!BK:BK,MATCH($A101,'[1]Jan 2024 School Census'!$A:$A,0))+INDEX('[1]Jan 2024 School Census'!BL:BL,MATCH($A101,'[1]Jan 2024 School Census'!$A:$A,0))</f>
        <v>0</v>
      </c>
      <c r="AY101" s="198">
        <f>INDEX('[1]Jan 2024 School Census'!BM:BM,MATCH($A101,'[1]Jan 2024 School Census'!$A:$A,0))+INDEX('[1]Jan 2024 School Census'!BQ:BQ,MATCH($A101,'[1]Jan 2024 School Census'!$A:$A,0))</f>
        <v>0</v>
      </c>
      <c r="AZ101" s="198">
        <f>INDEX('[1]Jan 2024 School Census'!BN:BN,MATCH($A101,'[1]Jan 2024 School Census'!$A:$A,0))+INDEX('[1]Jan 2024 School Census'!BR:BR,MATCH($A101,'[1]Jan 2024 School Census'!$A:$A,0))</f>
        <v>0</v>
      </c>
      <c r="BA101" s="198">
        <f>INDEX('[1]Jan 2024 School Census'!BO:BO,MATCH($A101,'[1]Jan 2024 School Census'!$A:$A,0))+INDEX('[1]Jan 2024 School Census'!BP:BP,MATCH($A101,'[1]Jan 2024 School Census'!$A:$A,0))+INDEX('[1]Jan 2024 School Census'!BS:BS,MATCH($A101,'[1]Jan 2024 School Census'!$A:$A,0))+INDEX('[1]Jan 2024 School Census'!BT:BT,MATCH($A101,'[1]Jan 2024 School Census'!$A:$A,0))</f>
        <v>0</v>
      </c>
      <c r="BB101" s="198">
        <f>INDEX('[1]Jan 2024 School Census'!BU:BU,MATCH($A101,'[1]Jan 2024 School Census'!$A:$A,0))</f>
        <v>9.6</v>
      </c>
      <c r="BC101" s="198">
        <f>INDEX('[1]Jan 2024 School Census'!BV:BV,MATCH($A101,'[1]Jan 2024 School Census'!$A:$A,0))</f>
        <v>6.6</v>
      </c>
      <c r="BD101" s="198">
        <f>INDEX('[1]Jan 2024 School Census'!BW:BW,MATCH($A101,'[1]Jan 2024 School Census'!$A:$A,0))+INDEX('[1]Jan 2024 School Census'!BX:BX,MATCH($A101,'[1]Jan 2024 School Census'!$A:$A,0))</f>
        <v>0</v>
      </c>
      <c r="BE101" s="198">
        <f>INDEX('[1]Jan 2024 EY Census'!J:J,MATCH($A101,'[1]Jan 2024 EY Census'!$A:$A,0))</f>
        <v>906.82864099999995</v>
      </c>
      <c r="BF101" s="198">
        <f>INDEX('[1]Jan 2024 EY Census'!K:K,MATCH($A101,'[1]Jan 2024 EY Census'!$A:$A,0))</f>
        <v>359.73598800000002</v>
      </c>
      <c r="BG101" s="198">
        <f>INDEX('[1]Jan 2024 EY Census'!L:L,MATCH($A101,'[1]Jan 2024 EY Census'!$A:$A,0))</f>
        <v>12.628</v>
      </c>
      <c r="BH101" s="198">
        <f t="shared" si="13"/>
        <v>0</v>
      </c>
      <c r="BI101" s="198">
        <f t="shared" si="14"/>
        <v>0</v>
      </c>
      <c r="BJ101" s="198">
        <f t="shared" si="15"/>
        <v>277</v>
      </c>
      <c r="BK101" s="198">
        <f t="shared" si="16"/>
        <v>429</v>
      </c>
      <c r="BL101" s="198">
        <v>20</v>
      </c>
      <c r="BN101" s="218">
        <v>307</v>
      </c>
      <c r="BO101" s="218" t="s">
        <v>136</v>
      </c>
      <c r="BP101" s="218">
        <v>3077014</v>
      </c>
      <c r="BQ101" s="218">
        <v>101971</v>
      </c>
      <c r="BR101" s="218" t="s">
        <v>326</v>
      </c>
      <c r="BS101" s="218" t="s">
        <v>241</v>
      </c>
      <c r="BT101" s="194" t="str">
        <f t="shared" si="12"/>
        <v>Maintained</v>
      </c>
      <c r="BU101" s="211">
        <v>0</v>
      </c>
      <c r="BV101" s="211">
        <v>114</v>
      </c>
      <c r="BW101" s="199">
        <f t="shared" si="17"/>
        <v>6</v>
      </c>
      <c r="BX101" s="195" t="str">
        <f t="shared" si="18"/>
        <v>3076</v>
      </c>
      <c r="BY101" s="228">
        <v>851</v>
      </c>
      <c r="BZ101" s="229" t="s">
        <v>189</v>
      </c>
      <c r="CA101" s="258">
        <v>839.15105263157898</v>
      </c>
      <c r="CB101" s="259">
        <v>95.594210526315791</v>
      </c>
      <c r="CC101" s="258">
        <v>580.09421052631581</v>
      </c>
      <c r="CD101" s="259">
        <v>6.1578947368421053</v>
      </c>
    </row>
    <row r="102" spans="1:82" ht="14.5" x14ac:dyDescent="0.35">
      <c r="A102" s="196">
        <v>870</v>
      </c>
      <c r="B102" s="197" t="s">
        <v>190</v>
      </c>
      <c r="C102" s="198">
        <v>13236.5</v>
      </c>
      <c r="D102" s="198">
        <v>8135</v>
      </c>
      <c r="E102" s="198">
        <f>INDEX('[1]Jan 2024 School Census'!D:D,MATCH($A102,'[1]Jan 2024 School Census'!$A:$A,0))</f>
        <v>70.599999999999994</v>
      </c>
      <c r="F102" s="198">
        <f>INDEX('[1]Jan 2024 School Census'!E:E,MATCH($A102,'[1]Jan 2024 School Census'!$A:$A,0))</f>
        <v>258.60000000000002</v>
      </c>
      <c r="G102" s="198">
        <f>INDEX('[1]Jan 2024 School Census'!F:F,MATCH($A102,'[1]Jan 2024 School Census'!$A:$A,0))</f>
        <v>80</v>
      </c>
      <c r="H102" s="198">
        <f>INDEX('[1]Jan 2024 School Census'!G:G,MATCH($A102,'[1]Jan 2024 School Census'!$A:$A,0))+INDEX('[1]Jan 2024 School Census'!H:H,MATCH($A102,'[1]Jan 2024 School Census'!$A:$A,0))</f>
        <v>8</v>
      </c>
      <c r="I102" s="198">
        <f>INDEX('[1]Jan 2024 School Census'!I:I,MATCH($A102,'[1]Jan 2024 School Census'!$A:$A,0))</f>
        <v>3</v>
      </c>
      <c r="J102" s="198">
        <f>INDEX('[1]Jan 2024 School Census'!J:J,MATCH($A102,'[1]Jan 2024 School Census'!$A:$A,0))</f>
        <v>406</v>
      </c>
      <c r="K102" s="198">
        <f>INDEX('[1]Jan 2024 School Census'!K:K,MATCH($A102,'[1]Jan 2024 School Census'!$A:$A,0))</f>
        <v>168</v>
      </c>
      <c r="L102" s="198">
        <f>INDEX('[1]Jan 2024 School Census'!L:L,MATCH($A102,'[1]Jan 2024 School Census'!$A:$A,0))+INDEX('[1]Jan 2024 School Census'!M:M,MATCH($A102,'[1]Jan 2024 School Census'!$A:$A,0))</f>
        <v>3</v>
      </c>
      <c r="M102" s="198">
        <f>INDEX('[1]Jan 2024 School Census'!N:N,MATCH($A102,'[1]Jan 2024 School Census'!$A:$A,0))+INDEX('[1]Jan 2024 School Census'!S:S,MATCH($A102,'[1]Jan 2024 School Census'!$A:$A,0))</f>
        <v>0</v>
      </c>
      <c r="N102" s="198">
        <f>INDEX('[1]Jan 2024 School Census'!O:O,MATCH($A102,'[1]Jan 2024 School Census'!$A:$A,0))+INDEX('[1]Jan 2024 School Census'!T:T,MATCH($A102,'[1]Jan 2024 School Census'!$A:$A,0))</f>
        <v>0</v>
      </c>
      <c r="O102" s="198">
        <f>INDEX('[1]Jan 2024 School Census'!P:P,MATCH($A102,'[1]Jan 2024 School Census'!$A:$A,0))+INDEX('[1]Jan 2024 School Census'!U:U,MATCH($A102,'[1]Jan 2024 School Census'!$A:$A,0))</f>
        <v>0</v>
      </c>
      <c r="P102" s="198">
        <f>INDEX('[1]Jan 2024 School Census'!Q:Q,MATCH($A102,'[1]Jan 2024 School Census'!$A:$A,0))+INDEX('[1]Jan 2024 School Census'!R:R,MATCH($A102,'[1]Jan 2024 School Census'!$A:$A,0))+INDEX('[1]Jan 2024 School Census'!V:V,MATCH($A102,'[1]Jan 2024 School Census'!$A:$A,0))+INDEX('[1]Jan 2024 School Census'!W:W,MATCH($A102,'[1]Jan 2024 School Census'!$A:$A,0))</f>
        <v>0</v>
      </c>
      <c r="Q102" s="198">
        <f>INDEX('[1]Jan 2024 School Census'!X:X,MATCH($A102,'[1]Jan 2024 School Census'!$A:$A,0))</f>
        <v>0</v>
      </c>
      <c r="R102" s="198">
        <f>INDEX('[1]Jan 2024 School Census'!Y:Y,MATCH($A102,'[1]Jan 2024 School Census'!$A:$A,0))</f>
        <v>212</v>
      </c>
      <c r="S102" s="198">
        <f>INDEX('[1]Jan 2024 School Census'!Z:Z,MATCH($A102,'[1]Jan 2024 School Census'!$A:$A,0))</f>
        <v>75</v>
      </c>
      <c r="T102" s="198">
        <f>INDEX('[1]Jan 2024 School Census'!AA:AA,MATCH($A102,'[1]Jan 2024 School Census'!$A:$A,0))+INDEX('[1]Jan 2024 School Census'!AB:AB,MATCH($A102,'[1]Jan 2024 School Census'!$A:$A,0))</f>
        <v>0</v>
      </c>
      <c r="U102" s="198">
        <f>INDEX('[1]Jan 2024 AP Census'!D:D,MATCH($A102,'[1]Jan 2024 AP Census'!$A:$A,0))</f>
        <v>0</v>
      </c>
      <c r="V102" s="198">
        <f>INDEX('[1]Jan 2024 AP Census'!E:E,MATCH($A102,'[1]Jan 2024 AP Census'!$A:$A,0))</f>
        <v>0</v>
      </c>
      <c r="W102" s="198">
        <f>INDEX('[1]Jan 2024 AP Census'!F:F,MATCH($A102,'[1]Jan 2024 AP Census'!$A:$A,0))</f>
        <v>0</v>
      </c>
      <c r="X102" s="198">
        <f>INDEX('[1]Jan 2024 EY Census'!D:D,MATCH($A102,'[1]Jan 2024 EY Census'!$A:$A,0))</f>
        <v>190.98066600000001</v>
      </c>
      <c r="Y102" s="198">
        <f>INDEX('[1]Jan 2024 EY Census'!E:E,MATCH($A102,'[1]Jan 2024 EY Census'!$A:$A,0))</f>
        <v>1001.014667</v>
      </c>
      <c r="Z102" s="198">
        <f>INDEX('[1]Jan 2024 EY Census'!F:F,MATCH($A102,'[1]Jan 2024 EY Census'!$A:$A,0))</f>
        <v>316.392</v>
      </c>
      <c r="AA102" s="198">
        <f>INDEX('[1]Jan 2024 EY Census'!G:G,MATCH($A102,'[1]Jan 2024 EY Census'!$A:$A,0))</f>
        <v>58.133333</v>
      </c>
      <c r="AB102" s="198">
        <f>INDEX('[1]Jan 2024 School Census'!AF:AF,MATCH($A102,'[1]Jan 2024 School Census'!$A:$A,0))</f>
        <v>55</v>
      </c>
      <c r="AC102" s="198">
        <f>INDEX('[1]Jan 2024 School Census'!AG:AG,MATCH($A102,'[1]Jan 2024 School Census'!$A:$A,0))</f>
        <v>18</v>
      </c>
      <c r="AD102" s="198">
        <f>INDEX('[1]Jan 2024 School Census'!AH:AH,MATCH($A102,'[1]Jan 2024 School Census'!$A:$A,0))+INDEX('[1]Jan 2024 School Census'!AI:AI,MATCH($A102,'[1]Jan 2024 School Census'!$A:$A,0))</f>
        <v>2</v>
      </c>
      <c r="AE102" s="198">
        <f>INDEX('[1]Jan 2024 School Census'!AJ:AJ,MATCH($A102,'[1]Jan 2024 School Census'!$A:$A,0))</f>
        <v>54</v>
      </c>
      <c r="AF102" s="198">
        <f>INDEX('[1]Jan 2024 School Census'!AK:AK,MATCH($A102,'[1]Jan 2024 School Census'!$A:$A,0))</f>
        <v>29</v>
      </c>
      <c r="AG102" s="198">
        <f>INDEX('[1]Jan 2024 School Census'!AL:AL,MATCH($A102,'[1]Jan 2024 School Census'!$A:$A,0))+INDEX('[1]Jan 2024 School Census'!AM:AM,MATCH($A102,'[1]Jan 2024 School Census'!$A:$A,0))</f>
        <v>1</v>
      </c>
      <c r="AH102" s="198">
        <f>INDEX('[1]Jan 2024 School Census'!AN:AN,MATCH($A102,'[1]Jan 2024 School Census'!$A:$A,0))+INDEX('[1]Jan 2024 School Census'!AR:AR,MATCH($A102,'[1]Jan 2024 School Census'!$A:$A,0))</f>
        <v>0</v>
      </c>
      <c r="AI102" s="198">
        <f>INDEX('[1]Jan 2024 School Census'!AO:AO,MATCH($A102,'[1]Jan 2024 School Census'!$A:$A,0))+INDEX('[1]Jan 2024 School Census'!AS:AS,MATCH($A102,'[1]Jan 2024 School Census'!$A:$A,0))</f>
        <v>0</v>
      </c>
      <c r="AJ102" s="198">
        <f>INDEX('[1]Jan 2024 School Census'!AP:AP,MATCH($A102,'[1]Jan 2024 School Census'!$A:$A,0))+INDEX('[1]Jan 2024 School Census'!AQ:AQ,MATCH($A102,'[1]Jan 2024 School Census'!$A:$A,0))+INDEX('[1]Jan 2024 School Census'!AT:AT,MATCH($A102,'[1]Jan 2024 School Census'!$A:$A,0))+INDEX('[1]Jan 2024 School Census'!AU:AU,MATCH($A102,'[1]Jan 2024 School Census'!$A:$A,0))</f>
        <v>0</v>
      </c>
      <c r="AK102" s="198">
        <f>INDEX('[1]Jan 2024 School Census'!AV:AV,MATCH($A102,'[1]Jan 2024 School Census'!$A:$A,0))+INDEX('[1]Jan 2024 School Census'!AZ:AZ,MATCH($A102,'[1]Jan 2024 School Census'!$A:$A,0))</f>
        <v>19</v>
      </c>
      <c r="AL102" s="198">
        <f>INDEX('[1]Jan 2024 School Census'!AW:AW,MATCH($A102,'[1]Jan 2024 School Census'!$A:$A,0))+INDEX('[1]Jan 2024 School Census'!BA:BA,MATCH($A102,'[1]Jan 2024 School Census'!$A:$A,0))</f>
        <v>8</v>
      </c>
      <c r="AM102" s="198">
        <f>INDEX('[1]Jan 2024 School Census'!AX:AX,MATCH($A102,'[1]Jan 2024 School Census'!$A:$A,0))+INDEX('[1]Jan 2024 School Census'!BB:BB,MATCH($A102,'[1]Jan 2024 School Census'!$A:$A,0))+INDEX('[1]Jan 2024 School Census'!AY:AY,MATCH($A102,'[1]Jan 2024 School Census'!$A:$A,0))+INDEX('[1]Jan 2024 School Census'!BC:BC,MATCH($A102,'[1]Jan 2024 School Census'!$A:$A,0))</f>
        <v>0</v>
      </c>
      <c r="AN102" s="198">
        <f>INDEX('[1]Jan 2024 AP Census'!I:I,MATCH($A102,'[1]Jan 2024 AP Census'!$A:$A,0))</f>
        <v>0</v>
      </c>
      <c r="AO102" s="198">
        <f>INDEX('[1]Jan 2024 AP Census'!J:J,MATCH($A102,'[1]Jan 2024 AP Census'!$A:$A,0))</f>
        <v>0</v>
      </c>
      <c r="AP102" s="198">
        <f>INDEX('[1]Jan 2024 EY Census'!N:N,MATCH($A102,'[1]Jan 2024 EY Census'!$A:$A,0))</f>
        <v>73.666666000000006</v>
      </c>
      <c r="AQ102" s="198">
        <f>INDEX('[1]Jan 2024 EY Census'!O:O,MATCH($A102,'[1]Jan 2024 EY Census'!$A:$A,0))</f>
        <v>30.533334</v>
      </c>
      <c r="AR102" s="198">
        <f>INDEX('[1]Jan 2024 EY Census'!P:P,MATCH($A102,'[1]Jan 2024 EY Census'!$A:$A,0))</f>
        <v>4.5999999999999996</v>
      </c>
      <c r="AS102" s="198">
        <f>INDEX('[1]Jan 2024 School Census'!BE:BE,MATCH($A102,'[1]Jan 2024 School Census'!$A:$A,0))</f>
        <v>88.733333000000002</v>
      </c>
      <c r="AT102" s="198">
        <f>INDEX('[1]Jan 2024 School Census'!BF:BF,MATCH($A102,'[1]Jan 2024 School Census'!$A:$A,0))</f>
        <v>30.4</v>
      </c>
      <c r="AU102" s="198">
        <f>INDEX('[1]Jan 2024 School Census'!BG:BG,MATCH($A102,'[1]Jan 2024 School Census'!$A:$A,0))+INDEX('[1]Jan 2024 School Census'!BH:BH,MATCH($A102,'[1]Jan 2024 School Census'!$A:$A,0))</f>
        <v>2</v>
      </c>
      <c r="AV102" s="198">
        <f>INDEX('[1]Jan 2024 School Census'!BI:BI,MATCH($A102,'[1]Jan 2024 School Census'!$A:$A,0))</f>
        <v>59</v>
      </c>
      <c r="AW102" s="198">
        <f>INDEX('[1]Jan 2024 School Census'!BJ:BJ,MATCH($A102,'[1]Jan 2024 School Census'!$A:$A,0))</f>
        <v>37</v>
      </c>
      <c r="AX102" s="198">
        <f>INDEX('[1]Jan 2024 School Census'!BK:BK,MATCH($A102,'[1]Jan 2024 School Census'!$A:$A,0))+INDEX('[1]Jan 2024 School Census'!BL:BL,MATCH($A102,'[1]Jan 2024 School Census'!$A:$A,0))</f>
        <v>0</v>
      </c>
      <c r="AY102" s="198">
        <f>INDEX('[1]Jan 2024 School Census'!BM:BM,MATCH($A102,'[1]Jan 2024 School Census'!$A:$A,0))+INDEX('[1]Jan 2024 School Census'!BQ:BQ,MATCH($A102,'[1]Jan 2024 School Census'!$A:$A,0))</f>
        <v>0</v>
      </c>
      <c r="AZ102" s="198">
        <f>INDEX('[1]Jan 2024 School Census'!BN:BN,MATCH($A102,'[1]Jan 2024 School Census'!$A:$A,0))+INDEX('[1]Jan 2024 School Census'!BR:BR,MATCH($A102,'[1]Jan 2024 School Census'!$A:$A,0))</f>
        <v>0</v>
      </c>
      <c r="BA102" s="198">
        <f>INDEX('[1]Jan 2024 School Census'!BO:BO,MATCH($A102,'[1]Jan 2024 School Census'!$A:$A,0))+INDEX('[1]Jan 2024 School Census'!BP:BP,MATCH($A102,'[1]Jan 2024 School Census'!$A:$A,0))+INDEX('[1]Jan 2024 School Census'!BS:BS,MATCH($A102,'[1]Jan 2024 School Census'!$A:$A,0))+INDEX('[1]Jan 2024 School Census'!BT:BT,MATCH($A102,'[1]Jan 2024 School Census'!$A:$A,0))</f>
        <v>0</v>
      </c>
      <c r="BB102" s="198">
        <f>INDEX('[1]Jan 2024 School Census'!BU:BU,MATCH($A102,'[1]Jan 2024 School Census'!$A:$A,0))</f>
        <v>38</v>
      </c>
      <c r="BC102" s="198">
        <f>INDEX('[1]Jan 2024 School Census'!BV:BV,MATCH($A102,'[1]Jan 2024 School Census'!$A:$A,0))</f>
        <v>9</v>
      </c>
      <c r="BD102" s="198">
        <f>INDEX('[1]Jan 2024 School Census'!BW:BW,MATCH($A102,'[1]Jan 2024 School Census'!$A:$A,0))+INDEX('[1]Jan 2024 School Census'!BX:BX,MATCH($A102,'[1]Jan 2024 School Census'!$A:$A,0))</f>
        <v>0</v>
      </c>
      <c r="BE102" s="198">
        <f>INDEX('[1]Jan 2024 EY Census'!J:J,MATCH($A102,'[1]Jan 2024 EY Census'!$A:$A,0))</f>
        <v>489.69199700000001</v>
      </c>
      <c r="BF102" s="198">
        <f>INDEX('[1]Jan 2024 EY Census'!K:K,MATCH($A102,'[1]Jan 2024 EY Census'!$A:$A,0))</f>
        <v>167.792</v>
      </c>
      <c r="BG102" s="198">
        <f>INDEX('[1]Jan 2024 EY Census'!L:L,MATCH($A102,'[1]Jan 2024 EY Census'!$A:$A,0))</f>
        <v>4.6666670000000003</v>
      </c>
      <c r="BH102" s="198">
        <f t="shared" ref="BH102:BH133" si="19">SUMIFS(BU:BU,$BN:$BN,$A102,$BT:$BT,"Maintained")</f>
        <v>32</v>
      </c>
      <c r="BI102" s="198">
        <f t="shared" ref="BI102:BI133" si="20">SUMIFS(BV:BV,$BN:$BN,$A102,$BT:$BT,"Maintained")</f>
        <v>0</v>
      </c>
      <c r="BJ102" s="198">
        <f t="shared" ref="BJ102:BJ133" si="21">SUMIFS(BU:BU,$BN:$BN,$A102,$BT:$BT,"Academy")</f>
        <v>94</v>
      </c>
      <c r="BK102" s="198">
        <f t="shared" ref="BK102:BK133" si="22">SUMIFS(BV:BV,$BN:$BN,$A102,$BT:$BT,"Academy")</f>
        <v>247.5</v>
      </c>
      <c r="BL102" s="198">
        <v>67</v>
      </c>
      <c r="BN102" s="218">
        <v>308</v>
      </c>
      <c r="BO102" s="218" t="s">
        <v>140</v>
      </c>
      <c r="BP102" s="218">
        <v>3087000</v>
      </c>
      <c r="BQ102" s="218">
        <v>102066</v>
      </c>
      <c r="BR102" s="218" t="s">
        <v>327</v>
      </c>
      <c r="BS102" s="218" t="s">
        <v>241</v>
      </c>
      <c r="BT102" s="194" t="str">
        <f t="shared" si="12"/>
        <v>Maintained</v>
      </c>
      <c r="BU102" s="211">
        <v>0</v>
      </c>
      <c r="BV102" s="211">
        <v>195</v>
      </c>
      <c r="BW102" s="199">
        <f t="shared" si="17"/>
        <v>1</v>
      </c>
      <c r="BX102" s="195" t="str">
        <f t="shared" si="18"/>
        <v>3081</v>
      </c>
      <c r="BY102" s="228">
        <v>852</v>
      </c>
      <c r="BZ102" s="229" t="s">
        <v>207</v>
      </c>
      <c r="CA102" s="258">
        <v>870.87526315789478</v>
      </c>
      <c r="CB102" s="259">
        <v>361.37252631578946</v>
      </c>
      <c r="CC102" s="258">
        <v>563.17368421052629</v>
      </c>
      <c r="CD102" s="259">
        <v>23.646315789473686</v>
      </c>
    </row>
    <row r="103" spans="1:82" ht="14.5" x14ac:dyDescent="0.35">
      <c r="A103" s="196">
        <v>317</v>
      </c>
      <c r="B103" s="197" t="s">
        <v>191</v>
      </c>
      <c r="C103" s="198">
        <v>29310</v>
      </c>
      <c r="D103" s="198">
        <v>20109</v>
      </c>
      <c r="E103" s="198">
        <f>INDEX('[1]Jan 2024 School Census'!D:D,MATCH($A103,'[1]Jan 2024 School Census'!$A:$A,0))</f>
        <v>0</v>
      </c>
      <c r="F103" s="198">
        <f>INDEX('[1]Jan 2024 School Census'!E:E,MATCH($A103,'[1]Jan 2024 School Census'!$A:$A,0))</f>
        <v>0</v>
      </c>
      <c r="G103" s="198">
        <f>INDEX('[1]Jan 2024 School Census'!F:F,MATCH($A103,'[1]Jan 2024 School Census'!$A:$A,0))</f>
        <v>0</v>
      </c>
      <c r="H103" s="198">
        <f>INDEX('[1]Jan 2024 School Census'!G:G,MATCH($A103,'[1]Jan 2024 School Census'!$A:$A,0))+INDEX('[1]Jan 2024 School Census'!H:H,MATCH($A103,'[1]Jan 2024 School Census'!$A:$A,0))</f>
        <v>0</v>
      </c>
      <c r="I103" s="198">
        <f>INDEX('[1]Jan 2024 School Census'!I:I,MATCH($A103,'[1]Jan 2024 School Census'!$A:$A,0))</f>
        <v>0</v>
      </c>
      <c r="J103" s="198">
        <f>INDEX('[1]Jan 2024 School Census'!J:J,MATCH($A103,'[1]Jan 2024 School Census'!$A:$A,0))</f>
        <v>1275.7</v>
      </c>
      <c r="K103" s="198">
        <f>INDEX('[1]Jan 2024 School Census'!K:K,MATCH($A103,'[1]Jan 2024 School Census'!$A:$A,0))</f>
        <v>555.9</v>
      </c>
      <c r="L103" s="198">
        <f>INDEX('[1]Jan 2024 School Census'!L:L,MATCH($A103,'[1]Jan 2024 School Census'!$A:$A,0))+INDEX('[1]Jan 2024 School Census'!M:M,MATCH($A103,'[1]Jan 2024 School Census'!$A:$A,0))</f>
        <v>4</v>
      </c>
      <c r="M103" s="198">
        <f>INDEX('[1]Jan 2024 School Census'!N:N,MATCH($A103,'[1]Jan 2024 School Census'!$A:$A,0))+INDEX('[1]Jan 2024 School Census'!S:S,MATCH($A103,'[1]Jan 2024 School Census'!$A:$A,0))</f>
        <v>0</v>
      </c>
      <c r="N103" s="198">
        <f>INDEX('[1]Jan 2024 School Census'!O:O,MATCH($A103,'[1]Jan 2024 School Census'!$A:$A,0))+INDEX('[1]Jan 2024 School Census'!T:T,MATCH($A103,'[1]Jan 2024 School Census'!$A:$A,0))</f>
        <v>0</v>
      </c>
      <c r="O103" s="198">
        <f>INDEX('[1]Jan 2024 School Census'!P:P,MATCH($A103,'[1]Jan 2024 School Census'!$A:$A,0))+INDEX('[1]Jan 2024 School Census'!U:U,MATCH($A103,'[1]Jan 2024 School Census'!$A:$A,0))</f>
        <v>0</v>
      </c>
      <c r="P103" s="198">
        <f>INDEX('[1]Jan 2024 School Census'!Q:Q,MATCH($A103,'[1]Jan 2024 School Census'!$A:$A,0))+INDEX('[1]Jan 2024 School Census'!R:R,MATCH($A103,'[1]Jan 2024 School Census'!$A:$A,0))+INDEX('[1]Jan 2024 School Census'!V:V,MATCH($A103,'[1]Jan 2024 School Census'!$A:$A,0))+INDEX('[1]Jan 2024 School Census'!W:W,MATCH($A103,'[1]Jan 2024 School Census'!$A:$A,0))</f>
        <v>0</v>
      </c>
      <c r="Q103" s="198">
        <f>INDEX('[1]Jan 2024 School Census'!X:X,MATCH($A103,'[1]Jan 2024 School Census'!$A:$A,0))</f>
        <v>3</v>
      </c>
      <c r="R103" s="198">
        <f>INDEX('[1]Jan 2024 School Census'!Y:Y,MATCH($A103,'[1]Jan 2024 School Census'!$A:$A,0))</f>
        <v>275</v>
      </c>
      <c r="S103" s="198">
        <f>INDEX('[1]Jan 2024 School Census'!Z:Z,MATCH($A103,'[1]Jan 2024 School Census'!$A:$A,0))</f>
        <v>126</v>
      </c>
      <c r="T103" s="198">
        <f>INDEX('[1]Jan 2024 School Census'!AA:AA,MATCH($A103,'[1]Jan 2024 School Census'!$A:$A,0))+INDEX('[1]Jan 2024 School Census'!AB:AB,MATCH($A103,'[1]Jan 2024 School Census'!$A:$A,0))</f>
        <v>1</v>
      </c>
      <c r="U103" s="198">
        <f>INDEX('[1]Jan 2024 AP Census'!D:D,MATCH($A103,'[1]Jan 2024 AP Census'!$A:$A,0))</f>
        <v>0</v>
      </c>
      <c r="V103" s="198">
        <f>INDEX('[1]Jan 2024 AP Census'!E:E,MATCH($A103,'[1]Jan 2024 AP Census'!$A:$A,0))</f>
        <v>0</v>
      </c>
      <c r="W103" s="198">
        <f>INDEX('[1]Jan 2024 AP Census'!F:F,MATCH($A103,'[1]Jan 2024 AP Census'!$A:$A,0))</f>
        <v>0</v>
      </c>
      <c r="X103" s="198">
        <f>INDEX('[1]Jan 2024 EY Census'!D:D,MATCH($A103,'[1]Jan 2024 EY Census'!$A:$A,0))</f>
        <v>542.77341000000001</v>
      </c>
      <c r="Y103" s="198">
        <f>INDEX('[1]Jan 2024 EY Census'!E:E,MATCH($A103,'[1]Jan 2024 EY Census'!$A:$A,0))</f>
        <v>2404.7570040000001</v>
      </c>
      <c r="Z103" s="198">
        <f>INDEX('[1]Jan 2024 EY Census'!F:F,MATCH($A103,'[1]Jan 2024 EY Census'!$A:$A,0))</f>
        <v>721.84191899999996</v>
      </c>
      <c r="AA103" s="198">
        <f>INDEX('[1]Jan 2024 EY Census'!G:G,MATCH($A103,'[1]Jan 2024 EY Census'!$A:$A,0))</f>
        <v>73.643508999999995</v>
      </c>
      <c r="AB103" s="198">
        <f>INDEX('[1]Jan 2024 School Census'!AF:AF,MATCH($A103,'[1]Jan 2024 School Census'!$A:$A,0))</f>
        <v>0</v>
      </c>
      <c r="AC103" s="198">
        <f>INDEX('[1]Jan 2024 School Census'!AG:AG,MATCH($A103,'[1]Jan 2024 School Census'!$A:$A,0))</f>
        <v>0</v>
      </c>
      <c r="AD103" s="198">
        <f>INDEX('[1]Jan 2024 School Census'!AH:AH,MATCH($A103,'[1]Jan 2024 School Census'!$A:$A,0))+INDEX('[1]Jan 2024 School Census'!AI:AI,MATCH($A103,'[1]Jan 2024 School Census'!$A:$A,0))</f>
        <v>0</v>
      </c>
      <c r="AE103" s="198">
        <f>INDEX('[1]Jan 2024 School Census'!AJ:AJ,MATCH($A103,'[1]Jan 2024 School Census'!$A:$A,0))</f>
        <v>75</v>
      </c>
      <c r="AF103" s="198">
        <f>INDEX('[1]Jan 2024 School Census'!AK:AK,MATCH($A103,'[1]Jan 2024 School Census'!$A:$A,0))</f>
        <v>55</v>
      </c>
      <c r="AG103" s="198">
        <f>INDEX('[1]Jan 2024 School Census'!AL:AL,MATCH($A103,'[1]Jan 2024 School Census'!$A:$A,0))+INDEX('[1]Jan 2024 School Census'!AM:AM,MATCH($A103,'[1]Jan 2024 School Census'!$A:$A,0))</f>
        <v>1</v>
      </c>
      <c r="AH103" s="198">
        <f>INDEX('[1]Jan 2024 School Census'!AN:AN,MATCH($A103,'[1]Jan 2024 School Census'!$A:$A,0))+INDEX('[1]Jan 2024 School Census'!AR:AR,MATCH($A103,'[1]Jan 2024 School Census'!$A:$A,0))</f>
        <v>0</v>
      </c>
      <c r="AI103" s="198">
        <f>INDEX('[1]Jan 2024 School Census'!AO:AO,MATCH($A103,'[1]Jan 2024 School Census'!$A:$A,0))+INDEX('[1]Jan 2024 School Census'!AS:AS,MATCH($A103,'[1]Jan 2024 School Census'!$A:$A,0))</f>
        <v>0</v>
      </c>
      <c r="AJ103" s="198">
        <f>INDEX('[1]Jan 2024 School Census'!AP:AP,MATCH($A103,'[1]Jan 2024 School Census'!$A:$A,0))+INDEX('[1]Jan 2024 School Census'!AQ:AQ,MATCH($A103,'[1]Jan 2024 School Census'!$A:$A,0))+INDEX('[1]Jan 2024 School Census'!AT:AT,MATCH($A103,'[1]Jan 2024 School Census'!$A:$A,0))+INDEX('[1]Jan 2024 School Census'!AU:AU,MATCH($A103,'[1]Jan 2024 School Census'!$A:$A,0))</f>
        <v>0</v>
      </c>
      <c r="AK103" s="198">
        <f>INDEX('[1]Jan 2024 School Census'!AV:AV,MATCH($A103,'[1]Jan 2024 School Census'!$A:$A,0))+INDEX('[1]Jan 2024 School Census'!AZ:AZ,MATCH($A103,'[1]Jan 2024 School Census'!$A:$A,0))</f>
        <v>2</v>
      </c>
      <c r="AL103" s="198">
        <f>INDEX('[1]Jan 2024 School Census'!AW:AW,MATCH($A103,'[1]Jan 2024 School Census'!$A:$A,0))+INDEX('[1]Jan 2024 School Census'!BA:BA,MATCH($A103,'[1]Jan 2024 School Census'!$A:$A,0))</f>
        <v>6</v>
      </c>
      <c r="AM103" s="198">
        <f>INDEX('[1]Jan 2024 School Census'!AX:AX,MATCH($A103,'[1]Jan 2024 School Census'!$A:$A,0))+INDEX('[1]Jan 2024 School Census'!BB:BB,MATCH($A103,'[1]Jan 2024 School Census'!$A:$A,0))+INDEX('[1]Jan 2024 School Census'!AY:AY,MATCH($A103,'[1]Jan 2024 School Census'!$A:$A,0))+INDEX('[1]Jan 2024 School Census'!BC:BC,MATCH($A103,'[1]Jan 2024 School Census'!$A:$A,0))</f>
        <v>0</v>
      </c>
      <c r="AN103" s="198">
        <f>INDEX('[1]Jan 2024 AP Census'!I:I,MATCH($A103,'[1]Jan 2024 AP Census'!$A:$A,0))</f>
        <v>0</v>
      </c>
      <c r="AO103" s="198">
        <f>INDEX('[1]Jan 2024 AP Census'!J:J,MATCH($A103,'[1]Jan 2024 AP Census'!$A:$A,0))</f>
        <v>0</v>
      </c>
      <c r="AP103" s="198">
        <f>INDEX('[1]Jan 2024 EY Census'!N:N,MATCH($A103,'[1]Jan 2024 EY Census'!$A:$A,0))</f>
        <v>158.55528200000001</v>
      </c>
      <c r="AQ103" s="198">
        <f>INDEX('[1]Jan 2024 EY Census'!O:O,MATCH($A103,'[1]Jan 2024 EY Census'!$A:$A,0))</f>
        <v>69.835685999999995</v>
      </c>
      <c r="AR103" s="198">
        <f>INDEX('[1]Jan 2024 EY Census'!P:P,MATCH($A103,'[1]Jan 2024 EY Census'!$A:$A,0))</f>
        <v>11.95</v>
      </c>
      <c r="AS103" s="198">
        <f>INDEX('[1]Jan 2024 School Census'!BE:BE,MATCH($A103,'[1]Jan 2024 School Census'!$A:$A,0))</f>
        <v>0</v>
      </c>
      <c r="AT103" s="198">
        <f>INDEX('[1]Jan 2024 School Census'!BF:BF,MATCH($A103,'[1]Jan 2024 School Census'!$A:$A,0))</f>
        <v>0</v>
      </c>
      <c r="AU103" s="198">
        <f>INDEX('[1]Jan 2024 School Census'!BG:BG,MATCH($A103,'[1]Jan 2024 School Census'!$A:$A,0))+INDEX('[1]Jan 2024 School Census'!BH:BH,MATCH($A103,'[1]Jan 2024 School Census'!$A:$A,0))</f>
        <v>0</v>
      </c>
      <c r="AV103" s="198">
        <f>INDEX('[1]Jan 2024 School Census'!BI:BI,MATCH($A103,'[1]Jan 2024 School Census'!$A:$A,0))</f>
        <v>256</v>
      </c>
      <c r="AW103" s="198">
        <f>INDEX('[1]Jan 2024 School Census'!BJ:BJ,MATCH($A103,'[1]Jan 2024 School Census'!$A:$A,0))</f>
        <v>111</v>
      </c>
      <c r="AX103" s="198">
        <f>INDEX('[1]Jan 2024 School Census'!BK:BK,MATCH($A103,'[1]Jan 2024 School Census'!$A:$A,0))+INDEX('[1]Jan 2024 School Census'!BL:BL,MATCH($A103,'[1]Jan 2024 School Census'!$A:$A,0))</f>
        <v>3</v>
      </c>
      <c r="AY103" s="198">
        <f>INDEX('[1]Jan 2024 School Census'!BM:BM,MATCH($A103,'[1]Jan 2024 School Census'!$A:$A,0))+INDEX('[1]Jan 2024 School Census'!BQ:BQ,MATCH($A103,'[1]Jan 2024 School Census'!$A:$A,0))</f>
        <v>0</v>
      </c>
      <c r="AZ103" s="198">
        <f>INDEX('[1]Jan 2024 School Census'!BN:BN,MATCH($A103,'[1]Jan 2024 School Census'!$A:$A,0))+INDEX('[1]Jan 2024 School Census'!BR:BR,MATCH($A103,'[1]Jan 2024 School Census'!$A:$A,0))</f>
        <v>0</v>
      </c>
      <c r="BA103" s="198">
        <f>INDEX('[1]Jan 2024 School Census'!BO:BO,MATCH($A103,'[1]Jan 2024 School Census'!$A:$A,0))+INDEX('[1]Jan 2024 School Census'!BP:BP,MATCH($A103,'[1]Jan 2024 School Census'!$A:$A,0))+INDEX('[1]Jan 2024 School Census'!BS:BS,MATCH($A103,'[1]Jan 2024 School Census'!$A:$A,0))+INDEX('[1]Jan 2024 School Census'!BT:BT,MATCH($A103,'[1]Jan 2024 School Census'!$A:$A,0))</f>
        <v>0</v>
      </c>
      <c r="BB103" s="198">
        <f>INDEX('[1]Jan 2024 School Census'!BU:BU,MATCH($A103,'[1]Jan 2024 School Census'!$A:$A,0))</f>
        <v>48.6</v>
      </c>
      <c r="BC103" s="198">
        <f>INDEX('[1]Jan 2024 School Census'!BV:BV,MATCH($A103,'[1]Jan 2024 School Census'!$A:$A,0))</f>
        <v>27</v>
      </c>
      <c r="BD103" s="198">
        <f>INDEX('[1]Jan 2024 School Census'!BW:BW,MATCH($A103,'[1]Jan 2024 School Census'!$A:$A,0))+INDEX('[1]Jan 2024 School Census'!BX:BX,MATCH($A103,'[1]Jan 2024 School Census'!$A:$A,0))</f>
        <v>1</v>
      </c>
      <c r="BE103" s="198">
        <f>INDEX('[1]Jan 2024 EY Census'!J:J,MATCH($A103,'[1]Jan 2024 EY Census'!$A:$A,0))</f>
        <v>944.37266899999997</v>
      </c>
      <c r="BF103" s="198">
        <f>INDEX('[1]Jan 2024 EY Census'!K:K,MATCH($A103,'[1]Jan 2024 EY Census'!$A:$A,0))</f>
        <v>280.33600100000001</v>
      </c>
      <c r="BG103" s="198">
        <f>INDEX('[1]Jan 2024 EY Census'!L:L,MATCH($A103,'[1]Jan 2024 EY Census'!$A:$A,0))</f>
        <v>21.95</v>
      </c>
      <c r="BH103" s="198">
        <f t="shared" si="19"/>
        <v>206</v>
      </c>
      <c r="BI103" s="198">
        <f t="shared" si="20"/>
        <v>266</v>
      </c>
      <c r="BJ103" s="198">
        <f t="shared" si="21"/>
        <v>136</v>
      </c>
      <c r="BK103" s="198">
        <f t="shared" si="22"/>
        <v>99</v>
      </c>
      <c r="BL103" s="198">
        <v>13</v>
      </c>
      <c r="BN103" s="218">
        <v>308</v>
      </c>
      <c r="BO103" s="218" t="s">
        <v>140</v>
      </c>
      <c r="BP103" s="218">
        <v>3087001</v>
      </c>
      <c r="BQ103" s="218">
        <v>145232</v>
      </c>
      <c r="BR103" s="218" t="s">
        <v>328</v>
      </c>
      <c r="BS103" s="218" t="s">
        <v>286</v>
      </c>
      <c r="BT103" s="194" t="str">
        <f t="shared" si="12"/>
        <v>Academy</v>
      </c>
      <c r="BU103" s="211">
        <v>27</v>
      </c>
      <c r="BV103" s="211">
        <v>37</v>
      </c>
      <c r="BW103" s="199">
        <f t="shared" si="17"/>
        <v>2</v>
      </c>
      <c r="BX103" s="195" t="str">
        <f t="shared" si="18"/>
        <v>3082</v>
      </c>
      <c r="BY103" s="228">
        <v>855</v>
      </c>
      <c r="BZ103" s="229" t="s">
        <v>165</v>
      </c>
      <c r="CA103" s="258">
        <v>3923.6221052631577</v>
      </c>
      <c r="CB103" s="259">
        <v>331.78473684210525</v>
      </c>
      <c r="CC103" s="258">
        <v>2592.9663157894738</v>
      </c>
      <c r="CD103" s="259">
        <v>33.321052631578951</v>
      </c>
    </row>
    <row r="104" spans="1:82" ht="14.5" x14ac:dyDescent="0.35">
      <c r="A104" s="196">
        <v>807</v>
      </c>
      <c r="B104" s="197" t="s">
        <v>192</v>
      </c>
      <c r="C104" s="198">
        <v>10479.5</v>
      </c>
      <c r="D104" s="198">
        <v>8234</v>
      </c>
      <c r="E104" s="198">
        <f>INDEX('[1]Jan 2024 School Census'!D:D,MATCH($A104,'[1]Jan 2024 School Census'!$A:$A,0))</f>
        <v>0</v>
      </c>
      <c r="F104" s="198">
        <f>INDEX('[1]Jan 2024 School Census'!E:E,MATCH($A104,'[1]Jan 2024 School Census'!$A:$A,0))</f>
        <v>0</v>
      </c>
      <c r="G104" s="198">
        <f>INDEX('[1]Jan 2024 School Census'!F:F,MATCH($A104,'[1]Jan 2024 School Census'!$A:$A,0))</f>
        <v>0</v>
      </c>
      <c r="H104" s="198">
        <f>INDEX('[1]Jan 2024 School Census'!G:G,MATCH($A104,'[1]Jan 2024 School Census'!$A:$A,0))+INDEX('[1]Jan 2024 School Census'!H:H,MATCH($A104,'[1]Jan 2024 School Census'!$A:$A,0))</f>
        <v>0</v>
      </c>
      <c r="I104" s="198">
        <f>INDEX('[1]Jan 2024 School Census'!I:I,MATCH($A104,'[1]Jan 2024 School Census'!$A:$A,0))</f>
        <v>39</v>
      </c>
      <c r="J104" s="198">
        <f>INDEX('[1]Jan 2024 School Census'!J:J,MATCH($A104,'[1]Jan 2024 School Census'!$A:$A,0))</f>
        <v>173</v>
      </c>
      <c r="K104" s="198">
        <f>INDEX('[1]Jan 2024 School Census'!K:K,MATCH($A104,'[1]Jan 2024 School Census'!$A:$A,0))</f>
        <v>89</v>
      </c>
      <c r="L104" s="198">
        <f>INDEX('[1]Jan 2024 School Census'!L:L,MATCH($A104,'[1]Jan 2024 School Census'!$A:$A,0))+INDEX('[1]Jan 2024 School Census'!M:M,MATCH($A104,'[1]Jan 2024 School Census'!$A:$A,0))</f>
        <v>0</v>
      </c>
      <c r="M104" s="198">
        <f>INDEX('[1]Jan 2024 School Census'!N:N,MATCH($A104,'[1]Jan 2024 School Census'!$A:$A,0))+INDEX('[1]Jan 2024 School Census'!S:S,MATCH($A104,'[1]Jan 2024 School Census'!$A:$A,0))</f>
        <v>0</v>
      </c>
      <c r="N104" s="198">
        <f>INDEX('[1]Jan 2024 School Census'!O:O,MATCH($A104,'[1]Jan 2024 School Census'!$A:$A,0))+INDEX('[1]Jan 2024 School Census'!T:T,MATCH($A104,'[1]Jan 2024 School Census'!$A:$A,0))</f>
        <v>0</v>
      </c>
      <c r="O104" s="198">
        <f>INDEX('[1]Jan 2024 School Census'!P:P,MATCH($A104,'[1]Jan 2024 School Census'!$A:$A,0))+INDEX('[1]Jan 2024 School Census'!U:U,MATCH($A104,'[1]Jan 2024 School Census'!$A:$A,0))</f>
        <v>0</v>
      </c>
      <c r="P104" s="198">
        <f>INDEX('[1]Jan 2024 School Census'!Q:Q,MATCH($A104,'[1]Jan 2024 School Census'!$A:$A,0))+INDEX('[1]Jan 2024 School Census'!R:R,MATCH($A104,'[1]Jan 2024 School Census'!$A:$A,0))+INDEX('[1]Jan 2024 School Census'!V:V,MATCH($A104,'[1]Jan 2024 School Census'!$A:$A,0))+INDEX('[1]Jan 2024 School Census'!W:W,MATCH($A104,'[1]Jan 2024 School Census'!$A:$A,0))</f>
        <v>0</v>
      </c>
      <c r="Q104" s="198">
        <f>INDEX('[1]Jan 2024 School Census'!X:X,MATCH($A104,'[1]Jan 2024 School Census'!$A:$A,0))</f>
        <v>92.2</v>
      </c>
      <c r="R104" s="198">
        <f>INDEX('[1]Jan 2024 School Census'!Y:Y,MATCH($A104,'[1]Jan 2024 School Census'!$A:$A,0))</f>
        <v>819.6</v>
      </c>
      <c r="S104" s="198">
        <f>INDEX('[1]Jan 2024 School Census'!Z:Z,MATCH($A104,'[1]Jan 2024 School Census'!$A:$A,0))</f>
        <v>352</v>
      </c>
      <c r="T104" s="198">
        <f>INDEX('[1]Jan 2024 School Census'!AA:AA,MATCH($A104,'[1]Jan 2024 School Census'!$A:$A,0))+INDEX('[1]Jan 2024 School Census'!AB:AB,MATCH($A104,'[1]Jan 2024 School Census'!$A:$A,0))</f>
        <v>1</v>
      </c>
      <c r="U104" s="198">
        <f>INDEX('[1]Jan 2024 AP Census'!D:D,MATCH($A104,'[1]Jan 2024 AP Census'!$A:$A,0))</f>
        <v>0</v>
      </c>
      <c r="V104" s="198">
        <f>INDEX('[1]Jan 2024 AP Census'!E:E,MATCH($A104,'[1]Jan 2024 AP Census'!$A:$A,0))</f>
        <v>0</v>
      </c>
      <c r="W104" s="198">
        <f>INDEX('[1]Jan 2024 AP Census'!F:F,MATCH($A104,'[1]Jan 2024 AP Census'!$A:$A,0))</f>
        <v>0</v>
      </c>
      <c r="X104" s="198">
        <f>INDEX('[1]Jan 2024 EY Census'!D:D,MATCH($A104,'[1]Jan 2024 EY Census'!$A:$A,0))</f>
        <v>293.97333300000003</v>
      </c>
      <c r="Y104" s="198">
        <f>INDEX('[1]Jan 2024 EY Census'!E:E,MATCH($A104,'[1]Jan 2024 EY Census'!$A:$A,0))</f>
        <v>174.9</v>
      </c>
      <c r="Z104" s="198">
        <f>INDEX('[1]Jan 2024 EY Census'!F:F,MATCH($A104,'[1]Jan 2024 EY Census'!$A:$A,0))</f>
        <v>42.120666999999997</v>
      </c>
      <c r="AA104" s="198">
        <f>INDEX('[1]Jan 2024 EY Census'!G:G,MATCH($A104,'[1]Jan 2024 EY Census'!$A:$A,0))</f>
        <v>0</v>
      </c>
      <c r="AB104" s="198">
        <f>INDEX('[1]Jan 2024 School Census'!AF:AF,MATCH($A104,'[1]Jan 2024 School Census'!$A:$A,0))</f>
        <v>0</v>
      </c>
      <c r="AC104" s="198">
        <f>INDEX('[1]Jan 2024 School Census'!AG:AG,MATCH($A104,'[1]Jan 2024 School Census'!$A:$A,0))</f>
        <v>0</v>
      </c>
      <c r="AD104" s="198">
        <f>INDEX('[1]Jan 2024 School Census'!AH:AH,MATCH($A104,'[1]Jan 2024 School Census'!$A:$A,0))+INDEX('[1]Jan 2024 School Census'!AI:AI,MATCH($A104,'[1]Jan 2024 School Census'!$A:$A,0))</f>
        <v>0</v>
      </c>
      <c r="AE104" s="198">
        <f>INDEX('[1]Jan 2024 School Census'!AJ:AJ,MATCH($A104,'[1]Jan 2024 School Census'!$A:$A,0))</f>
        <v>35</v>
      </c>
      <c r="AF104" s="198">
        <f>INDEX('[1]Jan 2024 School Census'!AK:AK,MATCH($A104,'[1]Jan 2024 School Census'!$A:$A,0))</f>
        <v>18</v>
      </c>
      <c r="AG104" s="198">
        <f>INDEX('[1]Jan 2024 School Census'!AL:AL,MATCH($A104,'[1]Jan 2024 School Census'!$A:$A,0))+INDEX('[1]Jan 2024 School Census'!AM:AM,MATCH($A104,'[1]Jan 2024 School Census'!$A:$A,0))</f>
        <v>0</v>
      </c>
      <c r="AH104" s="198">
        <f>INDEX('[1]Jan 2024 School Census'!AN:AN,MATCH($A104,'[1]Jan 2024 School Census'!$A:$A,0))+INDEX('[1]Jan 2024 School Census'!AR:AR,MATCH($A104,'[1]Jan 2024 School Census'!$A:$A,0))</f>
        <v>0</v>
      </c>
      <c r="AI104" s="198">
        <f>INDEX('[1]Jan 2024 School Census'!AO:AO,MATCH($A104,'[1]Jan 2024 School Census'!$A:$A,0))+INDEX('[1]Jan 2024 School Census'!AS:AS,MATCH($A104,'[1]Jan 2024 School Census'!$A:$A,0))</f>
        <v>0</v>
      </c>
      <c r="AJ104" s="198">
        <f>INDEX('[1]Jan 2024 School Census'!AP:AP,MATCH($A104,'[1]Jan 2024 School Census'!$A:$A,0))+INDEX('[1]Jan 2024 School Census'!AQ:AQ,MATCH($A104,'[1]Jan 2024 School Census'!$A:$A,0))+INDEX('[1]Jan 2024 School Census'!AT:AT,MATCH($A104,'[1]Jan 2024 School Census'!$A:$A,0))+INDEX('[1]Jan 2024 School Census'!AU:AU,MATCH($A104,'[1]Jan 2024 School Census'!$A:$A,0))</f>
        <v>0</v>
      </c>
      <c r="AK104" s="198">
        <f>INDEX('[1]Jan 2024 School Census'!AV:AV,MATCH($A104,'[1]Jan 2024 School Census'!$A:$A,0))+INDEX('[1]Jan 2024 School Census'!AZ:AZ,MATCH($A104,'[1]Jan 2024 School Census'!$A:$A,0))</f>
        <v>164</v>
      </c>
      <c r="AL104" s="198">
        <f>INDEX('[1]Jan 2024 School Census'!AW:AW,MATCH($A104,'[1]Jan 2024 School Census'!$A:$A,0))+INDEX('[1]Jan 2024 School Census'!BA:BA,MATCH($A104,'[1]Jan 2024 School Census'!$A:$A,0))</f>
        <v>109</v>
      </c>
      <c r="AM104" s="198">
        <f>INDEX('[1]Jan 2024 School Census'!AX:AX,MATCH($A104,'[1]Jan 2024 School Census'!$A:$A,0))+INDEX('[1]Jan 2024 School Census'!BB:BB,MATCH($A104,'[1]Jan 2024 School Census'!$A:$A,0))+INDEX('[1]Jan 2024 School Census'!AY:AY,MATCH($A104,'[1]Jan 2024 School Census'!$A:$A,0))+INDEX('[1]Jan 2024 School Census'!BC:BC,MATCH($A104,'[1]Jan 2024 School Census'!$A:$A,0))</f>
        <v>0</v>
      </c>
      <c r="AN104" s="198">
        <f>INDEX('[1]Jan 2024 AP Census'!I:I,MATCH($A104,'[1]Jan 2024 AP Census'!$A:$A,0))</f>
        <v>0</v>
      </c>
      <c r="AO104" s="198">
        <f>INDEX('[1]Jan 2024 AP Census'!J:J,MATCH($A104,'[1]Jan 2024 AP Census'!$A:$A,0))</f>
        <v>0</v>
      </c>
      <c r="AP104" s="198">
        <f>INDEX('[1]Jan 2024 EY Census'!N:N,MATCH($A104,'[1]Jan 2024 EY Census'!$A:$A,0))</f>
        <v>31</v>
      </c>
      <c r="AQ104" s="198">
        <f>INDEX('[1]Jan 2024 EY Census'!O:O,MATCH($A104,'[1]Jan 2024 EY Census'!$A:$A,0))</f>
        <v>16</v>
      </c>
      <c r="AR104" s="198">
        <f>INDEX('[1]Jan 2024 EY Census'!P:P,MATCH($A104,'[1]Jan 2024 EY Census'!$A:$A,0))</f>
        <v>0</v>
      </c>
      <c r="AS104" s="198">
        <f>INDEX('[1]Jan 2024 School Census'!BE:BE,MATCH($A104,'[1]Jan 2024 School Census'!$A:$A,0))</f>
        <v>0</v>
      </c>
      <c r="AT104" s="198">
        <f>INDEX('[1]Jan 2024 School Census'!BF:BF,MATCH($A104,'[1]Jan 2024 School Census'!$A:$A,0))</f>
        <v>0</v>
      </c>
      <c r="AU104" s="198">
        <f>INDEX('[1]Jan 2024 School Census'!BG:BG,MATCH($A104,'[1]Jan 2024 School Census'!$A:$A,0))+INDEX('[1]Jan 2024 School Census'!BH:BH,MATCH($A104,'[1]Jan 2024 School Census'!$A:$A,0))</f>
        <v>0</v>
      </c>
      <c r="AV104" s="198">
        <f>INDEX('[1]Jan 2024 School Census'!BI:BI,MATCH($A104,'[1]Jan 2024 School Census'!$A:$A,0))</f>
        <v>26</v>
      </c>
      <c r="AW104" s="198">
        <f>INDEX('[1]Jan 2024 School Census'!BJ:BJ,MATCH($A104,'[1]Jan 2024 School Census'!$A:$A,0))</f>
        <v>17</v>
      </c>
      <c r="AX104" s="198">
        <f>INDEX('[1]Jan 2024 School Census'!BK:BK,MATCH($A104,'[1]Jan 2024 School Census'!$A:$A,0))+INDEX('[1]Jan 2024 School Census'!BL:BL,MATCH($A104,'[1]Jan 2024 School Census'!$A:$A,0))</f>
        <v>0</v>
      </c>
      <c r="AY104" s="198">
        <f>INDEX('[1]Jan 2024 School Census'!BM:BM,MATCH($A104,'[1]Jan 2024 School Census'!$A:$A,0))+INDEX('[1]Jan 2024 School Census'!BQ:BQ,MATCH($A104,'[1]Jan 2024 School Census'!$A:$A,0))</f>
        <v>0</v>
      </c>
      <c r="AZ104" s="198">
        <f>INDEX('[1]Jan 2024 School Census'!BN:BN,MATCH($A104,'[1]Jan 2024 School Census'!$A:$A,0))+INDEX('[1]Jan 2024 School Census'!BR:BR,MATCH($A104,'[1]Jan 2024 School Census'!$A:$A,0))</f>
        <v>0</v>
      </c>
      <c r="BA104" s="198">
        <f>INDEX('[1]Jan 2024 School Census'!BO:BO,MATCH($A104,'[1]Jan 2024 School Census'!$A:$A,0))+INDEX('[1]Jan 2024 School Census'!BP:BP,MATCH($A104,'[1]Jan 2024 School Census'!$A:$A,0))+INDEX('[1]Jan 2024 School Census'!BS:BS,MATCH($A104,'[1]Jan 2024 School Census'!$A:$A,0))+INDEX('[1]Jan 2024 School Census'!BT:BT,MATCH($A104,'[1]Jan 2024 School Census'!$A:$A,0))</f>
        <v>0</v>
      </c>
      <c r="BB104" s="198">
        <f>INDEX('[1]Jan 2024 School Census'!BU:BU,MATCH($A104,'[1]Jan 2024 School Census'!$A:$A,0))</f>
        <v>139.80000000000001</v>
      </c>
      <c r="BC104" s="198">
        <f>INDEX('[1]Jan 2024 School Census'!BV:BV,MATCH($A104,'[1]Jan 2024 School Census'!$A:$A,0))</f>
        <v>85.583332999999996</v>
      </c>
      <c r="BD104" s="198">
        <f>INDEX('[1]Jan 2024 School Census'!BW:BW,MATCH($A104,'[1]Jan 2024 School Census'!$A:$A,0))+INDEX('[1]Jan 2024 School Census'!BX:BX,MATCH($A104,'[1]Jan 2024 School Census'!$A:$A,0))</f>
        <v>0</v>
      </c>
      <c r="BE104" s="198">
        <f>INDEX('[1]Jan 2024 EY Census'!J:J,MATCH($A104,'[1]Jan 2024 EY Census'!$A:$A,0))</f>
        <v>295.91666600000002</v>
      </c>
      <c r="BF104" s="198">
        <f>INDEX('[1]Jan 2024 EY Census'!K:K,MATCH($A104,'[1]Jan 2024 EY Census'!$A:$A,0))</f>
        <v>112.179333</v>
      </c>
      <c r="BG104" s="198">
        <f>INDEX('[1]Jan 2024 EY Census'!L:L,MATCH($A104,'[1]Jan 2024 EY Census'!$A:$A,0))</f>
        <v>0</v>
      </c>
      <c r="BH104" s="198">
        <f t="shared" si="19"/>
        <v>88.5</v>
      </c>
      <c r="BI104" s="198">
        <f t="shared" si="20"/>
        <v>98</v>
      </c>
      <c r="BJ104" s="198">
        <f t="shared" si="21"/>
        <v>114.5</v>
      </c>
      <c r="BK104" s="198">
        <f t="shared" si="22"/>
        <v>196.5</v>
      </c>
      <c r="BL104" s="198">
        <v>102</v>
      </c>
      <c r="BN104" s="218">
        <v>308</v>
      </c>
      <c r="BO104" s="218" t="s">
        <v>140</v>
      </c>
      <c r="BP104" s="218">
        <v>3087002</v>
      </c>
      <c r="BQ104" s="218">
        <v>102067</v>
      </c>
      <c r="BR104" s="218" t="s">
        <v>329</v>
      </c>
      <c r="BS104" s="218" t="s">
        <v>264</v>
      </c>
      <c r="BT104" s="194" t="str">
        <f t="shared" si="12"/>
        <v>Maintained</v>
      </c>
      <c r="BU104" s="211">
        <v>115</v>
      </c>
      <c r="BV104" s="211">
        <v>312</v>
      </c>
      <c r="BW104" s="199">
        <f t="shared" si="17"/>
        <v>3</v>
      </c>
      <c r="BX104" s="195" t="str">
        <f t="shared" si="18"/>
        <v>3083</v>
      </c>
      <c r="BY104" s="228">
        <v>856</v>
      </c>
      <c r="BZ104" s="229" t="s">
        <v>164</v>
      </c>
      <c r="CA104" s="258">
        <v>950.78157894736842</v>
      </c>
      <c r="CB104" s="259">
        <v>587.53052631578942</v>
      </c>
      <c r="CC104" s="258">
        <v>567.00526315789477</v>
      </c>
      <c r="CD104" s="259">
        <v>14.867894736842105</v>
      </c>
    </row>
    <row r="105" spans="1:82" ht="14.5" x14ac:dyDescent="0.35">
      <c r="A105" s="196">
        <v>318</v>
      </c>
      <c r="B105" s="197" t="s">
        <v>193</v>
      </c>
      <c r="C105" s="198">
        <v>15650</v>
      </c>
      <c r="D105" s="198">
        <v>10308.5</v>
      </c>
      <c r="E105" s="198">
        <f>INDEX('[1]Jan 2024 School Census'!D:D,MATCH($A105,'[1]Jan 2024 School Census'!$A:$A,0))</f>
        <v>8</v>
      </c>
      <c r="F105" s="198">
        <f>INDEX('[1]Jan 2024 School Census'!E:E,MATCH($A105,'[1]Jan 2024 School Census'!$A:$A,0))</f>
        <v>46</v>
      </c>
      <c r="G105" s="198">
        <f>INDEX('[1]Jan 2024 School Census'!F:F,MATCH($A105,'[1]Jan 2024 School Census'!$A:$A,0))</f>
        <v>21</v>
      </c>
      <c r="H105" s="198">
        <f>INDEX('[1]Jan 2024 School Census'!G:G,MATCH($A105,'[1]Jan 2024 School Census'!$A:$A,0))+INDEX('[1]Jan 2024 School Census'!H:H,MATCH($A105,'[1]Jan 2024 School Census'!$A:$A,0))</f>
        <v>1</v>
      </c>
      <c r="I105" s="198">
        <f>INDEX('[1]Jan 2024 School Census'!I:I,MATCH($A105,'[1]Jan 2024 School Census'!$A:$A,0))</f>
        <v>6</v>
      </c>
      <c r="J105" s="198">
        <f>INDEX('[1]Jan 2024 School Census'!J:J,MATCH($A105,'[1]Jan 2024 School Census'!$A:$A,0))</f>
        <v>407.6</v>
      </c>
      <c r="K105" s="198">
        <f>INDEX('[1]Jan 2024 School Census'!K:K,MATCH($A105,'[1]Jan 2024 School Census'!$A:$A,0))</f>
        <v>220</v>
      </c>
      <c r="L105" s="198">
        <f>INDEX('[1]Jan 2024 School Census'!L:L,MATCH($A105,'[1]Jan 2024 School Census'!$A:$A,0))+INDEX('[1]Jan 2024 School Census'!M:M,MATCH($A105,'[1]Jan 2024 School Census'!$A:$A,0))</f>
        <v>11</v>
      </c>
      <c r="M105" s="198">
        <f>INDEX('[1]Jan 2024 School Census'!N:N,MATCH($A105,'[1]Jan 2024 School Census'!$A:$A,0))+INDEX('[1]Jan 2024 School Census'!S:S,MATCH($A105,'[1]Jan 2024 School Census'!$A:$A,0))</f>
        <v>0</v>
      </c>
      <c r="N105" s="198">
        <f>INDEX('[1]Jan 2024 School Census'!O:O,MATCH($A105,'[1]Jan 2024 School Census'!$A:$A,0))+INDEX('[1]Jan 2024 School Census'!T:T,MATCH($A105,'[1]Jan 2024 School Census'!$A:$A,0))</f>
        <v>0</v>
      </c>
      <c r="O105" s="198">
        <f>INDEX('[1]Jan 2024 School Census'!P:P,MATCH($A105,'[1]Jan 2024 School Census'!$A:$A,0))+INDEX('[1]Jan 2024 School Census'!U:U,MATCH($A105,'[1]Jan 2024 School Census'!$A:$A,0))</f>
        <v>0</v>
      </c>
      <c r="P105" s="198">
        <f>INDEX('[1]Jan 2024 School Census'!Q:Q,MATCH($A105,'[1]Jan 2024 School Census'!$A:$A,0))+INDEX('[1]Jan 2024 School Census'!R:R,MATCH($A105,'[1]Jan 2024 School Census'!$A:$A,0))+INDEX('[1]Jan 2024 School Census'!V:V,MATCH($A105,'[1]Jan 2024 School Census'!$A:$A,0))+INDEX('[1]Jan 2024 School Census'!W:W,MATCH($A105,'[1]Jan 2024 School Census'!$A:$A,0))</f>
        <v>0</v>
      </c>
      <c r="Q105" s="198">
        <f>INDEX('[1]Jan 2024 School Census'!X:X,MATCH($A105,'[1]Jan 2024 School Census'!$A:$A,0))</f>
        <v>0</v>
      </c>
      <c r="R105" s="198">
        <f>INDEX('[1]Jan 2024 School Census'!Y:Y,MATCH($A105,'[1]Jan 2024 School Census'!$A:$A,0))</f>
        <v>0</v>
      </c>
      <c r="S105" s="198">
        <f>INDEX('[1]Jan 2024 School Census'!Z:Z,MATCH($A105,'[1]Jan 2024 School Census'!$A:$A,0))</f>
        <v>0</v>
      </c>
      <c r="T105" s="198">
        <f>INDEX('[1]Jan 2024 School Census'!AA:AA,MATCH($A105,'[1]Jan 2024 School Census'!$A:$A,0))+INDEX('[1]Jan 2024 School Census'!AB:AB,MATCH($A105,'[1]Jan 2024 School Census'!$A:$A,0))</f>
        <v>0</v>
      </c>
      <c r="U105" s="198">
        <f>INDEX('[1]Jan 2024 AP Census'!D:D,MATCH($A105,'[1]Jan 2024 AP Census'!$A:$A,0))</f>
        <v>0</v>
      </c>
      <c r="V105" s="198">
        <f>INDEX('[1]Jan 2024 AP Census'!E:E,MATCH($A105,'[1]Jan 2024 AP Census'!$A:$A,0))</f>
        <v>0</v>
      </c>
      <c r="W105" s="198">
        <f>INDEX('[1]Jan 2024 AP Census'!F:F,MATCH($A105,'[1]Jan 2024 AP Census'!$A:$A,0))</f>
        <v>0</v>
      </c>
      <c r="X105" s="198">
        <f>INDEX('[1]Jan 2024 EY Census'!D:D,MATCH($A105,'[1]Jan 2024 EY Census'!$A:$A,0))</f>
        <v>167.999999</v>
      </c>
      <c r="Y105" s="198">
        <f>INDEX('[1]Jan 2024 EY Census'!E:E,MATCH($A105,'[1]Jan 2024 EY Census'!$A:$A,0))</f>
        <v>1554.900001</v>
      </c>
      <c r="Z105" s="198">
        <f>INDEX('[1]Jan 2024 EY Census'!F:F,MATCH($A105,'[1]Jan 2024 EY Census'!$A:$A,0))</f>
        <v>526.70000000000005</v>
      </c>
      <c r="AA105" s="198">
        <f>INDEX('[1]Jan 2024 EY Census'!G:G,MATCH($A105,'[1]Jan 2024 EY Census'!$A:$A,0))</f>
        <v>223.966667</v>
      </c>
      <c r="AB105" s="198">
        <f>INDEX('[1]Jan 2024 School Census'!AF:AF,MATCH($A105,'[1]Jan 2024 School Census'!$A:$A,0))</f>
        <v>0</v>
      </c>
      <c r="AC105" s="198">
        <f>INDEX('[1]Jan 2024 School Census'!AG:AG,MATCH($A105,'[1]Jan 2024 School Census'!$A:$A,0))</f>
        <v>0</v>
      </c>
      <c r="AD105" s="198">
        <f>INDEX('[1]Jan 2024 School Census'!AH:AH,MATCH($A105,'[1]Jan 2024 School Census'!$A:$A,0))+INDEX('[1]Jan 2024 School Census'!AI:AI,MATCH($A105,'[1]Jan 2024 School Census'!$A:$A,0))</f>
        <v>0</v>
      </c>
      <c r="AE105" s="198">
        <f>INDEX('[1]Jan 2024 School Census'!AJ:AJ,MATCH($A105,'[1]Jan 2024 School Census'!$A:$A,0))</f>
        <v>57</v>
      </c>
      <c r="AF105" s="198">
        <f>INDEX('[1]Jan 2024 School Census'!AK:AK,MATCH($A105,'[1]Jan 2024 School Census'!$A:$A,0))</f>
        <v>23</v>
      </c>
      <c r="AG105" s="198">
        <f>INDEX('[1]Jan 2024 School Census'!AL:AL,MATCH($A105,'[1]Jan 2024 School Census'!$A:$A,0))+INDEX('[1]Jan 2024 School Census'!AM:AM,MATCH($A105,'[1]Jan 2024 School Census'!$A:$A,0))</f>
        <v>3</v>
      </c>
      <c r="AH105" s="198">
        <f>INDEX('[1]Jan 2024 School Census'!AN:AN,MATCH($A105,'[1]Jan 2024 School Census'!$A:$A,0))+INDEX('[1]Jan 2024 School Census'!AR:AR,MATCH($A105,'[1]Jan 2024 School Census'!$A:$A,0))</f>
        <v>0</v>
      </c>
      <c r="AI105" s="198">
        <f>INDEX('[1]Jan 2024 School Census'!AO:AO,MATCH($A105,'[1]Jan 2024 School Census'!$A:$A,0))+INDEX('[1]Jan 2024 School Census'!AS:AS,MATCH($A105,'[1]Jan 2024 School Census'!$A:$A,0))</f>
        <v>0</v>
      </c>
      <c r="AJ105" s="198">
        <f>INDEX('[1]Jan 2024 School Census'!AP:AP,MATCH($A105,'[1]Jan 2024 School Census'!$A:$A,0))+INDEX('[1]Jan 2024 School Census'!AQ:AQ,MATCH($A105,'[1]Jan 2024 School Census'!$A:$A,0))+INDEX('[1]Jan 2024 School Census'!AT:AT,MATCH($A105,'[1]Jan 2024 School Census'!$A:$A,0))+INDEX('[1]Jan 2024 School Census'!AU:AU,MATCH($A105,'[1]Jan 2024 School Census'!$A:$A,0))</f>
        <v>0</v>
      </c>
      <c r="AK105" s="198">
        <f>INDEX('[1]Jan 2024 School Census'!AV:AV,MATCH($A105,'[1]Jan 2024 School Census'!$A:$A,0))+INDEX('[1]Jan 2024 School Census'!AZ:AZ,MATCH($A105,'[1]Jan 2024 School Census'!$A:$A,0))</f>
        <v>0</v>
      </c>
      <c r="AL105" s="198">
        <f>INDEX('[1]Jan 2024 School Census'!AW:AW,MATCH($A105,'[1]Jan 2024 School Census'!$A:$A,0))+INDEX('[1]Jan 2024 School Census'!BA:BA,MATCH($A105,'[1]Jan 2024 School Census'!$A:$A,0))</f>
        <v>0</v>
      </c>
      <c r="AM105" s="198">
        <f>INDEX('[1]Jan 2024 School Census'!AX:AX,MATCH($A105,'[1]Jan 2024 School Census'!$A:$A,0))+INDEX('[1]Jan 2024 School Census'!BB:BB,MATCH($A105,'[1]Jan 2024 School Census'!$A:$A,0))+INDEX('[1]Jan 2024 School Census'!AY:AY,MATCH($A105,'[1]Jan 2024 School Census'!$A:$A,0))+INDEX('[1]Jan 2024 School Census'!BC:BC,MATCH($A105,'[1]Jan 2024 School Census'!$A:$A,0))</f>
        <v>0</v>
      </c>
      <c r="AN105" s="198">
        <f>INDEX('[1]Jan 2024 AP Census'!I:I,MATCH($A105,'[1]Jan 2024 AP Census'!$A:$A,0))</f>
        <v>0</v>
      </c>
      <c r="AO105" s="198">
        <f>INDEX('[1]Jan 2024 AP Census'!J:J,MATCH($A105,'[1]Jan 2024 AP Census'!$A:$A,0))</f>
        <v>0</v>
      </c>
      <c r="AP105" s="198">
        <f>INDEX('[1]Jan 2024 EY Census'!N:N,MATCH($A105,'[1]Jan 2024 EY Census'!$A:$A,0))</f>
        <v>55.166665999999999</v>
      </c>
      <c r="AQ105" s="198">
        <f>INDEX('[1]Jan 2024 EY Census'!O:O,MATCH($A105,'[1]Jan 2024 EY Census'!$A:$A,0))</f>
        <v>19</v>
      </c>
      <c r="AR105" s="198">
        <f>INDEX('[1]Jan 2024 EY Census'!P:P,MATCH($A105,'[1]Jan 2024 EY Census'!$A:$A,0))</f>
        <v>3</v>
      </c>
      <c r="AS105" s="198">
        <f>INDEX('[1]Jan 2024 School Census'!BE:BE,MATCH($A105,'[1]Jan 2024 School Census'!$A:$A,0))</f>
        <v>0</v>
      </c>
      <c r="AT105" s="198">
        <f>INDEX('[1]Jan 2024 School Census'!BF:BF,MATCH($A105,'[1]Jan 2024 School Census'!$A:$A,0))</f>
        <v>0</v>
      </c>
      <c r="AU105" s="198">
        <f>INDEX('[1]Jan 2024 School Census'!BG:BG,MATCH($A105,'[1]Jan 2024 School Census'!$A:$A,0))+INDEX('[1]Jan 2024 School Census'!BH:BH,MATCH($A105,'[1]Jan 2024 School Census'!$A:$A,0))</f>
        <v>0</v>
      </c>
      <c r="AV105" s="198">
        <f>INDEX('[1]Jan 2024 School Census'!BI:BI,MATCH($A105,'[1]Jan 2024 School Census'!$A:$A,0))</f>
        <v>95.2</v>
      </c>
      <c r="AW105" s="198">
        <f>INDEX('[1]Jan 2024 School Census'!BJ:BJ,MATCH($A105,'[1]Jan 2024 School Census'!$A:$A,0))</f>
        <v>43.2</v>
      </c>
      <c r="AX105" s="198">
        <f>INDEX('[1]Jan 2024 School Census'!BK:BK,MATCH($A105,'[1]Jan 2024 School Census'!$A:$A,0))+INDEX('[1]Jan 2024 School Census'!BL:BL,MATCH($A105,'[1]Jan 2024 School Census'!$A:$A,0))</f>
        <v>0</v>
      </c>
      <c r="AY105" s="198">
        <f>INDEX('[1]Jan 2024 School Census'!BM:BM,MATCH($A105,'[1]Jan 2024 School Census'!$A:$A,0))+INDEX('[1]Jan 2024 School Census'!BQ:BQ,MATCH($A105,'[1]Jan 2024 School Census'!$A:$A,0))</f>
        <v>0</v>
      </c>
      <c r="AZ105" s="198">
        <f>INDEX('[1]Jan 2024 School Census'!BN:BN,MATCH($A105,'[1]Jan 2024 School Census'!$A:$A,0))+INDEX('[1]Jan 2024 School Census'!BR:BR,MATCH($A105,'[1]Jan 2024 School Census'!$A:$A,0))</f>
        <v>0</v>
      </c>
      <c r="BA105" s="198">
        <f>INDEX('[1]Jan 2024 School Census'!BO:BO,MATCH($A105,'[1]Jan 2024 School Census'!$A:$A,0))+INDEX('[1]Jan 2024 School Census'!BP:BP,MATCH($A105,'[1]Jan 2024 School Census'!$A:$A,0))+INDEX('[1]Jan 2024 School Census'!BS:BS,MATCH($A105,'[1]Jan 2024 School Census'!$A:$A,0))+INDEX('[1]Jan 2024 School Census'!BT:BT,MATCH($A105,'[1]Jan 2024 School Census'!$A:$A,0))</f>
        <v>0</v>
      </c>
      <c r="BB105" s="198">
        <f>INDEX('[1]Jan 2024 School Census'!BU:BU,MATCH($A105,'[1]Jan 2024 School Census'!$A:$A,0))</f>
        <v>0</v>
      </c>
      <c r="BC105" s="198">
        <f>INDEX('[1]Jan 2024 School Census'!BV:BV,MATCH($A105,'[1]Jan 2024 School Census'!$A:$A,0))</f>
        <v>0</v>
      </c>
      <c r="BD105" s="198">
        <f>INDEX('[1]Jan 2024 School Census'!BW:BW,MATCH($A105,'[1]Jan 2024 School Census'!$A:$A,0))+INDEX('[1]Jan 2024 School Census'!BX:BX,MATCH($A105,'[1]Jan 2024 School Census'!$A:$A,0))</f>
        <v>0</v>
      </c>
      <c r="BE105" s="198">
        <f>INDEX('[1]Jan 2024 EY Census'!J:J,MATCH($A105,'[1]Jan 2024 EY Census'!$A:$A,0))</f>
        <v>487.83333399999998</v>
      </c>
      <c r="BF105" s="198">
        <f>INDEX('[1]Jan 2024 EY Census'!K:K,MATCH($A105,'[1]Jan 2024 EY Census'!$A:$A,0))</f>
        <v>206.222667</v>
      </c>
      <c r="BG105" s="198">
        <f>INDEX('[1]Jan 2024 EY Census'!L:L,MATCH($A105,'[1]Jan 2024 EY Census'!$A:$A,0))</f>
        <v>17.399999999999999</v>
      </c>
      <c r="BH105" s="198">
        <f t="shared" si="19"/>
        <v>0</v>
      </c>
      <c r="BI105" s="198">
        <f t="shared" si="20"/>
        <v>0</v>
      </c>
      <c r="BJ105" s="198">
        <f t="shared" si="21"/>
        <v>136</v>
      </c>
      <c r="BK105" s="198">
        <f t="shared" si="22"/>
        <v>208</v>
      </c>
      <c r="BL105" s="198">
        <v>155</v>
      </c>
      <c r="BN105" s="218">
        <v>308</v>
      </c>
      <c r="BO105" s="218" t="s">
        <v>140</v>
      </c>
      <c r="BP105" s="218">
        <v>3087003</v>
      </c>
      <c r="BQ105" s="218">
        <v>149100</v>
      </c>
      <c r="BR105" s="218" t="s">
        <v>1195</v>
      </c>
      <c r="BS105" s="218" t="s">
        <v>256</v>
      </c>
      <c r="BT105" s="194" t="str">
        <f t="shared" si="12"/>
        <v>Academy</v>
      </c>
      <c r="BU105" s="211">
        <v>0</v>
      </c>
      <c r="BV105" s="211">
        <v>38.5</v>
      </c>
      <c r="BW105" s="199">
        <f t="shared" si="17"/>
        <v>4</v>
      </c>
      <c r="BX105" s="195" t="str">
        <f t="shared" si="18"/>
        <v>3084</v>
      </c>
      <c r="BY105" s="228">
        <v>857</v>
      </c>
      <c r="BZ105" s="229" t="s">
        <v>196</v>
      </c>
      <c r="CA105" s="258">
        <v>127.19894757894737</v>
      </c>
      <c r="CB105" s="259">
        <v>4.3684210526315788</v>
      </c>
      <c r="CC105" s="258">
        <v>90.363684210526316</v>
      </c>
      <c r="CD105" s="259">
        <v>0.51315789473684215</v>
      </c>
    </row>
    <row r="106" spans="1:82" ht="14.5" x14ac:dyDescent="0.35">
      <c r="A106" s="196">
        <v>354</v>
      </c>
      <c r="B106" s="197" t="s">
        <v>194</v>
      </c>
      <c r="C106" s="198">
        <v>21413</v>
      </c>
      <c r="D106" s="198">
        <v>14277.5</v>
      </c>
      <c r="E106" s="198">
        <f>INDEX('[1]Jan 2024 School Census'!D:D,MATCH($A106,'[1]Jan 2024 School Census'!$A:$A,0))</f>
        <v>30</v>
      </c>
      <c r="F106" s="198">
        <f>INDEX('[1]Jan 2024 School Census'!E:E,MATCH($A106,'[1]Jan 2024 School Census'!$A:$A,0))</f>
        <v>85</v>
      </c>
      <c r="G106" s="198">
        <f>INDEX('[1]Jan 2024 School Census'!F:F,MATCH($A106,'[1]Jan 2024 School Census'!$A:$A,0))</f>
        <v>26</v>
      </c>
      <c r="H106" s="198">
        <f>INDEX('[1]Jan 2024 School Census'!G:G,MATCH($A106,'[1]Jan 2024 School Census'!$A:$A,0))+INDEX('[1]Jan 2024 School Census'!H:H,MATCH($A106,'[1]Jan 2024 School Census'!$A:$A,0))</f>
        <v>0</v>
      </c>
      <c r="I106" s="198">
        <f>INDEX('[1]Jan 2024 School Census'!I:I,MATCH($A106,'[1]Jan 2024 School Census'!$A:$A,0))</f>
        <v>33.583333000000003</v>
      </c>
      <c r="J106" s="198">
        <f>INDEX('[1]Jan 2024 School Census'!J:J,MATCH($A106,'[1]Jan 2024 School Census'!$A:$A,0))</f>
        <v>742.44999700000005</v>
      </c>
      <c r="K106" s="198">
        <f>INDEX('[1]Jan 2024 School Census'!K:K,MATCH($A106,'[1]Jan 2024 School Census'!$A:$A,0))</f>
        <v>354.066666</v>
      </c>
      <c r="L106" s="198">
        <f>INDEX('[1]Jan 2024 School Census'!L:L,MATCH($A106,'[1]Jan 2024 School Census'!$A:$A,0))+INDEX('[1]Jan 2024 School Census'!M:M,MATCH($A106,'[1]Jan 2024 School Census'!$A:$A,0))</f>
        <v>2</v>
      </c>
      <c r="M106" s="198">
        <f>INDEX('[1]Jan 2024 School Census'!N:N,MATCH($A106,'[1]Jan 2024 School Census'!$A:$A,0))+INDEX('[1]Jan 2024 School Census'!S:S,MATCH($A106,'[1]Jan 2024 School Census'!$A:$A,0))</f>
        <v>0</v>
      </c>
      <c r="N106" s="198">
        <f>INDEX('[1]Jan 2024 School Census'!O:O,MATCH($A106,'[1]Jan 2024 School Census'!$A:$A,0))+INDEX('[1]Jan 2024 School Census'!T:T,MATCH($A106,'[1]Jan 2024 School Census'!$A:$A,0))</f>
        <v>0</v>
      </c>
      <c r="O106" s="198">
        <f>INDEX('[1]Jan 2024 School Census'!P:P,MATCH($A106,'[1]Jan 2024 School Census'!$A:$A,0))+INDEX('[1]Jan 2024 School Census'!U:U,MATCH($A106,'[1]Jan 2024 School Census'!$A:$A,0))</f>
        <v>0</v>
      </c>
      <c r="P106" s="198">
        <f>INDEX('[1]Jan 2024 School Census'!Q:Q,MATCH($A106,'[1]Jan 2024 School Census'!$A:$A,0))+INDEX('[1]Jan 2024 School Census'!R:R,MATCH($A106,'[1]Jan 2024 School Census'!$A:$A,0))+INDEX('[1]Jan 2024 School Census'!V:V,MATCH($A106,'[1]Jan 2024 School Census'!$A:$A,0))+INDEX('[1]Jan 2024 School Census'!W:W,MATCH($A106,'[1]Jan 2024 School Census'!$A:$A,0))</f>
        <v>0</v>
      </c>
      <c r="Q106" s="198">
        <f>INDEX('[1]Jan 2024 School Census'!X:X,MATCH($A106,'[1]Jan 2024 School Census'!$A:$A,0))</f>
        <v>0</v>
      </c>
      <c r="R106" s="198">
        <f>INDEX('[1]Jan 2024 School Census'!Y:Y,MATCH($A106,'[1]Jan 2024 School Census'!$A:$A,0))</f>
        <v>145.966668</v>
      </c>
      <c r="S106" s="198">
        <f>INDEX('[1]Jan 2024 School Census'!Z:Z,MATCH($A106,'[1]Jan 2024 School Census'!$A:$A,0))</f>
        <v>63.733333999999999</v>
      </c>
      <c r="T106" s="198">
        <f>INDEX('[1]Jan 2024 School Census'!AA:AA,MATCH($A106,'[1]Jan 2024 School Census'!$A:$A,0))+INDEX('[1]Jan 2024 School Census'!AB:AB,MATCH($A106,'[1]Jan 2024 School Census'!$A:$A,0))</f>
        <v>0</v>
      </c>
      <c r="U106" s="198">
        <f>INDEX('[1]Jan 2024 AP Census'!D:D,MATCH($A106,'[1]Jan 2024 AP Census'!$A:$A,0))</f>
        <v>0</v>
      </c>
      <c r="V106" s="198">
        <f>INDEX('[1]Jan 2024 AP Census'!E:E,MATCH($A106,'[1]Jan 2024 AP Census'!$A:$A,0))</f>
        <v>0</v>
      </c>
      <c r="W106" s="198">
        <f>INDEX('[1]Jan 2024 AP Census'!F:F,MATCH($A106,'[1]Jan 2024 AP Census'!$A:$A,0))</f>
        <v>0</v>
      </c>
      <c r="X106" s="198">
        <f>INDEX('[1]Jan 2024 EY Census'!D:D,MATCH($A106,'[1]Jan 2024 EY Census'!$A:$A,0))</f>
        <v>767</v>
      </c>
      <c r="Y106" s="198">
        <f>INDEX('[1]Jan 2024 EY Census'!E:E,MATCH($A106,'[1]Jan 2024 EY Census'!$A:$A,0))</f>
        <v>1581.85</v>
      </c>
      <c r="Z106" s="198">
        <f>INDEX('[1]Jan 2024 EY Census'!F:F,MATCH($A106,'[1]Jan 2024 EY Census'!$A:$A,0))</f>
        <v>499.8</v>
      </c>
      <c r="AA106" s="198">
        <f>INDEX('[1]Jan 2024 EY Census'!G:G,MATCH($A106,'[1]Jan 2024 EY Census'!$A:$A,0))</f>
        <v>21.866667</v>
      </c>
      <c r="AB106" s="198">
        <f>INDEX('[1]Jan 2024 School Census'!AF:AF,MATCH($A106,'[1]Jan 2024 School Census'!$A:$A,0))</f>
        <v>24</v>
      </c>
      <c r="AC106" s="198">
        <f>INDEX('[1]Jan 2024 School Census'!AG:AG,MATCH($A106,'[1]Jan 2024 School Census'!$A:$A,0))</f>
        <v>5</v>
      </c>
      <c r="AD106" s="198">
        <f>INDEX('[1]Jan 2024 School Census'!AH:AH,MATCH($A106,'[1]Jan 2024 School Census'!$A:$A,0))+INDEX('[1]Jan 2024 School Census'!AI:AI,MATCH($A106,'[1]Jan 2024 School Census'!$A:$A,0))</f>
        <v>0</v>
      </c>
      <c r="AE106" s="198">
        <f>INDEX('[1]Jan 2024 School Census'!AJ:AJ,MATCH($A106,'[1]Jan 2024 School Census'!$A:$A,0))</f>
        <v>132.633332</v>
      </c>
      <c r="AF106" s="198">
        <f>INDEX('[1]Jan 2024 School Census'!AK:AK,MATCH($A106,'[1]Jan 2024 School Census'!$A:$A,0))</f>
        <v>78.8</v>
      </c>
      <c r="AG106" s="198">
        <f>INDEX('[1]Jan 2024 School Census'!AL:AL,MATCH($A106,'[1]Jan 2024 School Census'!$A:$A,0))+INDEX('[1]Jan 2024 School Census'!AM:AM,MATCH($A106,'[1]Jan 2024 School Census'!$A:$A,0))</f>
        <v>2</v>
      </c>
      <c r="AH106" s="198">
        <f>INDEX('[1]Jan 2024 School Census'!AN:AN,MATCH($A106,'[1]Jan 2024 School Census'!$A:$A,0))+INDEX('[1]Jan 2024 School Census'!AR:AR,MATCH($A106,'[1]Jan 2024 School Census'!$A:$A,0))</f>
        <v>0</v>
      </c>
      <c r="AI106" s="198">
        <f>INDEX('[1]Jan 2024 School Census'!AO:AO,MATCH($A106,'[1]Jan 2024 School Census'!$A:$A,0))+INDEX('[1]Jan 2024 School Census'!AS:AS,MATCH($A106,'[1]Jan 2024 School Census'!$A:$A,0))</f>
        <v>0</v>
      </c>
      <c r="AJ106" s="198">
        <f>INDEX('[1]Jan 2024 School Census'!AP:AP,MATCH($A106,'[1]Jan 2024 School Census'!$A:$A,0))+INDEX('[1]Jan 2024 School Census'!AQ:AQ,MATCH($A106,'[1]Jan 2024 School Census'!$A:$A,0))+INDEX('[1]Jan 2024 School Census'!AT:AT,MATCH($A106,'[1]Jan 2024 School Census'!$A:$A,0))+INDEX('[1]Jan 2024 School Census'!AU:AU,MATCH($A106,'[1]Jan 2024 School Census'!$A:$A,0))</f>
        <v>0</v>
      </c>
      <c r="AK106" s="198">
        <f>INDEX('[1]Jan 2024 School Census'!AV:AV,MATCH($A106,'[1]Jan 2024 School Census'!$A:$A,0))+INDEX('[1]Jan 2024 School Census'!AZ:AZ,MATCH($A106,'[1]Jan 2024 School Census'!$A:$A,0))</f>
        <v>40.633333999999998</v>
      </c>
      <c r="AL106" s="198">
        <f>INDEX('[1]Jan 2024 School Census'!AW:AW,MATCH($A106,'[1]Jan 2024 School Census'!$A:$A,0))+INDEX('[1]Jan 2024 School Census'!BA:BA,MATCH($A106,'[1]Jan 2024 School Census'!$A:$A,0))</f>
        <v>13.733333999999999</v>
      </c>
      <c r="AM106" s="198">
        <f>INDEX('[1]Jan 2024 School Census'!AX:AX,MATCH($A106,'[1]Jan 2024 School Census'!$A:$A,0))+INDEX('[1]Jan 2024 School Census'!BB:BB,MATCH($A106,'[1]Jan 2024 School Census'!$A:$A,0))+INDEX('[1]Jan 2024 School Census'!AY:AY,MATCH($A106,'[1]Jan 2024 School Census'!$A:$A,0))+INDEX('[1]Jan 2024 School Census'!BC:BC,MATCH($A106,'[1]Jan 2024 School Census'!$A:$A,0))</f>
        <v>0</v>
      </c>
      <c r="AN106" s="198">
        <f>INDEX('[1]Jan 2024 AP Census'!I:I,MATCH($A106,'[1]Jan 2024 AP Census'!$A:$A,0))</f>
        <v>0</v>
      </c>
      <c r="AO106" s="198">
        <f>INDEX('[1]Jan 2024 AP Census'!J:J,MATCH($A106,'[1]Jan 2024 AP Census'!$A:$A,0))</f>
        <v>0</v>
      </c>
      <c r="AP106" s="198">
        <f>INDEX('[1]Jan 2024 EY Census'!N:N,MATCH($A106,'[1]Jan 2024 EY Census'!$A:$A,0))</f>
        <v>340.21666699999997</v>
      </c>
      <c r="AQ106" s="198">
        <f>INDEX('[1]Jan 2024 EY Census'!O:O,MATCH($A106,'[1]Jan 2024 EY Census'!$A:$A,0))</f>
        <v>130.19999999999999</v>
      </c>
      <c r="AR106" s="198">
        <f>INDEX('[1]Jan 2024 EY Census'!P:P,MATCH($A106,'[1]Jan 2024 EY Census'!$A:$A,0))</f>
        <v>6.8666669999999996</v>
      </c>
      <c r="AS106" s="198">
        <f>INDEX('[1]Jan 2024 School Census'!BE:BE,MATCH($A106,'[1]Jan 2024 School Census'!$A:$A,0))</f>
        <v>27.533334</v>
      </c>
      <c r="AT106" s="198">
        <f>INDEX('[1]Jan 2024 School Census'!BF:BF,MATCH($A106,'[1]Jan 2024 School Census'!$A:$A,0))</f>
        <v>13.566667000000001</v>
      </c>
      <c r="AU106" s="198">
        <f>INDEX('[1]Jan 2024 School Census'!BG:BG,MATCH($A106,'[1]Jan 2024 School Census'!$A:$A,0))+INDEX('[1]Jan 2024 School Census'!BH:BH,MATCH($A106,'[1]Jan 2024 School Census'!$A:$A,0))</f>
        <v>0</v>
      </c>
      <c r="AV106" s="198">
        <f>INDEX('[1]Jan 2024 School Census'!BI:BI,MATCH($A106,'[1]Jan 2024 School Census'!$A:$A,0))</f>
        <v>232.36666700000001</v>
      </c>
      <c r="AW106" s="198">
        <f>INDEX('[1]Jan 2024 School Census'!BJ:BJ,MATCH($A106,'[1]Jan 2024 School Census'!$A:$A,0))</f>
        <v>132.433334</v>
      </c>
      <c r="AX106" s="198">
        <f>INDEX('[1]Jan 2024 School Census'!BK:BK,MATCH($A106,'[1]Jan 2024 School Census'!$A:$A,0))+INDEX('[1]Jan 2024 School Census'!BL:BL,MATCH($A106,'[1]Jan 2024 School Census'!$A:$A,0))</f>
        <v>0</v>
      </c>
      <c r="AY106" s="198">
        <f>INDEX('[1]Jan 2024 School Census'!BM:BM,MATCH($A106,'[1]Jan 2024 School Census'!$A:$A,0))+INDEX('[1]Jan 2024 School Census'!BQ:BQ,MATCH($A106,'[1]Jan 2024 School Census'!$A:$A,0))</f>
        <v>0</v>
      </c>
      <c r="AZ106" s="198">
        <f>INDEX('[1]Jan 2024 School Census'!BN:BN,MATCH($A106,'[1]Jan 2024 School Census'!$A:$A,0))+INDEX('[1]Jan 2024 School Census'!BR:BR,MATCH($A106,'[1]Jan 2024 School Census'!$A:$A,0))</f>
        <v>0</v>
      </c>
      <c r="BA106" s="198">
        <f>INDEX('[1]Jan 2024 School Census'!BO:BO,MATCH($A106,'[1]Jan 2024 School Census'!$A:$A,0))+INDEX('[1]Jan 2024 School Census'!BP:BP,MATCH($A106,'[1]Jan 2024 School Census'!$A:$A,0))+INDEX('[1]Jan 2024 School Census'!BS:BS,MATCH($A106,'[1]Jan 2024 School Census'!$A:$A,0))+INDEX('[1]Jan 2024 School Census'!BT:BT,MATCH($A106,'[1]Jan 2024 School Census'!$A:$A,0))</f>
        <v>0</v>
      </c>
      <c r="BB106" s="198">
        <f>INDEX('[1]Jan 2024 School Census'!BU:BU,MATCH($A106,'[1]Jan 2024 School Census'!$A:$A,0))</f>
        <v>25.666667</v>
      </c>
      <c r="BC106" s="198">
        <f>INDEX('[1]Jan 2024 School Census'!BV:BV,MATCH($A106,'[1]Jan 2024 School Census'!$A:$A,0))</f>
        <v>13.733333</v>
      </c>
      <c r="BD106" s="198">
        <f>INDEX('[1]Jan 2024 School Census'!BW:BW,MATCH($A106,'[1]Jan 2024 School Census'!$A:$A,0))+INDEX('[1]Jan 2024 School Census'!BX:BX,MATCH($A106,'[1]Jan 2024 School Census'!$A:$A,0))</f>
        <v>0</v>
      </c>
      <c r="BE106" s="198">
        <f>INDEX('[1]Jan 2024 EY Census'!J:J,MATCH($A106,'[1]Jan 2024 EY Census'!$A:$A,0))</f>
        <v>767.26666399999999</v>
      </c>
      <c r="BF106" s="198">
        <f>INDEX('[1]Jan 2024 EY Census'!K:K,MATCH($A106,'[1]Jan 2024 EY Census'!$A:$A,0))</f>
        <v>267.83333299999998</v>
      </c>
      <c r="BG106" s="198">
        <f>INDEX('[1]Jan 2024 EY Census'!L:L,MATCH($A106,'[1]Jan 2024 EY Census'!$A:$A,0))</f>
        <v>9</v>
      </c>
      <c r="BH106" s="198">
        <f t="shared" si="19"/>
        <v>265.5</v>
      </c>
      <c r="BI106" s="198">
        <f t="shared" si="20"/>
        <v>399</v>
      </c>
      <c r="BJ106" s="198">
        <f t="shared" si="21"/>
        <v>0</v>
      </c>
      <c r="BK106" s="198">
        <f t="shared" si="22"/>
        <v>0</v>
      </c>
      <c r="BL106" s="198">
        <v>78</v>
      </c>
      <c r="BN106" s="218">
        <v>308</v>
      </c>
      <c r="BO106" s="218" t="s">
        <v>140</v>
      </c>
      <c r="BP106" s="218">
        <v>3087005</v>
      </c>
      <c r="BQ106" s="218">
        <v>102069</v>
      </c>
      <c r="BR106" s="218" t="s">
        <v>330</v>
      </c>
      <c r="BS106" s="218" t="s">
        <v>241</v>
      </c>
      <c r="BT106" s="194" t="str">
        <f t="shared" si="12"/>
        <v>Maintained</v>
      </c>
      <c r="BU106" s="211">
        <v>19</v>
      </c>
      <c r="BV106" s="211">
        <v>115.5</v>
      </c>
      <c r="BW106" s="199">
        <f t="shared" si="17"/>
        <v>5</v>
      </c>
      <c r="BX106" s="195" t="str">
        <f t="shared" si="18"/>
        <v>3085</v>
      </c>
      <c r="BY106" s="228">
        <v>860</v>
      </c>
      <c r="BZ106" s="229" t="s">
        <v>210</v>
      </c>
      <c r="CA106" s="258">
        <v>4179.0594736842104</v>
      </c>
      <c r="CB106" s="259">
        <v>856.46157905263158</v>
      </c>
      <c r="CC106" s="258">
        <v>2968.1668421052632</v>
      </c>
      <c r="CD106" s="259">
        <v>65.027368421052643</v>
      </c>
    </row>
    <row r="107" spans="1:82" ht="14.5" x14ac:dyDescent="0.35">
      <c r="A107" s="196">
        <v>372</v>
      </c>
      <c r="B107" s="197" t="s">
        <v>195</v>
      </c>
      <c r="C107" s="198">
        <v>22482.5</v>
      </c>
      <c r="D107" s="198">
        <v>17595.5</v>
      </c>
      <c r="E107" s="198">
        <f>INDEX('[1]Jan 2024 School Census'!D:D,MATCH($A107,'[1]Jan 2024 School Census'!$A:$A,0))</f>
        <v>99.633332999999993</v>
      </c>
      <c r="F107" s="198">
        <f>INDEX('[1]Jan 2024 School Census'!E:E,MATCH($A107,'[1]Jan 2024 School Census'!$A:$A,0))</f>
        <v>227.86666700000001</v>
      </c>
      <c r="G107" s="198">
        <f>INDEX('[1]Jan 2024 School Census'!F:F,MATCH($A107,'[1]Jan 2024 School Census'!$A:$A,0))</f>
        <v>67</v>
      </c>
      <c r="H107" s="198">
        <f>INDEX('[1]Jan 2024 School Census'!G:G,MATCH($A107,'[1]Jan 2024 School Census'!$A:$A,0))+INDEX('[1]Jan 2024 School Census'!H:H,MATCH($A107,'[1]Jan 2024 School Census'!$A:$A,0))</f>
        <v>0</v>
      </c>
      <c r="I107" s="198">
        <f>INDEX('[1]Jan 2024 School Census'!I:I,MATCH($A107,'[1]Jan 2024 School Census'!$A:$A,0))</f>
        <v>0</v>
      </c>
      <c r="J107" s="198">
        <f>INDEX('[1]Jan 2024 School Census'!J:J,MATCH($A107,'[1]Jan 2024 School Census'!$A:$A,0))</f>
        <v>191.66666699999999</v>
      </c>
      <c r="K107" s="198">
        <f>INDEX('[1]Jan 2024 School Census'!K:K,MATCH($A107,'[1]Jan 2024 School Census'!$A:$A,0))</f>
        <v>74.8</v>
      </c>
      <c r="L107" s="198">
        <f>INDEX('[1]Jan 2024 School Census'!L:L,MATCH($A107,'[1]Jan 2024 School Census'!$A:$A,0))+INDEX('[1]Jan 2024 School Census'!M:M,MATCH($A107,'[1]Jan 2024 School Census'!$A:$A,0))</f>
        <v>1</v>
      </c>
      <c r="M107" s="198">
        <f>INDEX('[1]Jan 2024 School Census'!N:N,MATCH($A107,'[1]Jan 2024 School Census'!$A:$A,0))+INDEX('[1]Jan 2024 School Census'!S:S,MATCH($A107,'[1]Jan 2024 School Census'!$A:$A,0))</f>
        <v>0</v>
      </c>
      <c r="N107" s="198">
        <f>INDEX('[1]Jan 2024 School Census'!O:O,MATCH($A107,'[1]Jan 2024 School Census'!$A:$A,0))+INDEX('[1]Jan 2024 School Census'!T:T,MATCH($A107,'[1]Jan 2024 School Census'!$A:$A,0))</f>
        <v>0</v>
      </c>
      <c r="O107" s="198">
        <f>INDEX('[1]Jan 2024 School Census'!P:P,MATCH($A107,'[1]Jan 2024 School Census'!$A:$A,0))+INDEX('[1]Jan 2024 School Census'!U:U,MATCH($A107,'[1]Jan 2024 School Census'!$A:$A,0))</f>
        <v>0</v>
      </c>
      <c r="P107" s="198">
        <f>INDEX('[1]Jan 2024 School Census'!Q:Q,MATCH($A107,'[1]Jan 2024 School Census'!$A:$A,0))+INDEX('[1]Jan 2024 School Census'!R:R,MATCH($A107,'[1]Jan 2024 School Census'!$A:$A,0))+INDEX('[1]Jan 2024 School Census'!V:V,MATCH($A107,'[1]Jan 2024 School Census'!$A:$A,0))+INDEX('[1]Jan 2024 School Census'!W:W,MATCH($A107,'[1]Jan 2024 School Census'!$A:$A,0))</f>
        <v>0</v>
      </c>
      <c r="Q107" s="198">
        <f>INDEX('[1]Jan 2024 School Census'!X:X,MATCH($A107,'[1]Jan 2024 School Census'!$A:$A,0))</f>
        <v>124</v>
      </c>
      <c r="R107" s="198">
        <f>INDEX('[1]Jan 2024 School Census'!Y:Y,MATCH($A107,'[1]Jan 2024 School Census'!$A:$A,0))</f>
        <v>1079.0000010000001</v>
      </c>
      <c r="S107" s="198">
        <f>INDEX('[1]Jan 2024 School Census'!Z:Z,MATCH($A107,'[1]Jan 2024 School Census'!$A:$A,0))</f>
        <v>497.6</v>
      </c>
      <c r="T107" s="198">
        <f>INDEX('[1]Jan 2024 School Census'!AA:AA,MATCH($A107,'[1]Jan 2024 School Census'!$A:$A,0))+INDEX('[1]Jan 2024 School Census'!AB:AB,MATCH($A107,'[1]Jan 2024 School Census'!$A:$A,0))</f>
        <v>7</v>
      </c>
      <c r="U107" s="198">
        <f>INDEX('[1]Jan 2024 AP Census'!D:D,MATCH($A107,'[1]Jan 2024 AP Census'!$A:$A,0))</f>
        <v>0</v>
      </c>
      <c r="V107" s="198">
        <f>INDEX('[1]Jan 2024 AP Census'!E:E,MATCH($A107,'[1]Jan 2024 AP Census'!$A:$A,0))</f>
        <v>0</v>
      </c>
      <c r="W107" s="198">
        <f>INDEX('[1]Jan 2024 AP Census'!F:F,MATCH($A107,'[1]Jan 2024 AP Census'!$A:$A,0))</f>
        <v>0</v>
      </c>
      <c r="X107" s="198">
        <f>INDEX('[1]Jan 2024 EY Census'!D:D,MATCH($A107,'[1]Jan 2024 EY Census'!$A:$A,0))</f>
        <v>567.77502600000003</v>
      </c>
      <c r="Y107" s="198">
        <f>INDEX('[1]Jan 2024 EY Census'!E:E,MATCH($A107,'[1]Jan 2024 EY Census'!$A:$A,0))</f>
        <v>1174.2498700000001</v>
      </c>
      <c r="Z107" s="198">
        <f>INDEX('[1]Jan 2024 EY Census'!F:F,MATCH($A107,'[1]Jan 2024 EY Census'!$A:$A,0))</f>
        <v>324.52457399999997</v>
      </c>
      <c r="AA107" s="198">
        <f>INDEX('[1]Jan 2024 EY Census'!G:G,MATCH($A107,'[1]Jan 2024 EY Census'!$A:$A,0))</f>
        <v>17</v>
      </c>
      <c r="AB107" s="198">
        <f>INDEX('[1]Jan 2024 School Census'!AF:AF,MATCH($A107,'[1]Jan 2024 School Census'!$A:$A,0))</f>
        <v>68</v>
      </c>
      <c r="AC107" s="198">
        <f>INDEX('[1]Jan 2024 School Census'!AG:AG,MATCH($A107,'[1]Jan 2024 School Census'!$A:$A,0))</f>
        <v>28</v>
      </c>
      <c r="AD107" s="198">
        <f>INDEX('[1]Jan 2024 School Census'!AH:AH,MATCH($A107,'[1]Jan 2024 School Census'!$A:$A,0))+INDEX('[1]Jan 2024 School Census'!AI:AI,MATCH($A107,'[1]Jan 2024 School Census'!$A:$A,0))</f>
        <v>0</v>
      </c>
      <c r="AE107" s="198">
        <f>INDEX('[1]Jan 2024 School Census'!AJ:AJ,MATCH($A107,'[1]Jan 2024 School Census'!$A:$A,0))</f>
        <v>40</v>
      </c>
      <c r="AF107" s="198">
        <f>INDEX('[1]Jan 2024 School Census'!AK:AK,MATCH($A107,'[1]Jan 2024 School Census'!$A:$A,0))</f>
        <v>19</v>
      </c>
      <c r="AG107" s="198">
        <f>INDEX('[1]Jan 2024 School Census'!AL:AL,MATCH($A107,'[1]Jan 2024 School Census'!$A:$A,0))+INDEX('[1]Jan 2024 School Census'!AM:AM,MATCH($A107,'[1]Jan 2024 School Census'!$A:$A,0))</f>
        <v>0</v>
      </c>
      <c r="AH107" s="198">
        <f>INDEX('[1]Jan 2024 School Census'!AN:AN,MATCH($A107,'[1]Jan 2024 School Census'!$A:$A,0))+INDEX('[1]Jan 2024 School Census'!AR:AR,MATCH($A107,'[1]Jan 2024 School Census'!$A:$A,0))</f>
        <v>0</v>
      </c>
      <c r="AI107" s="198">
        <f>INDEX('[1]Jan 2024 School Census'!AO:AO,MATCH($A107,'[1]Jan 2024 School Census'!$A:$A,0))+INDEX('[1]Jan 2024 School Census'!AS:AS,MATCH($A107,'[1]Jan 2024 School Census'!$A:$A,0))</f>
        <v>0</v>
      </c>
      <c r="AJ107" s="198">
        <f>INDEX('[1]Jan 2024 School Census'!AP:AP,MATCH($A107,'[1]Jan 2024 School Census'!$A:$A,0))+INDEX('[1]Jan 2024 School Census'!AQ:AQ,MATCH($A107,'[1]Jan 2024 School Census'!$A:$A,0))+INDEX('[1]Jan 2024 School Census'!AT:AT,MATCH($A107,'[1]Jan 2024 School Census'!$A:$A,0))+INDEX('[1]Jan 2024 School Census'!AU:AU,MATCH($A107,'[1]Jan 2024 School Census'!$A:$A,0))</f>
        <v>0</v>
      </c>
      <c r="AK107" s="198">
        <f>INDEX('[1]Jan 2024 School Census'!AV:AV,MATCH($A107,'[1]Jan 2024 School Census'!$A:$A,0))+INDEX('[1]Jan 2024 School Census'!AZ:AZ,MATCH($A107,'[1]Jan 2024 School Census'!$A:$A,0))</f>
        <v>240.66666699999999</v>
      </c>
      <c r="AL107" s="198">
        <f>INDEX('[1]Jan 2024 School Census'!AW:AW,MATCH($A107,'[1]Jan 2024 School Census'!$A:$A,0))+INDEX('[1]Jan 2024 School Census'!BA:BA,MATCH($A107,'[1]Jan 2024 School Census'!$A:$A,0))</f>
        <v>143.41666699999999</v>
      </c>
      <c r="AM107" s="198">
        <f>INDEX('[1]Jan 2024 School Census'!AX:AX,MATCH($A107,'[1]Jan 2024 School Census'!$A:$A,0))+INDEX('[1]Jan 2024 School Census'!BB:BB,MATCH($A107,'[1]Jan 2024 School Census'!$A:$A,0))+INDEX('[1]Jan 2024 School Census'!AY:AY,MATCH($A107,'[1]Jan 2024 School Census'!$A:$A,0))+INDEX('[1]Jan 2024 School Census'!BC:BC,MATCH($A107,'[1]Jan 2024 School Census'!$A:$A,0))</f>
        <v>0</v>
      </c>
      <c r="AN107" s="198">
        <f>INDEX('[1]Jan 2024 AP Census'!I:I,MATCH($A107,'[1]Jan 2024 AP Census'!$A:$A,0))</f>
        <v>0</v>
      </c>
      <c r="AO107" s="198">
        <f>INDEX('[1]Jan 2024 AP Census'!J:J,MATCH($A107,'[1]Jan 2024 AP Census'!$A:$A,0))</f>
        <v>0</v>
      </c>
      <c r="AP107" s="198">
        <f>INDEX('[1]Jan 2024 EY Census'!N:N,MATCH($A107,'[1]Jan 2024 EY Census'!$A:$A,0))</f>
        <v>189.194738</v>
      </c>
      <c r="AQ107" s="198">
        <f>INDEX('[1]Jan 2024 EY Census'!O:O,MATCH($A107,'[1]Jan 2024 EY Census'!$A:$A,0))</f>
        <v>82.577195000000003</v>
      </c>
      <c r="AR107" s="198">
        <f>INDEX('[1]Jan 2024 EY Census'!P:P,MATCH($A107,'[1]Jan 2024 EY Census'!$A:$A,0))</f>
        <v>10</v>
      </c>
      <c r="AS107" s="198">
        <f>INDEX('[1]Jan 2024 School Census'!BE:BE,MATCH($A107,'[1]Jan 2024 School Census'!$A:$A,0))</f>
        <v>92.8</v>
      </c>
      <c r="AT107" s="198">
        <f>INDEX('[1]Jan 2024 School Census'!BF:BF,MATCH($A107,'[1]Jan 2024 School Census'!$A:$A,0))</f>
        <v>31.899999000000001</v>
      </c>
      <c r="AU107" s="198">
        <f>INDEX('[1]Jan 2024 School Census'!BG:BG,MATCH($A107,'[1]Jan 2024 School Census'!$A:$A,0))+INDEX('[1]Jan 2024 School Census'!BH:BH,MATCH($A107,'[1]Jan 2024 School Census'!$A:$A,0))</f>
        <v>0</v>
      </c>
      <c r="AV107" s="198">
        <f>INDEX('[1]Jan 2024 School Census'!BI:BI,MATCH($A107,'[1]Jan 2024 School Census'!$A:$A,0))</f>
        <v>66.599999999999994</v>
      </c>
      <c r="AW107" s="198">
        <f>INDEX('[1]Jan 2024 School Census'!BJ:BJ,MATCH($A107,'[1]Jan 2024 School Census'!$A:$A,0))</f>
        <v>32</v>
      </c>
      <c r="AX107" s="198">
        <f>INDEX('[1]Jan 2024 School Census'!BK:BK,MATCH($A107,'[1]Jan 2024 School Census'!$A:$A,0))+INDEX('[1]Jan 2024 School Census'!BL:BL,MATCH($A107,'[1]Jan 2024 School Census'!$A:$A,0))</f>
        <v>1</v>
      </c>
      <c r="AY107" s="198">
        <f>INDEX('[1]Jan 2024 School Census'!BM:BM,MATCH($A107,'[1]Jan 2024 School Census'!$A:$A,0))+INDEX('[1]Jan 2024 School Census'!BQ:BQ,MATCH($A107,'[1]Jan 2024 School Census'!$A:$A,0))</f>
        <v>0</v>
      </c>
      <c r="AZ107" s="198">
        <f>INDEX('[1]Jan 2024 School Census'!BN:BN,MATCH($A107,'[1]Jan 2024 School Census'!$A:$A,0))+INDEX('[1]Jan 2024 School Census'!BR:BR,MATCH($A107,'[1]Jan 2024 School Census'!$A:$A,0))</f>
        <v>0</v>
      </c>
      <c r="BA107" s="198">
        <f>INDEX('[1]Jan 2024 School Census'!BO:BO,MATCH($A107,'[1]Jan 2024 School Census'!$A:$A,0))+INDEX('[1]Jan 2024 School Census'!BP:BP,MATCH($A107,'[1]Jan 2024 School Census'!$A:$A,0))+INDEX('[1]Jan 2024 School Census'!BS:BS,MATCH($A107,'[1]Jan 2024 School Census'!$A:$A,0))+INDEX('[1]Jan 2024 School Census'!BT:BT,MATCH($A107,'[1]Jan 2024 School Census'!$A:$A,0))</f>
        <v>0</v>
      </c>
      <c r="BB107" s="198">
        <f>INDEX('[1]Jan 2024 School Census'!BU:BU,MATCH($A107,'[1]Jan 2024 School Census'!$A:$A,0))</f>
        <v>433.57733400000001</v>
      </c>
      <c r="BC107" s="198">
        <f>INDEX('[1]Jan 2024 School Census'!BV:BV,MATCH($A107,'[1]Jan 2024 School Census'!$A:$A,0))</f>
        <v>217.816666</v>
      </c>
      <c r="BD107" s="198">
        <f>INDEX('[1]Jan 2024 School Census'!BW:BW,MATCH($A107,'[1]Jan 2024 School Census'!$A:$A,0))+INDEX('[1]Jan 2024 School Census'!BX:BX,MATCH($A107,'[1]Jan 2024 School Census'!$A:$A,0))</f>
        <v>2.8</v>
      </c>
      <c r="BE107" s="198">
        <f>INDEX('[1]Jan 2024 EY Census'!J:J,MATCH($A107,'[1]Jan 2024 EY Census'!$A:$A,0))</f>
        <v>717.49601299999995</v>
      </c>
      <c r="BF107" s="198">
        <f>INDEX('[1]Jan 2024 EY Census'!K:K,MATCH($A107,'[1]Jan 2024 EY Census'!$A:$A,0))</f>
        <v>206.698668</v>
      </c>
      <c r="BG107" s="198">
        <f>INDEX('[1]Jan 2024 EY Census'!L:L,MATCH($A107,'[1]Jan 2024 EY Census'!$A:$A,0))</f>
        <v>1</v>
      </c>
      <c r="BH107" s="198">
        <f t="shared" si="19"/>
        <v>58</v>
      </c>
      <c r="BI107" s="198">
        <f t="shared" si="20"/>
        <v>120</v>
      </c>
      <c r="BJ107" s="198">
        <f t="shared" si="21"/>
        <v>321</v>
      </c>
      <c r="BK107" s="198">
        <f t="shared" si="22"/>
        <v>680</v>
      </c>
      <c r="BL107" s="198">
        <v>98</v>
      </c>
      <c r="BN107" s="218">
        <v>308</v>
      </c>
      <c r="BO107" s="218" t="s">
        <v>140</v>
      </c>
      <c r="BP107" s="218">
        <v>3087007</v>
      </c>
      <c r="BQ107" s="218">
        <v>102070</v>
      </c>
      <c r="BR107" s="218" t="s">
        <v>331</v>
      </c>
      <c r="BS107" s="218" t="s">
        <v>241</v>
      </c>
      <c r="BT107" s="194" t="str">
        <f t="shared" si="12"/>
        <v>Maintained</v>
      </c>
      <c r="BU107" s="211">
        <v>94</v>
      </c>
      <c r="BV107" s="211">
        <v>73</v>
      </c>
      <c r="BW107" s="199">
        <f t="shared" si="17"/>
        <v>6</v>
      </c>
      <c r="BX107" s="195" t="str">
        <f t="shared" si="18"/>
        <v>3086</v>
      </c>
      <c r="BY107" s="228">
        <v>861</v>
      </c>
      <c r="BZ107" s="229" t="s">
        <v>213</v>
      </c>
      <c r="CA107" s="258">
        <v>838.16947368421052</v>
      </c>
      <c r="CB107" s="259">
        <v>591.26789473684209</v>
      </c>
      <c r="CC107" s="258">
        <v>583.28947368421052</v>
      </c>
      <c r="CD107" s="259">
        <v>8.8057894736842108</v>
      </c>
    </row>
    <row r="108" spans="1:82" ht="14.5" x14ac:dyDescent="0.35">
      <c r="A108" s="196">
        <v>857</v>
      </c>
      <c r="B108" s="197" t="s">
        <v>196</v>
      </c>
      <c r="C108" s="198">
        <v>2702</v>
      </c>
      <c r="D108" s="198">
        <v>2954.5</v>
      </c>
      <c r="E108" s="198">
        <f>INDEX('[1]Jan 2024 School Census'!D:D,MATCH($A108,'[1]Jan 2024 School Census'!$A:$A,0))</f>
        <v>0</v>
      </c>
      <c r="F108" s="198">
        <f>INDEX('[1]Jan 2024 School Census'!E:E,MATCH($A108,'[1]Jan 2024 School Census'!$A:$A,0))</f>
        <v>0</v>
      </c>
      <c r="G108" s="198">
        <f>INDEX('[1]Jan 2024 School Census'!F:F,MATCH($A108,'[1]Jan 2024 School Census'!$A:$A,0))</f>
        <v>0</v>
      </c>
      <c r="H108" s="198">
        <f>INDEX('[1]Jan 2024 School Census'!G:G,MATCH($A108,'[1]Jan 2024 School Census'!$A:$A,0))+INDEX('[1]Jan 2024 School Census'!H:H,MATCH($A108,'[1]Jan 2024 School Census'!$A:$A,0))</f>
        <v>0</v>
      </c>
      <c r="I108" s="198">
        <f>INDEX('[1]Jan 2024 School Census'!I:I,MATCH($A108,'[1]Jan 2024 School Census'!$A:$A,0))</f>
        <v>0</v>
      </c>
      <c r="J108" s="198">
        <f>INDEX('[1]Jan 2024 School Census'!J:J,MATCH($A108,'[1]Jan 2024 School Census'!$A:$A,0))</f>
        <v>6.7333340000000002</v>
      </c>
      <c r="K108" s="198">
        <f>INDEX('[1]Jan 2024 School Census'!K:K,MATCH($A108,'[1]Jan 2024 School Census'!$A:$A,0))</f>
        <v>4</v>
      </c>
      <c r="L108" s="198">
        <f>INDEX('[1]Jan 2024 School Census'!L:L,MATCH($A108,'[1]Jan 2024 School Census'!$A:$A,0))+INDEX('[1]Jan 2024 School Census'!M:M,MATCH($A108,'[1]Jan 2024 School Census'!$A:$A,0))</f>
        <v>0</v>
      </c>
      <c r="M108" s="198">
        <f>INDEX('[1]Jan 2024 School Census'!N:N,MATCH($A108,'[1]Jan 2024 School Census'!$A:$A,0))+INDEX('[1]Jan 2024 School Census'!S:S,MATCH($A108,'[1]Jan 2024 School Census'!$A:$A,0))</f>
        <v>0</v>
      </c>
      <c r="N108" s="198">
        <f>INDEX('[1]Jan 2024 School Census'!O:O,MATCH($A108,'[1]Jan 2024 School Census'!$A:$A,0))+INDEX('[1]Jan 2024 School Census'!T:T,MATCH($A108,'[1]Jan 2024 School Census'!$A:$A,0))</f>
        <v>0</v>
      </c>
      <c r="O108" s="198">
        <f>INDEX('[1]Jan 2024 School Census'!P:P,MATCH($A108,'[1]Jan 2024 School Census'!$A:$A,0))+INDEX('[1]Jan 2024 School Census'!U:U,MATCH($A108,'[1]Jan 2024 School Census'!$A:$A,0))</f>
        <v>0</v>
      </c>
      <c r="P108" s="198">
        <f>INDEX('[1]Jan 2024 School Census'!Q:Q,MATCH($A108,'[1]Jan 2024 School Census'!$A:$A,0))+INDEX('[1]Jan 2024 School Census'!R:R,MATCH($A108,'[1]Jan 2024 School Census'!$A:$A,0))+INDEX('[1]Jan 2024 School Census'!V:V,MATCH($A108,'[1]Jan 2024 School Census'!$A:$A,0))+INDEX('[1]Jan 2024 School Census'!W:W,MATCH($A108,'[1]Jan 2024 School Census'!$A:$A,0))</f>
        <v>0</v>
      </c>
      <c r="Q108" s="198">
        <f>INDEX('[1]Jan 2024 School Census'!X:X,MATCH($A108,'[1]Jan 2024 School Census'!$A:$A,0))</f>
        <v>0</v>
      </c>
      <c r="R108" s="198">
        <f>INDEX('[1]Jan 2024 School Census'!Y:Y,MATCH($A108,'[1]Jan 2024 School Census'!$A:$A,0))</f>
        <v>11.55</v>
      </c>
      <c r="S108" s="198">
        <f>INDEX('[1]Jan 2024 School Census'!Z:Z,MATCH($A108,'[1]Jan 2024 School Census'!$A:$A,0))</f>
        <v>3.85</v>
      </c>
      <c r="T108" s="198">
        <f>INDEX('[1]Jan 2024 School Census'!AA:AA,MATCH($A108,'[1]Jan 2024 School Census'!$A:$A,0))+INDEX('[1]Jan 2024 School Census'!AB:AB,MATCH($A108,'[1]Jan 2024 School Census'!$A:$A,0))</f>
        <v>1</v>
      </c>
      <c r="U108" s="198">
        <f>INDEX('[1]Jan 2024 AP Census'!D:D,MATCH($A108,'[1]Jan 2024 AP Census'!$A:$A,0))</f>
        <v>0</v>
      </c>
      <c r="V108" s="198">
        <f>INDEX('[1]Jan 2024 AP Census'!E:E,MATCH($A108,'[1]Jan 2024 AP Census'!$A:$A,0))</f>
        <v>0</v>
      </c>
      <c r="W108" s="198">
        <f>INDEX('[1]Jan 2024 AP Census'!F:F,MATCH($A108,'[1]Jan 2024 AP Census'!$A:$A,0))</f>
        <v>0</v>
      </c>
      <c r="X108" s="198">
        <f>INDEX('[1]Jan 2024 EY Census'!D:D,MATCH($A108,'[1]Jan 2024 EY Census'!$A:$A,0))</f>
        <v>25.835107000000001</v>
      </c>
      <c r="Y108" s="198">
        <f>INDEX('[1]Jan 2024 EY Census'!E:E,MATCH($A108,'[1]Jan 2024 EY Census'!$A:$A,0))</f>
        <v>229.15506300000001</v>
      </c>
      <c r="Z108" s="198">
        <f>INDEX('[1]Jan 2024 EY Census'!F:F,MATCH($A108,'[1]Jan 2024 EY Census'!$A:$A,0))</f>
        <v>84.788319000000001</v>
      </c>
      <c r="AA108" s="198">
        <f>INDEX('[1]Jan 2024 EY Census'!G:G,MATCH($A108,'[1]Jan 2024 EY Census'!$A:$A,0))</f>
        <v>11.8</v>
      </c>
      <c r="AB108" s="198">
        <f>INDEX('[1]Jan 2024 School Census'!AF:AF,MATCH($A108,'[1]Jan 2024 School Census'!$A:$A,0))</f>
        <v>0</v>
      </c>
      <c r="AC108" s="198">
        <f>INDEX('[1]Jan 2024 School Census'!AG:AG,MATCH($A108,'[1]Jan 2024 School Census'!$A:$A,0))</f>
        <v>0</v>
      </c>
      <c r="AD108" s="198">
        <f>INDEX('[1]Jan 2024 School Census'!AH:AH,MATCH($A108,'[1]Jan 2024 School Census'!$A:$A,0))+INDEX('[1]Jan 2024 School Census'!AI:AI,MATCH($A108,'[1]Jan 2024 School Census'!$A:$A,0))</f>
        <v>0</v>
      </c>
      <c r="AE108" s="198">
        <f>INDEX('[1]Jan 2024 School Census'!AJ:AJ,MATCH($A108,'[1]Jan 2024 School Census'!$A:$A,0))</f>
        <v>0</v>
      </c>
      <c r="AF108" s="198">
        <f>INDEX('[1]Jan 2024 School Census'!AK:AK,MATCH($A108,'[1]Jan 2024 School Census'!$A:$A,0))</f>
        <v>0</v>
      </c>
      <c r="AG108" s="198">
        <f>INDEX('[1]Jan 2024 School Census'!AL:AL,MATCH($A108,'[1]Jan 2024 School Census'!$A:$A,0))+INDEX('[1]Jan 2024 School Census'!AM:AM,MATCH($A108,'[1]Jan 2024 School Census'!$A:$A,0))</f>
        <v>0</v>
      </c>
      <c r="AH108" s="198">
        <f>INDEX('[1]Jan 2024 School Census'!AN:AN,MATCH($A108,'[1]Jan 2024 School Census'!$A:$A,0))+INDEX('[1]Jan 2024 School Census'!AR:AR,MATCH($A108,'[1]Jan 2024 School Census'!$A:$A,0))</f>
        <v>0</v>
      </c>
      <c r="AI108" s="198">
        <f>INDEX('[1]Jan 2024 School Census'!AO:AO,MATCH($A108,'[1]Jan 2024 School Census'!$A:$A,0))+INDEX('[1]Jan 2024 School Census'!AS:AS,MATCH($A108,'[1]Jan 2024 School Census'!$A:$A,0))</f>
        <v>0</v>
      </c>
      <c r="AJ108" s="198">
        <f>INDEX('[1]Jan 2024 School Census'!AP:AP,MATCH($A108,'[1]Jan 2024 School Census'!$A:$A,0))+INDEX('[1]Jan 2024 School Census'!AQ:AQ,MATCH($A108,'[1]Jan 2024 School Census'!$A:$A,0))+INDEX('[1]Jan 2024 School Census'!AT:AT,MATCH($A108,'[1]Jan 2024 School Census'!$A:$A,0))+INDEX('[1]Jan 2024 School Census'!AU:AU,MATCH($A108,'[1]Jan 2024 School Census'!$A:$A,0))</f>
        <v>0</v>
      </c>
      <c r="AK108" s="198">
        <f>INDEX('[1]Jan 2024 School Census'!AV:AV,MATCH($A108,'[1]Jan 2024 School Census'!$A:$A,0))+INDEX('[1]Jan 2024 School Census'!AZ:AZ,MATCH($A108,'[1]Jan 2024 School Census'!$A:$A,0))</f>
        <v>1</v>
      </c>
      <c r="AL108" s="198">
        <f>INDEX('[1]Jan 2024 School Census'!AW:AW,MATCH($A108,'[1]Jan 2024 School Census'!$A:$A,0))+INDEX('[1]Jan 2024 School Census'!BA:BA,MATCH($A108,'[1]Jan 2024 School Census'!$A:$A,0))</f>
        <v>0</v>
      </c>
      <c r="AM108" s="198">
        <f>INDEX('[1]Jan 2024 School Census'!AX:AX,MATCH($A108,'[1]Jan 2024 School Census'!$A:$A,0))+INDEX('[1]Jan 2024 School Census'!BB:BB,MATCH($A108,'[1]Jan 2024 School Census'!$A:$A,0))+INDEX('[1]Jan 2024 School Census'!AY:AY,MATCH($A108,'[1]Jan 2024 School Census'!$A:$A,0))+INDEX('[1]Jan 2024 School Census'!BC:BC,MATCH($A108,'[1]Jan 2024 School Census'!$A:$A,0))</f>
        <v>0</v>
      </c>
      <c r="AN108" s="198">
        <f>INDEX('[1]Jan 2024 AP Census'!I:I,MATCH($A108,'[1]Jan 2024 AP Census'!$A:$A,0))</f>
        <v>0</v>
      </c>
      <c r="AO108" s="198">
        <f>INDEX('[1]Jan 2024 AP Census'!J:J,MATCH($A108,'[1]Jan 2024 AP Census'!$A:$A,0))</f>
        <v>0</v>
      </c>
      <c r="AP108" s="198">
        <f>INDEX('[1]Jan 2024 EY Census'!N:N,MATCH($A108,'[1]Jan 2024 EY Census'!$A:$A,0))</f>
        <v>8.9508779999999994</v>
      </c>
      <c r="AQ108" s="198">
        <f>INDEX('[1]Jan 2024 EY Census'!O:O,MATCH($A108,'[1]Jan 2024 EY Census'!$A:$A,0))</f>
        <v>1</v>
      </c>
      <c r="AR108" s="198">
        <f>INDEX('[1]Jan 2024 EY Census'!P:P,MATCH($A108,'[1]Jan 2024 EY Census'!$A:$A,0))</f>
        <v>0</v>
      </c>
      <c r="AS108" s="198">
        <f>INDEX('[1]Jan 2024 School Census'!BE:BE,MATCH($A108,'[1]Jan 2024 School Census'!$A:$A,0))</f>
        <v>0</v>
      </c>
      <c r="AT108" s="198">
        <f>INDEX('[1]Jan 2024 School Census'!BF:BF,MATCH($A108,'[1]Jan 2024 School Census'!$A:$A,0))</f>
        <v>0</v>
      </c>
      <c r="AU108" s="198">
        <f>INDEX('[1]Jan 2024 School Census'!BG:BG,MATCH($A108,'[1]Jan 2024 School Census'!$A:$A,0))+INDEX('[1]Jan 2024 School Census'!BH:BH,MATCH($A108,'[1]Jan 2024 School Census'!$A:$A,0))</f>
        <v>0</v>
      </c>
      <c r="AV108" s="198">
        <f>INDEX('[1]Jan 2024 School Census'!BI:BI,MATCH($A108,'[1]Jan 2024 School Census'!$A:$A,0))</f>
        <v>1.3333330000000001</v>
      </c>
      <c r="AW108" s="198">
        <f>INDEX('[1]Jan 2024 School Census'!BJ:BJ,MATCH($A108,'[1]Jan 2024 School Census'!$A:$A,0))</f>
        <v>4.5333329999999998</v>
      </c>
      <c r="AX108" s="198">
        <f>INDEX('[1]Jan 2024 School Census'!BK:BK,MATCH($A108,'[1]Jan 2024 School Census'!$A:$A,0))+INDEX('[1]Jan 2024 School Census'!BL:BL,MATCH($A108,'[1]Jan 2024 School Census'!$A:$A,0))</f>
        <v>0</v>
      </c>
      <c r="AY108" s="198">
        <f>INDEX('[1]Jan 2024 School Census'!BM:BM,MATCH($A108,'[1]Jan 2024 School Census'!$A:$A,0))+INDEX('[1]Jan 2024 School Census'!BQ:BQ,MATCH($A108,'[1]Jan 2024 School Census'!$A:$A,0))</f>
        <v>0</v>
      </c>
      <c r="AZ108" s="198">
        <f>INDEX('[1]Jan 2024 School Census'!BN:BN,MATCH($A108,'[1]Jan 2024 School Census'!$A:$A,0))+INDEX('[1]Jan 2024 School Census'!BR:BR,MATCH($A108,'[1]Jan 2024 School Census'!$A:$A,0))</f>
        <v>0</v>
      </c>
      <c r="BA108" s="198">
        <f>INDEX('[1]Jan 2024 School Census'!BO:BO,MATCH($A108,'[1]Jan 2024 School Census'!$A:$A,0))+INDEX('[1]Jan 2024 School Census'!BP:BP,MATCH($A108,'[1]Jan 2024 School Census'!$A:$A,0))+INDEX('[1]Jan 2024 School Census'!BS:BS,MATCH($A108,'[1]Jan 2024 School Census'!$A:$A,0))+INDEX('[1]Jan 2024 School Census'!BT:BT,MATCH($A108,'[1]Jan 2024 School Census'!$A:$A,0))</f>
        <v>0</v>
      </c>
      <c r="BB108" s="198">
        <f>INDEX('[1]Jan 2024 School Census'!BU:BU,MATCH($A108,'[1]Jan 2024 School Census'!$A:$A,0))</f>
        <v>2.7499989999999999</v>
      </c>
      <c r="BC108" s="198">
        <f>INDEX('[1]Jan 2024 School Census'!BV:BV,MATCH($A108,'[1]Jan 2024 School Census'!$A:$A,0))</f>
        <v>0.43333300000000002</v>
      </c>
      <c r="BD108" s="198">
        <f>INDEX('[1]Jan 2024 School Census'!BW:BW,MATCH($A108,'[1]Jan 2024 School Census'!$A:$A,0))+INDEX('[1]Jan 2024 School Census'!BX:BX,MATCH($A108,'[1]Jan 2024 School Census'!$A:$A,0))</f>
        <v>0.16666700000000001</v>
      </c>
      <c r="BE108" s="198">
        <f>INDEX('[1]Jan 2024 EY Census'!J:J,MATCH($A108,'[1]Jan 2024 EY Census'!$A:$A,0))</f>
        <v>128.984666</v>
      </c>
      <c r="BF108" s="198">
        <f>INDEX('[1]Jan 2024 EY Census'!K:K,MATCH($A108,'[1]Jan 2024 EY Census'!$A:$A,0))</f>
        <v>48.634667</v>
      </c>
      <c r="BG108" s="198">
        <f>INDEX('[1]Jan 2024 EY Census'!L:L,MATCH($A108,'[1]Jan 2024 EY Census'!$A:$A,0))</f>
        <v>1.8666670000000001</v>
      </c>
      <c r="BH108" s="198">
        <f t="shared" si="19"/>
        <v>2</v>
      </c>
      <c r="BI108" s="198">
        <f t="shared" si="20"/>
        <v>0</v>
      </c>
      <c r="BJ108" s="198">
        <f t="shared" si="21"/>
        <v>0</v>
      </c>
      <c r="BK108" s="198">
        <f t="shared" si="22"/>
        <v>0</v>
      </c>
      <c r="BL108" s="198">
        <v>17</v>
      </c>
      <c r="BN108" s="218">
        <v>308</v>
      </c>
      <c r="BO108" s="218" t="s">
        <v>140</v>
      </c>
      <c r="BP108" s="218">
        <v>3087008</v>
      </c>
      <c r="BQ108" s="218">
        <v>130958</v>
      </c>
      <c r="BR108" s="218" t="s">
        <v>332</v>
      </c>
      <c r="BS108" s="218" t="s">
        <v>241</v>
      </c>
      <c r="BT108" s="194" t="str">
        <f t="shared" si="12"/>
        <v>Maintained</v>
      </c>
      <c r="BU108" s="211">
        <v>143</v>
      </c>
      <c r="BV108" s="211">
        <v>0</v>
      </c>
      <c r="BW108" s="199">
        <f t="shared" si="17"/>
        <v>7</v>
      </c>
      <c r="BX108" s="195" t="str">
        <f t="shared" si="18"/>
        <v>3087</v>
      </c>
      <c r="BY108" s="228">
        <v>865</v>
      </c>
      <c r="BZ108" s="229" t="s">
        <v>232</v>
      </c>
      <c r="CA108" s="258">
        <v>2532.745087263158</v>
      </c>
      <c r="CB108" s="259">
        <v>168.24571952631578</v>
      </c>
      <c r="CC108" s="258">
        <v>1652.5189473684213</v>
      </c>
      <c r="CD108" s="259">
        <v>8.5731578947368412</v>
      </c>
    </row>
    <row r="109" spans="1:82" ht="14.5" x14ac:dyDescent="0.35">
      <c r="A109" s="196">
        <v>355</v>
      </c>
      <c r="B109" s="197" t="s">
        <v>197</v>
      </c>
      <c r="C109" s="198">
        <v>21945</v>
      </c>
      <c r="D109" s="198">
        <v>13199</v>
      </c>
      <c r="E109" s="198">
        <f>INDEX('[1]Jan 2024 School Census'!D:D,MATCH($A109,'[1]Jan 2024 School Census'!$A:$A,0))</f>
        <v>0</v>
      </c>
      <c r="F109" s="198">
        <f>INDEX('[1]Jan 2024 School Census'!E:E,MATCH($A109,'[1]Jan 2024 School Census'!$A:$A,0))</f>
        <v>0</v>
      </c>
      <c r="G109" s="198">
        <f>INDEX('[1]Jan 2024 School Census'!F:F,MATCH($A109,'[1]Jan 2024 School Census'!$A:$A,0))</f>
        <v>0</v>
      </c>
      <c r="H109" s="198">
        <f>INDEX('[1]Jan 2024 School Census'!G:G,MATCH($A109,'[1]Jan 2024 School Census'!$A:$A,0))+INDEX('[1]Jan 2024 School Census'!H:H,MATCH($A109,'[1]Jan 2024 School Census'!$A:$A,0))</f>
        <v>0</v>
      </c>
      <c r="I109" s="198">
        <f>INDEX('[1]Jan 2024 School Census'!I:I,MATCH($A109,'[1]Jan 2024 School Census'!$A:$A,0))</f>
        <v>0</v>
      </c>
      <c r="J109" s="198">
        <f>INDEX('[1]Jan 2024 School Census'!J:J,MATCH($A109,'[1]Jan 2024 School Census'!$A:$A,0))</f>
        <v>1183</v>
      </c>
      <c r="K109" s="198">
        <f>INDEX('[1]Jan 2024 School Census'!K:K,MATCH($A109,'[1]Jan 2024 School Census'!$A:$A,0))</f>
        <v>640</v>
      </c>
      <c r="L109" s="198">
        <f>INDEX('[1]Jan 2024 School Census'!L:L,MATCH($A109,'[1]Jan 2024 School Census'!$A:$A,0))+INDEX('[1]Jan 2024 School Census'!M:M,MATCH($A109,'[1]Jan 2024 School Census'!$A:$A,0))</f>
        <v>2</v>
      </c>
      <c r="M109" s="198">
        <f>INDEX('[1]Jan 2024 School Census'!N:N,MATCH($A109,'[1]Jan 2024 School Census'!$A:$A,0))+INDEX('[1]Jan 2024 School Census'!S:S,MATCH($A109,'[1]Jan 2024 School Census'!$A:$A,0))</f>
        <v>0</v>
      </c>
      <c r="N109" s="198">
        <f>INDEX('[1]Jan 2024 School Census'!O:O,MATCH($A109,'[1]Jan 2024 School Census'!$A:$A,0))+INDEX('[1]Jan 2024 School Census'!T:T,MATCH($A109,'[1]Jan 2024 School Census'!$A:$A,0))</f>
        <v>0</v>
      </c>
      <c r="O109" s="198">
        <f>INDEX('[1]Jan 2024 School Census'!P:P,MATCH($A109,'[1]Jan 2024 School Census'!$A:$A,0))+INDEX('[1]Jan 2024 School Census'!U:U,MATCH($A109,'[1]Jan 2024 School Census'!$A:$A,0))</f>
        <v>0</v>
      </c>
      <c r="P109" s="198">
        <f>INDEX('[1]Jan 2024 School Census'!Q:Q,MATCH($A109,'[1]Jan 2024 School Census'!$A:$A,0))+INDEX('[1]Jan 2024 School Census'!R:R,MATCH($A109,'[1]Jan 2024 School Census'!$A:$A,0))+INDEX('[1]Jan 2024 School Census'!V:V,MATCH($A109,'[1]Jan 2024 School Census'!$A:$A,0))+INDEX('[1]Jan 2024 School Census'!W:W,MATCH($A109,'[1]Jan 2024 School Census'!$A:$A,0))</f>
        <v>0</v>
      </c>
      <c r="Q109" s="198">
        <f>INDEX('[1]Jan 2024 School Census'!X:X,MATCH($A109,'[1]Jan 2024 School Census'!$A:$A,0))</f>
        <v>0</v>
      </c>
      <c r="R109" s="198">
        <f>INDEX('[1]Jan 2024 School Census'!Y:Y,MATCH($A109,'[1]Jan 2024 School Census'!$A:$A,0))</f>
        <v>297</v>
      </c>
      <c r="S109" s="198">
        <f>INDEX('[1]Jan 2024 School Census'!Z:Z,MATCH($A109,'[1]Jan 2024 School Census'!$A:$A,0))</f>
        <v>183</v>
      </c>
      <c r="T109" s="198">
        <f>INDEX('[1]Jan 2024 School Census'!AA:AA,MATCH($A109,'[1]Jan 2024 School Census'!$A:$A,0))+INDEX('[1]Jan 2024 School Census'!AB:AB,MATCH($A109,'[1]Jan 2024 School Census'!$A:$A,0))</f>
        <v>1</v>
      </c>
      <c r="U109" s="198">
        <f>INDEX('[1]Jan 2024 AP Census'!D:D,MATCH($A109,'[1]Jan 2024 AP Census'!$A:$A,0))</f>
        <v>0</v>
      </c>
      <c r="V109" s="198">
        <f>INDEX('[1]Jan 2024 AP Census'!E:E,MATCH($A109,'[1]Jan 2024 AP Census'!$A:$A,0))</f>
        <v>0</v>
      </c>
      <c r="W109" s="198">
        <f>INDEX('[1]Jan 2024 AP Census'!F:F,MATCH($A109,'[1]Jan 2024 AP Census'!$A:$A,0))</f>
        <v>0</v>
      </c>
      <c r="X109" s="198">
        <f>INDEX('[1]Jan 2024 EY Census'!D:D,MATCH($A109,'[1]Jan 2024 EY Census'!$A:$A,0))</f>
        <v>1028.0453339999999</v>
      </c>
      <c r="Y109" s="198">
        <f>INDEX('[1]Jan 2024 EY Census'!E:E,MATCH($A109,'[1]Jan 2024 EY Census'!$A:$A,0))</f>
        <v>1766.091334</v>
      </c>
      <c r="Z109" s="198">
        <f>INDEX('[1]Jan 2024 EY Census'!F:F,MATCH($A109,'[1]Jan 2024 EY Census'!$A:$A,0))</f>
        <v>357.80533400000002</v>
      </c>
      <c r="AA109" s="198">
        <f>INDEX('[1]Jan 2024 EY Census'!G:G,MATCH($A109,'[1]Jan 2024 EY Census'!$A:$A,0))</f>
        <v>348</v>
      </c>
      <c r="AB109" s="198">
        <f>INDEX('[1]Jan 2024 School Census'!AF:AF,MATCH($A109,'[1]Jan 2024 School Census'!$A:$A,0))</f>
        <v>0</v>
      </c>
      <c r="AC109" s="198">
        <f>INDEX('[1]Jan 2024 School Census'!AG:AG,MATCH($A109,'[1]Jan 2024 School Census'!$A:$A,0))</f>
        <v>0</v>
      </c>
      <c r="AD109" s="198">
        <f>INDEX('[1]Jan 2024 School Census'!AH:AH,MATCH($A109,'[1]Jan 2024 School Census'!$A:$A,0))+INDEX('[1]Jan 2024 School Census'!AI:AI,MATCH($A109,'[1]Jan 2024 School Census'!$A:$A,0))</f>
        <v>0</v>
      </c>
      <c r="AE109" s="198">
        <f>INDEX('[1]Jan 2024 School Census'!AJ:AJ,MATCH($A109,'[1]Jan 2024 School Census'!$A:$A,0))</f>
        <v>380</v>
      </c>
      <c r="AF109" s="198">
        <f>INDEX('[1]Jan 2024 School Census'!AK:AK,MATCH($A109,'[1]Jan 2024 School Census'!$A:$A,0))</f>
        <v>190</v>
      </c>
      <c r="AG109" s="198">
        <f>INDEX('[1]Jan 2024 School Census'!AL:AL,MATCH($A109,'[1]Jan 2024 School Census'!$A:$A,0))+INDEX('[1]Jan 2024 School Census'!AM:AM,MATCH($A109,'[1]Jan 2024 School Census'!$A:$A,0))</f>
        <v>0</v>
      </c>
      <c r="AH109" s="198">
        <f>INDEX('[1]Jan 2024 School Census'!AN:AN,MATCH($A109,'[1]Jan 2024 School Census'!$A:$A,0))+INDEX('[1]Jan 2024 School Census'!AR:AR,MATCH($A109,'[1]Jan 2024 School Census'!$A:$A,0))</f>
        <v>0</v>
      </c>
      <c r="AI109" s="198">
        <f>INDEX('[1]Jan 2024 School Census'!AO:AO,MATCH($A109,'[1]Jan 2024 School Census'!$A:$A,0))+INDEX('[1]Jan 2024 School Census'!AS:AS,MATCH($A109,'[1]Jan 2024 School Census'!$A:$A,0))</f>
        <v>0</v>
      </c>
      <c r="AJ109" s="198">
        <f>INDEX('[1]Jan 2024 School Census'!AP:AP,MATCH($A109,'[1]Jan 2024 School Census'!$A:$A,0))+INDEX('[1]Jan 2024 School Census'!AQ:AQ,MATCH($A109,'[1]Jan 2024 School Census'!$A:$A,0))+INDEX('[1]Jan 2024 School Census'!AT:AT,MATCH($A109,'[1]Jan 2024 School Census'!$A:$A,0))+INDEX('[1]Jan 2024 School Census'!AU:AU,MATCH($A109,'[1]Jan 2024 School Census'!$A:$A,0))</f>
        <v>0</v>
      </c>
      <c r="AK109" s="198">
        <f>INDEX('[1]Jan 2024 School Census'!AV:AV,MATCH($A109,'[1]Jan 2024 School Census'!$A:$A,0))+INDEX('[1]Jan 2024 School Census'!AZ:AZ,MATCH($A109,'[1]Jan 2024 School Census'!$A:$A,0))</f>
        <v>94</v>
      </c>
      <c r="AL109" s="198">
        <f>INDEX('[1]Jan 2024 School Census'!AW:AW,MATCH($A109,'[1]Jan 2024 School Census'!$A:$A,0))+INDEX('[1]Jan 2024 School Census'!BA:BA,MATCH($A109,'[1]Jan 2024 School Census'!$A:$A,0))</f>
        <v>53</v>
      </c>
      <c r="AM109" s="198">
        <f>INDEX('[1]Jan 2024 School Census'!AX:AX,MATCH($A109,'[1]Jan 2024 School Census'!$A:$A,0))+INDEX('[1]Jan 2024 School Census'!BB:BB,MATCH($A109,'[1]Jan 2024 School Census'!$A:$A,0))+INDEX('[1]Jan 2024 School Census'!AY:AY,MATCH($A109,'[1]Jan 2024 School Census'!$A:$A,0))+INDEX('[1]Jan 2024 School Census'!BC:BC,MATCH($A109,'[1]Jan 2024 School Census'!$A:$A,0))</f>
        <v>0</v>
      </c>
      <c r="AN109" s="198">
        <f>INDEX('[1]Jan 2024 AP Census'!I:I,MATCH($A109,'[1]Jan 2024 AP Census'!$A:$A,0))</f>
        <v>0</v>
      </c>
      <c r="AO109" s="198">
        <f>INDEX('[1]Jan 2024 AP Census'!J:J,MATCH($A109,'[1]Jan 2024 AP Census'!$A:$A,0))</f>
        <v>0</v>
      </c>
      <c r="AP109" s="198">
        <f>INDEX('[1]Jan 2024 EY Census'!N:N,MATCH($A109,'[1]Jan 2024 EY Census'!$A:$A,0))</f>
        <v>264.578667</v>
      </c>
      <c r="AQ109" s="198">
        <f>INDEX('[1]Jan 2024 EY Census'!O:O,MATCH($A109,'[1]Jan 2024 EY Census'!$A:$A,0))</f>
        <v>64.599999999999994</v>
      </c>
      <c r="AR109" s="198">
        <f>INDEX('[1]Jan 2024 EY Census'!P:P,MATCH($A109,'[1]Jan 2024 EY Census'!$A:$A,0))</f>
        <v>46</v>
      </c>
      <c r="AS109" s="198">
        <f>INDEX('[1]Jan 2024 School Census'!BE:BE,MATCH($A109,'[1]Jan 2024 School Census'!$A:$A,0))</f>
        <v>0</v>
      </c>
      <c r="AT109" s="198">
        <f>INDEX('[1]Jan 2024 School Census'!BF:BF,MATCH($A109,'[1]Jan 2024 School Census'!$A:$A,0))</f>
        <v>0</v>
      </c>
      <c r="AU109" s="198">
        <f>INDEX('[1]Jan 2024 School Census'!BG:BG,MATCH($A109,'[1]Jan 2024 School Census'!$A:$A,0))+INDEX('[1]Jan 2024 School Census'!BH:BH,MATCH($A109,'[1]Jan 2024 School Census'!$A:$A,0))</f>
        <v>0</v>
      </c>
      <c r="AV109" s="198">
        <f>INDEX('[1]Jan 2024 School Census'!BI:BI,MATCH($A109,'[1]Jan 2024 School Census'!$A:$A,0))</f>
        <v>249.33333400000001</v>
      </c>
      <c r="AW109" s="198">
        <f>INDEX('[1]Jan 2024 School Census'!BJ:BJ,MATCH($A109,'[1]Jan 2024 School Census'!$A:$A,0))</f>
        <v>161</v>
      </c>
      <c r="AX109" s="198">
        <f>INDEX('[1]Jan 2024 School Census'!BK:BK,MATCH($A109,'[1]Jan 2024 School Census'!$A:$A,0))+INDEX('[1]Jan 2024 School Census'!BL:BL,MATCH($A109,'[1]Jan 2024 School Census'!$A:$A,0))</f>
        <v>0</v>
      </c>
      <c r="AY109" s="198">
        <f>INDEX('[1]Jan 2024 School Census'!BM:BM,MATCH($A109,'[1]Jan 2024 School Census'!$A:$A,0))+INDEX('[1]Jan 2024 School Census'!BQ:BQ,MATCH($A109,'[1]Jan 2024 School Census'!$A:$A,0))</f>
        <v>0</v>
      </c>
      <c r="AZ109" s="198">
        <f>INDEX('[1]Jan 2024 School Census'!BN:BN,MATCH($A109,'[1]Jan 2024 School Census'!$A:$A,0))+INDEX('[1]Jan 2024 School Census'!BR:BR,MATCH($A109,'[1]Jan 2024 School Census'!$A:$A,0))</f>
        <v>0</v>
      </c>
      <c r="BA109" s="198">
        <f>INDEX('[1]Jan 2024 School Census'!BO:BO,MATCH($A109,'[1]Jan 2024 School Census'!$A:$A,0))+INDEX('[1]Jan 2024 School Census'!BP:BP,MATCH($A109,'[1]Jan 2024 School Census'!$A:$A,0))+INDEX('[1]Jan 2024 School Census'!BS:BS,MATCH($A109,'[1]Jan 2024 School Census'!$A:$A,0))+INDEX('[1]Jan 2024 School Census'!BT:BT,MATCH($A109,'[1]Jan 2024 School Census'!$A:$A,0))</f>
        <v>0</v>
      </c>
      <c r="BB109" s="198">
        <f>INDEX('[1]Jan 2024 School Census'!BU:BU,MATCH($A109,'[1]Jan 2024 School Census'!$A:$A,0))</f>
        <v>93</v>
      </c>
      <c r="BC109" s="198">
        <f>INDEX('[1]Jan 2024 School Census'!BV:BV,MATCH($A109,'[1]Jan 2024 School Census'!$A:$A,0))</f>
        <v>79</v>
      </c>
      <c r="BD109" s="198">
        <f>INDEX('[1]Jan 2024 School Census'!BW:BW,MATCH($A109,'[1]Jan 2024 School Census'!$A:$A,0))+INDEX('[1]Jan 2024 School Census'!BX:BX,MATCH($A109,'[1]Jan 2024 School Census'!$A:$A,0))</f>
        <v>1</v>
      </c>
      <c r="BE109" s="198">
        <f>INDEX('[1]Jan 2024 EY Census'!J:J,MATCH($A109,'[1]Jan 2024 EY Census'!$A:$A,0))</f>
        <v>921.07800099999997</v>
      </c>
      <c r="BF109" s="198">
        <f>INDEX('[1]Jan 2024 EY Census'!K:K,MATCH($A109,'[1]Jan 2024 EY Census'!$A:$A,0))</f>
        <v>199.891334</v>
      </c>
      <c r="BG109" s="198">
        <f>INDEX('[1]Jan 2024 EY Census'!L:L,MATCH($A109,'[1]Jan 2024 EY Census'!$A:$A,0))</f>
        <v>199.82466700000001</v>
      </c>
      <c r="BH109" s="198">
        <f t="shared" si="19"/>
        <v>338</v>
      </c>
      <c r="BI109" s="198">
        <f t="shared" si="20"/>
        <v>0</v>
      </c>
      <c r="BJ109" s="198">
        <f t="shared" si="21"/>
        <v>35</v>
      </c>
      <c r="BK109" s="198">
        <f t="shared" si="22"/>
        <v>605.5</v>
      </c>
      <c r="BL109" s="198">
        <v>146</v>
      </c>
      <c r="BN109" s="218">
        <v>309</v>
      </c>
      <c r="BO109" s="218" t="s">
        <v>147</v>
      </c>
      <c r="BP109" s="218">
        <v>3097000</v>
      </c>
      <c r="BQ109" s="218">
        <v>102175</v>
      </c>
      <c r="BR109" s="218" t="s">
        <v>333</v>
      </c>
      <c r="BS109" s="218" t="s">
        <v>241</v>
      </c>
      <c r="BT109" s="194" t="str">
        <f t="shared" si="12"/>
        <v>Maintained</v>
      </c>
      <c r="BU109" s="211">
        <v>27</v>
      </c>
      <c r="BV109" s="211">
        <v>41</v>
      </c>
      <c r="BW109" s="199">
        <f t="shared" si="17"/>
        <v>1</v>
      </c>
      <c r="BX109" s="195" t="str">
        <f t="shared" si="18"/>
        <v>3091</v>
      </c>
      <c r="BY109" s="228">
        <v>866</v>
      </c>
      <c r="BZ109" s="229" t="s">
        <v>218</v>
      </c>
      <c r="CA109" s="258">
        <v>1028.9535093157895</v>
      </c>
      <c r="CB109" s="259">
        <v>238.08610526315789</v>
      </c>
      <c r="CC109" s="258">
        <v>698.24368421052634</v>
      </c>
      <c r="CD109" s="259">
        <v>18.672105263157896</v>
      </c>
    </row>
    <row r="110" spans="1:82" ht="14.5" x14ac:dyDescent="0.35">
      <c r="A110" s="196">
        <v>333</v>
      </c>
      <c r="B110" s="197" t="s">
        <v>198</v>
      </c>
      <c r="C110" s="198">
        <v>33474</v>
      </c>
      <c r="D110" s="198">
        <v>23534</v>
      </c>
      <c r="E110" s="198">
        <f>INDEX('[1]Jan 2024 School Census'!D:D,MATCH($A110,'[1]Jan 2024 School Census'!$A:$A,0))</f>
        <v>0</v>
      </c>
      <c r="F110" s="198">
        <f>INDEX('[1]Jan 2024 School Census'!E:E,MATCH($A110,'[1]Jan 2024 School Census'!$A:$A,0))</f>
        <v>0</v>
      </c>
      <c r="G110" s="198">
        <f>INDEX('[1]Jan 2024 School Census'!F:F,MATCH($A110,'[1]Jan 2024 School Census'!$A:$A,0))</f>
        <v>0</v>
      </c>
      <c r="H110" s="198">
        <f>INDEX('[1]Jan 2024 School Census'!G:G,MATCH($A110,'[1]Jan 2024 School Census'!$A:$A,0))+INDEX('[1]Jan 2024 School Census'!H:H,MATCH($A110,'[1]Jan 2024 School Census'!$A:$A,0))</f>
        <v>0</v>
      </c>
      <c r="I110" s="198">
        <f>INDEX('[1]Jan 2024 School Census'!I:I,MATCH($A110,'[1]Jan 2024 School Census'!$A:$A,0))</f>
        <v>32</v>
      </c>
      <c r="J110" s="198">
        <f>INDEX('[1]Jan 2024 School Census'!J:J,MATCH($A110,'[1]Jan 2024 School Census'!$A:$A,0))</f>
        <v>1605.9666669999999</v>
      </c>
      <c r="K110" s="198">
        <f>INDEX('[1]Jan 2024 School Census'!K:K,MATCH($A110,'[1]Jan 2024 School Census'!$A:$A,0))</f>
        <v>679.4</v>
      </c>
      <c r="L110" s="198">
        <f>INDEX('[1]Jan 2024 School Census'!L:L,MATCH($A110,'[1]Jan 2024 School Census'!$A:$A,0))+INDEX('[1]Jan 2024 School Census'!M:M,MATCH($A110,'[1]Jan 2024 School Census'!$A:$A,0))</f>
        <v>4</v>
      </c>
      <c r="M110" s="198">
        <f>INDEX('[1]Jan 2024 School Census'!N:N,MATCH($A110,'[1]Jan 2024 School Census'!$A:$A,0))+INDEX('[1]Jan 2024 School Census'!S:S,MATCH($A110,'[1]Jan 2024 School Census'!$A:$A,0))</f>
        <v>0</v>
      </c>
      <c r="N110" s="198">
        <f>INDEX('[1]Jan 2024 School Census'!O:O,MATCH($A110,'[1]Jan 2024 School Census'!$A:$A,0))+INDEX('[1]Jan 2024 School Census'!T:T,MATCH($A110,'[1]Jan 2024 School Census'!$A:$A,0))</f>
        <v>0</v>
      </c>
      <c r="O110" s="198">
        <f>INDEX('[1]Jan 2024 School Census'!P:P,MATCH($A110,'[1]Jan 2024 School Census'!$A:$A,0))+INDEX('[1]Jan 2024 School Census'!U:U,MATCH($A110,'[1]Jan 2024 School Census'!$A:$A,0))</f>
        <v>0</v>
      </c>
      <c r="P110" s="198">
        <f>INDEX('[1]Jan 2024 School Census'!Q:Q,MATCH($A110,'[1]Jan 2024 School Census'!$A:$A,0))+INDEX('[1]Jan 2024 School Census'!R:R,MATCH($A110,'[1]Jan 2024 School Census'!$A:$A,0))+INDEX('[1]Jan 2024 School Census'!V:V,MATCH($A110,'[1]Jan 2024 School Census'!$A:$A,0))+INDEX('[1]Jan 2024 School Census'!W:W,MATCH($A110,'[1]Jan 2024 School Census'!$A:$A,0))</f>
        <v>0</v>
      </c>
      <c r="Q110" s="198">
        <f>INDEX('[1]Jan 2024 School Census'!X:X,MATCH($A110,'[1]Jan 2024 School Census'!$A:$A,0))</f>
        <v>8</v>
      </c>
      <c r="R110" s="198">
        <f>INDEX('[1]Jan 2024 School Census'!Y:Y,MATCH($A110,'[1]Jan 2024 School Census'!$A:$A,0))</f>
        <v>499</v>
      </c>
      <c r="S110" s="198">
        <f>INDEX('[1]Jan 2024 School Census'!Z:Z,MATCH($A110,'[1]Jan 2024 School Census'!$A:$A,0))</f>
        <v>215.4</v>
      </c>
      <c r="T110" s="198">
        <f>INDEX('[1]Jan 2024 School Census'!AA:AA,MATCH($A110,'[1]Jan 2024 School Census'!$A:$A,0))+INDEX('[1]Jan 2024 School Census'!AB:AB,MATCH($A110,'[1]Jan 2024 School Census'!$A:$A,0))</f>
        <v>1</v>
      </c>
      <c r="U110" s="198">
        <f>INDEX('[1]Jan 2024 AP Census'!D:D,MATCH($A110,'[1]Jan 2024 AP Census'!$A:$A,0))</f>
        <v>0</v>
      </c>
      <c r="V110" s="198">
        <f>INDEX('[1]Jan 2024 AP Census'!E:E,MATCH($A110,'[1]Jan 2024 AP Census'!$A:$A,0))</f>
        <v>0</v>
      </c>
      <c r="W110" s="198">
        <f>INDEX('[1]Jan 2024 AP Census'!F:F,MATCH($A110,'[1]Jan 2024 AP Census'!$A:$A,0))</f>
        <v>0</v>
      </c>
      <c r="X110" s="198">
        <f>INDEX('[1]Jan 2024 EY Census'!D:D,MATCH($A110,'[1]Jan 2024 EY Census'!$A:$A,0))</f>
        <v>1058.5193340000001</v>
      </c>
      <c r="Y110" s="198">
        <f>INDEX('[1]Jan 2024 EY Census'!E:E,MATCH($A110,'[1]Jan 2024 EY Census'!$A:$A,0))</f>
        <v>1972.766668</v>
      </c>
      <c r="Z110" s="198">
        <f>INDEX('[1]Jan 2024 EY Census'!F:F,MATCH($A110,'[1]Jan 2024 EY Census'!$A:$A,0))</f>
        <v>617.33333300000004</v>
      </c>
      <c r="AA110" s="198">
        <f>INDEX('[1]Jan 2024 EY Census'!G:G,MATCH($A110,'[1]Jan 2024 EY Census'!$A:$A,0))</f>
        <v>12.4</v>
      </c>
      <c r="AB110" s="198">
        <f>INDEX('[1]Jan 2024 School Census'!AF:AF,MATCH($A110,'[1]Jan 2024 School Census'!$A:$A,0))</f>
        <v>0</v>
      </c>
      <c r="AC110" s="198">
        <f>INDEX('[1]Jan 2024 School Census'!AG:AG,MATCH($A110,'[1]Jan 2024 School Census'!$A:$A,0))</f>
        <v>0</v>
      </c>
      <c r="AD110" s="198">
        <f>INDEX('[1]Jan 2024 School Census'!AH:AH,MATCH($A110,'[1]Jan 2024 School Census'!$A:$A,0))+INDEX('[1]Jan 2024 School Census'!AI:AI,MATCH($A110,'[1]Jan 2024 School Census'!$A:$A,0))</f>
        <v>0</v>
      </c>
      <c r="AE110" s="198">
        <f>INDEX('[1]Jan 2024 School Census'!AJ:AJ,MATCH($A110,'[1]Jan 2024 School Census'!$A:$A,0))</f>
        <v>203</v>
      </c>
      <c r="AF110" s="198">
        <f>INDEX('[1]Jan 2024 School Census'!AK:AK,MATCH($A110,'[1]Jan 2024 School Census'!$A:$A,0))</f>
        <v>116.4</v>
      </c>
      <c r="AG110" s="198">
        <f>INDEX('[1]Jan 2024 School Census'!AL:AL,MATCH($A110,'[1]Jan 2024 School Census'!$A:$A,0))+INDEX('[1]Jan 2024 School Census'!AM:AM,MATCH($A110,'[1]Jan 2024 School Census'!$A:$A,0))</f>
        <v>0</v>
      </c>
      <c r="AH110" s="198">
        <f>INDEX('[1]Jan 2024 School Census'!AN:AN,MATCH($A110,'[1]Jan 2024 School Census'!$A:$A,0))+INDEX('[1]Jan 2024 School Census'!AR:AR,MATCH($A110,'[1]Jan 2024 School Census'!$A:$A,0))</f>
        <v>0</v>
      </c>
      <c r="AI110" s="198">
        <f>INDEX('[1]Jan 2024 School Census'!AO:AO,MATCH($A110,'[1]Jan 2024 School Census'!$A:$A,0))+INDEX('[1]Jan 2024 School Census'!AS:AS,MATCH($A110,'[1]Jan 2024 School Census'!$A:$A,0))</f>
        <v>0</v>
      </c>
      <c r="AJ110" s="198">
        <f>INDEX('[1]Jan 2024 School Census'!AP:AP,MATCH($A110,'[1]Jan 2024 School Census'!$A:$A,0))+INDEX('[1]Jan 2024 School Census'!AQ:AQ,MATCH($A110,'[1]Jan 2024 School Census'!$A:$A,0))+INDEX('[1]Jan 2024 School Census'!AT:AT,MATCH($A110,'[1]Jan 2024 School Census'!$A:$A,0))+INDEX('[1]Jan 2024 School Census'!AU:AU,MATCH($A110,'[1]Jan 2024 School Census'!$A:$A,0))</f>
        <v>0</v>
      </c>
      <c r="AK110" s="198">
        <f>INDEX('[1]Jan 2024 School Census'!AV:AV,MATCH($A110,'[1]Jan 2024 School Census'!$A:$A,0))+INDEX('[1]Jan 2024 School Census'!AZ:AZ,MATCH($A110,'[1]Jan 2024 School Census'!$A:$A,0))</f>
        <v>89</v>
      </c>
      <c r="AL110" s="198">
        <f>INDEX('[1]Jan 2024 School Census'!AW:AW,MATCH($A110,'[1]Jan 2024 School Census'!$A:$A,0))+INDEX('[1]Jan 2024 School Census'!BA:BA,MATCH($A110,'[1]Jan 2024 School Census'!$A:$A,0))</f>
        <v>43</v>
      </c>
      <c r="AM110" s="198">
        <f>INDEX('[1]Jan 2024 School Census'!AX:AX,MATCH($A110,'[1]Jan 2024 School Census'!$A:$A,0))+INDEX('[1]Jan 2024 School Census'!BB:BB,MATCH($A110,'[1]Jan 2024 School Census'!$A:$A,0))+INDEX('[1]Jan 2024 School Census'!AY:AY,MATCH($A110,'[1]Jan 2024 School Census'!$A:$A,0))+INDEX('[1]Jan 2024 School Census'!BC:BC,MATCH($A110,'[1]Jan 2024 School Census'!$A:$A,0))</f>
        <v>0</v>
      </c>
      <c r="AN110" s="198">
        <f>INDEX('[1]Jan 2024 AP Census'!I:I,MATCH($A110,'[1]Jan 2024 AP Census'!$A:$A,0))</f>
        <v>0</v>
      </c>
      <c r="AO110" s="198">
        <f>INDEX('[1]Jan 2024 AP Census'!J:J,MATCH($A110,'[1]Jan 2024 AP Census'!$A:$A,0))</f>
        <v>0</v>
      </c>
      <c r="AP110" s="198">
        <f>INDEX('[1]Jan 2024 EY Census'!N:N,MATCH($A110,'[1]Jan 2024 EY Census'!$A:$A,0))</f>
        <v>311.7</v>
      </c>
      <c r="AQ110" s="198">
        <f>INDEX('[1]Jan 2024 EY Census'!O:O,MATCH($A110,'[1]Jan 2024 EY Census'!$A:$A,0))</f>
        <v>148</v>
      </c>
      <c r="AR110" s="198">
        <f>INDEX('[1]Jan 2024 EY Census'!P:P,MATCH($A110,'[1]Jan 2024 EY Census'!$A:$A,0))</f>
        <v>4</v>
      </c>
      <c r="AS110" s="198">
        <f>INDEX('[1]Jan 2024 School Census'!BE:BE,MATCH($A110,'[1]Jan 2024 School Census'!$A:$A,0))</f>
        <v>0</v>
      </c>
      <c r="AT110" s="198">
        <f>INDEX('[1]Jan 2024 School Census'!BF:BF,MATCH($A110,'[1]Jan 2024 School Census'!$A:$A,0))</f>
        <v>0</v>
      </c>
      <c r="AU110" s="198">
        <f>INDEX('[1]Jan 2024 School Census'!BG:BG,MATCH($A110,'[1]Jan 2024 School Census'!$A:$A,0))+INDEX('[1]Jan 2024 School Census'!BH:BH,MATCH($A110,'[1]Jan 2024 School Census'!$A:$A,0))</f>
        <v>0</v>
      </c>
      <c r="AV110" s="198">
        <f>INDEX('[1]Jan 2024 School Census'!BI:BI,MATCH($A110,'[1]Jan 2024 School Census'!$A:$A,0))</f>
        <v>270.60000000000002</v>
      </c>
      <c r="AW110" s="198">
        <f>INDEX('[1]Jan 2024 School Census'!BJ:BJ,MATCH($A110,'[1]Jan 2024 School Census'!$A:$A,0))</f>
        <v>126.2</v>
      </c>
      <c r="AX110" s="198">
        <f>INDEX('[1]Jan 2024 School Census'!BK:BK,MATCH($A110,'[1]Jan 2024 School Census'!$A:$A,0))+INDEX('[1]Jan 2024 School Census'!BL:BL,MATCH($A110,'[1]Jan 2024 School Census'!$A:$A,0))</f>
        <v>2</v>
      </c>
      <c r="AY110" s="198">
        <f>INDEX('[1]Jan 2024 School Census'!BM:BM,MATCH($A110,'[1]Jan 2024 School Census'!$A:$A,0))+INDEX('[1]Jan 2024 School Census'!BQ:BQ,MATCH($A110,'[1]Jan 2024 School Census'!$A:$A,0))</f>
        <v>0</v>
      </c>
      <c r="AZ110" s="198">
        <f>INDEX('[1]Jan 2024 School Census'!BN:BN,MATCH($A110,'[1]Jan 2024 School Census'!$A:$A,0))+INDEX('[1]Jan 2024 School Census'!BR:BR,MATCH($A110,'[1]Jan 2024 School Census'!$A:$A,0))</f>
        <v>0</v>
      </c>
      <c r="BA110" s="198">
        <f>INDEX('[1]Jan 2024 School Census'!BO:BO,MATCH($A110,'[1]Jan 2024 School Census'!$A:$A,0))+INDEX('[1]Jan 2024 School Census'!BP:BP,MATCH($A110,'[1]Jan 2024 School Census'!$A:$A,0))+INDEX('[1]Jan 2024 School Census'!BS:BS,MATCH($A110,'[1]Jan 2024 School Census'!$A:$A,0))+INDEX('[1]Jan 2024 School Census'!BT:BT,MATCH($A110,'[1]Jan 2024 School Census'!$A:$A,0))</f>
        <v>0</v>
      </c>
      <c r="BB110" s="198">
        <f>INDEX('[1]Jan 2024 School Census'!BU:BU,MATCH($A110,'[1]Jan 2024 School Census'!$A:$A,0))</f>
        <v>72</v>
      </c>
      <c r="BC110" s="198">
        <f>INDEX('[1]Jan 2024 School Census'!BV:BV,MATCH($A110,'[1]Jan 2024 School Census'!$A:$A,0))</f>
        <v>35</v>
      </c>
      <c r="BD110" s="198">
        <f>INDEX('[1]Jan 2024 School Census'!BW:BW,MATCH($A110,'[1]Jan 2024 School Census'!$A:$A,0))+INDEX('[1]Jan 2024 School Census'!BX:BX,MATCH($A110,'[1]Jan 2024 School Census'!$A:$A,0))</f>
        <v>0</v>
      </c>
      <c r="BE110" s="198">
        <f>INDEX('[1]Jan 2024 EY Census'!J:J,MATCH($A110,'[1]Jan 2024 EY Census'!$A:$A,0))</f>
        <v>890.35466599999995</v>
      </c>
      <c r="BF110" s="198">
        <f>INDEX('[1]Jan 2024 EY Census'!K:K,MATCH($A110,'[1]Jan 2024 EY Census'!$A:$A,0))</f>
        <v>303.49999800000001</v>
      </c>
      <c r="BG110" s="198">
        <f>INDEX('[1]Jan 2024 EY Census'!L:L,MATCH($A110,'[1]Jan 2024 EY Census'!$A:$A,0))</f>
        <v>5</v>
      </c>
      <c r="BH110" s="198">
        <f t="shared" si="19"/>
        <v>160</v>
      </c>
      <c r="BI110" s="198">
        <f t="shared" si="20"/>
        <v>448</v>
      </c>
      <c r="BJ110" s="198">
        <f t="shared" si="21"/>
        <v>104</v>
      </c>
      <c r="BK110" s="198">
        <f t="shared" si="22"/>
        <v>156</v>
      </c>
      <c r="BL110" s="198">
        <v>150</v>
      </c>
      <c r="BN110" s="218">
        <v>309</v>
      </c>
      <c r="BO110" s="218" t="s">
        <v>147</v>
      </c>
      <c r="BP110" s="218">
        <v>3097001</v>
      </c>
      <c r="BQ110" s="218">
        <v>102176</v>
      </c>
      <c r="BR110" s="218" t="s">
        <v>334</v>
      </c>
      <c r="BS110" s="218" t="s">
        <v>241</v>
      </c>
      <c r="BT110" s="194" t="str">
        <f t="shared" si="12"/>
        <v>Maintained</v>
      </c>
      <c r="BU110" s="211">
        <v>50</v>
      </c>
      <c r="BV110" s="211">
        <v>59</v>
      </c>
      <c r="BW110" s="199">
        <f t="shared" si="17"/>
        <v>2</v>
      </c>
      <c r="BX110" s="195" t="str">
        <f t="shared" si="18"/>
        <v>3092</v>
      </c>
      <c r="BY110" s="228">
        <v>867</v>
      </c>
      <c r="BZ110" s="229" t="s">
        <v>107</v>
      </c>
      <c r="CA110" s="258">
        <v>651.91526315789474</v>
      </c>
      <c r="CB110" s="259">
        <v>53.101052631578952</v>
      </c>
      <c r="CC110" s="258">
        <v>405.27157894736848</v>
      </c>
      <c r="CD110" s="259">
        <v>7.7726315789473679</v>
      </c>
    </row>
    <row r="111" spans="1:82" ht="14.5" x14ac:dyDescent="0.35">
      <c r="A111" s="196">
        <v>343</v>
      </c>
      <c r="B111" s="197" t="s">
        <v>199</v>
      </c>
      <c r="C111" s="198">
        <v>20730.5</v>
      </c>
      <c r="D111" s="198">
        <v>15579.5</v>
      </c>
      <c r="E111" s="198">
        <f>INDEX('[1]Jan 2024 School Census'!D:D,MATCH($A111,'[1]Jan 2024 School Census'!$A:$A,0))</f>
        <v>44.6</v>
      </c>
      <c r="F111" s="198">
        <f>INDEX('[1]Jan 2024 School Census'!E:E,MATCH($A111,'[1]Jan 2024 School Census'!$A:$A,0))</f>
        <v>129.433333</v>
      </c>
      <c r="G111" s="198">
        <f>INDEX('[1]Jan 2024 School Census'!F:F,MATCH($A111,'[1]Jan 2024 School Census'!$A:$A,0))</f>
        <v>32</v>
      </c>
      <c r="H111" s="198">
        <f>INDEX('[1]Jan 2024 School Census'!G:G,MATCH($A111,'[1]Jan 2024 School Census'!$A:$A,0))+INDEX('[1]Jan 2024 School Census'!H:H,MATCH($A111,'[1]Jan 2024 School Census'!$A:$A,0))</f>
        <v>5</v>
      </c>
      <c r="I111" s="198">
        <f>INDEX('[1]Jan 2024 School Census'!I:I,MATCH($A111,'[1]Jan 2024 School Census'!$A:$A,0))</f>
        <v>113.4</v>
      </c>
      <c r="J111" s="198">
        <f>INDEX('[1]Jan 2024 School Census'!J:J,MATCH($A111,'[1]Jan 2024 School Census'!$A:$A,0))</f>
        <v>973.93333399999995</v>
      </c>
      <c r="K111" s="198">
        <f>INDEX('[1]Jan 2024 School Census'!K:K,MATCH($A111,'[1]Jan 2024 School Census'!$A:$A,0))</f>
        <v>419.933333</v>
      </c>
      <c r="L111" s="198">
        <f>INDEX('[1]Jan 2024 School Census'!L:L,MATCH($A111,'[1]Jan 2024 School Census'!$A:$A,0))+INDEX('[1]Jan 2024 School Census'!M:M,MATCH($A111,'[1]Jan 2024 School Census'!$A:$A,0))</f>
        <v>15.8</v>
      </c>
      <c r="M111" s="198">
        <f>INDEX('[1]Jan 2024 School Census'!N:N,MATCH($A111,'[1]Jan 2024 School Census'!$A:$A,0))+INDEX('[1]Jan 2024 School Census'!S:S,MATCH($A111,'[1]Jan 2024 School Census'!$A:$A,0))</f>
        <v>0</v>
      </c>
      <c r="N111" s="198">
        <f>INDEX('[1]Jan 2024 School Census'!O:O,MATCH($A111,'[1]Jan 2024 School Census'!$A:$A,0))+INDEX('[1]Jan 2024 School Census'!T:T,MATCH($A111,'[1]Jan 2024 School Census'!$A:$A,0))</f>
        <v>0</v>
      </c>
      <c r="O111" s="198">
        <f>INDEX('[1]Jan 2024 School Census'!P:P,MATCH($A111,'[1]Jan 2024 School Census'!$A:$A,0))+INDEX('[1]Jan 2024 School Census'!U:U,MATCH($A111,'[1]Jan 2024 School Census'!$A:$A,0))</f>
        <v>0</v>
      </c>
      <c r="P111" s="198">
        <f>INDEX('[1]Jan 2024 School Census'!Q:Q,MATCH($A111,'[1]Jan 2024 School Census'!$A:$A,0))+INDEX('[1]Jan 2024 School Census'!R:R,MATCH($A111,'[1]Jan 2024 School Census'!$A:$A,0))+INDEX('[1]Jan 2024 School Census'!V:V,MATCH($A111,'[1]Jan 2024 School Census'!$A:$A,0))+INDEX('[1]Jan 2024 School Census'!W:W,MATCH($A111,'[1]Jan 2024 School Census'!$A:$A,0))</f>
        <v>0</v>
      </c>
      <c r="Q111" s="198">
        <f>INDEX('[1]Jan 2024 School Census'!X:X,MATCH($A111,'[1]Jan 2024 School Census'!$A:$A,0))</f>
        <v>1.4</v>
      </c>
      <c r="R111" s="198">
        <f>INDEX('[1]Jan 2024 School Census'!Y:Y,MATCH($A111,'[1]Jan 2024 School Census'!$A:$A,0))</f>
        <v>107.2</v>
      </c>
      <c r="S111" s="198">
        <f>INDEX('[1]Jan 2024 School Census'!Z:Z,MATCH($A111,'[1]Jan 2024 School Census'!$A:$A,0))</f>
        <v>53.8</v>
      </c>
      <c r="T111" s="198">
        <f>INDEX('[1]Jan 2024 School Census'!AA:AA,MATCH($A111,'[1]Jan 2024 School Census'!$A:$A,0))+INDEX('[1]Jan 2024 School Census'!AB:AB,MATCH($A111,'[1]Jan 2024 School Census'!$A:$A,0))</f>
        <v>1</v>
      </c>
      <c r="U111" s="198">
        <f>INDEX('[1]Jan 2024 AP Census'!D:D,MATCH($A111,'[1]Jan 2024 AP Census'!$A:$A,0))</f>
        <v>0</v>
      </c>
      <c r="V111" s="198">
        <f>INDEX('[1]Jan 2024 AP Census'!E:E,MATCH($A111,'[1]Jan 2024 AP Census'!$A:$A,0))</f>
        <v>0</v>
      </c>
      <c r="W111" s="198">
        <f>INDEX('[1]Jan 2024 AP Census'!F:F,MATCH($A111,'[1]Jan 2024 AP Census'!$A:$A,0))</f>
        <v>0</v>
      </c>
      <c r="X111" s="198">
        <f>INDEX('[1]Jan 2024 EY Census'!D:D,MATCH($A111,'[1]Jan 2024 EY Census'!$A:$A,0))</f>
        <v>572.02066500000001</v>
      </c>
      <c r="Y111" s="198">
        <f>INDEX('[1]Jan 2024 EY Census'!E:E,MATCH($A111,'[1]Jan 2024 EY Census'!$A:$A,0))</f>
        <v>1304.9846640000001</v>
      </c>
      <c r="Z111" s="198">
        <f>INDEX('[1]Jan 2024 EY Census'!F:F,MATCH($A111,'[1]Jan 2024 EY Census'!$A:$A,0))</f>
        <v>414.066667</v>
      </c>
      <c r="AA111" s="198">
        <f>INDEX('[1]Jan 2024 EY Census'!G:G,MATCH($A111,'[1]Jan 2024 EY Census'!$A:$A,0))</f>
        <v>6.6</v>
      </c>
      <c r="AB111" s="198">
        <f>INDEX('[1]Jan 2024 School Census'!AF:AF,MATCH($A111,'[1]Jan 2024 School Census'!$A:$A,0))</f>
        <v>43</v>
      </c>
      <c r="AC111" s="198">
        <f>INDEX('[1]Jan 2024 School Census'!AG:AG,MATCH($A111,'[1]Jan 2024 School Census'!$A:$A,0))</f>
        <v>16</v>
      </c>
      <c r="AD111" s="198">
        <f>INDEX('[1]Jan 2024 School Census'!AH:AH,MATCH($A111,'[1]Jan 2024 School Census'!$A:$A,0))+INDEX('[1]Jan 2024 School Census'!AI:AI,MATCH($A111,'[1]Jan 2024 School Census'!$A:$A,0))</f>
        <v>5</v>
      </c>
      <c r="AE111" s="198">
        <f>INDEX('[1]Jan 2024 School Census'!AJ:AJ,MATCH($A111,'[1]Jan 2024 School Census'!$A:$A,0))</f>
        <v>181.4</v>
      </c>
      <c r="AF111" s="198">
        <f>INDEX('[1]Jan 2024 School Census'!AK:AK,MATCH($A111,'[1]Jan 2024 School Census'!$A:$A,0))</f>
        <v>91.8</v>
      </c>
      <c r="AG111" s="198">
        <f>INDEX('[1]Jan 2024 School Census'!AL:AL,MATCH($A111,'[1]Jan 2024 School Census'!$A:$A,0))+INDEX('[1]Jan 2024 School Census'!AM:AM,MATCH($A111,'[1]Jan 2024 School Census'!$A:$A,0))</f>
        <v>5.8</v>
      </c>
      <c r="AH111" s="198">
        <f>INDEX('[1]Jan 2024 School Census'!AN:AN,MATCH($A111,'[1]Jan 2024 School Census'!$A:$A,0))+INDEX('[1]Jan 2024 School Census'!AR:AR,MATCH($A111,'[1]Jan 2024 School Census'!$A:$A,0))</f>
        <v>0</v>
      </c>
      <c r="AI111" s="198">
        <f>INDEX('[1]Jan 2024 School Census'!AO:AO,MATCH($A111,'[1]Jan 2024 School Census'!$A:$A,0))+INDEX('[1]Jan 2024 School Census'!AS:AS,MATCH($A111,'[1]Jan 2024 School Census'!$A:$A,0))</f>
        <v>0</v>
      </c>
      <c r="AJ111" s="198">
        <f>INDEX('[1]Jan 2024 School Census'!AP:AP,MATCH($A111,'[1]Jan 2024 School Census'!$A:$A,0))+INDEX('[1]Jan 2024 School Census'!AQ:AQ,MATCH($A111,'[1]Jan 2024 School Census'!$A:$A,0))+INDEX('[1]Jan 2024 School Census'!AT:AT,MATCH($A111,'[1]Jan 2024 School Census'!$A:$A,0))+INDEX('[1]Jan 2024 School Census'!AU:AU,MATCH($A111,'[1]Jan 2024 School Census'!$A:$A,0))</f>
        <v>0</v>
      </c>
      <c r="AK111" s="198">
        <f>INDEX('[1]Jan 2024 School Census'!AV:AV,MATCH($A111,'[1]Jan 2024 School Census'!$A:$A,0))+INDEX('[1]Jan 2024 School Census'!AZ:AZ,MATCH($A111,'[1]Jan 2024 School Census'!$A:$A,0))</f>
        <v>15.8</v>
      </c>
      <c r="AL111" s="198">
        <f>INDEX('[1]Jan 2024 School Census'!AW:AW,MATCH($A111,'[1]Jan 2024 School Census'!$A:$A,0))+INDEX('[1]Jan 2024 School Census'!BA:BA,MATCH($A111,'[1]Jan 2024 School Census'!$A:$A,0))</f>
        <v>9</v>
      </c>
      <c r="AM111" s="198">
        <f>INDEX('[1]Jan 2024 School Census'!AX:AX,MATCH($A111,'[1]Jan 2024 School Census'!$A:$A,0))+INDEX('[1]Jan 2024 School Census'!BB:BB,MATCH($A111,'[1]Jan 2024 School Census'!$A:$A,0))+INDEX('[1]Jan 2024 School Census'!AY:AY,MATCH($A111,'[1]Jan 2024 School Census'!$A:$A,0))+INDEX('[1]Jan 2024 School Census'!BC:BC,MATCH($A111,'[1]Jan 2024 School Census'!$A:$A,0))</f>
        <v>0</v>
      </c>
      <c r="AN111" s="198">
        <f>INDEX('[1]Jan 2024 AP Census'!I:I,MATCH($A111,'[1]Jan 2024 AP Census'!$A:$A,0))</f>
        <v>0</v>
      </c>
      <c r="AO111" s="198">
        <f>INDEX('[1]Jan 2024 AP Census'!J:J,MATCH($A111,'[1]Jan 2024 AP Census'!$A:$A,0))</f>
        <v>0</v>
      </c>
      <c r="AP111" s="198">
        <f>INDEX('[1]Jan 2024 EY Census'!N:N,MATCH($A111,'[1]Jan 2024 EY Census'!$A:$A,0))</f>
        <v>125.711332</v>
      </c>
      <c r="AQ111" s="198">
        <f>INDEX('[1]Jan 2024 EY Census'!O:O,MATCH($A111,'[1]Jan 2024 EY Census'!$A:$A,0))</f>
        <v>59.933332999999998</v>
      </c>
      <c r="AR111" s="198">
        <f>INDEX('[1]Jan 2024 EY Census'!P:P,MATCH($A111,'[1]Jan 2024 EY Census'!$A:$A,0))</f>
        <v>1</v>
      </c>
      <c r="AS111" s="198">
        <f>INDEX('[1]Jan 2024 School Census'!BE:BE,MATCH($A111,'[1]Jan 2024 School Census'!$A:$A,0))</f>
        <v>29.233332999999998</v>
      </c>
      <c r="AT111" s="198">
        <f>INDEX('[1]Jan 2024 School Census'!BF:BF,MATCH($A111,'[1]Jan 2024 School Census'!$A:$A,0))</f>
        <v>7.7</v>
      </c>
      <c r="AU111" s="198">
        <f>INDEX('[1]Jan 2024 School Census'!BG:BG,MATCH($A111,'[1]Jan 2024 School Census'!$A:$A,0))+INDEX('[1]Jan 2024 School Census'!BH:BH,MATCH($A111,'[1]Jan 2024 School Census'!$A:$A,0))</f>
        <v>0</v>
      </c>
      <c r="AV111" s="198">
        <f>INDEX('[1]Jan 2024 School Census'!BI:BI,MATCH($A111,'[1]Jan 2024 School Census'!$A:$A,0))</f>
        <v>418.96667200000002</v>
      </c>
      <c r="AW111" s="198">
        <f>INDEX('[1]Jan 2024 School Census'!BJ:BJ,MATCH($A111,'[1]Jan 2024 School Census'!$A:$A,0))</f>
        <v>231.13333399999999</v>
      </c>
      <c r="AX111" s="198">
        <f>INDEX('[1]Jan 2024 School Census'!BK:BK,MATCH($A111,'[1]Jan 2024 School Census'!$A:$A,0))+INDEX('[1]Jan 2024 School Census'!BL:BL,MATCH($A111,'[1]Jan 2024 School Census'!$A:$A,0))</f>
        <v>3.6</v>
      </c>
      <c r="AY111" s="198">
        <f>INDEX('[1]Jan 2024 School Census'!BM:BM,MATCH($A111,'[1]Jan 2024 School Census'!$A:$A,0))+INDEX('[1]Jan 2024 School Census'!BQ:BQ,MATCH($A111,'[1]Jan 2024 School Census'!$A:$A,0))</f>
        <v>0</v>
      </c>
      <c r="AZ111" s="198">
        <f>INDEX('[1]Jan 2024 School Census'!BN:BN,MATCH($A111,'[1]Jan 2024 School Census'!$A:$A,0))+INDEX('[1]Jan 2024 School Census'!BR:BR,MATCH($A111,'[1]Jan 2024 School Census'!$A:$A,0))</f>
        <v>0</v>
      </c>
      <c r="BA111" s="198">
        <f>INDEX('[1]Jan 2024 School Census'!BO:BO,MATCH($A111,'[1]Jan 2024 School Census'!$A:$A,0))+INDEX('[1]Jan 2024 School Census'!BP:BP,MATCH($A111,'[1]Jan 2024 School Census'!$A:$A,0))+INDEX('[1]Jan 2024 School Census'!BS:BS,MATCH($A111,'[1]Jan 2024 School Census'!$A:$A,0))+INDEX('[1]Jan 2024 School Census'!BT:BT,MATCH($A111,'[1]Jan 2024 School Census'!$A:$A,0))</f>
        <v>0</v>
      </c>
      <c r="BB111" s="198">
        <f>INDEX('[1]Jan 2024 School Census'!BU:BU,MATCH($A111,'[1]Jan 2024 School Census'!$A:$A,0))</f>
        <v>62.600005000000003</v>
      </c>
      <c r="BC111" s="198">
        <f>INDEX('[1]Jan 2024 School Census'!BV:BV,MATCH($A111,'[1]Jan 2024 School Census'!$A:$A,0))</f>
        <v>33.733333999999999</v>
      </c>
      <c r="BD111" s="198">
        <f>INDEX('[1]Jan 2024 School Census'!BW:BW,MATCH($A111,'[1]Jan 2024 School Census'!$A:$A,0))+INDEX('[1]Jan 2024 School Census'!BX:BX,MATCH($A111,'[1]Jan 2024 School Census'!$A:$A,0))</f>
        <v>0</v>
      </c>
      <c r="BE111" s="198">
        <f>INDEX('[1]Jan 2024 EY Census'!J:J,MATCH($A111,'[1]Jan 2024 EY Census'!$A:$A,0))</f>
        <v>857.05067699999995</v>
      </c>
      <c r="BF111" s="198">
        <f>INDEX('[1]Jan 2024 EY Census'!K:K,MATCH($A111,'[1]Jan 2024 EY Census'!$A:$A,0))</f>
        <v>263.89466800000002</v>
      </c>
      <c r="BG111" s="198">
        <f>INDEX('[1]Jan 2024 EY Census'!L:L,MATCH($A111,'[1]Jan 2024 EY Census'!$A:$A,0))</f>
        <v>1</v>
      </c>
      <c r="BH111" s="198">
        <f t="shared" si="19"/>
        <v>184</v>
      </c>
      <c r="BI111" s="198">
        <f t="shared" si="20"/>
        <v>622</v>
      </c>
      <c r="BJ111" s="198">
        <f t="shared" si="21"/>
        <v>0</v>
      </c>
      <c r="BK111" s="198">
        <f t="shared" si="22"/>
        <v>0</v>
      </c>
      <c r="BL111" s="198">
        <v>130</v>
      </c>
      <c r="BN111" s="218">
        <v>309</v>
      </c>
      <c r="BO111" s="218" t="s">
        <v>147</v>
      </c>
      <c r="BP111" s="218">
        <v>3097003</v>
      </c>
      <c r="BQ111" s="218">
        <v>145917</v>
      </c>
      <c r="BR111" s="218" t="s">
        <v>335</v>
      </c>
      <c r="BS111" s="218" t="s">
        <v>256</v>
      </c>
      <c r="BT111" s="194" t="str">
        <f t="shared" si="12"/>
        <v>Academy</v>
      </c>
      <c r="BU111" s="211">
        <v>36</v>
      </c>
      <c r="BV111" s="211">
        <v>90</v>
      </c>
      <c r="BW111" s="199">
        <f t="shared" si="17"/>
        <v>3</v>
      </c>
      <c r="BX111" s="195" t="str">
        <f t="shared" si="18"/>
        <v>3093</v>
      </c>
      <c r="BY111" s="228">
        <v>868</v>
      </c>
      <c r="BZ111" s="229" t="s">
        <v>233</v>
      </c>
      <c r="CA111" s="258">
        <v>628.41894736842096</v>
      </c>
      <c r="CB111" s="259">
        <v>32.595263157894735</v>
      </c>
      <c r="CC111" s="258">
        <v>420.70736842105265</v>
      </c>
      <c r="CD111" s="259">
        <v>2.0526315789473686</v>
      </c>
    </row>
    <row r="112" spans="1:82" ht="14.5" x14ac:dyDescent="0.35">
      <c r="A112" s="196">
        <v>373</v>
      </c>
      <c r="B112" s="197" t="s">
        <v>200</v>
      </c>
      <c r="C112" s="198">
        <v>44295</v>
      </c>
      <c r="D112" s="198">
        <v>30635</v>
      </c>
      <c r="E112" s="198">
        <f>INDEX('[1]Jan 2024 School Census'!D:D,MATCH($A112,'[1]Jan 2024 School Census'!$A:$A,0))</f>
        <v>17</v>
      </c>
      <c r="F112" s="198">
        <f>INDEX('[1]Jan 2024 School Census'!E:E,MATCH($A112,'[1]Jan 2024 School Census'!$A:$A,0))</f>
        <v>106.8</v>
      </c>
      <c r="G112" s="198">
        <f>INDEX('[1]Jan 2024 School Census'!F:F,MATCH($A112,'[1]Jan 2024 School Census'!$A:$A,0))</f>
        <v>44.133333</v>
      </c>
      <c r="H112" s="198">
        <f>INDEX('[1]Jan 2024 School Census'!G:G,MATCH($A112,'[1]Jan 2024 School Census'!$A:$A,0))+INDEX('[1]Jan 2024 School Census'!H:H,MATCH($A112,'[1]Jan 2024 School Census'!$A:$A,0))</f>
        <v>0</v>
      </c>
      <c r="I112" s="198">
        <f>INDEX('[1]Jan 2024 School Census'!I:I,MATCH($A112,'[1]Jan 2024 School Census'!$A:$A,0))</f>
        <v>27.2</v>
      </c>
      <c r="J112" s="198">
        <f>INDEX('[1]Jan 2024 School Census'!J:J,MATCH($A112,'[1]Jan 2024 School Census'!$A:$A,0))</f>
        <v>719.527331</v>
      </c>
      <c r="K112" s="198">
        <f>INDEX('[1]Jan 2024 School Census'!K:K,MATCH($A112,'[1]Jan 2024 School Census'!$A:$A,0))</f>
        <v>275.60000000000002</v>
      </c>
      <c r="L112" s="198">
        <f>INDEX('[1]Jan 2024 School Census'!L:L,MATCH($A112,'[1]Jan 2024 School Census'!$A:$A,0))+INDEX('[1]Jan 2024 School Census'!M:M,MATCH($A112,'[1]Jan 2024 School Census'!$A:$A,0))</f>
        <v>14.933332999999999</v>
      </c>
      <c r="M112" s="198">
        <f>INDEX('[1]Jan 2024 School Census'!N:N,MATCH($A112,'[1]Jan 2024 School Census'!$A:$A,0))+INDEX('[1]Jan 2024 School Census'!S:S,MATCH($A112,'[1]Jan 2024 School Census'!$A:$A,0))</f>
        <v>0</v>
      </c>
      <c r="N112" s="198">
        <f>INDEX('[1]Jan 2024 School Census'!O:O,MATCH($A112,'[1]Jan 2024 School Census'!$A:$A,0))+INDEX('[1]Jan 2024 School Census'!T:T,MATCH($A112,'[1]Jan 2024 School Census'!$A:$A,0))</f>
        <v>0</v>
      </c>
      <c r="O112" s="198">
        <f>INDEX('[1]Jan 2024 School Census'!P:P,MATCH($A112,'[1]Jan 2024 School Census'!$A:$A,0))+INDEX('[1]Jan 2024 School Census'!U:U,MATCH($A112,'[1]Jan 2024 School Census'!$A:$A,0))</f>
        <v>0</v>
      </c>
      <c r="P112" s="198">
        <f>INDEX('[1]Jan 2024 School Census'!Q:Q,MATCH($A112,'[1]Jan 2024 School Census'!$A:$A,0))+INDEX('[1]Jan 2024 School Census'!R:R,MATCH($A112,'[1]Jan 2024 School Census'!$A:$A,0))+INDEX('[1]Jan 2024 School Census'!V:V,MATCH($A112,'[1]Jan 2024 School Census'!$A:$A,0))+INDEX('[1]Jan 2024 School Census'!W:W,MATCH($A112,'[1]Jan 2024 School Census'!$A:$A,0))</f>
        <v>0</v>
      </c>
      <c r="Q112" s="198">
        <f>INDEX('[1]Jan 2024 School Census'!X:X,MATCH($A112,'[1]Jan 2024 School Census'!$A:$A,0))</f>
        <v>302.93333200000001</v>
      </c>
      <c r="R112" s="198">
        <f>INDEX('[1]Jan 2024 School Census'!Y:Y,MATCH($A112,'[1]Jan 2024 School Census'!$A:$A,0))</f>
        <v>1554.099999</v>
      </c>
      <c r="S112" s="198">
        <f>INDEX('[1]Jan 2024 School Census'!Z:Z,MATCH($A112,'[1]Jan 2024 School Census'!$A:$A,0))</f>
        <v>628.56666600000005</v>
      </c>
      <c r="T112" s="198">
        <f>INDEX('[1]Jan 2024 School Census'!AA:AA,MATCH($A112,'[1]Jan 2024 School Census'!$A:$A,0))+INDEX('[1]Jan 2024 School Census'!AB:AB,MATCH($A112,'[1]Jan 2024 School Census'!$A:$A,0))</f>
        <v>14</v>
      </c>
      <c r="U112" s="198">
        <f>INDEX('[1]Jan 2024 AP Census'!D:D,MATCH($A112,'[1]Jan 2024 AP Census'!$A:$A,0))</f>
        <v>0</v>
      </c>
      <c r="V112" s="198">
        <f>INDEX('[1]Jan 2024 AP Census'!E:E,MATCH($A112,'[1]Jan 2024 AP Census'!$A:$A,0))</f>
        <v>0</v>
      </c>
      <c r="W112" s="198">
        <f>INDEX('[1]Jan 2024 AP Census'!F:F,MATCH($A112,'[1]Jan 2024 AP Census'!$A:$A,0))</f>
        <v>0</v>
      </c>
      <c r="X112" s="198">
        <f>INDEX('[1]Jan 2024 EY Census'!D:D,MATCH($A112,'[1]Jan 2024 EY Census'!$A:$A,0))</f>
        <v>899.65532800000005</v>
      </c>
      <c r="Y112" s="198">
        <f>INDEX('[1]Jan 2024 EY Census'!E:E,MATCH($A112,'[1]Jan 2024 EY Census'!$A:$A,0))</f>
        <v>3197.16932</v>
      </c>
      <c r="Z112" s="198">
        <f>INDEX('[1]Jan 2024 EY Census'!F:F,MATCH($A112,'[1]Jan 2024 EY Census'!$A:$A,0))</f>
        <v>1083.123333</v>
      </c>
      <c r="AA112" s="198">
        <f>INDEX('[1]Jan 2024 EY Census'!G:G,MATCH($A112,'[1]Jan 2024 EY Census'!$A:$A,0))</f>
        <v>91.6</v>
      </c>
      <c r="AB112" s="198">
        <f>INDEX('[1]Jan 2024 School Census'!AF:AF,MATCH($A112,'[1]Jan 2024 School Census'!$A:$A,0))</f>
        <v>27.8</v>
      </c>
      <c r="AC112" s="198">
        <f>INDEX('[1]Jan 2024 School Census'!AG:AG,MATCH($A112,'[1]Jan 2024 School Census'!$A:$A,0))</f>
        <v>14.533333000000001</v>
      </c>
      <c r="AD112" s="198">
        <f>INDEX('[1]Jan 2024 School Census'!AH:AH,MATCH($A112,'[1]Jan 2024 School Census'!$A:$A,0))+INDEX('[1]Jan 2024 School Census'!AI:AI,MATCH($A112,'[1]Jan 2024 School Census'!$A:$A,0))</f>
        <v>0</v>
      </c>
      <c r="AE112" s="198">
        <f>INDEX('[1]Jan 2024 School Census'!AJ:AJ,MATCH($A112,'[1]Jan 2024 School Census'!$A:$A,0))</f>
        <v>201.1</v>
      </c>
      <c r="AF112" s="198">
        <f>INDEX('[1]Jan 2024 School Census'!AK:AK,MATCH($A112,'[1]Jan 2024 School Census'!$A:$A,0))</f>
        <v>91.7</v>
      </c>
      <c r="AG112" s="198">
        <f>INDEX('[1]Jan 2024 School Census'!AL:AL,MATCH($A112,'[1]Jan 2024 School Census'!$A:$A,0))+INDEX('[1]Jan 2024 School Census'!AM:AM,MATCH($A112,'[1]Jan 2024 School Census'!$A:$A,0))</f>
        <v>3.6</v>
      </c>
      <c r="AH112" s="198">
        <f>INDEX('[1]Jan 2024 School Census'!AN:AN,MATCH($A112,'[1]Jan 2024 School Census'!$A:$A,0))+INDEX('[1]Jan 2024 School Census'!AR:AR,MATCH($A112,'[1]Jan 2024 School Census'!$A:$A,0))</f>
        <v>0</v>
      </c>
      <c r="AI112" s="198">
        <f>INDEX('[1]Jan 2024 School Census'!AO:AO,MATCH($A112,'[1]Jan 2024 School Census'!$A:$A,0))+INDEX('[1]Jan 2024 School Census'!AS:AS,MATCH($A112,'[1]Jan 2024 School Census'!$A:$A,0))</f>
        <v>0</v>
      </c>
      <c r="AJ112" s="198">
        <f>INDEX('[1]Jan 2024 School Census'!AP:AP,MATCH($A112,'[1]Jan 2024 School Census'!$A:$A,0))+INDEX('[1]Jan 2024 School Census'!AQ:AQ,MATCH($A112,'[1]Jan 2024 School Census'!$A:$A,0))+INDEX('[1]Jan 2024 School Census'!AT:AT,MATCH($A112,'[1]Jan 2024 School Census'!$A:$A,0))+INDEX('[1]Jan 2024 School Census'!AU:AU,MATCH($A112,'[1]Jan 2024 School Census'!$A:$A,0))</f>
        <v>0</v>
      </c>
      <c r="AK112" s="198">
        <f>INDEX('[1]Jan 2024 School Census'!AV:AV,MATCH($A112,'[1]Jan 2024 School Census'!$A:$A,0))+INDEX('[1]Jan 2024 School Census'!AZ:AZ,MATCH($A112,'[1]Jan 2024 School Census'!$A:$A,0))</f>
        <v>548.13333299999999</v>
      </c>
      <c r="AL112" s="198">
        <f>INDEX('[1]Jan 2024 School Census'!AW:AW,MATCH($A112,'[1]Jan 2024 School Census'!$A:$A,0))+INDEX('[1]Jan 2024 School Census'!BA:BA,MATCH($A112,'[1]Jan 2024 School Census'!$A:$A,0))</f>
        <v>259.26666599999999</v>
      </c>
      <c r="AM112" s="198">
        <f>INDEX('[1]Jan 2024 School Census'!AX:AX,MATCH($A112,'[1]Jan 2024 School Census'!$A:$A,0))+INDEX('[1]Jan 2024 School Census'!BB:BB,MATCH($A112,'[1]Jan 2024 School Census'!$A:$A,0))+INDEX('[1]Jan 2024 School Census'!AY:AY,MATCH($A112,'[1]Jan 2024 School Census'!$A:$A,0))+INDEX('[1]Jan 2024 School Census'!BC:BC,MATCH($A112,'[1]Jan 2024 School Census'!$A:$A,0))</f>
        <v>10</v>
      </c>
      <c r="AN112" s="198">
        <f>INDEX('[1]Jan 2024 AP Census'!I:I,MATCH($A112,'[1]Jan 2024 AP Census'!$A:$A,0))</f>
        <v>0</v>
      </c>
      <c r="AO112" s="198">
        <f>INDEX('[1]Jan 2024 AP Census'!J:J,MATCH($A112,'[1]Jan 2024 AP Census'!$A:$A,0))</f>
        <v>0</v>
      </c>
      <c r="AP112" s="198">
        <f>INDEX('[1]Jan 2024 EY Census'!N:N,MATCH($A112,'[1]Jan 2024 EY Census'!$A:$A,0))</f>
        <v>565.02132900000004</v>
      </c>
      <c r="AQ112" s="198">
        <f>INDEX('[1]Jan 2024 EY Census'!O:O,MATCH($A112,'[1]Jan 2024 EY Census'!$A:$A,0))</f>
        <v>206.433334</v>
      </c>
      <c r="AR112" s="198">
        <f>INDEX('[1]Jan 2024 EY Census'!P:P,MATCH($A112,'[1]Jan 2024 EY Census'!$A:$A,0))</f>
        <v>22.733332999999998</v>
      </c>
      <c r="AS112" s="198">
        <f>INDEX('[1]Jan 2024 School Census'!BE:BE,MATCH($A112,'[1]Jan 2024 School Census'!$A:$A,0))</f>
        <v>31.8</v>
      </c>
      <c r="AT112" s="198">
        <f>INDEX('[1]Jan 2024 School Census'!BF:BF,MATCH($A112,'[1]Jan 2024 School Census'!$A:$A,0))</f>
        <v>20.2</v>
      </c>
      <c r="AU112" s="198">
        <f>INDEX('[1]Jan 2024 School Census'!BG:BG,MATCH($A112,'[1]Jan 2024 School Census'!$A:$A,0))+INDEX('[1]Jan 2024 School Census'!BH:BH,MATCH($A112,'[1]Jan 2024 School Census'!$A:$A,0))</f>
        <v>0</v>
      </c>
      <c r="AV112" s="198">
        <f>INDEX('[1]Jan 2024 School Census'!BI:BI,MATCH($A112,'[1]Jan 2024 School Census'!$A:$A,0))</f>
        <v>185.10666900000001</v>
      </c>
      <c r="AW112" s="198">
        <f>INDEX('[1]Jan 2024 School Census'!BJ:BJ,MATCH($A112,'[1]Jan 2024 School Census'!$A:$A,0))</f>
        <v>89.283333999999996</v>
      </c>
      <c r="AX112" s="198">
        <f>INDEX('[1]Jan 2024 School Census'!BK:BK,MATCH($A112,'[1]Jan 2024 School Census'!$A:$A,0))+INDEX('[1]Jan 2024 School Census'!BL:BL,MATCH($A112,'[1]Jan 2024 School Census'!$A:$A,0))</f>
        <v>7.6</v>
      </c>
      <c r="AY112" s="198">
        <f>INDEX('[1]Jan 2024 School Census'!BM:BM,MATCH($A112,'[1]Jan 2024 School Census'!$A:$A,0))+INDEX('[1]Jan 2024 School Census'!BQ:BQ,MATCH($A112,'[1]Jan 2024 School Census'!$A:$A,0))</f>
        <v>0</v>
      </c>
      <c r="AZ112" s="198">
        <f>INDEX('[1]Jan 2024 School Census'!BN:BN,MATCH($A112,'[1]Jan 2024 School Census'!$A:$A,0))+INDEX('[1]Jan 2024 School Census'!BR:BR,MATCH($A112,'[1]Jan 2024 School Census'!$A:$A,0))</f>
        <v>0</v>
      </c>
      <c r="BA112" s="198">
        <f>INDEX('[1]Jan 2024 School Census'!BO:BO,MATCH($A112,'[1]Jan 2024 School Census'!$A:$A,0))+INDEX('[1]Jan 2024 School Census'!BP:BP,MATCH($A112,'[1]Jan 2024 School Census'!$A:$A,0))+INDEX('[1]Jan 2024 School Census'!BS:BS,MATCH($A112,'[1]Jan 2024 School Census'!$A:$A,0))+INDEX('[1]Jan 2024 School Census'!BT:BT,MATCH($A112,'[1]Jan 2024 School Census'!$A:$A,0))</f>
        <v>0</v>
      </c>
      <c r="BB112" s="198">
        <f>INDEX('[1]Jan 2024 School Census'!BU:BU,MATCH($A112,'[1]Jan 2024 School Census'!$A:$A,0))</f>
        <v>233.418003</v>
      </c>
      <c r="BC112" s="198">
        <f>INDEX('[1]Jan 2024 School Census'!BV:BV,MATCH($A112,'[1]Jan 2024 School Census'!$A:$A,0))</f>
        <v>126.733333</v>
      </c>
      <c r="BD112" s="198">
        <f>INDEX('[1]Jan 2024 School Census'!BW:BW,MATCH($A112,'[1]Jan 2024 School Census'!$A:$A,0))+INDEX('[1]Jan 2024 School Census'!BX:BX,MATCH($A112,'[1]Jan 2024 School Census'!$A:$A,0))</f>
        <v>0.6</v>
      </c>
      <c r="BE112" s="198">
        <f>INDEX('[1]Jan 2024 EY Census'!J:J,MATCH($A112,'[1]Jan 2024 EY Census'!$A:$A,0))</f>
        <v>1718.036652</v>
      </c>
      <c r="BF112" s="198">
        <f>INDEX('[1]Jan 2024 EY Census'!K:K,MATCH($A112,'[1]Jan 2024 EY Census'!$A:$A,0))</f>
        <v>601.29666699999996</v>
      </c>
      <c r="BG112" s="198">
        <f>INDEX('[1]Jan 2024 EY Census'!L:L,MATCH($A112,'[1]Jan 2024 EY Census'!$A:$A,0))</f>
        <v>26.8</v>
      </c>
      <c r="BH112" s="198">
        <f t="shared" si="19"/>
        <v>500</v>
      </c>
      <c r="BI112" s="198">
        <f t="shared" si="20"/>
        <v>877</v>
      </c>
      <c r="BJ112" s="198">
        <f t="shared" si="21"/>
        <v>31</v>
      </c>
      <c r="BK112" s="198">
        <f t="shared" si="22"/>
        <v>234</v>
      </c>
      <c r="BL112" s="198">
        <v>99</v>
      </c>
      <c r="BN112" s="218">
        <v>309</v>
      </c>
      <c r="BO112" s="218" t="s">
        <v>147</v>
      </c>
      <c r="BP112" s="218">
        <v>3097005</v>
      </c>
      <c r="BQ112" s="218">
        <v>102177</v>
      </c>
      <c r="BR112" s="218" t="s">
        <v>1148</v>
      </c>
      <c r="BS112" s="218" t="s">
        <v>241</v>
      </c>
      <c r="BT112" s="194" t="str">
        <f t="shared" si="12"/>
        <v>Maintained</v>
      </c>
      <c r="BU112" s="211">
        <v>128</v>
      </c>
      <c r="BV112" s="211">
        <v>0</v>
      </c>
      <c r="BW112" s="199">
        <f t="shared" si="17"/>
        <v>4</v>
      </c>
      <c r="BX112" s="195" t="str">
        <f t="shared" si="18"/>
        <v>3094</v>
      </c>
      <c r="BY112" s="228">
        <v>869</v>
      </c>
      <c r="BZ112" s="229" t="s">
        <v>229</v>
      </c>
      <c r="CA112" s="258">
        <v>803.37824831578951</v>
      </c>
      <c r="CB112" s="259">
        <v>95.671052631578931</v>
      </c>
      <c r="CC112" s="258">
        <v>505.30315789473684</v>
      </c>
      <c r="CD112" s="259">
        <v>3.0789473684210527</v>
      </c>
    </row>
    <row r="113" spans="1:82" ht="14.5" x14ac:dyDescent="0.35">
      <c r="A113" s="196">
        <v>893</v>
      </c>
      <c r="B113" s="197" t="s">
        <v>201</v>
      </c>
      <c r="C113" s="198">
        <v>20762</v>
      </c>
      <c r="D113" s="198">
        <v>15567.5</v>
      </c>
      <c r="E113" s="198">
        <f>INDEX('[1]Jan 2024 School Census'!D:D,MATCH($A113,'[1]Jan 2024 School Census'!$A:$A,0))</f>
        <v>0</v>
      </c>
      <c r="F113" s="198">
        <f>INDEX('[1]Jan 2024 School Census'!E:E,MATCH($A113,'[1]Jan 2024 School Census'!$A:$A,0))</f>
        <v>0</v>
      </c>
      <c r="G113" s="198">
        <f>INDEX('[1]Jan 2024 School Census'!F:F,MATCH($A113,'[1]Jan 2024 School Census'!$A:$A,0))</f>
        <v>0</v>
      </c>
      <c r="H113" s="198">
        <f>INDEX('[1]Jan 2024 School Census'!G:G,MATCH($A113,'[1]Jan 2024 School Census'!$A:$A,0))+INDEX('[1]Jan 2024 School Census'!H:H,MATCH($A113,'[1]Jan 2024 School Census'!$A:$A,0))</f>
        <v>0</v>
      </c>
      <c r="I113" s="198">
        <f>INDEX('[1]Jan 2024 School Census'!I:I,MATCH($A113,'[1]Jan 2024 School Census'!$A:$A,0))</f>
        <v>48.966667999999999</v>
      </c>
      <c r="J113" s="198">
        <f>INDEX('[1]Jan 2024 School Census'!J:J,MATCH($A113,'[1]Jan 2024 School Census'!$A:$A,0))</f>
        <v>489.48933799999998</v>
      </c>
      <c r="K113" s="198">
        <f>INDEX('[1]Jan 2024 School Census'!K:K,MATCH($A113,'[1]Jan 2024 School Census'!$A:$A,0))</f>
        <v>186.05600100000001</v>
      </c>
      <c r="L113" s="198">
        <f>INDEX('[1]Jan 2024 School Census'!L:L,MATCH($A113,'[1]Jan 2024 School Census'!$A:$A,0))+INDEX('[1]Jan 2024 School Census'!M:M,MATCH($A113,'[1]Jan 2024 School Census'!$A:$A,0))</f>
        <v>4.8</v>
      </c>
      <c r="M113" s="198">
        <f>INDEX('[1]Jan 2024 School Census'!N:N,MATCH($A113,'[1]Jan 2024 School Census'!$A:$A,0))+INDEX('[1]Jan 2024 School Census'!S:S,MATCH($A113,'[1]Jan 2024 School Census'!$A:$A,0))</f>
        <v>0</v>
      </c>
      <c r="N113" s="198">
        <f>INDEX('[1]Jan 2024 School Census'!O:O,MATCH($A113,'[1]Jan 2024 School Census'!$A:$A,0))+INDEX('[1]Jan 2024 School Census'!T:T,MATCH($A113,'[1]Jan 2024 School Census'!$A:$A,0))</f>
        <v>0</v>
      </c>
      <c r="O113" s="198">
        <f>INDEX('[1]Jan 2024 School Census'!P:P,MATCH($A113,'[1]Jan 2024 School Census'!$A:$A,0))+INDEX('[1]Jan 2024 School Census'!U:U,MATCH($A113,'[1]Jan 2024 School Census'!$A:$A,0))</f>
        <v>0</v>
      </c>
      <c r="P113" s="198">
        <f>INDEX('[1]Jan 2024 School Census'!Q:Q,MATCH($A113,'[1]Jan 2024 School Census'!$A:$A,0))+INDEX('[1]Jan 2024 School Census'!R:R,MATCH($A113,'[1]Jan 2024 School Census'!$A:$A,0))+INDEX('[1]Jan 2024 School Census'!V:V,MATCH($A113,'[1]Jan 2024 School Census'!$A:$A,0))+INDEX('[1]Jan 2024 School Census'!W:W,MATCH($A113,'[1]Jan 2024 School Census'!$A:$A,0))</f>
        <v>0</v>
      </c>
      <c r="Q113" s="198">
        <f>INDEX('[1]Jan 2024 School Census'!X:X,MATCH($A113,'[1]Jan 2024 School Census'!$A:$A,0))</f>
        <v>45.166665999999999</v>
      </c>
      <c r="R113" s="198">
        <f>INDEX('[1]Jan 2024 School Census'!Y:Y,MATCH($A113,'[1]Jan 2024 School Census'!$A:$A,0))</f>
        <v>575.75266699999997</v>
      </c>
      <c r="S113" s="198">
        <f>INDEX('[1]Jan 2024 School Census'!Z:Z,MATCH($A113,'[1]Jan 2024 School Census'!$A:$A,0))</f>
        <v>224.144001</v>
      </c>
      <c r="T113" s="198">
        <f>INDEX('[1]Jan 2024 School Census'!AA:AA,MATCH($A113,'[1]Jan 2024 School Census'!$A:$A,0))+INDEX('[1]Jan 2024 School Census'!AB:AB,MATCH($A113,'[1]Jan 2024 School Census'!$A:$A,0))</f>
        <v>5</v>
      </c>
      <c r="U113" s="198">
        <f>INDEX('[1]Jan 2024 AP Census'!D:D,MATCH($A113,'[1]Jan 2024 AP Census'!$A:$A,0))</f>
        <v>0</v>
      </c>
      <c r="V113" s="198">
        <f>INDEX('[1]Jan 2024 AP Census'!E:E,MATCH($A113,'[1]Jan 2024 AP Census'!$A:$A,0))</f>
        <v>0</v>
      </c>
      <c r="W113" s="198">
        <f>INDEX('[1]Jan 2024 AP Census'!F:F,MATCH($A113,'[1]Jan 2024 AP Census'!$A:$A,0))</f>
        <v>0</v>
      </c>
      <c r="X113" s="198">
        <f>INDEX('[1]Jan 2024 EY Census'!D:D,MATCH($A113,'[1]Jan 2024 EY Census'!$A:$A,0))</f>
        <v>382.22666400000003</v>
      </c>
      <c r="Y113" s="198">
        <f>INDEX('[1]Jan 2024 EY Census'!E:E,MATCH($A113,'[1]Jan 2024 EY Census'!$A:$A,0))</f>
        <v>1600.145336</v>
      </c>
      <c r="Z113" s="198">
        <f>INDEX('[1]Jan 2024 EY Census'!F:F,MATCH($A113,'[1]Jan 2024 EY Census'!$A:$A,0))</f>
        <v>535.97866499999998</v>
      </c>
      <c r="AA113" s="198">
        <f>INDEX('[1]Jan 2024 EY Census'!G:G,MATCH($A113,'[1]Jan 2024 EY Census'!$A:$A,0))</f>
        <v>60</v>
      </c>
      <c r="AB113" s="198">
        <f>INDEX('[1]Jan 2024 School Census'!AF:AF,MATCH($A113,'[1]Jan 2024 School Census'!$A:$A,0))</f>
        <v>0</v>
      </c>
      <c r="AC113" s="198">
        <f>INDEX('[1]Jan 2024 School Census'!AG:AG,MATCH($A113,'[1]Jan 2024 School Census'!$A:$A,0))</f>
        <v>0</v>
      </c>
      <c r="AD113" s="198">
        <f>INDEX('[1]Jan 2024 School Census'!AH:AH,MATCH($A113,'[1]Jan 2024 School Census'!$A:$A,0))+INDEX('[1]Jan 2024 School Census'!AI:AI,MATCH($A113,'[1]Jan 2024 School Census'!$A:$A,0))</f>
        <v>0</v>
      </c>
      <c r="AE113" s="198">
        <f>INDEX('[1]Jan 2024 School Census'!AJ:AJ,MATCH($A113,'[1]Jan 2024 School Census'!$A:$A,0))</f>
        <v>50.666668000000001</v>
      </c>
      <c r="AF113" s="198">
        <f>INDEX('[1]Jan 2024 School Census'!AK:AK,MATCH($A113,'[1]Jan 2024 School Census'!$A:$A,0))</f>
        <v>24.733333999999999</v>
      </c>
      <c r="AG113" s="198">
        <f>INDEX('[1]Jan 2024 School Census'!AL:AL,MATCH($A113,'[1]Jan 2024 School Census'!$A:$A,0))+INDEX('[1]Jan 2024 School Census'!AM:AM,MATCH($A113,'[1]Jan 2024 School Census'!$A:$A,0))</f>
        <v>1</v>
      </c>
      <c r="AH113" s="198">
        <f>INDEX('[1]Jan 2024 School Census'!AN:AN,MATCH($A113,'[1]Jan 2024 School Census'!$A:$A,0))+INDEX('[1]Jan 2024 School Census'!AR:AR,MATCH($A113,'[1]Jan 2024 School Census'!$A:$A,0))</f>
        <v>0</v>
      </c>
      <c r="AI113" s="198">
        <f>INDEX('[1]Jan 2024 School Census'!AO:AO,MATCH($A113,'[1]Jan 2024 School Census'!$A:$A,0))+INDEX('[1]Jan 2024 School Census'!AS:AS,MATCH($A113,'[1]Jan 2024 School Census'!$A:$A,0))</f>
        <v>0</v>
      </c>
      <c r="AJ113" s="198">
        <f>INDEX('[1]Jan 2024 School Census'!AP:AP,MATCH($A113,'[1]Jan 2024 School Census'!$A:$A,0))+INDEX('[1]Jan 2024 School Census'!AQ:AQ,MATCH($A113,'[1]Jan 2024 School Census'!$A:$A,0))+INDEX('[1]Jan 2024 School Census'!AT:AT,MATCH($A113,'[1]Jan 2024 School Census'!$A:$A,0))+INDEX('[1]Jan 2024 School Census'!AU:AU,MATCH($A113,'[1]Jan 2024 School Census'!$A:$A,0))</f>
        <v>0</v>
      </c>
      <c r="AK113" s="198">
        <f>INDEX('[1]Jan 2024 School Census'!AV:AV,MATCH($A113,'[1]Jan 2024 School Census'!$A:$A,0))+INDEX('[1]Jan 2024 School Census'!AZ:AZ,MATCH($A113,'[1]Jan 2024 School Census'!$A:$A,0))</f>
        <v>76.466667000000001</v>
      </c>
      <c r="AL113" s="198">
        <f>INDEX('[1]Jan 2024 School Census'!AW:AW,MATCH($A113,'[1]Jan 2024 School Census'!$A:$A,0))+INDEX('[1]Jan 2024 School Census'!BA:BA,MATCH($A113,'[1]Jan 2024 School Census'!$A:$A,0))</f>
        <v>53.8</v>
      </c>
      <c r="AM113" s="198">
        <f>INDEX('[1]Jan 2024 School Census'!AX:AX,MATCH($A113,'[1]Jan 2024 School Census'!$A:$A,0))+INDEX('[1]Jan 2024 School Census'!BB:BB,MATCH($A113,'[1]Jan 2024 School Census'!$A:$A,0))+INDEX('[1]Jan 2024 School Census'!AY:AY,MATCH($A113,'[1]Jan 2024 School Census'!$A:$A,0))+INDEX('[1]Jan 2024 School Census'!BC:BC,MATCH($A113,'[1]Jan 2024 School Census'!$A:$A,0))</f>
        <v>1</v>
      </c>
      <c r="AN113" s="198">
        <f>INDEX('[1]Jan 2024 AP Census'!I:I,MATCH($A113,'[1]Jan 2024 AP Census'!$A:$A,0))</f>
        <v>0</v>
      </c>
      <c r="AO113" s="198">
        <f>INDEX('[1]Jan 2024 AP Census'!J:J,MATCH($A113,'[1]Jan 2024 AP Census'!$A:$A,0))</f>
        <v>0</v>
      </c>
      <c r="AP113" s="198">
        <f>INDEX('[1]Jan 2024 EY Census'!N:N,MATCH($A113,'[1]Jan 2024 EY Census'!$A:$A,0))</f>
        <v>123.356667</v>
      </c>
      <c r="AQ113" s="198">
        <f>INDEX('[1]Jan 2024 EY Census'!O:O,MATCH($A113,'[1]Jan 2024 EY Census'!$A:$A,0))</f>
        <v>56.245331</v>
      </c>
      <c r="AR113" s="198">
        <f>INDEX('[1]Jan 2024 EY Census'!P:P,MATCH($A113,'[1]Jan 2024 EY Census'!$A:$A,0))</f>
        <v>4.8</v>
      </c>
      <c r="AS113" s="198">
        <f>INDEX('[1]Jan 2024 School Census'!BE:BE,MATCH($A113,'[1]Jan 2024 School Census'!$A:$A,0))</f>
        <v>0</v>
      </c>
      <c r="AT113" s="198">
        <f>INDEX('[1]Jan 2024 School Census'!BF:BF,MATCH($A113,'[1]Jan 2024 School Census'!$A:$A,0))</f>
        <v>0</v>
      </c>
      <c r="AU113" s="198">
        <f>INDEX('[1]Jan 2024 School Census'!BG:BG,MATCH($A113,'[1]Jan 2024 School Census'!$A:$A,0))+INDEX('[1]Jan 2024 School Census'!BH:BH,MATCH($A113,'[1]Jan 2024 School Census'!$A:$A,0))</f>
        <v>0</v>
      </c>
      <c r="AV113" s="198">
        <f>INDEX('[1]Jan 2024 School Census'!BI:BI,MATCH($A113,'[1]Jan 2024 School Census'!$A:$A,0))</f>
        <v>184.015998</v>
      </c>
      <c r="AW113" s="198">
        <f>INDEX('[1]Jan 2024 School Census'!BJ:BJ,MATCH($A113,'[1]Jan 2024 School Census'!$A:$A,0))</f>
        <v>86.116664999999998</v>
      </c>
      <c r="AX113" s="198">
        <f>INDEX('[1]Jan 2024 School Census'!BK:BK,MATCH($A113,'[1]Jan 2024 School Census'!$A:$A,0))+INDEX('[1]Jan 2024 School Census'!BL:BL,MATCH($A113,'[1]Jan 2024 School Census'!$A:$A,0))</f>
        <v>1</v>
      </c>
      <c r="AY113" s="198">
        <f>INDEX('[1]Jan 2024 School Census'!BM:BM,MATCH($A113,'[1]Jan 2024 School Census'!$A:$A,0))+INDEX('[1]Jan 2024 School Census'!BQ:BQ,MATCH($A113,'[1]Jan 2024 School Census'!$A:$A,0))</f>
        <v>0</v>
      </c>
      <c r="AZ113" s="198">
        <f>INDEX('[1]Jan 2024 School Census'!BN:BN,MATCH($A113,'[1]Jan 2024 School Census'!$A:$A,0))+INDEX('[1]Jan 2024 School Census'!BR:BR,MATCH($A113,'[1]Jan 2024 School Census'!$A:$A,0))</f>
        <v>0</v>
      </c>
      <c r="BA113" s="198">
        <f>INDEX('[1]Jan 2024 School Census'!BO:BO,MATCH($A113,'[1]Jan 2024 School Census'!$A:$A,0))+INDEX('[1]Jan 2024 School Census'!BP:BP,MATCH($A113,'[1]Jan 2024 School Census'!$A:$A,0))+INDEX('[1]Jan 2024 School Census'!BS:BS,MATCH($A113,'[1]Jan 2024 School Census'!$A:$A,0))+INDEX('[1]Jan 2024 School Census'!BT:BT,MATCH($A113,'[1]Jan 2024 School Census'!$A:$A,0))</f>
        <v>0</v>
      </c>
      <c r="BB113" s="198">
        <f>INDEX('[1]Jan 2024 School Census'!BU:BU,MATCH($A113,'[1]Jan 2024 School Census'!$A:$A,0))</f>
        <v>191.55600000000001</v>
      </c>
      <c r="BC113" s="198">
        <f>INDEX('[1]Jan 2024 School Census'!BV:BV,MATCH($A113,'[1]Jan 2024 School Census'!$A:$A,0))</f>
        <v>83.837332000000004</v>
      </c>
      <c r="BD113" s="198">
        <f>INDEX('[1]Jan 2024 School Census'!BW:BW,MATCH($A113,'[1]Jan 2024 School Census'!$A:$A,0))+INDEX('[1]Jan 2024 School Census'!BX:BX,MATCH($A113,'[1]Jan 2024 School Census'!$A:$A,0))</f>
        <v>0</v>
      </c>
      <c r="BE113" s="198">
        <f>INDEX('[1]Jan 2024 EY Census'!J:J,MATCH($A113,'[1]Jan 2024 EY Census'!$A:$A,0))</f>
        <v>1057.4593339999999</v>
      </c>
      <c r="BF113" s="198">
        <f>INDEX('[1]Jan 2024 EY Census'!K:K,MATCH($A113,'[1]Jan 2024 EY Census'!$A:$A,0))</f>
        <v>355.62200100000001</v>
      </c>
      <c r="BG113" s="198">
        <f>INDEX('[1]Jan 2024 EY Census'!L:L,MATCH($A113,'[1]Jan 2024 EY Census'!$A:$A,0))</f>
        <v>17.2</v>
      </c>
      <c r="BH113" s="198">
        <f t="shared" si="19"/>
        <v>0</v>
      </c>
      <c r="BI113" s="198">
        <f t="shared" si="20"/>
        <v>0</v>
      </c>
      <c r="BJ113" s="198">
        <f t="shared" si="21"/>
        <v>207</v>
      </c>
      <c r="BK113" s="198">
        <f t="shared" si="22"/>
        <v>322.5</v>
      </c>
      <c r="BL113" s="198">
        <v>115</v>
      </c>
      <c r="BN113" s="218">
        <v>309</v>
      </c>
      <c r="BO113" s="218" t="s">
        <v>147</v>
      </c>
      <c r="BP113" s="218">
        <v>3097006</v>
      </c>
      <c r="BQ113" s="218">
        <v>102178</v>
      </c>
      <c r="BR113" s="218" t="s">
        <v>315</v>
      </c>
      <c r="BS113" s="218" t="s">
        <v>241</v>
      </c>
      <c r="BT113" s="194" t="str">
        <f t="shared" si="12"/>
        <v>Maintained</v>
      </c>
      <c r="BU113" s="211">
        <v>0</v>
      </c>
      <c r="BV113" s="211">
        <v>161</v>
      </c>
      <c r="BW113" s="199">
        <f t="shared" si="17"/>
        <v>5</v>
      </c>
      <c r="BX113" s="195" t="str">
        <f t="shared" si="18"/>
        <v>3095</v>
      </c>
      <c r="BY113" s="228">
        <v>870</v>
      </c>
      <c r="BZ113" s="229" t="s">
        <v>190</v>
      </c>
      <c r="CA113" s="258">
        <v>639.01736842105254</v>
      </c>
      <c r="CB113" s="259">
        <v>128.57947368421054</v>
      </c>
      <c r="CC113" s="258">
        <v>393.20894736842109</v>
      </c>
      <c r="CD113" s="259">
        <v>7.5263157894736841</v>
      </c>
    </row>
    <row r="114" spans="1:82" ht="14.5" x14ac:dyDescent="0.35">
      <c r="A114" s="196">
        <v>871</v>
      </c>
      <c r="B114" s="197" t="s">
        <v>202</v>
      </c>
      <c r="C114" s="198">
        <v>16528</v>
      </c>
      <c r="D114" s="198">
        <v>12579</v>
      </c>
      <c r="E114" s="198">
        <f>INDEX('[1]Jan 2024 School Census'!D:D,MATCH($A114,'[1]Jan 2024 School Census'!$A:$A,0))</f>
        <v>56</v>
      </c>
      <c r="F114" s="198">
        <f>INDEX('[1]Jan 2024 School Census'!E:E,MATCH($A114,'[1]Jan 2024 School Census'!$A:$A,0))</f>
        <v>357</v>
      </c>
      <c r="G114" s="198">
        <f>INDEX('[1]Jan 2024 School Census'!F:F,MATCH($A114,'[1]Jan 2024 School Census'!$A:$A,0))</f>
        <v>143</v>
      </c>
      <c r="H114" s="198">
        <f>INDEX('[1]Jan 2024 School Census'!G:G,MATCH($A114,'[1]Jan 2024 School Census'!$A:$A,0))+INDEX('[1]Jan 2024 School Census'!H:H,MATCH($A114,'[1]Jan 2024 School Census'!$A:$A,0))</f>
        <v>1</v>
      </c>
      <c r="I114" s="198">
        <f>INDEX('[1]Jan 2024 School Census'!I:I,MATCH($A114,'[1]Jan 2024 School Census'!$A:$A,0))</f>
        <v>0</v>
      </c>
      <c r="J114" s="198">
        <f>INDEX('[1]Jan 2024 School Census'!J:J,MATCH($A114,'[1]Jan 2024 School Census'!$A:$A,0))</f>
        <v>279</v>
      </c>
      <c r="K114" s="198">
        <f>INDEX('[1]Jan 2024 School Census'!K:K,MATCH($A114,'[1]Jan 2024 School Census'!$A:$A,0))</f>
        <v>143</v>
      </c>
      <c r="L114" s="198">
        <f>INDEX('[1]Jan 2024 School Census'!L:L,MATCH($A114,'[1]Jan 2024 School Census'!$A:$A,0))+INDEX('[1]Jan 2024 School Census'!M:M,MATCH($A114,'[1]Jan 2024 School Census'!$A:$A,0))</f>
        <v>3</v>
      </c>
      <c r="M114" s="198">
        <f>INDEX('[1]Jan 2024 School Census'!N:N,MATCH($A114,'[1]Jan 2024 School Census'!$A:$A,0))+INDEX('[1]Jan 2024 School Census'!S:S,MATCH($A114,'[1]Jan 2024 School Census'!$A:$A,0))</f>
        <v>0</v>
      </c>
      <c r="N114" s="198">
        <f>INDEX('[1]Jan 2024 School Census'!O:O,MATCH($A114,'[1]Jan 2024 School Census'!$A:$A,0))+INDEX('[1]Jan 2024 School Census'!T:T,MATCH($A114,'[1]Jan 2024 School Census'!$A:$A,0))</f>
        <v>0</v>
      </c>
      <c r="O114" s="198">
        <f>INDEX('[1]Jan 2024 School Census'!P:P,MATCH($A114,'[1]Jan 2024 School Census'!$A:$A,0))+INDEX('[1]Jan 2024 School Census'!U:U,MATCH($A114,'[1]Jan 2024 School Census'!$A:$A,0))</f>
        <v>0</v>
      </c>
      <c r="P114" s="198">
        <f>INDEX('[1]Jan 2024 School Census'!Q:Q,MATCH($A114,'[1]Jan 2024 School Census'!$A:$A,0))+INDEX('[1]Jan 2024 School Census'!R:R,MATCH($A114,'[1]Jan 2024 School Census'!$A:$A,0))+INDEX('[1]Jan 2024 School Census'!V:V,MATCH($A114,'[1]Jan 2024 School Census'!$A:$A,0))+INDEX('[1]Jan 2024 School Census'!W:W,MATCH($A114,'[1]Jan 2024 School Census'!$A:$A,0))</f>
        <v>0</v>
      </c>
      <c r="Q114" s="198">
        <f>INDEX('[1]Jan 2024 School Census'!X:X,MATCH($A114,'[1]Jan 2024 School Census'!$A:$A,0))</f>
        <v>0</v>
      </c>
      <c r="R114" s="198">
        <f>INDEX('[1]Jan 2024 School Census'!Y:Y,MATCH($A114,'[1]Jan 2024 School Census'!$A:$A,0))</f>
        <v>553</v>
      </c>
      <c r="S114" s="198">
        <f>INDEX('[1]Jan 2024 School Census'!Z:Z,MATCH($A114,'[1]Jan 2024 School Census'!$A:$A,0))</f>
        <v>205</v>
      </c>
      <c r="T114" s="198">
        <f>INDEX('[1]Jan 2024 School Census'!AA:AA,MATCH($A114,'[1]Jan 2024 School Census'!$A:$A,0))+INDEX('[1]Jan 2024 School Census'!AB:AB,MATCH($A114,'[1]Jan 2024 School Census'!$A:$A,0))</f>
        <v>5</v>
      </c>
      <c r="U114" s="198">
        <f>INDEX('[1]Jan 2024 AP Census'!D:D,MATCH($A114,'[1]Jan 2024 AP Census'!$A:$A,0))</f>
        <v>0</v>
      </c>
      <c r="V114" s="198">
        <f>INDEX('[1]Jan 2024 AP Census'!E:E,MATCH($A114,'[1]Jan 2024 AP Census'!$A:$A,0))</f>
        <v>0</v>
      </c>
      <c r="W114" s="198">
        <f>INDEX('[1]Jan 2024 AP Census'!F:F,MATCH($A114,'[1]Jan 2024 AP Census'!$A:$A,0))</f>
        <v>0</v>
      </c>
      <c r="X114" s="198">
        <f>INDEX('[1]Jan 2024 EY Census'!D:D,MATCH($A114,'[1]Jan 2024 EY Census'!$A:$A,0))</f>
        <v>256.74535500000002</v>
      </c>
      <c r="Y114" s="198">
        <f>INDEX('[1]Jan 2024 EY Census'!E:E,MATCH($A114,'[1]Jan 2024 EY Census'!$A:$A,0))</f>
        <v>849.59341199999994</v>
      </c>
      <c r="Z114" s="198">
        <f>INDEX('[1]Jan 2024 EY Census'!F:F,MATCH($A114,'[1]Jan 2024 EY Census'!$A:$A,0))</f>
        <v>260.549148</v>
      </c>
      <c r="AA114" s="198">
        <f>INDEX('[1]Jan 2024 EY Census'!G:G,MATCH($A114,'[1]Jan 2024 EY Census'!$A:$A,0))</f>
        <v>50</v>
      </c>
      <c r="AB114" s="198">
        <f>INDEX('[1]Jan 2024 School Census'!AF:AF,MATCH($A114,'[1]Jan 2024 School Census'!$A:$A,0))</f>
        <v>57</v>
      </c>
      <c r="AC114" s="198">
        <f>INDEX('[1]Jan 2024 School Census'!AG:AG,MATCH($A114,'[1]Jan 2024 School Census'!$A:$A,0))</f>
        <v>35</v>
      </c>
      <c r="AD114" s="198">
        <f>INDEX('[1]Jan 2024 School Census'!AH:AH,MATCH($A114,'[1]Jan 2024 School Census'!$A:$A,0))+INDEX('[1]Jan 2024 School Census'!AI:AI,MATCH($A114,'[1]Jan 2024 School Census'!$A:$A,0))</f>
        <v>0</v>
      </c>
      <c r="AE114" s="198">
        <f>INDEX('[1]Jan 2024 School Census'!AJ:AJ,MATCH($A114,'[1]Jan 2024 School Census'!$A:$A,0))</f>
        <v>21</v>
      </c>
      <c r="AF114" s="198">
        <f>INDEX('[1]Jan 2024 School Census'!AK:AK,MATCH($A114,'[1]Jan 2024 School Census'!$A:$A,0))</f>
        <v>15</v>
      </c>
      <c r="AG114" s="198">
        <f>INDEX('[1]Jan 2024 School Census'!AL:AL,MATCH($A114,'[1]Jan 2024 School Census'!$A:$A,0))+INDEX('[1]Jan 2024 School Census'!AM:AM,MATCH($A114,'[1]Jan 2024 School Census'!$A:$A,0))</f>
        <v>0</v>
      </c>
      <c r="AH114" s="198">
        <f>INDEX('[1]Jan 2024 School Census'!AN:AN,MATCH($A114,'[1]Jan 2024 School Census'!$A:$A,0))+INDEX('[1]Jan 2024 School Census'!AR:AR,MATCH($A114,'[1]Jan 2024 School Census'!$A:$A,0))</f>
        <v>0</v>
      </c>
      <c r="AI114" s="198">
        <f>INDEX('[1]Jan 2024 School Census'!AO:AO,MATCH($A114,'[1]Jan 2024 School Census'!$A:$A,0))+INDEX('[1]Jan 2024 School Census'!AS:AS,MATCH($A114,'[1]Jan 2024 School Census'!$A:$A,0))</f>
        <v>0</v>
      </c>
      <c r="AJ114" s="198">
        <f>INDEX('[1]Jan 2024 School Census'!AP:AP,MATCH($A114,'[1]Jan 2024 School Census'!$A:$A,0))+INDEX('[1]Jan 2024 School Census'!AQ:AQ,MATCH($A114,'[1]Jan 2024 School Census'!$A:$A,0))+INDEX('[1]Jan 2024 School Census'!AT:AT,MATCH($A114,'[1]Jan 2024 School Census'!$A:$A,0))+INDEX('[1]Jan 2024 School Census'!AU:AU,MATCH($A114,'[1]Jan 2024 School Census'!$A:$A,0))</f>
        <v>0</v>
      </c>
      <c r="AK114" s="198">
        <f>INDEX('[1]Jan 2024 School Census'!AV:AV,MATCH($A114,'[1]Jan 2024 School Census'!$A:$A,0))+INDEX('[1]Jan 2024 School Census'!AZ:AZ,MATCH($A114,'[1]Jan 2024 School Census'!$A:$A,0))</f>
        <v>12</v>
      </c>
      <c r="AL114" s="198">
        <f>INDEX('[1]Jan 2024 School Census'!AW:AW,MATCH($A114,'[1]Jan 2024 School Census'!$A:$A,0))+INDEX('[1]Jan 2024 School Census'!BA:BA,MATCH($A114,'[1]Jan 2024 School Census'!$A:$A,0))</f>
        <v>7</v>
      </c>
      <c r="AM114" s="198">
        <f>INDEX('[1]Jan 2024 School Census'!AX:AX,MATCH($A114,'[1]Jan 2024 School Census'!$A:$A,0))+INDEX('[1]Jan 2024 School Census'!BB:BB,MATCH($A114,'[1]Jan 2024 School Census'!$A:$A,0))+INDEX('[1]Jan 2024 School Census'!AY:AY,MATCH($A114,'[1]Jan 2024 School Census'!$A:$A,0))+INDEX('[1]Jan 2024 School Census'!BC:BC,MATCH($A114,'[1]Jan 2024 School Census'!$A:$A,0))</f>
        <v>1</v>
      </c>
      <c r="AN114" s="198">
        <f>INDEX('[1]Jan 2024 AP Census'!I:I,MATCH($A114,'[1]Jan 2024 AP Census'!$A:$A,0))</f>
        <v>0</v>
      </c>
      <c r="AO114" s="198">
        <f>INDEX('[1]Jan 2024 AP Census'!J:J,MATCH($A114,'[1]Jan 2024 AP Census'!$A:$A,0))</f>
        <v>0</v>
      </c>
      <c r="AP114" s="198">
        <f>INDEX('[1]Jan 2024 EY Census'!N:N,MATCH($A114,'[1]Jan 2024 EY Census'!$A:$A,0))</f>
        <v>163.406442</v>
      </c>
      <c r="AQ114" s="198">
        <f>INDEX('[1]Jan 2024 EY Census'!O:O,MATCH($A114,'[1]Jan 2024 EY Census'!$A:$A,0))</f>
        <v>57.166964999999998</v>
      </c>
      <c r="AR114" s="198">
        <f>INDEX('[1]Jan 2024 EY Census'!P:P,MATCH($A114,'[1]Jan 2024 EY Census'!$A:$A,0))</f>
        <v>3</v>
      </c>
      <c r="AS114" s="198">
        <f>INDEX('[1]Jan 2024 School Census'!BE:BE,MATCH($A114,'[1]Jan 2024 School Census'!$A:$A,0))</f>
        <v>73</v>
      </c>
      <c r="AT114" s="198">
        <f>INDEX('[1]Jan 2024 School Census'!BF:BF,MATCH($A114,'[1]Jan 2024 School Census'!$A:$A,0))</f>
        <v>36</v>
      </c>
      <c r="AU114" s="198">
        <f>INDEX('[1]Jan 2024 School Census'!BG:BG,MATCH($A114,'[1]Jan 2024 School Census'!$A:$A,0))+INDEX('[1]Jan 2024 School Census'!BH:BH,MATCH($A114,'[1]Jan 2024 School Census'!$A:$A,0))</f>
        <v>0</v>
      </c>
      <c r="AV114" s="198">
        <f>INDEX('[1]Jan 2024 School Census'!BI:BI,MATCH($A114,'[1]Jan 2024 School Census'!$A:$A,0))</f>
        <v>44</v>
      </c>
      <c r="AW114" s="198">
        <f>INDEX('[1]Jan 2024 School Census'!BJ:BJ,MATCH($A114,'[1]Jan 2024 School Census'!$A:$A,0))</f>
        <v>28</v>
      </c>
      <c r="AX114" s="198">
        <f>INDEX('[1]Jan 2024 School Census'!BK:BK,MATCH($A114,'[1]Jan 2024 School Census'!$A:$A,0))+INDEX('[1]Jan 2024 School Census'!BL:BL,MATCH($A114,'[1]Jan 2024 School Census'!$A:$A,0))</f>
        <v>0</v>
      </c>
      <c r="AY114" s="198">
        <f>INDEX('[1]Jan 2024 School Census'!BM:BM,MATCH($A114,'[1]Jan 2024 School Census'!$A:$A,0))+INDEX('[1]Jan 2024 School Census'!BQ:BQ,MATCH($A114,'[1]Jan 2024 School Census'!$A:$A,0))</f>
        <v>0</v>
      </c>
      <c r="AZ114" s="198">
        <f>INDEX('[1]Jan 2024 School Census'!BN:BN,MATCH($A114,'[1]Jan 2024 School Census'!$A:$A,0))+INDEX('[1]Jan 2024 School Census'!BR:BR,MATCH($A114,'[1]Jan 2024 School Census'!$A:$A,0))</f>
        <v>0</v>
      </c>
      <c r="BA114" s="198">
        <f>INDEX('[1]Jan 2024 School Census'!BO:BO,MATCH($A114,'[1]Jan 2024 School Census'!$A:$A,0))+INDEX('[1]Jan 2024 School Census'!BP:BP,MATCH($A114,'[1]Jan 2024 School Census'!$A:$A,0))+INDEX('[1]Jan 2024 School Census'!BS:BS,MATCH($A114,'[1]Jan 2024 School Census'!$A:$A,0))+INDEX('[1]Jan 2024 School Census'!BT:BT,MATCH($A114,'[1]Jan 2024 School Census'!$A:$A,0))</f>
        <v>0</v>
      </c>
      <c r="BB114" s="198">
        <f>INDEX('[1]Jan 2024 School Census'!BU:BU,MATCH($A114,'[1]Jan 2024 School Census'!$A:$A,0))</f>
        <v>77</v>
      </c>
      <c r="BC114" s="198">
        <f>INDEX('[1]Jan 2024 School Census'!BV:BV,MATCH($A114,'[1]Jan 2024 School Census'!$A:$A,0))</f>
        <v>34</v>
      </c>
      <c r="BD114" s="198">
        <f>INDEX('[1]Jan 2024 School Census'!BW:BW,MATCH($A114,'[1]Jan 2024 School Census'!$A:$A,0))+INDEX('[1]Jan 2024 School Census'!BX:BX,MATCH($A114,'[1]Jan 2024 School Census'!$A:$A,0))</f>
        <v>1</v>
      </c>
      <c r="BE114" s="198">
        <f>INDEX('[1]Jan 2024 EY Census'!J:J,MATCH($A114,'[1]Jan 2024 EY Census'!$A:$A,0))</f>
        <v>341.30333300000001</v>
      </c>
      <c r="BF114" s="198">
        <f>INDEX('[1]Jan 2024 EY Census'!K:K,MATCH($A114,'[1]Jan 2024 EY Census'!$A:$A,0))</f>
        <v>115.872666</v>
      </c>
      <c r="BG114" s="198">
        <f>INDEX('[1]Jan 2024 EY Census'!L:L,MATCH($A114,'[1]Jan 2024 EY Census'!$A:$A,0))</f>
        <v>18</v>
      </c>
      <c r="BH114" s="198">
        <f t="shared" si="19"/>
        <v>0</v>
      </c>
      <c r="BI114" s="198">
        <f t="shared" si="20"/>
        <v>0</v>
      </c>
      <c r="BJ114" s="198">
        <f t="shared" si="21"/>
        <v>152</v>
      </c>
      <c r="BK114" s="198">
        <f t="shared" si="22"/>
        <v>226</v>
      </c>
      <c r="BL114" s="198">
        <v>27</v>
      </c>
      <c r="BN114" s="218">
        <v>310</v>
      </c>
      <c r="BO114" s="218" t="s">
        <v>148</v>
      </c>
      <c r="BP114" s="218">
        <v>3107002</v>
      </c>
      <c r="BQ114" s="218">
        <v>102260</v>
      </c>
      <c r="BR114" s="218" t="s">
        <v>336</v>
      </c>
      <c r="BS114" s="218" t="s">
        <v>241</v>
      </c>
      <c r="BT114" s="194" t="str">
        <f t="shared" si="12"/>
        <v>Maintained</v>
      </c>
      <c r="BU114" s="211">
        <v>0</v>
      </c>
      <c r="BV114" s="211">
        <v>164</v>
      </c>
      <c r="BW114" s="199">
        <f t="shared" si="17"/>
        <v>1</v>
      </c>
      <c r="BX114" s="195" t="str">
        <f t="shared" si="18"/>
        <v>3101</v>
      </c>
      <c r="BY114" s="228">
        <v>871</v>
      </c>
      <c r="BZ114" s="229" t="s">
        <v>202</v>
      </c>
      <c r="CA114" s="258">
        <v>413.57947368421054</v>
      </c>
      <c r="CB114" s="259">
        <v>172.14684210526315</v>
      </c>
      <c r="CC114" s="258">
        <v>199.3242105263158</v>
      </c>
      <c r="CD114" s="259">
        <v>7.3894736842105271</v>
      </c>
    </row>
    <row r="115" spans="1:82" ht="14.5" x14ac:dyDescent="0.35">
      <c r="A115" s="196">
        <v>334</v>
      </c>
      <c r="B115" s="197" t="s">
        <v>203</v>
      </c>
      <c r="C115" s="198">
        <v>19184</v>
      </c>
      <c r="D115" s="198">
        <v>16157</v>
      </c>
      <c r="E115" s="198">
        <f>INDEX('[1]Jan 2024 School Census'!D:D,MATCH($A115,'[1]Jan 2024 School Census'!$A:$A,0))</f>
        <v>0</v>
      </c>
      <c r="F115" s="198">
        <f>INDEX('[1]Jan 2024 School Census'!E:E,MATCH($A115,'[1]Jan 2024 School Census'!$A:$A,0))</f>
        <v>0</v>
      </c>
      <c r="G115" s="198">
        <f>INDEX('[1]Jan 2024 School Census'!F:F,MATCH($A115,'[1]Jan 2024 School Census'!$A:$A,0))</f>
        <v>0</v>
      </c>
      <c r="H115" s="198">
        <f>INDEX('[1]Jan 2024 School Census'!G:G,MATCH($A115,'[1]Jan 2024 School Census'!$A:$A,0))+INDEX('[1]Jan 2024 School Census'!H:H,MATCH($A115,'[1]Jan 2024 School Census'!$A:$A,0))</f>
        <v>0</v>
      </c>
      <c r="I115" s="198">
        <f>INDEX('[1]Jan 2024 School Census'!I:I,MATCH($A115,'[1]Jan 2024 School Census'!$A:$A,0))</f>
        <v>31.4</v>
      </c>
      <c r="J115" s="198">
        <f>INDEX('[1]Jan 2024 School Census'!J:J,MATCH($A115,'[1]Jan 2024 School Census'!$A:$A,0))</f>
        <v>560.6</v>
      </c>
      <c r="K115" s="198">
        <f>INDEX('[1]Jan 2024 School Census'!K:K,MATCH($A115,'[1]Jan 2024 School Census'!$A:$A,0))</f>
        <v>261</v>
      </c>
      <c r="L115" s="198">
        <f>INDEX('[1]Jan 2024 School Census'!L:L,MATCH($A115,'[1]Jan 2024 School Census'!$A:$A,0))+INDEX('[1]Jan 2024 School Census'!M:M,MATCH($A115,'[1]Jan 2024 School Census'!$A:$A,0))</f>
        <v>4</v>
      </c>
      <c r="M115" s="198">
        <f>INDEX('[1]Jan 2024 School Census'!N:N,MATCH($A115,'[1]Jan 2024 School Census'!$A:$A,0))+INDEX('[1]Jan 2024 School Census'!S:S,MATCH($A115,'[1]Jan 2024 School Census'!$A:$A,0))</f>
        <v>0</v>
      </c>
      <c r="N115" s="198">
        <f>INDEX('[1]Jan 2024 School Census'!O:O,MATCH($A115,'[1]Jan 2024 School Census'!$A:$A,0))+INDEX('[1]Jan 2024 School Census'!T:T,MATCH($A115,'[1]Jan 2024 School Census'!$A:$A,0))</f>
        <v>0</v>
      </c>
      <c r="O115" s="198">
        <f>INDEX('[1]Jan 2024 School Census'!P:P,MATCH($A115,'[1]Jan 2024 School Census'!$A:$A,0))+INDEX('[1]Jan 2024 School Census'!U:U,MATCH($A115,'[1]Jan 2024 School Census'!$A:$A,0))</f>
        <v>0</v>
      </c>
      <c r="P115" s="198">
        <f>INDEX('[1]Jan 2024 School Census'!Q:Q,MATCH($A115,'[1]Jan 2024 School Census'!$A:$A,0))+INDEX('[1]Jan 2024 School Census'!R:R,MATCH($A115,'[1]Jan 2024 School Census'!$A:$A,0))+INDEX('[1]Jan 2024 School Census'!V:V,MATCH($A115,'[1]Jan 2024 School Census'!$A:$A,0))+INDEX('[1]Jan 2024 School Census'!W:W,MATCH($A115,'[1]Jan 2024 School Census'!$A:$A,0))</f>
        <v>0</v>
      </c>
      <c r="Q115" s="198">
        <f>INDEX('[1]Jan 2024 School Census'!X:X,MATCH($A115,'[1]Jan 2024 School Census'!$A:$A,0))</f>
        <v>47.2</v>
      </c>
      <c r="R115" s="198">
        <f>INDEX('[1]Jan 2024 School Census'!Y:Y,MATCH($A115,'[1]Jan 2024 School Census'!$A:$A,0))</f>
        <v>683.60000100000002</v>
      </c>
      <c r="S115" s="198">
        <f>INDEX('[1]Jan 2024 School Census'!Z:Z,MATCH($A115,'[1]Jan 2024 School Census'!$A:$A,0))</f>
        <v>358</v>
      </c>
      <c r="T115" s="198">
        <f>INDEX('[1]Jan 2024 School Census'!AA:AA,MATCH($A115,'[1]Jan 2024 School Census'!$A:$A,0))+INDEX('[1]Jan 2024 School Census'!AB:AB,MATCH($A115,'[1]Jan 2024 School Census'!$A:$A,0))</f>
        <v>5</v>
      </c>
      <c r="U115" s="198">
        <f>INDEX('[1]Jan 2024 AP Census'!D:D,MATCH($A115,'[1]Jan 2024 AP Census'!$A:$A,0))</f>
        <v>0</v>
      </c>
      <c r="V115" s="198">
        <f>INDEX('[1]Jan 2024 AP Census'!E:E,MATCH($A115,'[1]Jan 2024 AP Census'!$A:$A,0))</f>
        <v>0</v>
      </c>
      <c r="W115" s="198">
        <f>INDEX('[1]Jan 2024 AP Census'!F:F,MATCH($A115,'[1]Jan 2024 AP Census'!$A:$A,0))</f>
        <v>0</v>
      </c>
      <c r="X115" s="198">
        <f>INDEX('[1]Jan 2024 EY Census'!D:D,MATCH($A115,'[1]Jan 2024 EY Census'!$A:$A,0))</f>
        <v>422.44922600000001</v>
      </c>
      <c r="Y115" s="198">
        <f>INDEX('[1]Jan 2024 EY Census'!E:E,MATCH($A115,'[1]Jan 2024 EY Census'!$A:$A,0))</f>
        <v>1137.5213329999999</v>
      </c>
      <c r="Z115" s="198">
        <f>INDEX('[1]Jan 2024 EY Census'!F:F,MATCH($A115,'[1]Jan 2024 EY Census'!$A:$A,0))</f>
        <v>296.67587700000001</v>
      </c>
      <c r="AA115" s="198">
        <f>INDEX('[1]Jan 2024 EY Census'!G:G,MATCH($A115,'[1]Jan 2024 EY Census'!$A:$A,0))</f>
        <v>54.5</v>
      </c>
      <c r="AB115" s="198">
        <f>INDEX('[1]Jan 2024 School Census'!AF:AF,MATCH($A115,'[1]Jan 2024 School Census'!$A:$A,0))</f>
        <v>0</v>
      </c>
      <c r="AC115" s="198">
        <f>INDEX('[1]Jan 2024 School Census'!AG:AG,MATCH($A115,'[1]Jan 2024 School Census'!$A:$A,0))</f>
        <v>0</v>
      </c>
      <c r="AD115" s="198">
        <f>INDEX('[1]Jan 2024 School Census'!AH:AH,MATCH($A115,'[1]Jan 2024 School Census'!$A:$A,0))+INDEX('[1]Jan 2024 School Census'!AI:AI,MATCH($A115,'[1]Jan 2024 School Census'!$A:$A,0))</f>
        <v>0</v>
      </c>
      <c r="AE115" s="198">
        <f>INDEX('[1]Jan 2024 School Census'!AJ:AJ,MATCH($A115,'[1]Jan 2024 School Census'!$A:$A,0))</f>
        <v>83</v>
      </c>
      <c r="AF115" s="198">
        <f>INDEX('[1]Jan 2024 School Census'!AK:AK,MATCH($A115,'[1]Jan 2024 School Census'!$A:$A,0))</f>
        <v>45</v>
      </c>
      <c r="AG115" s="198">
        <f>INDEX('[1]Jan 2024 School Census'!AL:AL,MATCH($A115,'[1]Jan 2024 School Census'!$A:$A,0))+INDEX('[1]Jan 2024 School Census'!AM:AM,MATCH($A115,'[1]Jan 2024 School Census'!$A:$A,0))</f>
        <v>3</v>
      </c>
      <c r="AH115" s="198">
        <f>INDEX('[1]Jan 2024 School Census'!AN:AN,MATCH($A115,'[1]Jan 2024 School Census'!$A:$A,0))+INDEX('[1]Jan 2024 School Census'!AR:AR,MATCH($A115,'[1]Jan 2024 School Census'!$A:$A,0))</f>
        <v>0</v>
      </c>
      <c r="AI115" s="198">
        <f>INDEX('[1]Jan 2024 School Census'!AO:AO,MATCH($A115,'[1]Jan 2024 School Census'!$A:$A,0))+INDEX('[1]Jan 2024 School Census'!AS:AS,MATCH($A115,'[1]Jan 2024 School Census'!$A:$A,0))</f>
        <v>0</v>
      </c>
      <c r="AJ115" s="198">
        <f>INDEX('[1]Jan 2024 School Census'!AP:AP,MATCH($A115,'[1]Jan 2024 School Census'!$A:$A,0))+INDEX('[1]Jan 2024 School Census'!AQ:AQ,MATCH($A115,'[1]Jan 2024 School Census'!$A:$A,0))+INDEX('[1]Jan 2024 School Census'!AT:AT,MATCH($A115,'[1]Jan 2024 School Census'!$A:$A,0))+INDEX('[1]Jan 2024 School Census'!AU:AU,MATCH($A115,'[1]Jan 2024 School Census'!$A:$A,0))</f>
        <v>0</v>
      </c>
      <c r="AK115" s="198">
        <f>INDEX('[1]Jan 2024 School Census'!AV:AV,MATCH($A115,'[1]Jan 2024 School Census'!$A:$A,0))+INDEX('[1]Jan 2024 School Census'!AZ:AZ,MATCH($A115,'[1]Jan 2024 School Census'!$A:$A,0))</f>
        <v>85.866667000000007</v>
      </c>
      <c r="AL115" s="198">
        <f>INDEX('[1]Jan 2024 School Census'!AW:AW,MATCH($A115,'[1]Jan 2024 School Census'!$A:$A,0))+INDEX('[1]Jan 2024 School Census'!BA:BA,MATCH($A115,'[1]Jan 2024 School Census'!$A:$A,0))</f>
        <v>58</v>
      </c>
      <c r="AM115" s="198">
        <f>INDEX('[1]Jan 2024 School Census'!AX:AX,MATCH($A115,'[1]Jan 2024 School Census'!$A:$A,0))+INDEX('[1]Jan 2024 School Census'!BB:BB,MATCH($A115,'[1]Jan 2024 School Census'!$A:$A,0))+INDEX('[1]Jan 2024 School Census'!AY:AY,MATCH($A115,'[1]Jan 2024 School Census'!$A:$A,0))+INDEX('[1]Jan 2024 School Census'!BC:BC,MATCH($A115,'[1]Jan 2024 School Census'!$A:$A,0))</f>
        <v>1</v>
      </c>
      <c r="AN115" s="198">
        <f>INDEX('[1]Jan 2024 AP Census'!I:I,MATCH($A115,'[1]Jan 2024 AP Census'!$A:$A,0))</f>
        <v>0</v>
      </c>
      <c r="AO115" s="198">
        <f>INDEX('[1]Jan 2024 AP Census'!J:J,MATCH($A115,'[1]Jan 2024 AP Census'!$A:$A,0))</f>
        <v>0</v>
      </c>
      <c r="AP115" s="198">
        <f>INDEX('[1]Jan 2024 EY Census'!N:N,MATCH($A115,'[1]Jan 2024 EY Census'!$A:$A,0))</f>
        <v>174.56280599999999</v>
      </c>
      <c r="AQ115" s="198">
        <f>INDEX('[1]Jan 2024 EY Census'!O:O,MATCH($A115,'[1]Jan 2024 EY Census'!$A:$A,0))</f>
        <v>54.9</v>
      </c>
      <c r="AR115" s="198">
        <f>INDEX('[1]Jan 2024 EY Census'!P:P,MATCH($A115,'[1]Jan 2024 EY Census'!$A:$A,0))</f>
        <v>2.7</v>
      </c>
      <c r="AS115" s="198">
        <f>INDEX('[1]Jan 2024 School Census'!BE:BE,MATCH($A115,'[1]Jan 2024 School Census'!$A:$A,0))</f>
        <v>0</v>
      </c>
      <c r="AT115" s="198">
        <f>INDEX('[1]Jan 2024 School Census'!BF:BF,MATCH($A115,'[1]Jan 2024 School Census'!$A:$A,0))</f>
        <v>0</v>
      </c>
      <c r="AU115" s="198">
        <f>INDEX('[1]Jan 2024 School Census'!BG:BG,MATCH($A115,'[1]Jan 2024 School Census'!$A:$A,0))+INDEX('[1]Jan 2024 School Census'!BH:BH,MATCH($A115,'[1]Jan 2024 School Census'!$A:$A,0))</f>
        <v>0</v>
      </c>
      <c r="AV115" s="198">
        <f>INDEX('[1]Jan 2024 School Census'!BI:BI,MATCH($A115,'[1]Jan 2024 School Census'!$A:$A,0))</f>
        <v>168.566666</v>
      </c>
      <c r="AW115" s="198">
        <f>INDEX('[1]Jan 2024 School Census'!BJ:BJ,MATCH($A115,'[1]Jan 2024 School Census'!$A:$A,0))</f>
        <v>86.966666000000004</v>
      </c>
      <c r="AX115" s="198">
        <f>INDEX('[1]Jan 2024 School Census'!BK:BK,MATCH($A115,'[1]Jan 2024 School Census'!$A:$A,0))+INDEX('[1]Jan 2024 School Census'!BL:BL,MATCH($A115,'[1]Jan 2024 School Census'!$A:$A,0))</f>
        <v>1</v>
      </c>
      <c r="AY115" s="198">
        <f>INDEX('[1]Jan 2024 School Census'!BM:BM,MATCH($A115,'[1]Jan 2024 School Census'!$A:$A,0))+INDEX('[1]Jan 2024 School Census'!BQ:BQ,MATCH($A115,'[1]Jan 2024 School Census'!$A:$A,0))</f>
        <v>0</v>
      </c>
      <c r="AZ115" s="198">
        <f>INDEX('[1]Jan 2024 School Census'!BN:BN,MATCH($A115,'[1]Jan 2024 School Census'!$A:$A,0))+INDEX('[1]Jan 2024 School Census'!BR:BR,MATCH($A115,'[1]Jan 2024 School Census'!$A:$A,0))</f>
        <v>0</v>
      </c>
      <c r="BA115" s="198">
        <f>INDEX('[1]Jan 2024 School Census'!BO:BO,MATCH($A115,'[1]Jan 2024 School Census'!$A:$A,0))+INDEX('[1]Jan 2024 School Census'!BP:BP,MATCH($A115,'[1]Jan 2024 School Census'!$A:$A,0))+INDEX('[1]Jan 2024 School Census'!BS:BS,MATCH($A115,'[1]Jan 2024 School Census'!$A:$A,0))+INDEX('[1]Jan 2024 School Census'!BT:BT,MATCH($A115,'[1]Jan 2024 School Census'!$A:$A,0))</f>
        <v>0</v>
      </c>
      <c r="BB115" s="198">
        <f>INDEX('[1]Jan 2024 School Census'!BU:BU,MATCH($A115,'[1]Jan 2024 School Census'!$A:$A,0))</f>
        <v>300.66666600000002</v>
      </c>
      <c r="BC115" s="198">
        <f>INDEX('[1]Jan 2024 School Census'!BV:BV,MATCH($A115,'[1]Jan 2024 School Census'!$A:$A,0))</f>
        <v>194.533332</v>
      </c>
      <c r="BD115" s="198">
        <f>INDEX('[1]Jan 2024 School Census'!BW:BW,MATCH($A115,'[1]Jan 2024 School Census'!$A:$A,0))+INDEX('[1]Jan 2024 School Census'!BX:BX,MATCH($A115,'[1]Jan 2024 School Census'!$A:$A,0))</f>
        <v>3.6</v>
      </c>
      <c r="BE115" s="198">
        <f>INDEX('[1]Jan 2024 EY Census'!J:J,MATCH($A115,'[1]Jan 2024 EY Census'!$A:$A,0))</f>
        <v>772.21266800000001</v>
      </c>
      <c r="BF115" s="198">
        <f>INDEX('[1]Jan 2024 EY Census'!K:K,MATCH($A115,'[1]Jan 2024 EY Census'!$A:$A,0))</f>
        <v>222.846666</v>
      </c>
      <c r="BG115" s="198">
        <f>INDEX('[1]Jan 2024 EY Census'!L:L,MATCH($A115,'[1]Jan 2024 EY Census'!$A:$A,0))</f>
        <v>5</v>
      </c>
      <c r="BH115" s="198">
        <f t="shared" si="19"/>
        <v>305</v>
      </c>
      <c r="BI115" s="198">
        <f t="shared" si="20"/>
        <v>376</v>
      </c>
      <c r="BJ115" s="198">
        <f t="shared" si="21"/>
        <v>25</v>
      </c>
      <c r="BK115" s="198">
        <f t="shared" si="22"/>
        <v>84</v>
      </c>
      <c r="BL115" s="198">
        <v>150</v>
      </c>
      <c r="BN115" s="218">
        <v>310</v>
      </c>
      <c r="BO115" s="218" t="s">
        <v>148</v>
      </c>
      <c r="BP115" s="218">
        <v>3107004</v>
      </c>
      <c r="BQ115" s="218">
        <v>140122</v>
      </c>
      <c r="BR115" s="218" t="s">
        <v>337</v>
      </c>
      <c r="BS115" s="218" t="s">
        <v>245</v>
      </c>
      <c r="BT115" s="194" t="str">
        <f t="shared" si="12"/>
        <v>Academy</v>
      </c>
      <c r="BU115" s="211">
        <v>80</v>
      </c>
      <c r="BV115" s="211">
        <v>0</v>
      </c>
      <c r="BW115" s="199">
        <f t="shared" si="17"/>
        <v>2</v>
      </c>
      <c r="BX115" s="195" t="str">
        <f t="shared" si="18"/>
        <v>3102</v>
      </c>
      <c r="BY115" s="228">
        <v>872</v>
      </c>
      <c r="BZ115" s="229" t="s">
        <v>235</v>
      </c>
      <c r="CA115" s="258">
        <v>828.89</v>
      </c>
      <c r="CB115" s="259">
        <v>38.290000000000006</v>
      </c>
      <c r="CC115" s="258">
        <v>546.91000000000008</v>
      </c>
      <c r="CD115" s="259">
        <v>1.368421052631579</v>
      </c>
    </row>
    <row r="116" spans="1:82" ht="14.5" x14ac:dyDescent="0.35">
      <c r="A116" s="196">
        <v>933</v>
      </c>
      <c r="B116" s="197" t="s">
        <v>204</v>
      </c>
      <c r="C116" s="198">
        <v>40024</v>
      </c>
      <c r="D116" s="198">
        <v>27591</v>
      </c>
      <c r="E116" s="198">
        <f>INDEX('[1]Jan 2024 School Census'!D:D,MATCH($A116,'[1]Jan 2024 School Census'!$A:$A,0))</f>
        <v>0</v>
      </c>
      <c r="F116" s="198">
        <f>INDEX('[1]Jan 2024 School Census'!E:E,MATCH($A116,'[1]Jan 2024 School Census'!$A:$A,0))</f>
        <v>0</v>
      </c>
      <c r="G116" s="198">
        <f>INDEX('[1]Jan 2024 School Census'!F:F,MATCH($A116,'[1]Jan 2024 School Census'!$A:$A,0))</f>
        <v>0</v>
      </c>
      <c r="H116" s="198">
        <f>INDEX('[1]Jan 2024 School Census'!G:G,MATCH($A116,'[1]Jan 2024 School Census'!$A:$A,0))+INDEX('[1]Jan 2024 School Census'!H:H,MATCH($A116,'[1]Jan 2024 School Census'!$A:$A,0))</f>
        <v>0</v>
      </c>
      <c r="I116" s="198">
        <f>INDEX('[1]Jan 2024 School Census'!I:I,MATCH($A116,'[1]Jan 2024 School Census'!$A:$A,0))</f>
        <v>31.566666999999999</v>
      </c>
      <c r="J116" s="198">
        <f>INDEX('[1]Jan 2024 School Census'!J:J,MATCH($A116,'[1]Jan 2024 School Census'!$A:$A,0))</f>
        <v>220.29199800000001</v>
      </c>
      <c r="K116" s="198">
        <f>INDEX('[1]Jan 2024 School Census'!K:K,MATCH($A116,'[1]Jan 2024 School Census'!$A:$A,0))</f>
        <v>72.849999999999994</v>
      </c>
      <c r="L116" s="198">
        <f>INDEX('[1]Jan 2024 School Census'!L:L,MATCH($A116,'[1]Jan 2024 School Census'!$A:$A,0))+INDEX('[1]Jan 2024 School Census'!M:M,MATCH($A116,'[1]Jan 2024 School Census'!$A:$A,0))</f>
        <v>2</v>
      </c>
      <c r="M116" s="198">
        <f>INDEX('[1]Jan 2024 School Census'!N:N,MATCH($A116,'[1]Jan 2024 School Census'!$A:$A,0))+INDEX('[1]Jan 2024 School Census'!S:S,MATCH($A116,'[1]Jan 2024 School Census'!$A:$A,0))</f>
        <v>0</v>
      </c>
      <c r="N116" s="198">
        <f>INDEX('[1]Jan 2024 School Census'!O:O,MATCH($A116,'[1]Jan 2024 School Census'!$A:$A,0))+INDEX('[1]Jan 2024 School Census'!T:T,MATCH($A116,'[1]Jan 2024 School Census'!$A:$A,0))</f>
        <v>0</v>
      </c>
      <c r="O116" s="198">
        <f>INDEX('[1]Jan 2024 School Census'!P:P,MATCH($A116,'[1]Jan 2024 School Census'!$A:$A,0))+INDEX('[1]Jan 2024 School Census'!U:U,MATCH($A116,'[1]Jan 2024 School Census'!$A:$A,0))</f>
        <v>0</v>
      </c>
      <c r="P116" s="198">
        <f>INDEX('[1]Jan 2024 School Census'!Q:Q,MATCH($A116,'[1]Jan 2024 School Census'!$A:$A,0))+INDEX('[1]Jan 2024 School Census'!R:R,MATCH($A116,'[1]Jan 2024 School Census'!$A:$A,0))+INDEX('[1]Jan 2024 School Census'!V:V,MATCH($A116,'[1]Jan 2024 School Census'!$A:$A,0))+INDEX('[1]Jan 2024 School Census'!W:W,MATCH($A116,'[1]Jan 2024 School Census'!$A:$A,0))</f>
        <v>0</v>
      </c>
      <c r="Q116" s="198">
        <f>INDEX('[1]Jan 2024 School Census'!X:X,MATCH($A116,'[1]Jan 2024 School Census'!$A:$A,0))</f>
        <v>100.876667</v>
      </c>
      <c r="R116" s="198">
        <f>INDEX('[1]Jan 2024 School Census'!Y:Y,MATCH($A116,'[1]Jan 2024 School Census'!$A:$A,0))</f>
        <v>786.89869099999999</v>
      </c>
      <c r="S116" s="198">
        <f>INDEX('[1]Jan 2024 School Census'!Z:Z,MATCH($A116,'[1]Jan 2024 School Census'!$A:$A,0))</f>
        <v>314.59734400000002</v>
      </c>
      <c r="T116" s="198">
        <f>INDEX('[1]Jan 2024 School Census'!AA:AA,MATCH($A116,'[1]Jan 2024 School Census'!$A:$A,0))+INDEX('[1]Jan 2024 School Census'!AB:AB,MATCH($A116,'[1]Jan 2024 School Census'!$A:$A,0))</f>
        <v>3.9366669999999999</v>
      </c>
      <c r="U116" s="198">
        <f>INDEX('[1]Jan 2024 AP Census'!D:D,MATCH($A116,'[1]Jan 2024 AP Census'!$A:$A,0))</f>
        <v>0</v>
      </c>
      <c r="V116" s="198">
        <f>INDEX('[1]Jan 2024 AP Census'!E:E,MATCH($A116,'[1]Jan 2024 AP Census'!$A:$A,0))</f>
        <v>0</v>
      </c>
      <c r="W116" s="198">
        <f>INDEX('[1]Jan 2024 AP Census'!F:F,MATCH($A116,'[1]Jan 2024 AP Census'!$A:$A,0))</f>
        <v>0</v>
      </c>
      <c r="X116" s="198">
        <f>INDEX('[1]Jan 2024 EY Census'!D:D,MATCH($A116,'[1]Jan 2024 EY Census'!$A:$A,0))</f>
        <v>635.22992999999997</v>
      </c>
      <c r="Y116" s="198">
        <f>INDEX('[1]Jan 2024 EY Census'!E:E,MATCH($A116,'[1]Jan 2024 EY Census'!$A:$A,0))</f>
        <v>3840.7030410000002</v>
      </c>
      <c r="Z116" s="198">
        <f>INDEX('[1]Jan 2024 EY Census'!F:F,MATCH($A116,'[1]Jan 2024 EY Census'!$A:$A,0))</f>
        <v>1373.553214</v>
      </c>
      <c r="AA116" s="198">
        <f>INDEX('[1]Jan 2024 EY Census'!G:G,MATCH($A116,'[1]Jan 2024 EY Census'!$A:$A,0))</f>
        <v>122.849125</v>
      </c>
      <c r="AB116" s="198">
        <f>INDEX('[1]Jan 2024 School Census'!AF:AF,MATCH($A116,'[1]Jan 2024 School Census'!$A:$A,0))</f>
        <v>0</v>
      </c>
      <c r="AC116" s="198">
        <f>INDEX('[1]Jan 2024 School Census'!AG:AG,MATCH($A116,'[1]Jan 2024 School Census'!$A:$A,0))</f>
        <v>0</v>
      </c>
      <c r="AD116" s="198">
        <f>INDEX('[1]Jan 2024 School Census'!AH:AH,MATCH($A116,'[1]Jan 2024 School Census'!$A:$A,0))+INDEX('[1]Jan 2024 School Census'!AI:AI,MATCH($A116,'[1]Jan 2024 School Census'!$A:$A,0))</f>
        <v>0</v>
      </c>
      <c r="AE116" s="198">
        <f>INDEX('[1]Jan 2024 School Census'!AJ:AJ,MATCH($A116,'[1]Jan 2024 School Census'!$A:$A,0))</f>
        <v>9.4666669999999993</v>
      </c>
      <c r="AF116" s="198">
        <f>INDEX('[1]Jan 2024 School Census'!AK:AK,MATCH($A116,'[1]Jan 2024 School Census'!$A:$A,0))</f>
        <v>1</v>
      </c>
      <c r="AG116" s="198">
        <f>INDEX('[1]Jan 2024 School Census'!AL:AL,MATCH($A116,'[1]Jan 2024 School Census'!$A:$A,0))+INDEX('[1]Jan 2024 School Census'!AM:AM,MATCH($A116,'[1]Jan 2024 School Census'!$A:$A,0))</f>
        <v>0</v>
      </c>
      <c r="AH116" s="198">
        <f>INDEX('[1]Jan 2024 School Census'!AN:AN,MATCH($A116,'[1]Jan 2024 School Census'!$A:$A,0))+INDEX('[1]Jan 2024 School Census'!AR:AR,MATCH($A116,'[1]Jan 2024 School Census'!$A:$A,0))</f>
        <v>0</v>
      </c>
      <c r="AI116" s="198">
        <f>INDEX('[1]Jan 2024 School Census'!AO:AO,MATCH($A116,'[1]Jan 2024 School Census'!$A:$A,0))+INDEX('[1]Jan 2024 School Census'!AS:AS,MATCH($A116,'[1]Jan 2024 School Census'!$A:$A,0))</f>
        <v>0</v>
      </c>
      <c r="AJ116" s="198">
        <f>INDEX('[1]Jan 2024 School Census'!AP:AP,MATCH($A116,'[1]Jan 2024 School Census'!$A:$A,0))+INDEX('[1]Jan 2024 School Census'!AQ:AQ,MATCH($A116,'[1]Jan 2024 School Census'!$A:$A,0))+INDEX('[1]Jan 2024 School Census'!AT:AT,MATCH($A116,'[1]Jan 2024 School Census'!$A:$A,0))+INDEX('[1]Jan 2024 School Census'!AU:AU,MATCH($A116,'[1]Jan 2024 School Census'!$A:$A,0))</f>
        <v>0</v>
      </c>
      <c r="AK116" s="198">
        <f>INDEX('[1]Jan 2024 School Census'!AV:AV,MATCH($A116,'[1]Jan 2024 School Census'!$A:$A,0))+INDEX('[1]Jan 2024 School Census'!AZ:AZ,MATCH($A116,'[1]Jan 2024 School Census'!$A:$A,0))</f>
        <v>46.006667999999998</v>
      </c>
      <c r="AL116" s="198">
        <f>INDEX('[1]Jan 2024 School Census'!AW:AW,MATCH($A116,'[1]Jan 2024 School Census'!$A:$A,0))+INDEX('[1]Jan 2024 School Census'!BA:BA,MATCH($A116,'[1]Jan 2024 School Census'!$A:$A,0))</f>
        <v>22.733335</v>
      </c>
      <c r="AM116" s="198">
        <f>INDEX('[1]Jan 2024 School Census'!AX:AX,MATCH($A116,'[1]Jan 2024 School Census'!$A:$A,0))+INDEX('[1]Jan 2024 School Census'!BB:BB,MATCH($A116,'[1]Jan 2024 School Census'!$A:$A,0))+INDEX('[1]Jan 2024 School Census'!AY:AY,MATCH($A116,'[1]Jan 2024 School Census'!$A:$A,0))+INDEX('[1]Jan 2024 School Census'!BC:BC,MATCH($A116,'[1]Jan 2024 School Census'!$A:$A,0))</f>
        <v>0</v>
      </c>
      <c r="AN116" s="198">
        <f>INDEX('[1]Jan 2024 AP Census'!I:I,MATCH($A116,'[1]Jan 2024 AP Census'!$A:$A,0))</f>
        <v>0</v>
      </c>
      <c r="AO116" s="198">
        <f>INDEX('[1]Jan 2024 AP Census'!J:J,MATCH($A116,'[1]Jan 2024 AP Census'!$A:$A,0))</f>
        <v>0</v>
      </c>
      <c r="AP116" s="198">
        <f>INDEX('[1]Jan 2024 EY Census'!N:N,MATCH($A116,'[1]Jan 2024 EY Census'!$A:$A,0))</f>
        <v>243.734216</v>
      </c>
      <c r="AQ116" s="198">
        <f>INDEX('[1]Jan 2024 EY Census'!O:O,MATCH($A116,'[1]Jan 2024 EY Census'!$A:$A,0))</f>
        <v>110.043865</v>
      </c>
      <c r="AR116" s="198">
        <f>INDEX('[1]Jan 2024 EY Census'!P:P,MATCH($A116,'[1]Jan 2024 EY Census'!$A:$A,0))</f>
        <v>4.552632</v>
      </c>
      <c r="AS116" s="198">
        <f>INDEX('[1]Jan 2024 School Census'!BE:BE,MATCH($A116,'[1]Jan 2024 School Census'!$A:$A,0))</f>
        <v>0</v>
      </c>
      <c r="AT116" s="198">
        <f>INDEX('[1]Jan 2024 School Census'!BF:BF,MATCH($A116,'[1]Jan 2024 School Census'!$A:$A,0))</f>
        <v>0</v>
      </c>
      <c r="AU116" s="198">
        <f>INDEX('[1]Jan 2024 School Census'!BG:BG,MATCH($A116,'[1]Jan 2024 School Census'!$A:$A,0))+INDEX('[1]Jan 2024 School Census'!BH:BH,MATCH($A116,'[1]Jan 2024 School Census'!$A:$A,0))</f>
        <v>0</v>
      </c>
      <c r="AV116" s="198">
        <f>INDEX('[1]Jan 2024 School Census'!BI:BI,MATCH($A116,'[1]Jan 2024 School Census'!$A:$A,0))</f>
        <v>66.658000999999999</v>
      </c>
      <c r="AW116" s="198">
        <f>INDEX('[1]Jan 2024 School Census'!BJ:BJ,MATCH($A116,'[1]Jan 2024 School Census'!$A:$A,0))</f>
        <v>31.966667000000001</v>
      </c>
      <c r="AX116" s="198">
        <f>INDEX('[1]Jan 2024 School Census'!BK:BK,MATCH($A116,'[1]Jan 2024 School Census'!$A:$A,0))+INDEX('[1]Jan 2024 School Census'!BL:BL,MATCH($A116,'[1]Jan 2024 School Census'!$A:$A,0))</f>
        <v>0</v>
      </c>
      <c r="AY116" s="198">
        <f>INDEX('[1]Jan 2024 School Census'!BM:BM,MATCH($A116,'[1]Jan 2024 School Census'!$A:$A,0))+INDEX('[1]Jan 2024 School Census'!BQ:BQ,MATCH($A116,'[1]Jan 2024 School Census'!$A:$A,0))</f>
        <v>0</v>
      </c>
      <c r="AZ116" s="198">
        <f>INDEX('[1]Jan 2024 School Census'!BN:BN,MATCH($A116,'[1]Jan 2024 School Census'!$A:$A,0))+INDEX('[1]Jan 2024 School Census'!BR:BR,MATCH($A116,'[1]Jan 2024 School Census'!$A:$A,0))</f>
        <v>0</v>
      </c>
      <c r="BA116" s="198">
        <f>INDEX('[1]Jan 2024 School Census'!BO:BO,MATCH($A116,'[1]Jan 2024 School Census'!$A:$A,0))+INDEX('[1]Jan 2024 School Census'!BP:BP,MATCH($A116,'[1]Jan 2024 School Census'!$A:$A,0))+INDEX('[1]Jan 2024 School Census'!BS:BS,MATCH($A116,'[1]Jan 2024 School Census'!$A:$A,0))+INDEX('[1]Jan 2024 School Census'!BT:BT,MATCH($A116,'[1]Jan 2024 School Census'!$A:$A,0))</f>
        <v>0</v>
      </c>
      <c r="BB116" s="198">
        <f>INDEX('[1]Jan 2024 School Census'!BU:BU,MATCH($A116,'[1]Jan 2024 School Census'!$A:$A,0))</f>
        <v>284.146681</v>
      </c>
      <c r="BC116" s="198">
        <f>INDEX('[1]Jan 2024 School Census'!BV:BV,MATCH($A116,'[1]Jan 2024 School Census'!$A:$A,0))</f>
        <v>146.60066900000001</v>
      </c>
      <c r="BD116" s="198">
        <f>INDEX('[1]Jan 2024 School Census'!BW:BW,MATCH($A116,'[1]Jan 2024 School Census'!$A:$A,0))+INDEX('[1]Jan 2024 School Census'!BX:BX,MATCH($A116,'[1]Jan 2024 School Census'!$A:$A,0))</f>
        <v>2.7366670000000002</v>
      </c>
      <c r="BE116" s="198">
        <f>INDEX('[1]Jan 2024 EY Census'!J:J,MATCH($A116,'[1]Jan 2024 EY Census'!$A:$A,0))</f>
        <v>1919.300663</v>
      </c>
      <c r="BF116" s="198">
        <f>INDEX('[1]Jan 2024 EY Census'!K:K,MATCH($A116,'[1]Jan 2024 EY Census'!$A:$A,0))</f>
        <v>737.72533199999998</v>
      </c>
      <c r="BG116" s="198">
        <f>INDEX('[1]Jan 2024 EY Census'!L:L,MATCH($A116,'[1]Jan 2024 EY Census'!$A:$A,0))</f>
        <v>41.625332</v>
      </c>
      <c r="BH116" s="198">
        <f t="shared" si="19"/>
        <v>199</v>
      </c>
      <c r="BI116" s="198">
        <f t="shared" si="20"/>
        <v>333</v>
      </c>
      <c r="BJ116" s="198">
        <f t="shared" si="21"/>
        <v>232.5</v>
      </c>
      <c r="BK116" s="198">
        <f t="shared" si="22"/>
        <v>316</v>
      </c>
      <c r="BL116" s="198">
        <v>341</v>
      </c>
      <c r="BN116" s="218">
        <v>310</v>
      </c>
      <c r="BO116" s="218" t="s">
        <v>148</v>
      </c>
      <c r="BP116" s="218">
        <v>3107005</v>
      </c>
      <c r="BQ116" s="218">
        <v>133317</v>
      </c>
      <c r="BR116" s="218" t="s">
        <v>338</v>
      </c>
      <c r="BS116" s="218" t="s">
        <v>241</v>
      </c>
      <c r="BT116" s="194" t="str">
        <f t="shared" si="12"/>
        <v>Maintained</v>
      </c>
      <c r="BU116" s="211">
        <v>0</v>
      </c>
      <c r="BV116" s="211">
        <v>125</v>
      </c>
      <c r="BW116" s="199">
        <f t="shared" si="17"/>
        <v>3</v>
      </c>
      <c r="BX116" s="195" t="str">
        <f t="shared" si="18"/>
        <v>3103</v>
      </c>
      <c r="BY116" s="228">
        <v>873</v>
      </c>
      <c r="BZ116" s="229" t="s">
        <v>118</v>
      </c>
      <c r="CA116" s="258">
        <v>2987.4529820000002</v>
      </c>
      <c r="CB116" s="259">
        <v>609.9752632631579</v>
      </c>
      <c r="CC116" s="258">
        <v>1977.1563157894739</v>
      </c>
      <c r="CD116" s="259">
        <v>12.938421052631579</v>
      </c>
    </row>
    <row r="117" spans="1:82" ht="14.5" x14ac:dyDescent="0.35">
      <c r="A117" s="196">
        <v>803</v>
      </c>
      <c r="B117" s="197" t="s">
        <v>205</v>
      </c>
      <c r="C117" s="198">
        <v>23847.5</v>
      </c>
      <c r="D117" s="198">
        <v>14432</v>
      </c>
      <c r="E117" s="198">
        <f>INDEX('[1]Jan 2024 School Census'!D:D,MATCH($A117,'[1]Jan 2024 School Census'!$A:$A,0))</f>
        <v>0</v>
      </c>
      <c r="F117" s="198">
        <f>INDEX('[1]Jan 2024 School Census'!E:E,MATCH($A117,'[1]Jan 2024 School Census'!$A:$A,0))</f>
        <v>0</v>
      </c>
      <c r="G117" s="198">
        <f>INDEX('[1]Jan 2024 School Census'!F:F,MATCH($A117,'[1]Jan 2024 School Census'!$A:$A,0))</f>
        <v>0</v>
      </c>
      <c r="H117" s="198">
        <f>INDEX('[1]Jan 2024 School Census'!G:G,MATCH($A117,'[1]Jan 2024 School Census'!$A:$A,0))+INDEX('[1]Jan 2024 School Census'!H:H,MATCH($A117,'[1]Jan 2024 School Census'!$A:$A,0))</f>
        <v>0</v>
      </c>
      <c r="I117" s="198">
        <f>INDEX('[1]Jan 2024 School Census'!I:I,MATCH($A117,'[1]Jan 2024 School Census'!$A:$A,0))</f>
        <v>0</v>
      </c>
      <c r="J117" s="198">
        <f>INDEX('[1]Jan 2024 School Census'!J:J,MATCH($A117,'[1]Jan 2024 School Census'!$A:$A,0))</f>
        <v>17.066666000000001</v>
      </c>
      <c r="K117" s="198">
        <f>INDEX('[1]Jan 2024 School Census'!K:K,MATCH($A117,'[1]Jan 2024 School Census'!$A:$A,0))</f>
        <v>4.6166669999999996</v>
      </c>
      <c r="L117" s="198">
        <f>INDEX('[1]Jan 2024 School Census'!L:L,MATCH($A117,'[1]Jan 2024 School Census'!$A:$A,0))+INDEX('[1]Jan 2024 School Census'!M:M,MATCH($A117,'[1]Jan 2024 School Census'!$A:$A,0))</f>
        <v>0</v>
      </c>
      <c r="M117" s="198">
        <f>INDEX('[1]Jan 2024 School Census'!N:N,MATCH($A117,'[1]Jan 2024 School Census'!$A:$A,0))+INDEX('[1]Jan 2024 School Census'!S:S,MATCH($A117,'[1]Jan 2024 School Census'!$A:$A,0))</f>
        <v>0</v>
      </c>
      <c r="N117" s="198">
        <f>INDEX('[1]Jan 2024 School Census'!O:O,MATCH($A117,'[1]Jan 2024 School Census'!$A:$A,0))+INDEX('[1]Jan 2024 School Census'!T:T,MATCH($A117,'[1]Jan 2024 School Census'!$A:$A,0))</f>
        <v>0</v>
      </c>
      <c r="O117" s="198">
        <f>INDEX('[1]Jan 2024 School Census'!P:P,MATCH($A117,'[1]Jan 2024 School Census'!$A:$A,0))+INDEX('[1]Jan 2024 School Census'!U:U,MATCH($A117,'[1]Jan 2024 School Census'!$A:$A,0))</f>
        <v>0</v>
      </c>
      <c r="P117" s="198">
        <f>INDEX('[1]Jan 2024 School Census'!Q:Q,MATCH($A117,'[1]Jan 2024 School Census'!$A:$A,0))+INDEX('[1]Jan 2024 School Census'!R:R,MATCH($A117,'[1]Jan 2024 School Census'!$A:$A,0))+INDEX('[1]Jan 2024 School Census'!V:V,MATCH($A117,'[1]Jan 2024 School Census'!$A:$A,0))+INDEX('[1]Jan 2024 School Census'!W:W,MATCH($A117,'[1]Jan 2024 School Census'!$A:$A,0))</f>
        <v>0</v>
      </c>
      <c r="Q117" s="198">
        <f>INDEX('[1]Jan 2024 School Census'!X:X,MATCH($A117,'[1]Jan 2024 School Census'!$A:$A,0))</f>
        <v>0</v>
      </c>
      <c r="R117" s="198">
        <f>INDEX('[1]Jan 2024 School Census'!Y:Y,MATCH($A117,'[1]Jan 2024 School Census'!$A:$A,0))</f>
        <v>105.866666</v>
      </c>
      <c r="S117" s="198">
        <f>INDEX('[1]Jan 2024 School Census'!Z:Z,MATCH($A117,'[1]Jan 2024 School Census'!$A:$A,0))</f>
        <v>37.733333000000002</v>
      </c>
      <c r="T117" s="198">
        <f>INDEX('[1]Jan 2024 School Census'!AA:AA,MATCH($A117,'[1]Jan 2024 School Census'!$A:$A,0))+INDEX('[1]Jan 2024 School Census'!AB:AB,MATCH($A117,'[1]Jan 2024 School Census'!$A:$A,0))</f>
        <v>1</v>
      </c>
      <c r="U117" s="198">
        <f>INDEX('[1]Jan 2024 AP Census'!D:D,MATCH($A117,'[1]Jan 2024 AP Census'!$A:$A,0))</f>
        <v>0</v>
      </c>
      <c r="V117" s="198">
        <f>INDEX('[1]Jan 2024 AP Census'!E:E,MATCH($A117,'[1]Jan 2024 AP Census'!$A:$A,0))</f>
        <v>0</v>
      </c>
      <c r="W117" s="198">
        <f>INDEX('[1]Jan 2024 AP Census'!F:F,MATCH($A117,'[1]Jan 2024 AP Census'!$A:$A,0))</f>
        <v>0</v>
      </c>
      <c r="X117" s="198">
        <f>INDEX('[1]Jan 2024 EY Census'!D:D,MATCH($A117,'[1]Jan 2024 EY Census'!$A:$A,0))</f>
        <v>407.20200199999999</v>
      </c>
      <c r="Y117" s="198">
        <f>INDEX('[1]Jan 2024 EY Census'!E:E,MATCH($A117,'[1]Jan 2024 EY Census'!$A:$A,0))</f>
        <v>2813.1293340000002</v>
      </c>
      <c r="Z117" s="198">
        <f>INDEX('[1]Jan 2024 EY Census'!F:F,MATCH($A117,'[1]Jan 2024 EY Census'!$A:$A,0))</f>
        <v>946.38066700000002</v>
      </c>
      <c r="AA117" s="198">
        <f>INDEX('[1]Jan 2024 EY Census'!G:G,MATCH($A117,'[1]Jan 2024 EY Census'!$A:$A,0))</f>
        <v>46.733333999999999</v>
      </c>
      <c r="AB117" s="198">
        <f>INDEX('[1]Jan 2024 School Census'!AF:AF,MATCH($A117,'[1]Jan 2024 School Census'!$A:$A,0))</f>
        <v>0</v>
      </c>
      <c r="AC117" s="198">
        <f>INDEX('[1]Jan 2024 School Census'!AG:AG,MATCH($A117,'[1]Jan 2024 School Census'!$A:$A,0))</f>
        <v>0</v>
      </c>
      <c r="AD117" s="198">
        <f>INDEX('[1]Jan 2024 School Census'!AH:AH,MATCH($A117,'[1]Jan 2024 School Census'!$A:$A,0))+INDEX('[1]Jan 2024 School Census'!AI:AI,MATCH($A117,'[1]Jan 2024 School Census'!$A:$A,0))</f>
        <v>0</v>
      </c>
      <c r="AE117" s="198">
        <f>INDEX('[1]Jan 2024 School Census'!AJ:AJ,MATCH($A117,'[1]Jan 2024 School Census'!$A:$A,0))</f>
        <v>0</v>
      </c>
      <c r="AF117" s="198">
        <f>INDEX('[1]Jan 2024 School Census'!AK:AK,MATCH($A117,'[1]Jan 2024 School Census'!$A:$A,0))</f>
        <v>0</v>
      </c>
      <c r="AG117" s="198">
        <f>INDEX('[1]Jan 2024 School Census'!AL:AL,MATCH($A117,'[1]Jan 2024 School Census'!$A:$A,0))+INDEX('[1]Jan 2024 School Census'!AM:AM,MATCH($A117,'[1]Jan 2024 School Census'!$A:$A,0))</f>
        <v>0</v>
      </c>
      <c r="AH117" s="198">
        <f>INDEX('[1]Jan 2024 School Census'!AN:AN,MATCH($A117,'[1]Jan 2024 School Census'!$A:$A,0))+INDEX('[1]Jan 2024 School Census'!AR:AR,MATCH($A117,'[1]Jan 2024 School Census'!$A:$A,0))</f>
        <v>0</v>
      </c>
      <c r="AI117" s="198">
        <f>INDEX('[1]Jan 2024 School Census'!AO:AO,MATCH($A117,'[1]Jan 2024 School Census'!$A:$A,0))+INDEX('[1]Jan 2024 School Census'!AS:AS,MATCH($A117,'[1]Jan 2024 School Census'!$A:$A,0))</f>
        <v>0</v>
      </c>
      <c r="AJ117" s="198">
        <f>INDEX('[1]Jan 2024 School Census'!AP:AP,MATCH($A117,'[1]Jan 2024 School Census'!$A:$A,0))+INDEX('[1]Jan 2024 School Census'!AQ:AQ,MATCH($A117,'[1]Jan 2024 School Census'!$A:$A,0))+INDEX('[1]Jan 2024 School Census'!AT:AT,MATCH($A117,'[1]Jan 2024 School Census'!$A:$A,0))+INDEX('[1]Jan 2024 School Census'!AU:AU,MATCH($A117,'[1]Jan 2024 School Census'!$A:$A,0))</f>
        <v>0</v>
      </c>
      <c r="AK117" s="198">
        <f>INDEX('[1]Jan 2024 School Census'!AV:AV,MATCH($A117,'[1]Jan 2024 School Census'!$A:$A,0))+INDEX('[1]Jan 2024 School Census'!AZ:AZ,MATCH($A117,'[1]Jan 2024 School Census'!$A:$A,0))</f>
        <v>5.8666669999999996</v>
      </c>
      <c r="AL117" s="198">
        <f>INDEX('[1]Jan 2024 School Census'!AW:AW,MATCH($A117,'[1]Jan 2024 School Census'!$A:$A,0))+INDEX('[1]Jan 2024 School Census'!BA:BA,MATCH($A117,'[1]Jan 2024 School Census'!$A:$A,0))</f>
        <v>7.9333330000000002</v>
      </c>
      <c r="AM117" s="198">
        <f>INDEX('[1]Jan 2024 School Census'!AX:AX,MATCH($A117,'[1]Jan 2024 School Census'!$A:$A,0))+INDEX('[1]Jan 2024 School Census'!BB:BB,MATCH($A117,'[1]Jan 2024 School Census'!$A:$A,0))+INDEX('[1]Jan 2024 School Census'!AY:AY,MATCH($A117,'[1]Jan 2024 School Census'!$A:$A,0))+INDEX('[1]Jan 2024 School Census'!BC:BC,MATCH($A117,'[1]Jan 2024 School Census'!$A:$A,0))</f>
        <v>0</v>
      </c>
      <c r="AN117" s="198">
        <f>INDEX('[1]Jan 2024 AP Census'!I:I,MATCH($A117,'[1]Jan 2024 AP Census'!$A:$A,0))</f>
        <v>0</v>
      </c>
      <c r="AO117" s="198">
        <f>INDEX('[1]Jan 2024 AP Census'!J:J,MATCH($A117,'[1]Jan 2024 AP Census'!$A:$A,0))</f>
        <v>0</v>
      </c>
      <c r="AP117" s="198">
        <f>INDEX('[1]Jan 2024 EY Census'!N:N,MATCH($A117,'[1]Jan 2024 EY Census'!$A:$A,0))</f>
        <v>140.18600000000001</v>
      </c>
      <c r="AQ117" s="198">
        <f>INDEX('[1]Jan 2024 EY Census'!O:O,MATCH($A117,'[1]Jan 2024 EY Census'!$A:$A,0))</f>
        <v>111.63200000000001</v>
      </c>
      <c r="AR117" s="198">
        <f>INDEX('[1]Jan 2024 EY Census'!P:P,MATCH($A117,'[1]Jan 2024 EY Census'!$A:$A,0))</f>
        <v>5.6</v>
      </c>
      <c r="AS117" s="198">
        <f>INDEX('[1]Jan 2024 School Census'!BE:BE,MATCH($A117,'[1]Jan 2024 School Census'!$A:$A,0))</f>
        <v>0</v>
      </c>
      <c r="AT117" s="198">
        <f>INDEX('[1]Jan 2024 School Census'!BF:BF,MATCH($A117,'[1]Jan 2024 School Census'!$A:$A,0))</f>
        <v>0</v>
      </c>
      <c r="AU117" s="198">
        <f>INDEX('[1]Jan 2024 School Census'!BG:BG,MATCH($A117,'[1]Jan 2024 School Census'!$A:$A,0))+INDEX('[1]Jan 2024 School Census'!BH:BH,MATCH($A117,'[1]Jan 2024 School Census'!$A:$A,0))</f>
        <v>0</v>
      </c>
      <c r="AV117" s="198">
        <f>INDEX('[1]Jan 2024 School Census'!BI:BI,MATCH($A117,'[1]Jan 2024 School Census'!$A:$A,0))</f>
        <v>1.2833330000000001</v>
      </c>
      <c r="AW117" s="198">
        <f>INDEX('[1]Jan 2024 School Census'!BJ:BJ,MATCH($A117,'[1]Jan 2024 School Census'!$A:$A,0))</f>
        <v>1.9</v>
      </c>
      <c r="AX117" s="198">
        <f>INDEX('[1]Jan 2024 School Census'!BK:BK,MATCH($A117,'[1]Jan 2024 School Census'!$A:$A,0))+INDEX('[1]Jan 2024 School Census'!BL:BL,MATCH($A117,'[1]Jan 2024 School Census'!$A:$A,0))</f>
        <v>0</v>
      </c>
      <c r="AY117" s="198">
        <f>INDEX('[1]Jan 2024 School Census'!BM:BM,MATCH($A117,'[1]Jan 2024 School Census'!$A:$A,0))+INDEX('[1]Jan 2024 School Census'!BQ:BQ,MATCH($A117,'[1]Jan 2024 School Census'!$A:$A,0))</f>
        <v>0</v>
      </c>
      <c r="AZ117" s="198">
        <f>INDEX('[1]Jan 2024 School Census'!BN:BN,MATCH($A117,'[1]Jan 2024 School Census'!$A:$A,0))+INDEX('[1]Jan 2024 School Census'!BR:BR,MATCH($A117,'[1]Jan 2024 School Census'!$A:$A,0))</f>
        <v>0</v>
      </c>
      <c r="BA117" s="198">
        <f>INDEX('[1]Jan 2024 School Census'!BO:BO,MATCH($A117,'[1]Jan 2024 School Census'!$A:$A,0))+INDEX('[1]Jan 2024 School Census'!BP:BP,MATCH($A117,'[1]Jan 2024 School Census'!$A:$A,0))+INDEX('[1]Jan 2024 School Census'!BS:BS,MATCH($A117,'[1]Jan 2024 School Census'!$A:$A,0))+INDEX('[1]Jan 2024 School Census'!BT:BT,MATCH($A117,'[1]Jan 2024 School Census'!$A:$A,0))</f>
        <v>0</v>
      </c>
      <c r="BB117" s="198">
        <f>INDEX('[1]Jan 2024 School Census'!BU:BU,MATCH($A117,'[1]Jan 2024 School Census'!$A:$A,0))</f>
        <v>28.000001000000001</v>
      </c>
      <c r="BC117" s="198">
        <f>INDEX('[1]Jan 2024 School Census'!BV:BV,MATCH($A117,'[1]Jan 2024 School Census'!$A:$A,0))</f>
        <v>9.6000010000000007</v>
      </c>
      <c r="BD117" s="198">
        <f>INDEX('[1]Jan 2024 School Census'!BW:BW,MATCH($A117,'[1]Jan 2024 School Census'!$A:$A,0))+INDEX('[1]Jan 2024 School Census'!BX:BX,MATCH($A117,'[1]Jan 2024 School Census'!$A:$A,0))</f>
        <v>0.2</v>
      </c>
      <c r="BE117" s="198">
        <f>INDEX('[1]Jan 2024 EY Census'!J:J,MATCH($A117,'[1]Jan 2024 EY Census'!$A:$A,0))</f>
        <v>1516.5046480000001</v>
      </c>
      <c r="BF117" s="198">
        <f>INDEX('[1]Jan 2024 EY Census'!K:K,MATCH($A117,'[1]Jan 2024 EY Census'!$A:$A,0))</f>
        <v>531.841992</v>
      </c>
      <c r="BG117" s="198">
        <f>INDEX('[1]Jan 2024 EY Census'!L:L,MATCH($A117,'[1]Jan 2024 EY Census'!$A:$A,0))</f>
        <v>20.266667000000002</v>
      </c>
      <c r="BH117" s="198">
        <f t="shared" si="19"/>
        <v>99</v>
      </c>
      <c r="BI117" s="198">
        <f t="shared" si="20"/>
        <v>134</v>
      </c>
      <c r="BJ117" s="198">
        <f t="shared" si="21"/>
        <v>84</v>
      </c>
      <c r="BK117" s="198">
        <f t="shared" si="22"/>
        <v>303.5</v>
      </c>
      <c r="BL117" s="198">
        <v>81</v>
      </c>
      <c r="BN117" s="218">
        <v>310</v>
      </c>
      <c r="BO117" s="218" t="s">
        <v>148</v>
      </c>
      <c r="BP117" s="218">
        <v>3107006</v>
      </c>
      <c r="BQ117" s="218">
        <v>133316</v>
      </c>
      <c r="BR117" s="218" t="s">
        <v>339</v>
      </c>
      <c r="BS117" s="218" t="s">
        <v>241</v>
      </c>
      <c r="BT117" s="194" t="str">
        <f t="shared" si="12"/>
        <v>Maintained</v>
      </c>
      <c r="BU117" s="211">
        <v>134</v>
      </c>
      <c r="BV117" s="211">
        <v>0</v>
      </c>
      <c r="BW117" s="199">
        <f t="shared" si="17"/>
        <v>4</v>
      </c>
      <c r="BX117" s="195" t="str">
        <f t="shared" si="18"/>
        <v>3104</v>
      </c>
      <c r="BY117" s="228">
        <v>874</v>
      </c>
      <c r="BZ117" s="229" t="s">
        <v>187</v>
      </c>
      <c r="CA117" s="258">
        <v>882.82912326315795</v>
      </c>
      <c r="CB117" s="259">
        <v>108.87929836842106</v>
      </c>
      <c r="CC117" s="258">
        <v>552.48403531578947</v>
      </c>
      <c r="CD117" s="259">
        <v>10.872105263157895</v>
      </c>
    </row>
    <row r="118" spans="1:82" ht="14.5" x14ac:dyDescent="0.35">
      <c r="A118" s="196">
        <v>393</v>
      </c>
      <c r="B118" s="197" t="s">
        <v>206</v>
      </c>
      <c r="C118" s="198">
        <v>11552</v>
      </c>
      <c r="D118" s="198">
        <v>8709.5</v>
      </c>
      <c r="E118" s="198">
        <f>INDEX('[1]Jan 2024 School Census'!D:D,MATCH($A118,'[1]Jan 2024 School Census'!$A:$A,0))</f>
        <v>41.4</v>
      </c>
      <c r="F118" s="198">
        <f>INDEX('[1]Jan 2024 School Census'!E:E,MATCH($A118,'[1]Jan 2024 School Census'!$A:$A,0))</f>
        <v>163.4</v>
      </c>
      <c r="G118" s="198">
        <f>INDEX('[1]Jan 2024 School Census'!F:F,MATCH($A118,'[1]Jan 2024 School Census'!$A:$A,0))</f>
        <v>58</v>
      </c>
      <c r="H118" s="198">
        <f>INDEX('[1]Jan 2024 School Census'!G:G,MATCH($A118,'[1]Jan 2024 School Census'!$A:$A,0))+INDEX('[1]Jan 2024 School Census'!H:H,MATCH($A118,'[1]Jan 2024 School Census'!$A:$A,0))</f>
        <v>2</v>
      </c>
      <c r="I118" s="198">
        <f>INDEX('[1]Jan 2024 School Census'!I:I,MATCH($A118,'[1]Jan 2024 School Census'!$A:$A,0))</f>
        <v>9</v>
      </c>
      <c r="J118" s="198">
        <f>INDEX('[1]Jan 2024 School Census'!J:J,MATCH($A118,'[1]Jan 2024 School Census'!$A:$A,0))</f>
        <v>452.09999900000003</v>
      </c>
      <c r="K118" s="198">
        <f>INDEX('[1]Jan 2024 School Census'!K:K,MATCH($A118,'[1]Jan 2024 School Census'!$A:$A,0))</f>
        <v>190</v>
      </c>
      <c r="L118" s="198">
        <f>INDEX('[1]Jan 2024 School Census'!L:L,MATCH($A118,'[1]Jan 2024 School Census'!$A:$A,0))+INDEX('[1]Jan 2024 School Census'!M:M,MATCH($A118,'[1]Jan 2024 School Census'!$A:$A,0))</f>
        <v>1</v>
      </c>
      <c r="M118" s="198">
        <f>INDEX('[1]Jan 2024 School Census'!N:N,MATCH($A118,'[1]Jan 2024 School Census'!$A:$A,0))+INDEX('[1]Jan 2024 School Census'!S:S,MATCH($A118,'[1]Jan 2024 School Census'!$A:$A,0))</f>
        <v>0</v>
      </c>
      <c r="N118" s="198">
        <f>INDEX('[1]Jan 2024 School Census'!O:O,MATCH($A118,'[1]Jan 2024 School Census'!$A:$A,0))+INDEX('[1]Jan 2024 School Census'!T:T,MATCH($A118,'[1]Jan 2024 School Census'!$A:$A,0))</f>
        <v>0</v>
      </c>
      <c r="O118" s="198">
        <f>INDEX('[1]Jan 2024 School Census'!P:P,MATCH($A118,'[1]Jan 2024 School Census'!$A:$A,0))+INDEX('[1]Jan 2024 School Census'!U:U,MATCH($A118,'[1]Jan 2024 School Census'!$A:$A,0))</f>
        <v>0</v>
      </c>
      <c r="P118" s="198">
        <f>INDEX('[1]Jan 2024 School Census'!Q:Q,MATCH($A118,'[1]Jan 2024 School Census'!$A:$A,0))+INDEX('[1]Jan 2024 School Census'!R:R,MATCH($A118,'[1]Jan 2024 School Census'!$A:$A,0))+INDEX('[1]Jan 2024 School Census'!V:V,MATCH($A118,'[1]Jan 2024 School Census'!$A:$A,0))+INDEX('[1]Jan 2024 School Census'!W:W,MATCH($A118,'[1]Jan 2024 School Census'!$A:$A,0))</f>
        <v>0</v>
      </c>
      <c r="Q118" s="198">
        <f>INDEX('[1]Jan 2024 School Census'!X:X,MATCH($A118,'[1]Jan 2024 School Census'!$A:$A,0))</f>
        <v>24</v>
      </c>
      <c r="R118" s="198">
        <f>INDEX('[1]Jan 2024 School Census'!Y:Y,MATCH($A118,'[1]Jan 2024 School Census'!$A:$A,0))</f>
        <v>287.8</v>
      </c>
      <c r="S118" s="198">
        <f>INDEX('[1]Jan 2024 School Census'!Z:Z,MATCH($A118,'[1]Jan 2024 School Census'!$A:$A,0))</f>
        <v>117</v>
      </c>
      <c r="T118" s="198">
        <f>INDEX('[1]Jan 2024 School Census'!AA:AA,MATCH($A118,'[1]Jan 2024 School Census'!$A:$A,0))+INDEX('[1]Jan 2024 School Census'!AB:AB,MATCH($A118,'[1]Jan 2024 School Census'!$A:$A,0))</f>
        <v>1</v>
      </c>
      <c r="U118" s="198">
        <f>INDEX('[1]Jan 2024 AP Census'!D:D,MATCH($A118,'[1]Jan 2024 AP Census'!$A:$A,0))</f>
        <v>0</v>
      </c>
      <c r="V118" s="198">
        <f>INDEX('[1]Jan 2024 AP Census'!E:E,MATCH($A118,'[1]Jan 2024 AP Census'!$A:$A,0))</f>
        <v>0</v>
      </c>
      <c r="W118" s="198">
        <f>INDEX('[1]Jan 2024 AP Census'!F:F,MATCH($A118,'[1]Jan 2024 AP Census'!$A:$A,0))</f>
        <v>0</v>
      </c>
      <c r="X118" s="198">
        <f>INDEX('[1]Jan 2024 EY Census'!D:D,MATCH($A118,'[1]Jan 2024 EY Census'!$A:$A,0))</f>
        <v>326.29298199999999</v>
      </c>
      <c r="Y118" s="198">
        <f>INDEX('[1]Jan 2024 EY Census'!E:E,MATCH($A118,'[1]Jan 2024 EY Census'!$A:$A,0))</f>
        <v>553.72105399999998</v>
      </c>
      <c r="Z118" s="198">
        <f>INDEX('[1]Jan 2024 EY Census'!F:F,MATCH($A118,'[1]Jan 2024 EY Census'!$A:$A,0))</f>
        <v>134.10351</v>
      </c>
      <c r="AA118" s="198">
        <f>INDEX('[1]Jan 2024 EY Census'!G:G,MATCH($A118,'[1]Jan 2024 EY Census'!$A:$A,0))</f>
        <v>4</v>
      </c>
      <c r="AB118" s="198">
        <f>INDEX('[1]Jan 2024 School Census'!AF:AF,MATCH($A118,'[1]Jan 2024 School Census'!$A:$A,0))</f>
        <v>14.4</v>
      </c>
      <c r="AC118" s="198">
        <f>INDEX('[1]Jan 2024 School Census'!AG:AG,MATCH($A118,'[1]Jan 2024 School Census'!$A:$A,0))</f>
        <v>12</v>
      </c>
      <c r="AD118" s="198">
        <f>INDEX('[1]Jan 2024 School Census'!AH:AH,MATCH($A118,'[1]Jan 2024 School Census'!$A:$A,0))+INDEX('[1]Jan 2024 School Census'!AI:AI,MATCH($A118,'[1]Jan 2024 School Census'!$A:$A,0))</f>
        <v>1</v>
      </c>
      <c r="AE118" s="198">
        <f>INDEX('[1]Jan 2024 School Census'!AJ:AJ,MATCH($A118,'[1]Jan 2024 School Census'!$A:$A,0))</f>
        <v>128</v>
      </c>
      <c r="AF118" s="198">
        <f>INDEX('[1]Jan 2024 School Census'!AK:AK,MATCH($A118,'[1]Jan 2024 School Census'!$A:$A,0))</f>
        <v>65</v>
      </c>
      <c r="AG118" s="198">
        <f>INDEX('[1]Jan 2024 School Census'!AL:AL,MATCH($A118,'[1]Jan 2024 School Census'!$A:$A,0))+INDEX('[1]Jan 2024 School Census'!AM:AM,MATCH($A118,'[1]Jan 2024 School Census'!$A:$A,0))</f>
        <v>0</v>
      </c>
      <c r="AH118" s="198">
        <f>INDEX('[1]Jan 2024 School Census'!AN:AN,MATCH($A118,'[1]Jan 2024 School Census'!$A:$A,0))+INDEX('[1]Jan 2024 School Census'!AR:AR,MATCH($A118,'[1]Jan 2024 School Census'!$A:$A,0))</f>
        <v>0</v>
      </c>
      <c r="AI118" s="198">
        <f>INDEX('[1]Jan 2024 School Census'!AO:AO,MATCH($A118,'[1]Jan 2024 School Census'!$A:$A,0))+INDEX('[1]Jan 2024 School Census'!AS:AS,MATCH($A118,'[1]Jan 2024 School Census'!$A:$A,0))</f>
        <v>0</v>
      </c>
      <c r="AJ118" s="198">
        <f>INDEX('[1]Jan 2024 School Census'!AP:AP,MATCH($A118,'[1]Jan 2024 School Census'!$A:$A,0))+INDEX('[1]Jan 2024 School Census'!AQ:AQ,MATCH($A118,'[1]Jan 2024 School Census'!$A:$A,0))+INDEX('[1]Jan 2024 School Census'!AT:AT,MATCH($A118,'[1]Jan 2024 School Census'!$A:$A,0))+INDEX('[1]Jan 2024 School Census'!AU:AU,MATCH($A118,'[1]Jan 2024 School Census'!$A:$A,0))</f>
        <v>0</v>
      </c>
      <c r="AK118" s="198">
        <f>INDEX('[1]Jan 2024 School Census'!AV:AV,MATCH($A118,'[1]Jan 2024 School Census'!$A:$A,0))+INDEX('[1]Jan 2024 School Census'!AZ:AZ,MATCH($A118,'[1]Jan 2024 School Census'!$A:$A,0))</f>
        <v>49</v>
      </c>
      <c r="AL118" s="198">
        <f>INDEX('[1]Jan 2024 School Census'!AW:AW,MATCH($A118,'[1]Jan 2024 School Census'!$A:$A,0))+INDEX('[1]Jan 2024 School Census'!BA:BA,MATCH($A118,'[1]Jan 2024 School Census'!$A:$A,0))</f>
        <v>26</v>
      </c>
      <c r="AM118" s="198">
        <f>INDEX('[1]Jan 2024 School Census'!AX:AX,MATCH($A118,'[1]Jan 2024 School Census'!$A:$A,0))+INDEX('[1]Jan 2024 School Census'!BB:BB,MATCH($A118,'[1]Jan 2024 School Census'!$A:$A,0))+INDEX('[1]Jan 2024 School Census'!AY:AY,MATCH($A118,'[1]Jan 2024 School Census'!$A:$A,0))+INDEX('[1]Jan 2024 School Census'!BC:BC,MATCH($A118,'[1]Jan 2024 School Census'!$A:$A,0))</f>
        <v>0</v>
      </c>
      <c r="AN118" s="198">
        <f>INDEX('[1]Jan 2024 AP Census'!I:I,MATCH($A118,'[1]Jan 2024 AP Census'!$A:$A,0))</f>
        <v>0</v>
      </c>
      <c r="AO118" s="198">
        <f>INDEX('[1]Jan 2024 AP Census'!J:J,MATCH($A118,'[1]Jan 2024 AP Census'!$A:$A,0))</f>
        <v>0</v>
      </c>
      <c r="AP118" s="198">
        <f>INDEX('[1]Jan 2024 EY Census'!N:N,MATCH($A118,'[1]Jan 2024 EY Census'!$A:$A,0))</f>
        <v>96.433333000000005</v>
      </c>
      <c r="AQ118" s="198">
        <f>INDEX('[1]Jan 2024 EY Census'!O:O,MATCH($A118,'[1]Jan 2024 EY Census'!$A:$A,0))</f>
        <v>26</v>
      </c>
      <c r="AR118" s="198">
        <f>INDEX('[1]Jan 2024 EY Census'!P:P,MATCH($A118,'[1]Jan 2024 EY Census'!$A:$A,0))</f>
        <v>0</v>
      </c>
      <c r="AS118" s="198">
        <f>INDEX('[1]Jan 2024 School Census'!BE:BE,MATCH($A118,'[1]Jan 2024 School Census'!$A:$A,0))</f>
        <v>95.2</v>
      </c>
      <c r="AT118" s="198">
        <f>INDEX('[1]Jan 2024 School Census'!BF:BF,MATCH($A118,'[1]Jan 2024 School Census'!$A:$A,0))</f>
        <v>32</v>
      </c>
      <c r="AU118" s="198">
        <f>INDEX('[1]Jan 2024 School Census'!BG:BG,MATCH($A118,'[1]Jan 2024 School Census'!$A:$A,0))+INDEX('[1]Jan 2024 School Census'!BH:BH,MATCH($A118,'[1]Jan 2024 School Census'!$A:$A,0))</f>
        <v>1</v>
      </c>
      <c r="AV118" s="198">
        <f>INDEX('[1]Jan 2024 School Census'!BI:BI,MATCH($A118,'[1]Jan 2024 School Census'!$A:$A,0))</f>
        <v>131</v>
      </c>
      <c r="AW118" s="198">
        <f>INDEX('[1]Jan 2024 School Census'!BJ:BJ,MATCH($A118,'[1]Jan 2024 School Census'!$A:$A,0))</f>
        <v>61</v>
      </c>
      <c r="AX118" s="198">
        <f>INDEX('[1]Jan 2024 School Census'!BK:BK,MATCH($A118,'[1]Jan 2024 School Census'!$A:$A,0))+INDEX('[1]Jan 2024 School Census'!BL:BL,MATCH($A118,'[1]Jan 2024 School Census'!$A:$A,0))</f>
        <v>0</v>
      </c>
      <c r="AY118" s="198">
        <f>INDEX('[1]Jan 2024 School Census'!BM:BM,MATCH($A118,'[1]Jan 2024 School Census'!$A:$A,0))+INDEX('[1]Jan 2024 School Census'!BQ:BQ,MATCH($A118,'[1]Jan 2024 School Census'!$A:$A,0))</f>
        <v>0</v>
      </c>
      <c r="AZ118" s="198">
        <f>INDEX('[1]Jan 2024 School Census'!BN:BN,MATCH($A118,'[1]Jan 2024 School Census'!$A:$A,0))+INDEX('[1]Jan 2024 School Census'!BR:BR,MATCH($A118,'[1]Jan 2024 School Census'!$A:$A,0))</f>
        <v>0</v>
      </c>
      <c r="BA118" s="198">
        <f>INDEX('[1]Jan 2024 School Census'!BO:BO,MATCH($A118,'[1]Jan 2024 School Census'!$A:$A,0))+INDEX('[1]Jan 2024 School Census'!BP:BP,MATCH($A118,'[1]Jan 2024 School Census'!$A:$A,0))+INDEX('[1]Jan 2024 School Census'!BS:BS,MATCH($A118,'[1]Jan 2024 School Census'!$A:$A,0))+INDEX('[1]Jan 2024 School Census'!BT:BT,MATCH($A118,'[1]Jan 2024 School Census'!$A:$A,0))</f>
        <v>0</v>
      </c>
      <c r="BB118" s="198">
        <f>INDEX('[1]Jan 2024 School Census'!BU:BU,MATCH($A118,'[1]Jan 2024 School Census'!$A:$A,0))</f>
        <v>91</v>
      </c>
      <c r="BC118" s="198">
        <f>INDEX('[1]Jan 2024 School Census'!BV:BV,MATCH($A118,'[1]Jan 2024 School Census'!$A:$A,0))</f>
        <v>58</v>
      </c>
      <c r="BD118" s="198">
        <f>INDEX('[1]Jan 2024 School Census'!BW:BW,MATCH($A118,'[1]Jan 2024 School Census'!$A:$A,0))+INDEX('[1]Jan 2024 School Census'!BX:BX,MATCH($A118,'[1]Jan 2024 School Census'!$A:$A,0))</f>
        <v>1</v>
      </c>
      <c r="BE118" s="198">
        <f>INDEX('[1]Jan 2024 EY Census'!J:J,MATCH($A118,'[1]Jan 2024 EY Census'!$A:$A,0))</f>
        <v>234.63333499999999</v>
      </c>
      <c r="BF118" s="198">
        <f>INDEX('[1]Jan 2024 EY Census'!K:K,MATCH($A118,'[1]Jan 2024 EY Census'!$A:$A,0))</f>
        <v>66.55</v>
      </c>
      <c r="BG118" s="198">
        <f>INDEX('[1]Jan 2024 EY Census'!L:L,MATCH($A118,'[1]Jan 2024 EY Census'!$A:$A,0))</f>
        <v>0.73333300000000001</v>
      </c>
      <c r="BH118" s="198">
        <f t="shared" si="19"/>
        <v>212</v>
      </c>
      <c r="BI118" s="198">
        <f t="shared" si="20"/>
        <v>435</v>
      </c>
      <c r="BJ118" s="198">
        <f t="shared" si="21"/>
        <v>0</v>
      </c>
      <c r="BK118" s="198">
        <f t="shared" si="22"/>
        <v>0</v>
      </c>
      <c r="BL118" s="198">
        <v>37</v>
      </c>
      <c r="BN118" s="218">
        <v>311</v>
      </c>
      <c r="BO118" s="218" t="s">
        <v>151</v>
      </c>
      <c r="BP118" s="218">
        <v>3117000</v>
      </c>
      <c r="BQ118" s="218">
        <v>102362</v>
      </c>
      <c r="BR118" s="218" t="s">
        <v>340</v>
      </c>
      <c r="BS118" s="218" t="s">
        <v>264</v>
      </c>
      <c r="BT118" s="194" t="str">
        <f t="shared" si="12"/>
        <v>Maintained</v>
      </c>
      <c r="BU118" s="211">
        <v>39</v>
      </c>
      <c r="BV118" s="211">
        <v>119</v>
      </c>
      <c r="BW118" s="199">
        <f t="shared" si="17"/>
        <v>1</v>
      </c>
      <c r="BX118" s="195" t="str">
        <f t="shared" si="18"/>
        <v>3111</v>
      </c>
      <c r="BY118" s="228">
        <v>876</v>
      </c>
      <c r="BZ118" s="229" t="s">
        <v>145</v>
      </c>
      <c r="CA118" s="258">
        <v>469.91736842105263</v>
      </c>
      <c r="CB118" s="259">
        <v>220.26578947368421</v>
      </c>
      <c r="CC118" s="258">
        <v>357.95157894736843</v>
      </c>
      <c r="CD118" s="259">
        <v>14.135789473684211</v>
      </c>
    </row>
    <row r="119" spans="1:82" ht="14.5" x14ac:dyDescent="0.35">
      <c r="A119" s="196">
        <v>852</v>
      </c>
      <c r="B119" s="197" t="s">
        <v>207</v>
      </c>
      <c r="C119" s="198">
        <v>19347</v>
      </c>
      <c r="D119" s="198">
        <v>13086</v>
      </c>
      <c r="E119" s="198">
        <f>INDEX('[1]Jan 2024 School Census'!D:D,MATCH($A119,'[1]Jan 2024 School Census'!$A:$A,0))</f>
        <v>6.3380000000000001</v>
      </c>
      <c r="F119" s="198">
        <f>INDEX('[1]Jan 2024 School Census'!E:E,MATCH($A119,'[1]Jan 2024 School Census'!$A:$A,0))</f>
        <v>40.595999999999997</v>
      </c>
      <c r="G119" s="198">
        <f>INDEX('[1]Jan 2024 School Census'!F:F,MATCH($A119,'[1]Jan 2024 School Census'!$A:$A,0))</f>
        <v>8.4760000000000009</v>
      </c>
      <c r="H119" s="198">
        <f>INDEX('[1]Jan 2024 School Census'!G:G,MATCH($A119,'[1]Jan 2024 School Census'!$A:$A,0))+INDEX('[1]Jan 2024 School Census'!H:H,MATCH($A119,'[1]Jan 2024 School Census'!$A:$A,0))</f>
        <v>0</v>
      </c>
      <c r="I119" s="198">
        <f>INDEX('[1]Jan 2024 School Census'!I:I,MATCH($A119,'[1]Jan 2024 School Census'!$A:$A,0))</f>
        <v>29.6</v>
      </c>
      <c r="J119" s="198">
        <f>INDEX('[1]Jan 2024 School Census'!J:J,MATCH($A119,'[1]Jan 2024 School Census'!$A:$A,0))</f>
        <v>246.066666</v>
      </c>
      <c r="K119" s="198">
        <f>INDEX('[1]Jan 2024 School Census'!K:K,MATCH($A119,'[1]Jan 2024 School Census'!$A:$A,0))</f>
        <v>98.6</v>
      </c>
      <c r="L119" s="198">
        <f>INDEX('[1]Jan 2024 School Census'!L:L,MATCH($A119,'[1]Jan 2024 School Census'!$A:$A,0))+INDEX('[1]Jan 2024 School Census'!M:M,MATCH($A119,'[1]Jan 2024 School Census'!$A:$A,0))</f>
        <v>0</v>
      </c>
      <c r="M119" s="198">
        <f>INDEX('[1]Jan 2024 School Census'!N:N,MATCH($A119,'[1]Jan 2024 School Census'!$A:$A,0))+INDEX('[1]Jan 2024 School Census'!S:S,MATCH($A119,'[1]Jan 2024 School Census'!$A:$A,0))</f>
        <v>0</v>
      </c>
      <c r="N119" s="198">
        <f>INDEX('[1]Jan 2024 School Census'!O:O,MATCH($A119,'[1]Jan 2024 School Census'!$A:$A,0))+INDEX('[1]Jan 2024 School Census'!T:T,MATCH($A119,'[1]Jan 2024 School Census'!$A:$A,0))</f>
        <v>0</v>
      </c>
      <c r="O119" s="198">
        <f>INDEX('[1]Jan 2024 School Census'!P:P,MATCH($A119,'[1]Jan 2024 School Census'!$A:$A,0))+INDEX('[1]Jan 2024 School Census'!U:U,MATCH($A119,'[1]Jan 2024 School Census'!$A:$A,0))</f>
        <v>0</v>
      </c>
      <c r="P119" s="198">
        <f>INDEX('[1]Jan 2024 School Census'!Q:Q,MATCH($A119,'[1]Jan 2024 School Census'!$A:$A,0))+INDEX('[1]Jan 2024 School Census'!R:R,MATCH($A119,'[1]Jan 2024 School Census'!$A:$A,0))+INDEX('[1]Jan 2024 School Census'!V:V,MATCH($A119,'[1]Jan 2024 School Census'!$A:$A,0))+INDEX('[1]Jan 2024 School Census'!W:W,MATCH($A119,'[1]Jan 2024 School Census'!$A:$A,0))</f>
        <v>0</v>
      </c>
      <c r="Q119" s="198">
        <f>INDEX('[1]Jan 2024 School Census'!X:X,MATCH($A119,'[1]Jan 2024 School Census'!$A:$A,0))</f>
        <v>10.6</v>
      </c>
      <c r="R119" s="198">
        <f>INDEX('[1]Jan 2024 School Census'!Y:Y,MATCH($A119,'[1]Jan 2024 School Census'!$A:$A,0))</f>
        <v>120.63333299999999</v>
      </c>
      <c r="S119" s="198">
        <f>INDEX('[1]Jan 2024 School Census'!Z:Z,MATCH($A119,'[1]Jan 2024 School Census'!$A:$A,0))</f>
        <v>25</v>
      </c>
      <c r="T119" s="198">
        <f>INDEX('[1]Jan 2024 School Census'!AA:AA,MATCH($A119,'[1]Jan 2024 School Census'!$A:$A,0))+INDEX('[1]Jan 2024 School Census'!AB:AB,MATCH($A119,'[1]Jan 2024 School Census'!$A:$A,0))</f>
        <v>0</v>
      </c>
      <c r="U119" s="198">
        <f>INDEX('[1]Jan 2024 AP Census'!D:D,MATCH($A119,'[1]Jan 2024 AP Census'!$A:$A,0))</f>
        <v>0</v>
      </c>
      <c r="V119" s="198">
        <f>INDEX('[1]Jan 2024 AP Census'!E:E,MATCH($A119,'[1]Jan 2024 AP Census'!$A:$A,0))</f>
        <v>0</v>
      </c>
      <c r="W119" s="198">
        <f>INDEX('[1]Jan 2024 AP Census'!F:F,MATCH($A119,'[1]Jan 2024 AP Census'!$A:$A,0))</f>
        <v>0</v>
      </c>
      <c r="X119" s="198">
        <f>INDEX('[1]Jan 2024 EY Census'!D:D,MATCH($A119,'[1]Jan 2024 EY Census'!$A:$A,0))</f>
        <v>461.11623700000001</v>
      </c>
      <c r="Y119" s="198">
        <f>INDEX('[1]Jan 2024 EY Census'!E:E,MATCH($A119,'[1]Jan 2024 EY Census'!$A:$A,0))</f>
        <v>1876.930437</v>
      </c>
      <c r="Z119" s="198">
        <f>INDEX('[1]Jan 2024 EY Census'!F:F,MATCH($A119,'[1]Jan 2024 EY Census'!$A:$A,0))</f>
        <v>715.07960200000002</v>
      </c>
      <c r="AA119" s="198">
        <f>INDEX('[1]Jan 2024 EY Census'!G:G,MATCH($A119,'[1]Jan 2024 EY Census'!$A:$A,0))</f>
        <v>19.008596000000001</v>
      </c>
      <c r="AB119" s="198">
        <f>INDEX('[1]Jan 2024 School Census'!AF:AF,MATCH($A119,'[1]Jan 2024 School Census'!$A:$A,0))</f>
        <v>6</v>
      </c>
      <c r="AC119" s="198">
        <f>INDEX('[1]Jan 2024 School Census'!AG:AG,MATCH($A119,'[1]Jan 2024 School Census'!$A:$A,0))</f>
        <v>0</v>
      </c>
      <c r="AD119" s="198">
        <f>INDEX('[1]Jan 2024 School Census'!AH:AH,MATCH($A119,'[1]Jan 2024 School Census'!$A:$A,0))+INDEX('[1]Jan 2024 School Census'!AI:AI,MATCH($A119,'[1]Jan 2024 School Census'!$A:$A,0))</f>
        <v>0</v>
      </c>
      <c r="AE119" s="198">
        <f>INDEX('[1]Jan 2024 School Census'!AJ:AJ,MATCH($A119,'[1]Jan 2024 School Census'!$A:$A,0))</f>
        <v>34</v>
      </c>
      <c r="AF119" s="198">
        <f>INDEX('[1]Jan 2024 School Census'!AK:AK,MATCH($A119,'[1]Jan 2024 School Census'!$A:$A,0))</f>
        <v>18</v>
      </c>
      <c r="AG119" s="198">
        <f>INDEX('[1]Jan 2024 School Census'!AL:AL,MATCH($A119,'[1]Jan 2024 School Census'!$A:$A,0))+INDEX('[1]Jan 2024 School Census'!AM:AM,MATCH($A119,'[1]Jan 2024 School Census'!$A:$A,0))</f>
        <v>0</v>
      </c>
      <c r="AH119" s="198">
        <f>INDEX('[1]Jan 2024 School Census'!AN:AN,MATCH($A119,'[1]Jan 2024 School Census'!$A:$A,0))+INDEX('[1]Jan 2024 School Census'!AR:AR,MATCH($A119,'[1]Jan 2024 School Census'!$A:$A,0))</f>
        <v>0</v>
      </c>
      <c r="AI119" s="198">
        <f>INDEX('[1]Jan 2024 School Census'!AO:AO,MATCH($A119,'[1]Jan 2024 School Census'!$A:$A,0))+INDEX('[1]Jan 2024 School Census'!AS:AS,MATCH($A119,'[1]Jan 2024 School Census'!$A:$A,0))</f>
        <v>0</v>
      </c>
      <c r="AJ119" s="198">
        <f>INDEX('[1]Jan 2024 School Census'!AP:AP,MATCH($A119,'[1]Jan 2024 School Census'!$A:$A,0))+INDEX('[1]Jan 2024 School Census'!AQ:AQ,MATCH($A119,'[1]Jan 2024 School Census'!$A:$A,0))+INDEX('[1]Jan 2024 School Census'!AT:AT,MATCH($A119,'[1]Jan 2024 School Census'!$A:$A,0))+INDEX('[1]Jan 2024 School Census'!AU:AU,MATCH($A119,'[1]Jan 2024 School Census'!$A:$A,0))</f>
        <v>0</v>
      </c>
      <c r="AK119" s="198">
        <f>INDEX('[1]Jan 2024 School Census'!AV:AV,MATCH($A119,'[1]Jan 2024 School Census'!$A:$A,0))+INDEX('[1]Jan 2024 School Census'!AZ:AZ,MATCH($A119,'[1]Jan 2024 School Census'!$A:$A,0))</f>
        <v>17.8</v>
      </c>
      <c r="AL119" s="198">
        <f>INDEX('[1]Jan 2024 School Census'!AW:AW,MATCH($A119,'[1]Jan 2024 School Census'!$A:$A,0))+INDEX('[1]Jan 2024 School Census'!BA:BA,MATCH($A119,'[1]Jan 2024 School Census'!$A:$A,0))</f>
        <v>3</v>
      </c>
      <c r="AM119" s="198">
        <f>INDEX('[1]Jan 2024 School Census'!AX:AX,MATCH($A119,'[1]Jan 2024 School Census'!$A:$A,0))+INDEX('[1]Jan 2024 School Census'!BB:BB,MATCH($A119,'[1]Jan 2024 School Census'!$A:$A,0))+INDEX('[1]Jan 2024 School Census'!AY:AY,MATCH($A119,'[1]Jan 2024 School Census'!$A:$A,0))+INDEX('[1]Jan 2024 School Census'!BC:BC,MATCH($A119,'[1]Jan 2024 School Census'!$A:$A,0))</f>
        <v>0</v>
      </c>
      <c r="AN119" s="198">
        <f>INDEX('[1]Jan 2024 AP Census'!I:I,MATCH($A119,'[1]Jan 2024 AP Census'!$A:$A,0))</f>
        <v>0</v>
      </c>
      <c r="AO119" s="198">
        <f>INDEX('[1]Jan 2024 AP Census'!J:J,MATCH($A119,'[1]Jan 2024 AP Census'!$A:$A,0))</f>
        <v>0</v>
      </c>
      <c r="AP119" s="198">
        <f>INDEX('[1]Jan 2024 EY Census'!N:N,MATCH($A119,'[1]Jan 2024 EY Census'!$A:$A,0))</f>
        <v>492.57275600000003</v>
      </c>
      <c r="AQ119" s="198">
        <f>INDEX('[1]Jan 2024 EY Census'!O:O,MATCH($A119,'[1]Jan 2024 EY Census'!$A:$A,0))</f>
        <v>193.529281</v>
      </c>
      <c r="AR119" s="198">
        <f>INDEX('[1]Jan 2024 EY Census'!P:P,MATCH($A119,'[1]Jan 2024 EY Census'!$A:$A,0))</f>
        <v>0.999421</v>
      </c>
      <c r="AS119" s="198">
        <f>INDEX('[1]Jan 2024 School Census'!BE:BE,MATCH($A119,'[1]Jan 2024 School Census'!$A:$A,0))</f>
        <v>23.507999000000002</v>
      </c>
      <c r="AT119" s="198">
        <f>INDEX('[1]Jan 2024 School Census'!BF:BF,MATCH($A119,'[1]Jan 2024 School Census'!$A:$A,0))</f>
        <v>5.0759999999999996</v>
      </c>
      <c r="AU119" s="198">
        <f>INDEX('[1]Jan 2024 School Census'!BG:BG,MATCH($A119,'[1]Jan 2024 School Census'!$A:$A,0))+INDEX('[1]Jan 2024 School Census'!BH:BH,MATCH($A119,'[1]Jan 2024 School Census'!$A:$A,0))</f>
        <v>0</v>
      </c>
      <c r="AV119" s="198">
        <f>INDEX('[1]Jan 2024 School Census'!BI:BI,MATCH($A119,'[1]Jan 2024 School Census'!$A:$A,0))</f>
        <v>54.486668000000002</v>
      </c>
      <c r="AW119" s="198">
        <f>INDEX('[1]Jan 2024 School Census'!BJ:BJ,MATCH($A119,'[1]Jan 2024 School Census'!$A:$A,0))</f>
        <v>16.800001000000002</v>
      </c>
      <c r="AX119" s="198">
        <f>INDEX('[1]Jan 2024 School Census'!BK:BK,MATCH($A119,'[1]Jan 2024 School Census'!$A:$A,0))+INDEX('[1]Jan 2024 School Census'!BL:BL,MATCH($A119,'[1]Jan 2024 School Census'!$A:$A,0))</f>
        <v>0</v>
      </c>
      <c r="AY119" s="198">
        <f>INDEX('[1]Jan 2024 School Census'!BM:BM,MATCH($A119,'[1]Jan 2024 School Census'!$A:$A,0))+INDEX('[1]Jan 2024 School Census'!BQ:BQ,MATCH($A119,'[1]Jan 2024 School Census'!$A:$A,0))</f>
        <v>0</v>
      </c>
      <c r="AZ119" s="198">
        <f>INDEX('[1]Jan 2024 School Census'!BN:BN,MATCH($A119,'[1]Jan 2024 School Census'!$A:$A,0))+INDEX('[1]Jan 2024 School Census'!BR:BR,MATCH($A119,'[1]Jan 2024 School Census'!$A:$A,0))</f>
        <v>0</v>
      </c>
      <c r="BA119" s="198">
        <f>INDEX('[1]Jan 2024 School Census'!BO:BO,MATCH($A119,'[1]Jan 2024 School Census'!$A:$A,0))+INDEX('[1]Jan 2024 School Census'!BP:BP,MATCH($A119,'[1]Jan 2024 School Census'!$A:$A,0))+INDEX('[1]Jan 2024 School Census'!BS:BS,MATCH($A119,'[1]Jan 2024 School Census'!$A:$A,0))+INDEX('[1]Jan 2024 School Census'!BT:BT,MATCH($A119,'[1]Jan 2024 School Census'!$A:$A,0))</f>
        <v>0</v>
      </c>
      <c r="BB119" s="198">
        <f>INDEX('[1]Jan 2024 School Census'!BU:BU,MATCH($A119,'[1]Jan 2024 School Census'!$A:$A,0))</f>
        <v>17.600000000000001</v>
      </c>
      <c r="BC119" s="198">
        <f>INDEX('[1]Jan 2024 School Census'!BV:BV,MATCH($A119,'[1]Jan 2024 School Census'!$A:$A,0))</f>
        <v>3.8</v>
      </c>
      <c r="BD119" s="198">
        <f>INDEX('[1]Jan 2024 School Census'!BW:BW,MATCH($A119,'[1]Jan 2024 School Census'!$A:$A,0))+INDEX('[1]Jan 2024 School Census'!BX:BX,MATCH($A119,'[1]Jan 2024 School Census'!$A:$A,0))</f>
        <v>0</v>
      </c>
      <c r="BE119" s="198">
        <f>INDEX('[1]Jan 2024 EY Census'!J:J,MATCH($A119,'[1]Jan 2024 EY Census'!$A:$A,0))</f>
        <v>837.85001399999999</v>
      </c>
      <c r="BF119" s="198">
        <f>INDEX('[1]Jan 2024 EY Census'!K:K,MATCH($A119,'[1]Jan 2024 EY Census'!$A:$A,0))</f>
        <v>339.736672</v>
      </c>
      <c r="BG119" s="198">
        <f>INDEX('[1]Jan 2024 EY Census'!L:L,MATCH($A119,'[1]Jan 2024 EY Census'!$A:$A,0))</f>
        <v>6.9706669999999997</v>
      </c>
      <c r="BH119" s="198">
        <f t="shared" si="19"/>
        <v>364</v>
      </c>
      <c r="BI119" s="198">
        <f t="shared" si="20"/>
        <v>114</v>
      </c>
      <c r="BJ119" s="198">
        <f t="shared" si="21"/>
        <v>31</v>
      </c>
      <c r="BK119" s="198">
        <f t="shared" si="22"/>
        <v>372</v>
      </c>
      <c r="BL119" s="198">
        <v>40</v>
      </c>
      <c r="BN119" s="218">
        <v>311</v>
      </c>
      <c r="BO119" s="218" t="s">
        <v>151</v>
      </c>
      <c r="BP119" s="218">
        <v>3117003</v>
      </c>
      <c r="BQ119" s="218">
        <v>142722</v>
      </c>
      <c r="BR119" s="218" t="s">
        <v>1104</v>
      </c>
      <c r="BS119" s="218" t="s">
        <v>245</v>
      </c>
      <c r="BT119" s="194" t="str">
        <f t="shared" si="12"/>
        <v>Academy</v>
      </c>
      <c r="BU119" s="211">
        <v>32</v>
      </c>
      <c r="BV119" s="211">
        <v>44</v>
      </c>
      <c r="BW119" s="199">
        <f t="shared" si="17"/>
        <v>2</v>
      </c>
      <c r="BX119" s="195" t="str">
        <f t="shared" si="18"/>
        <v>3112</v>
      </c>
      <c r="BY119" s="228">
        <v>877</v>
      </c>
      <c r="BZ119" s="229" t="s">
        <v>227</v>
      </c>
      <c r="CA119" s="258">
        <v>1139.3968419999999</v>
      </c>
      <c r="CB119" s="259">
        <v>161.14105263157893</v>
      </c>
      <c r="CC119" s="258">
        <v>735.46473684210537</v>
      </c>
      <c r="CD119" s="259">
        <v>7.3963157894736851</v>
      </c>
    </row>
    <row r="120" spans="1:82" ht="14.5" x14ac:dyDescent="0.35">
      <c r="A120" s="196">
        <v>882</v>
      </c>
      <c r="B120" s="197" t="s">
        <v>208</v>
      </c>
      <c r="C120" s="198">
        <v>14811</v>
      </c>
      <c r="D120" s="198">
        <v>12288</v>
      </c>
      <c r="E120" s="198">
        <f>INDEX('[1]Jan 2024 School Census'!D:D,MATCH($A120,'[1]Jan 2024 School Census'!$A:$A,0))</f>
        <v>0</v>
      </c>
      <c r="F120" s="198">
        <f>INDEX('[1]Jan 2024 School Census'!E:E,MATCH($A120,'[1]Jan 2024 School Census'!$A:$A,0))</f>
        <v>0</v>
      </c>
      <c r="G120" s="198">
        <f>INDEX('[1]Jan 2024 School Census'!F:F,MATCH($A120,'[1]Jan 2024 School Census'!$A:$A,0))</f>
        <v>0</v>
      </c>
      <c r="H120" s="198">
        <f>INDEX('[1]Jan 2024 School Census'!G:G,MATCH($A120,'[1]Jan 2024 School Census'!$A:$A,0))+INDEX('[1]Jan 2024 School Census'!H:H,MATCH($A120,'[1]Jan 2024 School Census'!$A:$A,0))</f>
        <v>0</v>
      </c>
      <c r="I120" s="198">
        <f>INDEX('[1]Jan 2024 School Census'!I:I,MATCH($A120,'[1]Jan 2024 School Census'!$A:$A,0))</f>
        <v>0</v>
      </c>
      <c r="J120" s="198">
        <f>INDEX('[1]Jan 2024 School Census'!J:J,MATCH($A120,'[1]Jan 2024 School Census'!$A:$A,0))</f>
        <v>90.5</v>
      </c>
      <c r="K120" s="198">
        <f>INDEX('[1]Jan 2024 School Census'!K:K,MATCH($A120,'[1]Jan 2024 School Census'!$A:$A,0))</f>
        <v>33.733333999999999</v>
      </c>
      <c r="L120" s="198">
        <f>INDEX('[1]Jan 2024 School Census'!L:L,MATCH($A120,'[1]Jan 2024 School Census'!$A:$A,0))+INDEX('[1]Jan 2024 School Census'!M:M,MATCH($A120,'[1]Jan 2024 School Census'!$A:$A,0))</f>
        <v>1</v>
      </c>
      <c r="M120" s="198">
        <f>INDEX('[1]Jan 2024 School Census'!N:N,MATCH($A120,'[1]Jan 2024 School Census'!$A:$A,0))+INDEX('[1]Jan 2024 School Census'!S:S,MATCH($A120,'[1]Jan 2024 School Census'!$A:$A,0))</f>
        <v>0</v>
      </c>
      <c r="N120" s="198">
        <f>INDEX('[1]Jan 2024 School Census'!O:O,MATCH($A120,'[1]Jan 2024 School Census'!$A:$A,0))+INDEX('[1]Jan 2024 School Census'!T:T,MATCH($A120,'[1]Jan 2024 School Census'!$A:$A,0))</f>
        <v>0</v>
      </c>
      <c r="O120" s="198">
        <f>INDEX('[1]Jan 2024 School Census'!P:P,MATCH($A120,'[1]Jan 2024 School Census'!$A:$A,0))+INDEX('[1]Jan 2024 School Census'!U:U,MATCH($A120,'[1]Jan 2024 School Census'!$A:$A,0))</f>
        <v>0</v>
      </c>
      <c r="P120" s="198">
        <f>INDEX('[1]Jan 2024 School Census'!Q:Q,MATCH($A120,'[1]Jan 2024 School Census'!$A:$A,0))+INDEX('[1]Jan 2024 School Census'!R:R,MATCH($A120,'[1]Jan 2024 School Census'!$A:$A,0))+INDEX('[1]Jan 2024 School Census'!V:V,MATCH($A120,'[1]Jan 2024 School Census'!$A:$A,0))+INDEX('[1]Jan 2024 School Census'!W:W,MATCH($A120,'[1]Jan 2024 School Census'!$A:$A,0))</f>
        <v>0</v>
      </c>
      <c r="Q120" s="198">
        <f>INDEX('[1]Jan 2024 School Census'!X:X,MATCH($A120,'[1]Jan 2024 School Census'!$A:$A,0))</f>
        <v>52.533332999999999</v>
      </c>
      <c r="R120" s="198">
        <f>INDEX('[1]Jan 2024 School Census'!Y:Y,MATCH($A120,'[1]Jan 2024 School Census'!$A:$A,0))</f>
        <v>455.98333400000001</v>
      </c>
      <c r="S120" s="198">
        <f>INDEX('[1]Jan 2024 School Census'!Z:Z,MATCH($A120,'[1]Jan 2024 School Census'!$A:$A,0))</f>
        <v>183.1</v>
      </c>
      <c r="T120" s="198">
        <f>INDEX('[1]Jan 2024 School Census'!AA:AA,MATCH($A120,'[1]Jan 2024 School Census'!$A:$A,0))+INDEX('[1]Jan 2024 School Census'!AB:AB,MATCH($A120,'[1]Jan 2024 School Census'!$A:$A,0))</f>
        <v>3</v>
      </c>
      <c r="U120" s="198">
        <f>INDEX('[1]Jan 2024 AP Census'!D:D,MATCH($A120,'[1]Jan 2024 AP Census'!$A:$A,0))</f>
        <v>0</v>
      </c>
      <c r="V120" s="198">
        <f>INDEX('[1]Jan 2024 AP Census'!E:E,MATCH($A120,'[1]Jan 2024 AP Census'!$A:$A,0))</f>
        <v>0</v>
      </c>
      <c r="W120" s="198">
        <f>INDEX('[1]Jan 2024 AP Census'!F:F,MATCH($A120,'[1]Jan 2024 AP Census'!$A:$A,0))</f>
        <v>0</v>
      </c>
      <c r="X120" s="198">
        <f>INDEX('[1]Jan 2024 EY Census'!D:D,MATCH($A120,'[1]Jan 2024 EY Census'!$A:$A,0))</f>
        <v>240.42800299999999</v>
      </c>
      <c r="Y120" s="198">
        <f>INDEX('[1]Jan 2024 EY Census'!E:E,MATCH($A120,'[1]Jan 2024 EY Census'!$A:$A,0))</f>
        <v>1177.236005</v>
      </c>
      <c r="Z120" s="198">
        <f>INDEX('[1]Jan 2024 EY Census'!F:F,MATCH($A120,'[1]Jan 2024 EY Census'!$A:$A,0))</f>
        <v>397.85600099999999</v>
      </c>
      <c r="AA120" s="198">
        <f>INDEX('[1]Jan 2024 EY Census'!G:G,MATCH($A120,'[1]Jan 2024 EY Census'!$A:$A,0))</f>
        <v>26.066666999999999</v>
      </c>
      <c r="AB120" s="198">
        <f>INDEX('[1]Jan 2024 School Census'!AF:AF,MATCH($A120,'[1]Jan 2024 School Census'!$A:$A,0))</f>
        <v>0</v>
      </c>
      <c r="AC120" s="198">
        <f>INDEX('[1]Jan 2024 School Census'!AG:AG,MATCH($A120,'[1]Jan 2024 School Census'!$A:$A,0))</f>
        <v>0</v>
      </c>
      <c r="AD120" s="198">
        <f>INDEX('[1]Jan 2024 School Census'!AH:AH,MATCH($A120,'[1]Jan 2024 School Census'!$A:$A,0))+INDEX('[1]Jan 2024 School Census'!AI:AI,MATCH($A120,'[1]Jan 2024 School Census'!$A:$A,0))</f>
        <v>0</v>
      </c>
      <c r="AE120" s="198">
        <f>INDEX('[1]Jan 2024 School Census'!AJ:AJ,MATCH($A120,'[1]Jan 2024 School Census'!$A:$A,0))</f>
        <v>25.633333</v>
      </c>
      <c r="AF120" s="198">
        <f>INDEX('[1]Jan 2024 School Census'!AK:AK,MATCH($A120,'[1]Jan 2024 School Census'!$A:$A,0))</f>
        <v>12.133334</v>
      </c>
      <c r="AG120" s="198">
        <f>INDEX('[1]Jan 2024 School Census'!AL:AL,MATCH($A120,'[1]Jan 2024 School Census'!$A:$A,0))+INDEX('[1]Jan 2024 School Census'!AM:AM,MATCH($A120,'[1]Jan 2024 School Census'!$A:$A,0))</f>
        <v>0</v>
      </c>
      <c r="AH120" s="198">
        <f>INDEX('[1]Jan 2024 School Census'!AN:AN,MATCH($A120,'[1]Jan 2024 School Census'!$A:$A,0))+INDEX('[1]Jan 2024 School Census'!AR:AR,MATCH($A120,'[1]Jan 2024 School Census'!$A:$A,0))</f>
        <v>0</v>
      </c>
      <c r="AI120" s="198">
        <f>INDEX('[1]Jan 2024 School Census'!AO:AO,MATCH($A120,'[1]Jan 2024 School Census'!$A:$A,0))+INDEX('[1]Jan 2024 School Census'!AS:AS,MATCH($A120,'[1]Jan 2024 School Census'!$A:$A,0))</f>
        <v>0</v>
      </c>
      <c r="AJ120" s="198">
        <f>INDEX('[1]Jan 2024 School Census'!AP:AP,MATCH($A120,'[1]Jan 2024 School Census'!$A:$A,0))+INDEX('[1]Jan 2024 School Census'!AQ:AQ,MATCH($A120,'[1]Jan 2024 School Census'!$A:$A,0))+INDEX('[1]Jan 2024 School Census'!AT:AT,MATCH($A120,'[1]Jan 2024 School Census'!$A:$A,0))+INDEX('[1]Jan 2024 School Census'!AU:AU,MATCH($A120,'[1]Jan 2024 School Census'!$A:$A,0))</f>
        <v>0</v>
      </c>
      <c r="AK120" s="198">
        <f>INDEX('[1]Jan 2024 School Census'!AV:AV,MATCH($A120,'[1]Jan 2024 School Census'!$A:$A,0))+INDEX('[1]Jan 2024 School Census'!AZ:AZ,MATCH($A120,'[1]Jan 2024 School Census'!$A:$A,0))</f>
        <v>114.3</v>
      </c>
      <c r="AL120" s="198">
        <f>INDEX('[1]Jan 2024 School Census'!AW:AW,MATCH($A120,'[1]Jan 2024 School Census'!$A:$A,0))+INDEX('[1]Jan 2024 School Census'!BA:BA,MATCH($A120,'[1]Jan 2024 School Census'!$A:$A,0))</f>
        <v>52.6</v>
      </c>
      <c r="AM120" s="198">
        <f>INDEX('[1]Jan 2024 School Census'!AX:AX,MATCH($A120,'[1]Jan 2024 School Census'!$A:$A,0))+INDEX('[1]Jan 2024 School Census'!BB:BB,MATCH($A120,'[1]Jan 2024 School Census'!$A:$A,0))+INDEX('[1]Jan 2024 School Census'!AY:AY,MATCH($A120,'[1]Jan 2024 School Census'!$A:$A,0))+INDEX('[1]Jan 2024 School Census'!BC:BC,MATCH($A120,'[1]Jan 2024 School Census'!$A:$A,0))</f>
        <v>2</v>
      </c>
      <c r="AN120" s="198">
        <f>INDEX('[1]Jan 2024 AP Census'!I:I,MATCH($A120,'[1]Jan 2024 AP Census'!$A:$A,0))</f>
        <v>0</v>
      </c>
      <c r="AO120" s="198">
        <f>INDEX('[1]Jan 2024 AP Census'!J:J,MATCH($A120,'[1]Jan 2024 AP Census'!$A:$A,0))</f>
        <v>0</v>
      </c>
      <c r="AP120" s="198">
        <f>INDEX('[1]Jan 2024 EY Census'!N:N,MATCH($A120,'[1]Jan 2024 EY Census'!$A:$A,0))</f>
        <v>191.494666</v>
      </c>
      <c r="AQ120" s="198">
        <f>INDEX('[1]Jan 2024 EY Census'!O:O,MATCH($A120,'[1]Jan 2024 EY Census'!$A:$A,0))</f>
        <v>84.066666999999995</v>
      </c>
      <c r="AR120" s="198">
        <f>INDEX('[1]Jan 2024 EY Census'!P:P,MATCH($A120,'[1]Jan 2024 EY Census'!$A:$A,0))</f>
        <v>6.6666670000000003</v>
      </c>
      <c r="AS120" s="198">
        <f>INDEX('[1]Jan 2024 School Census'!BE:BE,MATCH($A120,'[1]Jan 2024 School Census'!$A:$A,0))</f>
        <v>0</v>
      </c>
      <c r="AT120" s="198">
        <f>INDEX('[1]Jan 2024 School Census'!BF:BF,MATCH($A120,'[1]Jan 2024 School Census'!$A:$A,0))</f>
        <v>0</v>
      </c>
      <c r="AU120" s="198">
        <f>INDEX('[1]Jan 2024 School Census'!BG:BG,MATCH($A120,'[1]Jan 2024 School Census'!$A:$A,0))+INDEX('[1]Jan 2024 School Census'!BH:BH,MATCH($A120,'[1]Jan 2024 School Census'!$A:$A,0))</f>
        <v>0</v>
      </c>
      <c r="AV120" s="198">
        <f>INDEX('[1]Jan 2024 School Census'!BI:BI,MATCH($A120,'[1]Jan 2024 School Census'!$A:$A,0))</f>
        <v>0</v>
      </c>
      <c r="AW120" s="198">
        <f>INDEX('[1]Jan 2024 School Census'!BJ:BJ,MATCH($A120,'[1]Jan 2024 School Census'!$A:$A,0))</f>
        <v>0</v>
      </c>
      <c r="AX120" s="198">
        <f>INDEX('[1]Jan 2024 School Census'!BK:BK,MATCH($A120,'[1]Jan 2024 School Census'!$A:$A,0))+INDEX('[1]Jan 2024 School Census'!BL:BL,MATCH($A120,'[1]Jan 2024 School Census'!$A:$A,0))</f>
        <v>0</v>
      </c>
      <c r="AY120" s="198">
        <f>INDEX('[1]Jan 2024 School Census'!BM:BM,MATCH($A120,'[1]Jan 2024 School Census'!$A:$A,0))+INDEX('[1]Jan 2024 School Census'!BQ:BQ,MATCH($A120,'[1]Jan 2024 School Census'!$A:$A,0))</f>
        <v>0</v>
      </c>
      <c r="AZ120" s="198">
        <f>INDEX('[1]Jan 2024 School Census'!BN:BN,MATCH($A120,'[1]Jan 2024 School Census'!$A:$A,0))+INDEX('[1]Jan 2024 School Census'!BR:BR,MATCH($A120,'[1]Jan 2024 School Census'!$A:$A,0))</f>
        <v>0</v>
      </c>
      <c r="BA120" s="198">
        <f>INDEX('[1]Jan 2024 School Census'!BO:BO,MATCH($A120,'[1]Jan 2024 School Census'!$A:$A,0))+INDEX('[1]Jan 2024 School Census'!BP:BP,MATCH($A120,'[1]Jan 2024 School Census'!$A:$A,0))+INDEX('[1]Jan 2024 School Census'!BS:BS,MATCH($A120,'[1]Jan 2024 School Census'!$A:$A,0))+INDEX('[1]Jan 2024 School Census'!BT:BT,MATCH($A120,'[1]Jan 2024 School Census'!$A:$A,0))</f>
        <v>0</v>
      </c>
      <c r="BB120" s="198">
        <f>INDEX('[1]Jan 2024 School Census'!BU:BU,MATCH($A120,'[1]Jan 2024 School Census'!$A:$A,0))</f>
        <v>116.516667</v>
      </c>
      <c r="BC120" s="198">
        <f>INDEX('[1]Jan 2024 School Census'!BV:BV,MATCH($A120,'[1]Jan 2024 School Census'!$A:$A,0))</f>
        <v>65.349999999999994</v>
      </c>
      <c r="BD120" s="198">
        <f>INDEX('[1]Jan 2024 School Census'!BW:BW,MATCH($A120,'[1]Jan 2024 School Census'!$A:$A,0))+INDEX('[1]Jan 2024 School Census'!BX:BX,MATCH($A120,'[1]Jan 2024 School Census'!$A:$A,0))</f>
        <v>1</v>
      </c>
      <c r="BE120" s="198">
        <f>INDEX('[1]Jan 2024 EY Census'!J:J,MATCH($A120,'[1]Jan 2024 EY Census'!$A:$A,0))</f>
        <v>506.90866299999999</v>
      </c>
      <c r="BF120" s="198">
        <f>INDEX('[1]Jan 2024 EY Census'!K:K,MATCH($A120,'[1]Jan 2024 EY Census'!$A:$A,0))</f>
        <v>186.52066600000001</v>
      </c>
      <c r="BG120" s="198">
        <f>INDEX('[1]Jan 2024 EY Census'!L:L,MATCH($A120,'[1]Jan 2024 EY Census'!$A:$A,0))</f>
        <v>12.066667000000001</v>
      </c>
      <c r="BH120" s="198">
        <f t="shared" si="19"/>
        <v>0</v>
      </c>
      <c r="BI120" s="198">
        <f t="shared" si="20"/>
        <v>0</v>
      </c>
      <c r="BJ120" s="198">
        <f t="shared" si="21"/>
        <v>250</v>
      </c>
      <c r="BK120" s="198">
        <f t="shared" si="22"/>
        <v>430</v>
      </c>
      <c r="BL120" s="198">
        <v>25</v>
      </c>
      <c r="BN120" s="218">
        <v>311</v>
      </c>
      <c r="BO120" s="218" t="s">
        <v>151</v>
      </c>
      <c r="BP120" s="218">
        <v>3117004</v>
      </c>
      <c r="BQ120" s="218">
        <v>142050</v>
      </c>
      <c r="BR120" s="218" t="s">
        <v>1105</v>
      </c>
      <c r="BS120" s="218" t="s">
        <v>286</v>
      </c>
      <c r="BT120" s="194" t="str">
        <f t="shared" si="12"/>
        <v>Academy</v>
      </c>
      <c r="BU120" s="211">
        <v>34</v>
      </c>
      <c r="BV120" s="211">
        <v>94</v>
      </c>
      <c r="BW120" s="199">
        <f t="shared" si="17"/>
        <v>3</v>
      </c>
      <c r="BX120" s="195" t="str">
        <f t="shared" si="18"/>
        <v>3113</v>
      </c>
      <c r="BY120" s="228">
        <v>878</v>
      </c>
      <c r="BZ120" s="229" t="s">
        <v>131</v>
      </c>
      <c r="CA120" s="258">
        <v>3268.5916532105266</v>
      </c>
      <c r="CB120" s="259">
        <v>741.36508973684215</v>
      </c>
      <c r="CC120" s="258">
        <v>2201.0368421052631</v>
      </c>
      <c r="CD120" s="259">
        <v>25.815263157894737</v>
      </c>
    </row>
    <row r="121" spans="1:82" ht="14.5" x14ac:dyDescent="0.35">
      <c r="A121" s="196">
        <v>210</v>
      </c>
      <c r="B121" s="197" t="s">
        <v>129</v>
      </c>
      <c r="C121" s="198">
        <v>20123.5</v>
      </c>
      <c r="D121" s="198">
        <v>16258.5</v>
      </c>
      <c r="E121" s="198">
        <f>INDEX('[1]Jan 2024 School Census'!D:D,MATCH($A121,'[1]Jan 2024 School Census'!$A:$A,0))</f>
        <v>107</v>
      </c>
      <c r="F121" s="198">
        <f>INDEX('[1]Jan 2024 School Census'!E:E,MATCH($A121,'[1]Jan 2024 School Census'!$A:$A,0))</f>
        <v>235</v>
      </c>
      <c r="G121" s="198">
        <f>INDEX('[1]Jan 2024 School Census'!F:F,MATCH($A121,'[1]Jan 2024 School Census'!$A:$A,0))</f>
        <v>87</v>
      </c>
      <c r="H121" s="198">
        <f>INDEX('[1]Jan 2024 School Census'!G:G,MATCH($A121,'[1]Jan 2024 School Census'!$A:$A,0))+INDEX('[1]Jan 2024 School Census'!H:H,MATCH($A121,'[1]Jan 2024 School Census'!$A:$A,0))</f>
        <v>6</v>
      </c>
      <c r="I121" s="198">
        <f>INDEX('[1]Jan 2024 School Census'!I:I,MATCH($A121,'[1]Jan 2024 School Census'!$A:$A,0))</f>
        <v>34</v>
      </c>
      <c r="J121" s="198">
        <f>INDEX('[1]Jan 2024 School Census'!J:J,MATCH($A121,'[1]Jan 2024 School Census'!$A:$A,0))</f>
        <v>676</v>
      </c>
      <c r="K121" s="198">
        <f>INDEX('[1]Jan 2024 School Census'!K:K,MATCH($A121,'[1]Jan 2024 School Census'!$A:$A,0))</f>
        <v>317</v>
      </c>
      <c r="L121" s="198">
        <f>INDEX('[1]Jan 2024 School Census'!L:L,MATCH($A121,'[1]Jan 2024 School Census'!$A:$A,0))+INDEX('[1]Jan 2024 School Census'!M:M,MATCH($A121,'[1]Jan 2024 School Census'!$A:$A,0))</f>
        <v>11</v>
      </c>
      <c r="M121" s="198">
        <f>INDEX('[1]Jan 2024 School Census'!N:N,MATCH($A121,'[1]Jan 2024 School Census'!$A:$A,0))+INDEX('[1]Jan 2024 School Census'!S:S,MATCH($A121,'[1]Jan 2024 School Census'!$A:$A,0))</f>
        <v>0</v>
      </c>
      <c r="N121" s="198">
        <f>INDEX('[1]Jan 2024 School Census'!O:O,MATCH($A121,'[1]Jan 2024 School Census'!$A:$A,0))+INDEX('[1]Jan 2024 School Census'!T:T,MATCH($A121,'[1]Jan 2024 School Census'!$A:$A,0))</f>
        <v>0</v>
      </c>
      <c r="O121" s="198">
        <f>INDEX('[1]Jan 2024 School Census'!P:P,MATCH($A121,'[1]Jan 2024 School Census'!$A:$A,0))+INDEX('[1]Jan 2024 School Census'!U:U,MATCH($A121,'[1]Jan 2024 School Census'!$A:$A,0))</f>
        <v>0</v>
      </c>
      <c r="P121" s="198">
        <f>INDEX('[1]Jan 2024 School Census'!Q:Q,MATCH($A121,'[1]Jan 2024 School Census'!$A:$A,0))+INDEX('[1]Jan 2024 School Census'!R:R,MATCH($A121,'[1]Jan 2024 School Census'!$A:$A,0))+INDEX('[1]Jan 2024 School Census'!V:V,MATCH($A121,'[1]Jan 2024 School Census'!$A:$A,0))+INDEX('[1]Jan 2024 School Census'!W:W,MATCH($A121,'[1]Jan 2024 School Census'!$A:$A,0))</f>
        <v>0</v>
      </c>
      <c r="Q121" s="198">
        <f>INDEX('[1]Jan 2024 School Census'!X:X,MATCH($A121,'[1]Jan 2024 School Census'!$A:$A,0))</f>
        <v>22</v>
      </c>
      <c r="R121" s="198">
        <f>INDEX('[1]Jan 2024 School Census'!Y:Y,MATCH($A121,'[1]Jan 2024 School Census'!$A:$A,0))</f>
        <v>254</v>
      </c>
      <c r="S121" s="198">
        <f>INDEX('[1]Jan 2024 School Census'!Z:Z,MATCH($A121,'[1]Jan 2024 School Census'!$A:$A,0))</f>
        <v>120</v>
      </c>
      <c r="T121" s="198">
        <f>INDEX('[1]Jan 2024 School Census'!AA:AA,MATCH($A121,'[1]Jan 2024 School Census'!$A:$A,0))+INDEX('[1]Jan 2024 School Census'!AB:AB,MATCH($A121,'[1]Jan 2024 School Census'!$A:$A,0))</f>
        <v>2</v>
      </c>
      <c r="U121" s="198">
        <f>INDEX('[1]Jan 2024 AP Census'!D:D,MATCH($A121,'[1]Jan 2024 AP Census'!$A:$A,0))</f>
        <v>0</v>
      </c>
      <c r="V121" s="198">
        <f>INDEX('[1]Jan 2024 AP Census'!E:E,MATCH($A121,'[1]Jan 2024 AP Census'!$A:$A,0))</f>
        <v>0</v>
      </c>
      <c r="W121" s="198">
        <f>INDEX('[1]Jan 2024 AP Census'!F:F,MATCH($A121,'[1]Jan 2024 AP Census'!$A:$A,0))</f>
        <v>0</v>
      </c>
      <c r="X121" s="198">
        <f>INDEX('[1]Jan 2024 EY Census'!D:D,MATCH($A121,'[1]Jan 2024 EY Census'!$A:$A,0))</f>
        <v>384.800003</v>
      </c>
      <c r="Y121" s="198">
        <f>INDEX('[1]Jan 2024 EY Census'!E:E,MATCH($A121,'[1]Jan 2024 EY Census'!$A:$A,0))</f>
        <v>1210.9333340000001</v>
      </c>
      <c r="Z121" s="198">
        <f>INDEX('[1]Jan 2024 EY Census'!F:F,MATCH($A121,'[1]Jan 2024 EY Census'!$A:$A,0))</f>
        <v>341.66666700000002</v>
      </c>
      <c r="AA121" s="198">
        <f>INDEX('[1]Jan 2024 EY Census'!G:G,MATCH($A121,'[1]Jan 2024 EY Census'!$A:$A,0))</f>
        <v>69</v>
      </c>
      <c r="AB121" s="198">
        <f>INDEX('[1]Jan 2024 School Census'!AF:AF,MATCH($A121,'[1]Jan 2024 School Census'!$A:$A,0))</f>
        <v>115</v>
      </c>
      <c r="AC121" s="198">
        <f>INDEX('[1]Jan 2024 School Census'!AG:AG,MATCH($A121,'[1]Jan 2024 School Census'!$A:$A,0))</f>
        <v>41</v>
      </c>
      <c r="AD121" s="198">
        <f>INDEX('[1]Jan 2024 School Census'!AH:AH,MATCH($A121,'[1]Jan 2024 School Census'!$A:$A,0))+INDEX('[1]Jan 2024 School Census'!AI:AI,MATCH($A121,'[1]Jan 2024 School Census'!$A:$A,0))</f>
        <v>1</v>
      </c>
      <c r="AE121" s="198">
        <f>INDEX('[1]Jan 2024 School Census'!AJ:AJ,MATCH($A121,'[1]Jan 2024 School Census'!$A:$A,0))</f>
        <v>179</v>
      </c>
      <c r="AF121" s="198">
        <f>INDEX('[1]Jan 2024 School Census'!AK:AK,MATCH($A121,'[1]Jan 2024 School Census'!$A:$A,0))</f>
        <v>104</v>
      </c>
      <c r="AG121" s="198">
        <f>INDEX('[1]Jan 2024 School Census'!AL:AL,MATCH($A121,'[1]Jan 2024 School Census'!$A:$A,0))+INDEX('[1]Jan 2024 School Census'!AM:AM,MATCH($A121,'[1]Jan 2024 School Census'!$A:$A,0))</f>
        <v>2</v>
      </c>
      <c r="AH121" s="198">
        <f>INDEX('[1]Jan 2024 School Census'!AN:AN,MATCH($A121,'[1]Jan 2024 School Census'!$A:$A,0))+INDEX('[1]Jan 2024 School Census'!AR:AR,MATCH($A121,'[1]Jan 2024 School Census'!$A:$A,0))</f>
        <v>0</v>
      </c>
      <c r="AI121" s="198">
        <f>INDEX('[1]Jan 2024 School Census'!AO:AO,MATCH($A121,'[1]Jan 2024 School Census'!$A:$A,0))+INDEX('[1]Jan 2024 School Census'!AS:AS,MATCH($A121,'[1]Jan 2024 School Census'!$A:$A,0))</f>
        <v>0</v>
      </c>
      <c r="AJ121" s="198">
        <f>INDEX('[1]Jan 2024 School Census'!AP:AP,MATCH($A121,'[1]Jan 2024 School Census'!$A:$A,0))+INDEX('[1]Jan 2024 School Census'!AQ:AQ,MATCH($A121,'[1]Jan 2024 School Census'!$A:$A,0))+INDEX('[1]Jan 2024 School Census'!AT:AT,MATCH($A121,'[1]Jan 2024 School Census'!$A:$A,0))+INDEX('[1]Jan 2024 School Census'!AU:AU,MATCH($A121,'[1]Jan 2024 School Census'!$A:$A,0))</f>
        <v>0</v>
      </c>
      <c r="AK121" s="198">
        <f>INDEX('[1]Jan 2024 School Census'!AV:AV,MATCH($A121,'[1]Jan 2024 School Census'!$A:$A,0))+INDEX('[1]Jan 2024 School Census'!AZ:AZ,MATCH($A121,'[1]Jan 2024 School Census'!$A:$A,0))</f>
        <v>79</v>
      </c>
      <c r="AL121" s="198">
        <f>INDEX('[1]Jan 2024 School Census'!AW:AW,MATCH($A121,'[1]Jan 2024 School Census'!$A:$A,0))+INDEX('[1]Jan 2024 School Census'!BA:BA,MATCH($A121,'[1]Jan 2024 School Census'!$A:$A,0))</f>
        <v>43</v>
      </c>
      <c r="AM121" s="198">
        <f>INDEX('[1]Jan 2024 School Census'!AX:AX,MATCH($A121,'[1]Jan 2024 School Census'!$A:$A,0))+INDEX('[1]Jan 2024 School Census'!BB:BB,MATCH($A121,'[1]Jan 2024 School Census'!$A:$A,0))+INDEX('[1]Jan 2024 School Census'!AY:AY,MATCH($A121,'[1]Jan 2024 School Census'!$A:$A,0))+INDEX('[1]Jan 2024 School Census'!BC:BC,MATCH($A121,'[1]Jan 2024 School Census'!$A:$A,0))</f>
        <v>1</v>
      </c>
      <c r="AN121" s="198">
        <f>INDEX('[1]Jan 2024 AP Census'!I:I,MATCH($A121,'[1]Jan 2024 AP Census'!$A:$A,0))</f>
        <v>0</v>
      </c>
      <c r="AO121" s="198">
        <f>INDEX('[1]Jan 2024 AP Census'!J:J,MATCH($A121,'[1]Jan 2024 AP Census'!$A:$A,0))</f>
        <v>0</v>
      </c>
      <c r="AP121" s="198">
        <f>INDEX('[1]Jan 2024 EY Census'!N:N,MATCH($A121,'[1]Jan 2024 EY Census'!$A:$A,0))</f>
        <v>116.86666700000001</v>
      </c>
      <c r="AQ121" s="198">
        <f>INDEX('[1]Jan 2024 EY Census'!O:O,MATCH($A121,'[1]Jan 2024 EY Census'!$A:$A,0))</f>
        <v>49</v>
      </c>
      <c r="AR121" s="198">
        <f>INDEX('[1]Jan 2024 EY Census'!P:P,MATCH($A121,'[1]Jan 2024 EY Census'!$A:$A,0))</f>
        <v>2</v>
      </c>
      <c r="AS121" s="198">
        <f>INDEX('[1]Jan 2024 School Census'!BE:BE,MATCH($A121,'[1]Jan 2024 School Census'!$A:$A,0))</f>
        <v>71</v>
      </c>
      <c r="AT121" s="198">
        <f>INDEX('[1]Jan 2024 School Census'!BF:BF,MATCH($A121,'[1]Jan 2024 School Census'!$A:$A,0))</f>
        <v>38</v>
      </c>
      <c r="AU121" s="198">
        <f>INDEX('[1]Jan 2024 School Census'!BG:BG,MATCH($A121,'[1]Jan 2024 School Census'!$A:$A,0))+INDEX('[1]Jan 2024 School Census'!BH:BH,MATCH($A121,'[1]Jan 2024 School Census'!$A:$A,0))</f>
        <v>2</v>
      </c>
      <c r="AV121" s="198">
        <f>INDEX('[1]Jan 2024 School Census'!BI:BI,MATCH($A121,'[1]Jan 2024 School Census'!$A:$A,0))</f>
        <v>194.00000199999999</v>
      </c>
      <c r="AW121" s="198">
        <f>INDEX('[1]Jan 2024 School Census'!BJ:BJ,MATCH($A121,'[1]Jan 2024 School Census'!$A:$A,0))</f>
        <v>88.333333999999994</v>
      </c>
      <c r="AX121" s="198">
        <f>INDEX('[1]Jan 2024 School Census'!BK:BK,MATCH($A121,'[1]Jan 2024 School Census'!$A:$A,0))+INDEX('[1]Jan 2024 School Census'!BL:BL,MATCH($A121,'[1]Jan 2024 School Census'!$A:$A,0))</f>
        <v>4</v>
      </c>
      <c r="AY121" s="198">
        <f>INDEX('[1]Jan 2024 School Census'!BM:BM,MATCH($A121,'[1]Jan 2024 School Census'!$A:$A,0))+INDEX('[1]Jan 2024 School Census'!BQ:BQ,MATCH($A121,'[1]Jan 2024 School Census'!$A:$A,0))</f>
        <v>0</v>
      </c>
      <c r="AZ121" s="198">
        <f>INDEX('[1]Jan 2024 School Census'!BN:BN,MATCH($A121,'[1]Jan 2024 School Census'!$A:$A,0))+INDEX('[1]Jan 2024 School Census'!BR:BR,MATCH($A121,'[1]Jan 2024 School Census'!$A:$A,0))</f>
        <v>0</v>
      </c>
      <c r="BA121" s="198">
        <f>INDEX('[1]Jan 2024 School Census'!BO:BO,MATCH($A121,'[1]Jan 2024 School Census'!$A:$A,0))+INDEX('[1]Jan 2024 School Census'!BP:BP,MATCH($A121,'[1]Jan 2024 School Census'!$A:$A,0))+INDEX('[1]Jan 2024 School Census'!BS:BS,MATCH($A121,'[1]Jan 2024 School Census'!$A:$A,0))+INDEX('[1]Jan 2024 School Census'!BT:BT,MATCH($A121,'[1]Jan 2024 School Census'!$A:$A,0))</f>
        <v>0</v>
      </c>
      <c r="BB121" s="198">
        <f>INDEX('[1]Jan 2024 School Census'!BU:BU,MATCH($A121,'[1]Jan 2024 School Census'!$A:$A,0))</f>
        <v>91.2</v>
      </c>
      <c r="BC121" s="198">
        <f>INDEX('[1]Jan 2024 School Census'!BV:BV,MATCH($A121,'[1]Jan 2024 School Census'!$A:$A,0))</f>
        <v>41</v>
      </c>
      <c r="BD121" s="198">
        <f>INDEX('[1]Jan 2024 School Census'!BW:BW,MATCH($A121,'[1]Jan 2024 School Census'!$A:$A,0))+INDEX('[1]Jan 2024 School Census'!BX:BX,MATCH($A121,'[1]Jan 2024 School Census'!$A:$A,0))</f>
        <v>0</v>
      </c>
      <c r="BE121" s="198">
        <f>INDEX('[1]Jan 2024 EY Census'!J:J,MATCH($A121,'[1]Jan 2024 EY Census'!$A:$A,0))</f>
        <v>432.933333</v>
      </c>
      <c r="BF121" s="198">
        <f>INDEX('[1]Jan 2024 EY Census'!K:K,MATCH($A121,'[1]Jan 2024 EY Census'!$A:$A,0))</f>
        <v>116.4</v>
      </c>
      <c r="BG121" s="198">
        <f>INDEX('[1]Jan 2024 EY Census'!L:L,MATCH($A121,'[1]Jan 2024 EY Census'!$A:$A,0))</f>
        <v>10</v>
      </c>
      <c r="BH121" s="198">
        <f t="shared" si="19"/>
        <v>193</v>
      </c>
      <c r="BI121" s="198">
        <f t="shared" si="20"/>
        <v>257</v>
      </c>
      <c r="BJ121" s="198">
        <f t="shared" si="21"/>
        <v>55</v>
      </c>
      <c r="BK121" s="198">
        <f t="shared" si="22"/>
        <v>231</v>
      </c>
      <c r="BL121" s="198">
        <v>179</v>
      </c>
      <c r="BN121" s="218">
        <v>311</v>
      </c>
      <c r="BO121" s="218" t="s">
        <v>151</v>
      </c>
      <c r="BP121" s="218">
        <v>3117005</v>
      </c>
      <c r="BQ121" s="218">
        <v>149720</v>
      </c>
      <c r="BR121" s="218" t="s">
        <v>1230</v>
      </c>
      <c r="BS121" s="218" t="s">
        <v>256</v>
      </c>
      <c r="BT121" s="194" t="str">
        <f t="shared" si="12"/>
        <v>Academy</v>
      </c>
      <c r="BU121" s="211">
        <v>0</v>
      </c>
      <c r="BV121" s="211">
        <v>20</v>
      </c>
      <c r="BW121" s="199">
        <f t="shared" si="17"/>
        <v>4</v>
      </c>
      <c r="BX121" s="195" t="str">
        <f t="shared" si="18"/>
        <v>3114</v>
      </c>
      <c r="BY121" s="228">
        <v>879</v>
      </c>
      <c r="BZ121" s="229" t="s">
        <v>188</v>
      </c>
      <c r="CA121" s="258">
        <v>1137.4282458421053</v>
      </c>
      <c r="CB121" s="259">
        <v>279.97193005263159</v>
      </c>
      <c r="CC121" s="258">
        <v>718.5100000000001</v>
      </c>
      <c r="CD121" s="259">
        <v>6.0689473684210524</v>
      </c>
    </row>
    <row r="122" spans="1:82" ht="14.5" x14ac:dyDescent="0.35">
      <c r="A122" s="196">
        <v>342</v>
      </c>
      <c r="B122" s="197" t="s">
        <v>209</v>
      </c>
      <c r="C122" s="198">
        <v>14304</v>
      </c>
      <c r="D122" s="198">
        <v>10453.5</v>
      </c>
      <c r="E122" s="198">
        <f>INDEX('[1]Jan 2024 School Census'!D:D,MATCH($A122,'[1]Jan 2024 School Census'!$A:$A,0))</f>
        <v>0</v>
      </c>
      <c r="F122" s="198">
        <f>INDEX('[1]Jan 2024 School Census'!E:E,MATCH($A122,'[1]Jan 2024 School Census'!$A:$A,0))</f>
        <v>45</v>
      </c>
      <c r="G122" s="198">
        <f>INDEX('[1]Jan 2024 School Census'!F:F,MATCH($A122,'[1]Jan 2024 School Census'!$A:$A,0))</f>
        <v>18</v>
      </c>
      <c r="H122" s="198">
        <f>INDEX('[1]Jan 2024 School Census'!G:G,MATCH($A122,'[1]Jan 2024 School Census'!$A:$A,0))+INDEX('[1]Jan 2024 School Census'!H:H,MATCH($A122,'[1]Jan 2024 School Census'!$A:$A,0))</f>
        <v>0</v>
      </c>
      <c r="I122" s="198">
        <f>INDEX('[1]Jan 2024 School Census'!I:I,MATCH($A122,'[1]Jan 2024 School Census'!$A:$A,0))</f>
        <v>62.6</v>
      </c>
      <c r="J122" s="198">
        <f>INDEX('[1]Jan 2024 School Census'!J:J,MATCH($A122,'[1]Jan 2024 School Census'!$A:$A,0))</f>
        <v>632.58866699999999</v>
      </c>
      <c r="K122" s="198">
        <f>INDEX('[1]Jan 2024 School Census'!K:K,MATCH($A122,'[1]Jan 2024 School Census'!$A:$A,0))</f>
        <v>260.68866700000001</v>
      </c>
      <c r="L122" s="198">
        <f>INDEX('[1]Jan 2024 School Census'!L:L,MATCH($A122,'[1]Jan 2024 School Census'!$A:$A,0))+INDEX('[1]Jan 2024 School Census'!M:M,MATCH($A122,'[1]Jan 2024 School Census'!$A:$A,0))</f>
        <v>0</v>
      </c>
      <c r="M122" s="198">
        <f>INDEX('[1]Jan 2024 School Census'!N:N,MATCH($A122,'[1]Jan 2024 School Census'!$A:$A,0))+INDEX('[1]Jan 2024 School Census'!S:S,MATCH($A122,'[1]Jan 2024 School Census'!$A:$A,0))</f>
        <v>0</v>
      </c>
      <c r="N122" s="198">
        <f>INDEX('[1]Jan 2024 School Census'!O:O,MATCH($A122,'[1]Jan 2024 School Census'!$A:$A,0))+INDEX('[1]Jan 2024 School Census'!T:T,MATCH($A122,'[1]Jan 2024 School Census'!$A:$A,0))</f>
        <v>0</v>
      </c>
      <c r="O122" s="198">
        <f>INDEX('[1]Jan 2024 School Census'!P:P,MATCH($A122,'[1]Jan 2024 School Census'!$A:$A,0))+INDEX('[1]Jan 2024 School Census'!U:U,MATCH($A122,'[1]Jan 2024 School Census'!$A:$A,0))</f>
        <v>0</v>
      </c>
      <c r="P122" s="198">
        <f>INDEX('[1]Jan 2024 School Census'!Q:Q,MATCH($A122,'[1]Jan 2024 School Census'!$A:$A,0))+INDEX('[1]Jan 2024 School Census'!R:R,MATCH($A122,'[1]Jan 2024 School Census'!$A:$A,0))+INDEX('[1]Jan 2024 School Census'!V:V,MATCH($A122,'[1]Jan 2024 School Census'!$A:$A,0))+INDEX('[1]Jan 2024 School Census'!W:W,MATCH($A122,'[1]Jan 2024 School Census'!$A:$A,0))</f>
        <v>0</v>
      </c>
      <c r="Q122" s="198">
        <f>INDEX('[1]Jan 2024 School Census'!X:X,MATCH($A122,'[1]Jan 2024 School Census'!$A:$A,0))</f>
        <v>0</v>
      </c>
      <c r="R122" s="198">
        <f>INDEX('[1]Jan 2024 School Census'!Y:Y,MATCH($A122,'[1]Jan 2024 School Census'!$A:$A,0))</f>
        <v>74.733333000000002</v>
      </c>
      <c r="S122" s="198">
        <f>INDEX('[1]Jan 2024 School Census'!Z:Z,MATCH($A122,'[1]Jan 2024 School Census'!$A:$A,0))</f>
        <v>16.63</v>
      </c>
      <c r="T122" s="198">
        <f>INDEX('[1]Jan 2024 School Census'!AA:AA,MATCH($A122,'[1]Jan 2024 School Census'!$A:$A,0))+INDEX('[1]Jan 2024 School Census'!AB:AB,MATCH($A122,'[1]Jan 2024 School Census'!$A:$A,0))</f>
        <v>0</v>
      </c>
      <c r="U122" s="198">
        <f>INDEX('[1]Jan 2024 AP Census'!D:D,MATCH($A122,'[1]Jan 2024 AP Census'!$A:$A,0))</f>
        <v>0</v>
      </c>
      <c r="V122" s="198">
        <f>INDEX('[1]Jan 2024 AP Census'!E:E,MATCH($A122,'[1]Jan 2024 AP Census'!$A:$A,0))</f>
        <v>0</v>
      </c>
      <c r="W122" s="198">
        <f>INDEX('[1]Jan 2024 AP Census'!F:F,MATCH($A122,'[1]Jan 2024 AP Census'!$A:$A,0))</f>
        <v>0</v>
      </c>
      <c r="X122" s="198">
        <f>INDEX('[1]Jan 2024 EY Census'!D:D,MATCH($A122,'[1]Jan 2024 EY Census'!$A:$A,0))</f>
        <v>448.09000300000002</v>
      </c>
      <c r="Y122" s="198">
        <f>INDEX('[1]Jan 2024 EY Census'!E:E,MATCH($A122,'[1]Jan 2024 EY Census'!$A:$A,0))</f>
        <v>1049.6100019999999</v>
      </c>
      <c r="Z122" s="198">
        <f>INDEX('[1]Jan 2024 EY Census'!F:F,MATCH($A122,'[1]Jan 2024 EY Census'!$A:$A,0))</f>
        <v>315.33333299999998</v>
      </c>
      <c r="AA122" s="198">
        <f>INDEX('[1]Jan 2024 EY Census'!G:G,MATCH($A122,'[1]Jan 2024 EY Census'!$A:$A,0))</f>
        <v>16</v>
      </c>
      <c r="AB122" s="198">
        <f>INDEX('[1]Jan 2024 School Census'!AF:AF,MATCH($A122,'[1]Jan 2024 School Census'!$A:$A,0))</f>
        <v>0</v>
      </c>
      <c r="AC122" s="198">
        <f>INDEX('[1]Jan 2024 School Census'!AG:AG,MATCH($A122,'[1]Jan 2024 School Census'!$A:$A,0))</f>
        <v>0</v>
      </c>
      <c r="AD122" s="198">
        <f>INDEX('[1]Jan 2024 School Census'!AH:AH,MATCH($A122,'[1]Jan 2024 School Census'!$A:$A,0))+INDEX('[1]Jan 2024 School Census'!AI:AI,MATCH($A122,'[1]Jan 2024 School Census'!$A:$A,0))</f>
        <v>0</v>
      </c>
      <c r="AE122" s="198">
        <f>INDEX('[1]Jan 2024 School Census'!AJ:AJ,MATCH($A122,'[1]Jan 2024 School Census'!$A:$A,0))</f>
        <v>119</v>
      </c>
      <c r="AF122" s="198">
        <f>INDEX('[1]Jan 2024 School Census'!AK:AK,MATCH($A122,'[1]Jan 2024 School Census'!$A:$A,0))</f>
        <v>83</v>
      </c>
      <c r="AG122" s="198">
        <f>INDEX('[1]Jan 2024 School Census'!AL:AL,MATCH($A122,'[1]Jan 2024 School Census'!$A:$A,0))+INDEX('[1]Jan 2024 School Census'!AM:AM,MATCH($A122,'[1]Jan 2024 School Census'!$A:$A,0))</f>
        <v>0</v>
      </c>
      <c r="AH122" s="198">
        <f>INDEX('[1]Jan 2024 School Census'!AN:AN,MATCH($A122,'[1]Jan 2024 School Census'!$A:$A,0))+INDEX('[1]Jan 2024 School Census'!AR:AR,MATCH($A122,'[1]Jan 2024 School Census'!$A:$A,0))</f>
        <v>0</v>
      </c>
      <c r="AI122" s="198">
        <f>INDEX('[1]Jan 2024 School Census'!AO:AO,MATCH($A122,'[1]Jan 2024 School Census'!$A:$A,0))+INDEX('[1]Jan 2024 School Census'!AS:AS,MATCH($A122,'[1]Jan 2024 School Census'!$A:$A,0))</f>
        <v>0</v>
      </c>
      <c r="AJ122" s="198">
        <f>INDEX('[1]Jan 2024 School Census'!AP:AP,MATCH($A122,'[1]Jan 2024 School Census'!$A:$A,0))+INDEX('[1]Jan 2024 School Census'!AQ:AQ,MATCH($A122,'[1]Jan 2024 School Census'!$A:$A,0))+INDEX('[1]Jan 2024 School Census'!AT:AT,MATCH($A122,'[1]Jan 2024 School Census'!$A:$A,0))+INDEX('[1]Jan 2024 School Census'!AU:AU,MATCH($A122,'[1]Jan 2024 School Census'!$A:$A,0))</f>
        <v>0</v>
      </c>
      <c r="AK122" s="198">
        <f>INDEX('[1]Jan 2024 School Census'!AV:AV,MATCH($A122,'[1]Jan 2024 School Census'!$A:$A,0))+INDEX('[1]Jan 2024 School Census'!AZ:AZ,MATCH($A122,'[1]Jan 2024 School Census'!$A:$A,0))</f>
        <v>9.9</v>
      </c>
      <c r="AL122" s="198">
        <f>INDEX('[1]Jan 2024 School Census'!AW:AW,MATCH($A122,'[1]Jan 2024 School Census'!$A:$A,0))+INDEX('[1]Jan 2024 School Census'!BA:BA,MATCH($A122,'[1]Jan 2024 School Census'!$A:$A,0))</f>
        <v>3</v>
      </c>
      <c r="AM122" s="198">
        <f>INDEX('[1]Jan 2024 School Census'!AX:AX,MATCH($A122,'[1]Jan 2024 School Census'!$A:$A,0))+INDEX('[1]Jan 2024 School Census'!BB:BB,MATCH($A122,'[1]Jan 2024 School Census'!$A:$A,0))+INDEX('[1]Jan 2024 School Census'!AY:AY,MATCH($A122,'[1]Jan 2024 School Census'!$A:$A,0))+INDEX('[1]Jan 2024 School Census'!BC:BC,MATCH($A122,'[1]Jan 2024 School Census'!$A:$A,0))</f>
        <v>0</v>
      </c>
      <c r="AN122" s="198">
        <f>INDEX('[1]Jan 2024 AP Census'!I:I,MATCH($A122,'[1]Jan 2024 AP Census'!$A:$A,0))</f>
        <v>0</v>
      </c>
      <c r="AO122" s="198">
        <f>INDEX('[1]Jan 2024 AP Census'!J:J,MATCH($A122,'[1]Jan 2024 AP Census'!$A:$A,0))</f>
        <v>0</v>
      </c>
      <c r="AP122" s="198">
        <f>INDEX('[1]Jan 2024 EY Census'!N:N,MATCH($A122,'[1]Jan 2024 EY Census'!$A:$A,0))</f>
        <v>196.66666699999999</v>
      </c>
      <c r="AQ122" s="198">
        <f>INDEX('[1]Jan 2024 EY Census'!O:O,MATCH($A122,'[1]Jan 2024 EY Census'!$A:$A,0))</f>
        <v>77</v>
      </c>
      <c r="AR122" s="198">
        <f>INDEX('[1]Jan 2024 EY Census'!P:P,MATCH($A122,'[1]Jan 2024 EY Census'!$A:$A,0))</f>
        <v>0</v>
      </c>
      <c r="AS122" s="198">
        <f>INDEX('[1]Jan 2024 School Census'!BE:BE,MATCH($A122,'[1]Jan 2024 School Census'!$A:$A,0))</f>
        <v>17.95</v>
      </c>
      <c r="AT122" s="198">
        <f>INDEX('[1]Jan 2024 School Census'!BF:BF,MATCH($A122,'[1]Jan 2024 School Census'!$A:$A,0))</f>
        <v>10.199999999999999</v>
      </c>
      <c r="AU122" s="198">
        <f>INDEX('[1]Jan 2024 School Census'!BG:BG,MATCH($A122,'[1]Jan 2024 School Census'!$A:$A,0))+INDEX('[1]Jan 2024 School Census'!BH:BH,MATCH($A122,'[1]Jan 2024 School Census'!$A:$A,0))</f>
        <v>0</v>
      </c>
      <c r="AV122" s="198">
        <f>INDEX('[1]Jan 2024 School Census'!BI:BI,MATCH($A122,'[1]Jan 2024 School Census'!$A:$A,0))</f>
        <v>249.8</v>
      </c>
      <c r="AW122" s="198">
        <f>INDEX('[1]Jan 2024 School Census'!BJ:BJ,MATCH($A122,'[1]Jan 2024 School Census'!$A:$A,0))</f>
        <v>95.2</v>
      </c>
      <c r="AX122" s="198">
        <f>INDEX('[1]Jan 2024 School Census'!BK:BK,MATCH($A122,'[1]Jan 2024 School Census'!$A:$A,0))+INDEX('[1]Jan 2024 School Census'!BL:BL,MATCH($A122,'[1]Jan 2024 School Census'!$A:$A,0))</f>
        <v>0</v>
      </c>
      <c r="AY122" s="198">
        <f>INDEX('[1]Jan 2024 School Census'!BM:BM,MATCH($A122,'[1]Jan 2024 School Census'!$A:$A,0))+INDEX('[1]Jan 2024 School Census'!BQ:BQ,MATCH($A122,'[1]Jan 2024 School Census'!$A:$A,0))</f>
        <v>0</v>
      </c>
      <c r="AZ122" s="198">
        <f>INDEX('[1]Jan 2024 School Census'!BN:BN,MATCH($A122,'[1]Jan 2024 School Census'!$A:$A,0))+INDEX('[1]Jan 2024 School Census'!BR:BR,MATCH($A122,'[1]Jan 2024 School Census'!$A:$A,0))</f>
        <v>0</v>
      </c>
      <c r="BA122" s="198">
        <f>INDEX('[1]Jan 2024 School Census'!BO:BO,MATCH($A122,'[1]Jan 2024 School Census'!$A:$A,0))+INDEX('[1]Jan 2024 School Census'!BP:BP,MATCH($A122,'[1]Jan 2024 School Census'!$A:$A,0))+INDEX('[1]Jan 2024 School Census'!BS:BS,MATCH($A122,'[1]Jan 2024 School Census'!$A:$A,0))+INDEX('[1]Jan 2024 School Census'!BT:BT,MATCH($A122,'[1]Jan 2024 School Census'!$A:$A,0))</f>
        <v>0</v>
      </c>
      <c r="BB122" s="198">
        <f>INDEX('[1]Jan 2024 School Census'!BU:BU,MATCH($A122,'[1]Jan 2024 School Census'!$A:$A,0))</f>
        <v>40.294665999999999</v>
      </c>
      <c r="BC122" s="198">
        <f>INDEX('[1]Jan 2024 School Census'!BV:BV,MATCH($A122,'[1]Jan 2024 School Census'!$A:$A,0))</f>
        <v>7.8333329999999997</v>
      </c>
      <c r="BD122" s="198">
        <f>INDEX('[1]Jan 2024 School Census'!BW:BW,MATCH($A122,'[1]Jan 2024 School Census'!$A:$A,0))+INDEX('[1]Jan 2024 School Census'!BX:BX,MATCH($A122,'[1]Jan 2024 School Census'!$A:$A,0))</f>
        <v>0</v>
      </c>
      <c r="BE122" s="198">
        <f>INDEX('[1]Jan 2024 EY Census'!J:J,MATCH($A122,'[1]Jan 2024 EY Census'!$A:$A,0))</f>
        <v>645.72332300000005</v>
      </c>
      <c r="BF122" s="198">
        <f>INDEX('[1]Jan 2024 EY Census'!K:K,MATCH($A122,'[1]Jan 2024 EY Census'!$A:$A,0))</f>
        <v>207.23066299999999</v>
      </c>
      <c r="BG122" s="198">
        <f>INDEX('[1]Jan 2024 EY Census'!L:L,MATCH($A122,'[1]Jan 2024 EY Census'!$A:$A,0))</f>
        <v>3.8</v>
      </c>
      <c r="BH122" s="198">
        <f t="shared" si="19"/>
        <v>132</v>
      </c>
      <c r="BI122" s="198">
        <f t="shared" si="20"/>
        <v>287</v>
      </c>
      <c r="BJ122" s="198">
        <f t="shared" si="21"/>
        <v>0</v>
      </c>
      <c r="BK122" s="198">
        <f t="shared" si="22"/>
        <v>0</v>
      </c>
      <c r="BL122" s="198">
        <v>88</v>
      </c>
      <c r="BN122" s="218">
        <v>312</v>
      </c>
      <c r="BO122" s="218" t="s">
        <v>154</v>
      </c>
      <c r="BP122" s="218">
        <v>3127001</v>
      </c>
      <c r="BQ122" s="218">
        <v>141606</v>
      </c>
      <c r="BR122" s="218" t="s">
        <v>341</v>
      </c>
      <c r="BS122" s="218" t="s">
        <v>256</v>
      </c>
      <c r="BT122" s="194" t="str">
        <f t="shared" si="12"/>
        <v>Academy</v>
      </c>
      <c r="BU122" s="211">
        <v>55</v>
      </c>
      <c r="BV122" s="211">
        <v>114</v>
      </c>
      <c r="BW122" s="199">
        <f t="shared" si="17"/>
        <v>1</v>
      </c>
      <c r="BX122" s="195" t="str">
        <f t="shared" si="18"/>
        <v>3121</v>
      </c>
      <c r="BY122" s="228">
        <v>880</v>
      </c>
      <c r="BZ122" s="229" t="s">
        <v>222</v>
      </c>
      <c r="CA122" s="258">
        <v>403.06512299999997</v>
      </c>
      <c r="CB122" s="259">
        <v>87.618597473684218</v>
      </c>
      <c r="CC122" s="258">
        <v>269.62684210526317</v>
      </c>
      <c r="CD122" s="259">
        <v>3.0584210526315787</v>
      </c>
    </row>
    <row r="123" spans="1:82" ht="14.5" x14ac:dyDescent="0.35">
      <c r="A123" s="196">
        <v>860</v>
      </c>
      <c r="B123" s="197" t="s">
        <v>210</v>
      </c>
      <c r="C123" s="198">
        <v>65794.5</v>
      </c>
      <c r="D123" s="198">
        <v>47977.5</v>
      </c>
      <c r="E123" s="198">
        <f>INDEX('[1]Jan 2024 School Census'!D:D,MATCH($A123,'[1]Jan 2024 School Census'!$A:$A,0))</f>
        <v>0</v>
      </c>
      <c r="F123" s="198">
        <f>INDEX('[1]Jan 2024 School Census'!E:E,MATCH($A123,'[1]Jan 2024 School Census'!$A:$A,0))</f>
        <v>31</v>
      </c>
      <c r="G123" s="198">
        <f>INDEX('[1]Jan 2024 School Census'!F:F,MATCH($A123,'[1]Jan 2024 School Census'!$A:$A,0))</f>
        <v>23</v>
      </c>
      <c r="H123" s="198">
        <f>INDEX('[1]Jan 2024 School Census'!G:G,MATCH($A123,'[1]Jan 2024 School Census'!$A:$A,0))+INDEX('[1]Jan 2024 School Census'!H:H,MATCH($A123,'[1]Jan 2024 School Census'!$A:$A,0))</f>
        <v>1</v>
      </c>
      <c r="I123" s="198">
        <f>INDEX('[1]Jan 2024 School Census'!I:I,MATCH($A123,'[1]Jan 2024 School Census'!$A:$A,0))</f>
        <v>0</v>
      </c>
      <c r="J123" s="198">
        <f>INDEX('[1]Jan 2024 School Census'!J:J,MATCH($A123,'[1]Jan 2024 School Census'!$A:$A,0))</f>
        <v>0</v>
      </c>
      <c r="K123" s="198">
        <f>INDEX('[1]Jan 2024 School Census'!K:K,MATCH($A123,'[1]Jan 2024 School Census'!$A:$A,0))</f>
        <v>0</v>
      </c>
      <c r="L123" s="198">
        <f>INDEX('[1]Jan 2024 School Census'!L:L,MATCH($A123,'[1]Jan 2024 School Census'!$A:$A,0))+INDEX('[1]Jan 2024 School Census'!M:M,MATCH($A123,'[1]Jan 2024 School Census'!$A:$A,0))</f>
        <v>1</v>
      </c>
      <c r="M123" s="198">
        <f>INDEX('[1]Jan 2024 School Census'!N:N,MATCH($A123,'[1]Jan 2024 School Census'!$A:$A,0))+INDEX('[1]Jan 2024 School Census'!S:S,MATCH($A123,'[1]Jan 2024 School Census'!$A:$A,0))</f>
        <v>0</v>
      </c>
      <c r="N123" s="198">
        <f>INDEX('[1]Jan 2024 School Census'!O:O,MATCH($A123,'[1]Jan 2024 School Census'!$A:$A,0))+INDEX('[1]Jan 2024 School Census'!T:T,MATCH($A123,'[1]Jan 2024 School Census'!$A:$A,0))</f>
        <v>0</v>
      </c>
      <c r="O123" s="198">
        <f>INDEX('[1]Jan 2024 School Census'!P:P,MATCH($A123,'[1]Jan 2024 School Census'!$A:$A,0))+INDEX('[1]Jan 2024 School Census'!U:U,MATCH($A123,'[1]Jan 2024 School Census'!$A:$A,0))</f>
        <v>0</v>
      </c>
      <c r="P123" s="198">
        <f>INDEX('[1]Jan 2024 School Census'!Q:Q,MATCH($A123,'[1]Jan 2024 School Census'!$A:$A,0))+INDEX('[1]Jan 2024 School Census'!R:R,MATCH($A123,'[1]Jan 2024 School Census'!$A:$A,0))+INDEX('[1]Jan 2024 School Census'!V:V,MATCH($A123,'[1]Jan 2024 School Census'!$A:$A,0))+INDEX('[1]Jan 2024 School Census'!W:W,MATCH($A123,'[1]Jan 2024 School Census'!$A:$A,0))</f>
        <v>0</v>
      </c>
      <c r="Q123" s="198">
        <f>INDEX('[1]Jan 2024 School Census'!X:X,MATCH($A123,'[1]Jan 2024 School Census'!$A:$A,0))</f>
        <v>83.666667000000004</v>
      </c>
      <c r="R123" s="198">
        <f>INDEX('[1]Jan 2024 School Census'!Y:Y,MATCH($A123,'[1]Jan 2024 School Census'!$A:$A,0))</f>
        <v>1330.916669</v>
      </c>
      <c r="S123" s="198">
        <f>INDEX('[1]Jan 2024 School Census'!Z:Z,MATCH($A123,'[1]Jan 2024 School Census'!$A:$A,0))</f>
        <v>633.41666799999996</v>
      </c>
      <c r="T123" s="198">
        <f>INDEX('[1]Jan 2024 School Census'!AA:AA,MATCH($A123,'[1]Jan 2024 School Census'!$A:$A,0))+INDEX('[1]Jan 2024 School Census'!AB:AB,MATCH($A123,'[1]Jan 2024 School Census'!$A:$A,0))</f>
        <v>7.2</v>
      </c>
      <c r="U123" s="198">
        <f>INDEX('[1]Jan 2024 AP Census'!D:D,MATCH($A123,'[1]Jan 2024 AP Census'!$A:$A,0))</f>
        <v>0</v>
      </c>
      <c r="V123" s="198">
        <f>INDEX('[1]Jan 2024 AP Census'!E:E,MATCH($A123,'[1]Jan 2024 AP Census'!$A:$A,0))</f>
        <v>0</v>
      </c>
      <c r="W123" s="198">
        <f>INDEX('[1]Jan 2024 AP Census'!F:F,MATCH($A123,'[1]Jan 2024 AP Census'!$A:$A,0))</f>
        <v>0</v>
      </c>
      <c r="X123" s="198">
        <f>INDEX('[1]Jan 2024 EY Census'!D:D,MATCH($A123,'[1]Jan 2024 EY Census'!$A:$A,0))</f>
        <v>1378.9566669999999</v>
      </c>
      <c r="Y123" s="198">
        <f>INDEX('[1]Jan 2024 EY Census'!E:E,MATCH($A123,'[1]Jan 2024 EY Census'!$A:$A,0))</f>
        <v>6918.083353</v>
      </c>
      <c r="Z123" s="198">
        <f>INDEX('[1]Jan 2024 EY Census'!F:F,MATCH($A123,'[1]Jan 2024 EY Census'!$A:$A,0))</f>
        <v>2436.9826720000001</v>
      </c>
      <c r="AA123" s="198">
        <f>INDEX('[1]Jan 2024 EY Census'!G:G,MATCH($A123,'[1]Jan 2024 EY Census'!$A:$A,0))</f>
        <v>101.86666700000001</v>
      </c>
      <c r="AB123" s="198">
        <f>INDEX('[1]Jan 2024 School Census'!AF:AF,MATCH($A123,'[1]Jan 2024 School Census'!$A:$A,0))</f>
        <v>7</v>
      </c>
      <c r="AC123" s="198">
        <f>INDEX('[1]Jan 2024 School Census'!AG:AG,MATCH($A123,'[1]Jan 2024 School Census'!$A:$A,0))</f>
        <v>7</v>
      </c>
      <c r="AD123" s="198">
        <f>INDEX('[1]Jan 2024 School Census'!AH:AH,MATCH($A123,'[1]Jan 2024 School Census'!$A:$A,0))+INDEX('[1]Jan 2024 School Census'!AI:AI,MATCH($A123,'[1]Jan 2024 School Census'!$A:$A,0))</f>
        <v>1</v>
      </c>
      <c r="AE123" s="198">
        <f>INDEX('[1]Jan 2024 School Census'!AJ:AJ,MATCH($A123,'[1]Jan 2024 School Census'!$A:$A,0))</f>
        <v>0</v>
      </c>
      <c r="AF123" s="198">
        <f>INDEX('[1]Jan 2024 School Census'!AK:AK,MATCH($A123,'[1]Jan 2024 School Census'!$A:$A,0))</f>
        <v>0</v>
      </c>
      <c r="AG123" s="198">
        <f>INDEX('[1]Jan 2024 School Census'!AL:AL,MATCH($A123,'[1]Jan 2024 School Census'!$A:$A,0))+INDEX('[1]Jan 2024 School Census'!AM:AM,MATCH($A123,'[1]Jan 2024 School Census'!$A:$A,0))</f>
        <v>0</v>
      </c>
      <c r="AH123" s="198">
        <f>INDEX('[1]Jan 2024 School Census'!AN:AN,MATCH($A123,'[1]Jan 2024 School Census'!$A:$A,0))+INDEX('[1]Jan 2024 School Census'!AR:AR,MATCH($A123,'[1]Jan 2024 School Census'!$A:$A,0))</f>
        <v>0</v>
      </c>
      <c r="AI123" s="198">
        <f>INDEX('[1]Jan 2024 School Census'!AO:AO,MATCH($A123,'[1]Jan 2024 School Census'!$A:$A,0))+INDEX('[1]Jan 2024 School Census'!AS:AS,MATCH($A123,'[1]Jan 2024 School Census'!$A:$A,0))</f>
        <v>0</v>
      </c>
      <c r="AJ123" s="198">
        <f>INDEX('[1]Jan 2024 School Census'!AP:AP,MATCH($A123,'[1]Jan 2024 School Census'!$A:$A,0))+INDEX('[1]Jan 2024 School Census'!AQ:AQ,MATCH($A123,'[1]Jan 2024 School Census'!$A:$A,0))+INDEX('[1]Jan 2024 School Census'!AT:AT,MATCH($A123,'[1]Jan 2024 School Census'!$A:$A,0))+INDEX('[1]Jan 2024 School Census'!AU:AU,MATCH($A123,'[1]Jan 2024 School Census'!$A:$A,0))</f>
        <v>0</v>
      </c>
      <c r="AK123" s="198">
        <f>INDEX('[1]Jan 2024 School Census'!AV:AV,MATCH($A123,'[1]Jan 2024 School Census'!$A:$A,0))+INDEX('[1]Jan 2024 School Census'!AZ:AZ,MATCH($A123,'[1]Jan 2024 School Census'!$A:$A,0))</f>
        <v>187.933334</v>
      </c>
      <c r="AL123" s="198">
        <f>INDEX('[1]Jan 2024 School Census'!AW:AW,MATCH($A123,'[1]Jan 2024 School Census'!$A:$A,0))+INDEX('[1]Jan 2024 School Census'!BA:BA,MATCH($A123,'[1]Jan 2024 School Census'!$A:$A,0))</f>
        <v>103</v>
      </c>
      <c r="AM123" s="198">
        <f>INDEX('[1]Jan 2024 School Census'!AX:AX,MATCH($A123,'[1]Jan 2024 School Census'!$A:$A,0))+INDEX('[1]Jan 2024 School Census'!BB:BB,MATCH($A123,'[1]Jan 2024 School Census'!$A:$A,0))+INDEX('[1]Jan 2024 School Census'!AY:AY,MATCH($A123,'[1]Jan 2024 School Census'!$A:$A,0))+INDEX('[1]Jan 2024 School Census'!BC:BC,MATCH($A123,'[1]Jan 2024 School Census'!$A:$A,0))</f>
        <v>3</v>
      </c>
      <c r="AN123" s="198">
        <f>INDEX('[1]Jan 2024 AP Census'!I:I,MATCH($A123,'[1]Jan 2024 AP Census'!$A:$A,0))</f>
        <v>0</v>
      </c>
      <c r="AO123" s="198">
        <f>INDEX('[1]Jan 2024 AP Census'!J:J,MATCH($A123,'[1]Jan 2024 AP Census'!$A:$A,0))</f>
        <v>0</v>
      </c>
      <c r="AP123" s="198">
        <f>INDEX('[1]Jan 2024 EY Census'!N:N,MATCH($A123,'[1]Jan 2024 EY Census'!$A:$A,0))</f>
        <v>878.37533399999995</v>
      </c>
      <c r="AQ123" s="198">
        <f>INDEX('[1]Jan 2024 EY Census'!O:O,MATCH($A123,'[1]Jan 2024 EY Census'!$A:$A,0))</f>
        <v>418.57600200000002</v>
      </c>
      <c r="AR123" s="198">
        <f>INDEX('[1]Jan 2024 EY Census'!P:P,MATCH($A123,'[1]Jan 2024 EY Census'!$A:$A,0))</f>
        <v>12.2</v>
      </c>
      <c r="AS123" s="198">
        <f>INDEX('[1]Jan 2024 School Census'!BE:BE,MATCH($A123,'[1]Jan 2024 School Census'!$A:$A,0))</f>
        <v>6</v>
      </c>
      <c r="AT123" s="198">
        <f>INDEX('[1]Jan 2024 School Census'!BF:BF,MATCH($A123,'[1]Jan 2024 School Census'!$A:$A,0))</f>
        <v>5</v>
      </c>
      <c r="AU123" s="198">
        <f>INDEX('[1]Jan 2024 School Census'!BG:BG,MATCH($A123,'[1]Jan 2024 School Census'!$A:$A,0))+INDEX('[1]Jan 2024 School Census'!BH:BH,MATCH($A123,'[1]Jan 2024 School Census'!$A:$A,0))</f>
        <v>0</v>
      </c>
      <c r="AV123" s="198">
        <f>INDEX('[1]Jan 2024 School Census'!BI:BI,MATCH($A123,'[1]Jan 2024 School Census'!$A:$A,0))</f>
        <v>0</v>
      </c>
      <c r="AW123" s="198">
        <f>INDEX('[1]Jan 2024 School Census'!BJ:BJ,MATCH($A123,'[1]Jan 2024 School Census'!$A:$A,0))</f>
        <v>0</v>
      </c>
      <c r="AX123" s="198">
        <f>INDEX('[1]Jan 2024 School Census'!BK:BK,MATCH($A123,'[1]Jan 2024 School Census'!$A:$A,0))+INDEX('[1]Jan 2024 School Census'!BL:BL,MATCH($A123,'[1]Jan 2024 School Census'!$A:$A,0))</f>
        <v>0</v>
      </c>
      <c r="AY123" s="198">
        <f>INDEX('[1]Jan 2024 School Census'!BM:BM,MATCH($A123,'[1]Jan 2024 School Census'!$A:$A,0))+INDEX('[1]Jan 2024 School Census'!BQ:BQ,MATCH($A123,'[1]Jan 2024 School Census'!$A:$A,0))</f>
        <v>0</v>
      </c>
      <c r="AZ123" s="198">
        <f>INDEX('[1]Jan 2024 School Census'!BN:BN,MATCH($A123,'[1]Jan 2024 School Census'!$A:$A,0))+INDEX('[1]Jan 2024 School Census'!BR:BR,MATCH($A123,'[1]Jan 2024 School Census'!$A:$A,0))</f>
        <v>0</v>
      </c>
      <c r="BA123" s="198">
        <f>INDEX('[1]Jan 2024 School Census'!BO:BO,MATCH($A123,'[1]Jan 2024 School Census'!$A:$A,0))+INDEX('[1]Jan 2024 School Census'!BP:BP,MATCH($A123,'[1]Jan 2024 School Census'!$A:$A,0))+INDEX('[1]Jan 2024 School Census'!BS:BS,MATCH($A123,'[1]Jan 2024 School Census'!$A:$A,0))+INDEX('[1]Jan 2024 School Census'!BT:BT,MATCH($A123,'[1]Jan 2024 School Census'!$A:$A,0))</f>
        <v>0</v>
      </c>
      <c r="BB123" s="198">
        <f>INDEX('[1]Jan 2024 School Census'!BU:BU,MATCH($A123,'[1]Jan 2024 School Census'!$A:$A,0))</f>
        <v>573.393327</v>
      </c>
      <c r="BC123" s="198">
        <f>INDEX('[1]Jan 2024 School Census'!BV:BV,MATCH($A123,'[1]Jan 2024 School Census'!$A:$A,0))</f>
        <v>321.26399800000002</v>
      </c>
      <c r="BD123" s="198">
        <f>INDEX('[1]Jan 2024 School Census'!BW:BW,MATCH($A123,'[1]Jan 2024 School Census'!$A:$A,0))+INDEX('[1]Jan 2024 School Census'!BX:BX,MATCH($A123,'[1]Jan 2024 School Census'!$A:$A,0))</f>
        <v>2.6</v>
      </c>
      <c r="BE123" s="198">
        <f>INDEX('[1]Jan 2024 EY Census'!J:J,MATCH($A123,'[1]Jan 2024 EY Census'!$A:$A,0))</f>
        <v>3895.3526689999999</v>
      </c>
      <c r="BF123" s="198">
        <f>INDEX('[1]Jan 2024 EY Census'!K:K,MATCH($A123,'[1]Jan 2024 EY Census'!$A:$A,0))</f>
        <v>1504.509327</v>
      </c>
      <c r="BG123" s="198">
        <f>INDEX('[1]Jan 2024 EY Census'!L:L,MATCH($A123,'[1]Jan 2024 EY Census'!$A:$A,0))</f>
        <v>38.058</v>
      </c>
      <c r="BH123" s="198">
        <f t="shared" si="19"/>
        <v>410</v>
      </c>
      <c r="BI123" s="198">
        <f t="shared" si="20"/>
        <v>215</v>
      </c>
      <c r="BJ123" s="198">
        <f t="shared" si="21"/>
        <v>838</v>
      </c>
      <c r="BK123" s="198">
        <f t="shared" si="22"/>
        <v>1560</v>
      </c>
      <c r="BL123" s="198">
        <v>673</v>
      </c>
      <c r="BN123" s="218">
        <v>312</v>
      </c>
      <c r="BO123" s="218" t="s">
        <v>154</v>
      </c>
      <c r="BP123" s="218">
        <v>3127002</v>
      </c>
      <c r="BQ123" s="218">
        <v>137652</v>
      </c>
      <c r="BR123" s="218" t="s">
        <v>342</v>
      </c>
      <c r="BS123" s="218" t="s">
        <v>245</v>
      </c>
      <c r="BT123" s="194" t="str">
        <f t="shared" si="12"/>
        <v>Academy</v>
      </c>
      <c r="BU123" s="211">
        <v>61</v>
      </c>
      <c r="BV123" s="211">
        <v>0</v>
      </c>
      <c r="BW123" s="199">
        <f t="shared" si="17"/>
        <v>2</v>
      </c>
      <c r="BX123" s="195" t="str">
        <f t="shared" si="18"/>
        <v>3122</v>
      </c>
      <c r="BY123" s="228">
        <v>881</v>
      </c>
      <c r="BZ123" s="229" t="s">
        <v>141</v>
      </c>
      <c r="CA123" s="258">
        <v>6918.9913326842106</v>
      </c>
      <c r="CB123" s="259">
        <v>1074.4626315789474</v>
      </c>
      <c r="CC123" s="258">
        <v>4288.1868441578945</v>
      </c>
      <c r="CD123" s="259">
        <v>67.538421052631577</v>
      </c>
    </row>
    <row r="124" spans="1:82" ht="14.5" x14ac:dyDescent="0.35">
      <c r="A124" s="196">
        <v>356</v>
      </c>
      <c r="B124" s="197" t="s">
        <v>211</v>
      </c>
      <c r="C124" s="198">
        <v>24501</v>
      </c>
      <c r="D124" s="198">
        <v>15941.5</v>
      </c>
      <c r="E124" s="198">
        <f>INDEX('[1]Jan 2024 School Census'!D:D,MATCH($A124,'[1]Jan 2024 School Census'!$A:$A,0))</f>
        <v>77</v>
      </c>
      <c r="F124" s="198">
        <f>INDEX('[1]Jan 2024 School Census'!E:E,MATCH($A124,'[1]Jan 2024 School Census'!$A:$A,0))</f>
        <v>190</v>
      </c>
      <c r="G124" s="198">
        <f>INDEX('[1]Jan 2024 School Census'!F:F,MATCH($A124,'[1]Jan 2024 School Census'!$A:$A,0))</f>
        <v>76</v>
      </c>
      <c r="H124" s="198">
        <f>INDEX('[1]Jan 2024 School Census'!G:G,MATCH($A124,'[1]Jan 2024 School Census'!$A:$A,0))+INDEX('[1]Jan 2024 School Census'!H:H,MATCH($A124,'[1]Jan 2024 School Census'!$A:$A,0))</f>
        <v>4</v>
      </c>
      <c r="I124" s="198">
        <f>INDEX('[1]Jan 2024 School Census'!I:I,MATCH($A124,'[1]Jan 2024 School Census'!$A:$A,0))</f>
        <v>21</v>
      </c>
      <c r="J124" s="198">
        <f>INDEX('[1]Jan 2024 School Census'!J:J,MATCH($A124,'[1]Jan 2024 School Census'!$A:$A,0))</f>
        <v>939.46666700000003</v>
      </c>
      <c r="K124" s="198">
        <f>INDEX('[1]Jan 2024 School Census'!K:K,MATCH($A124,'[1]Jan 2024 School Census'!$A:$A,0))</f>
        <v>403</v>
      </c>
      <c r="L124" s="198">
        <f>INDEX('[1]Jan 2024 School Census'!L:L,MATCH($A124,'[1]Jan 2024 School Census'!$A:$A,0))+INDEX('[1]Jan 2024 School Census'!M:M,MATCH($A124,'[1]Jan 2024 School Census'!$A:$A,0))</f>
        <v>3</v>
      </c>
      <c r="M124" s="198">
        <f>INDEX('[1]Jan 2024 School Census'!N:N,MATCH($A124,'[1]Jan 2024 School Census'!$A:$A,0))+INDEX('[1]Jan 2024 School Census'!S:S,MATCH($A124,'[1]Jan 2024 School Census'!$A:$A,0))</f>
        <v>0</v>
      </c>
      <c r="N124" s="198">
        <f>INDEX('[1]Jan 2024 School Census'!O:O,MATCH($A124,'[1]Jan 2024 School Census'!$A:$A,0))+INDEX('[1]Jan 2024 School Census'!T:T,MATCH($A124,'[1]Jan 2024 School Census'!$A:$A,0))</f>
        <v>0</v>
      </c>
      <c r="O124" s="198">
        <f>INDEX('[1]Jan 2024 School Census'!P:P,MATCH($A124,'[1]Jan 2024 School Census'!$A:$A,0))+INDEX('[1]Jan 2024 School Census'!U:U,MATCH($A124,'[1]Jan 2024 School Census'!$A:$A,0))</f>
        <v>0</v>
      </c>
      <c r="P124" s="198">
        <f>INDEX('[1]Jan 2024 School Census'!Q:Q,MATCH($A124,'[1]Jan 2024 School Census'!$A:$A,0))+INDEX('[1]Jan 2024 School Census'!R:R,MATCH($A124,'[1]Jan 2024 School Census'!$A:$A,0))+INDEX('[1]Jan 2024 School Census'!V:V,MATCH($A124,'[1]Jan 2024 School Census'!$A:$A,0))+INDEX('[1]Jan 2024 School Census'!W:W,MATCH($A124,'[1]Jan 2024 School Census'!$A:$A,0))</f>
        <v>0</v>
      </c>
      <c r="Q124" s="198">
        <f>INDEX('[1]Jan 2024 School Census'!X:X,MATCH($A124,'[1]Jan 2024 School Census'!$A:$A,0))</f>
        <v>0</v>
      </c>
      <c r="R124" s="198">
        <f>INDEX('[1]Jan 2024 School Census'!Y:Y,MATCH($A124,'[1]Jan 2024 School Census'!$A:$A,0))</f>
        <v>201.466667</v>
      </c>
      <c r="S124" s="198">
        <f>INDEX('[1]Jan 2024 School Census'!Z:Z,MATCH($A124,'[1]Jan 2024 School Census'!$A:$A,0))</f>
        <v>118.161333</v>
      </c>
      <c r="T124" s="198">
        <f>INDEX('[1]Jan 2024 School Census'!AA:AA,MATCH($A124,'[1]Jan 2024 School Census'!$A:$A,0))+INDEX('[1]Jan 2024 School Census'!AB:AB,MATCH($A124,'[1]Jan 2024 School Census'!$A:$A,0))</f>
        <v>1</v>
      </c>
      <c r="U124" s="198">
        <f>INDEX('[1]Jan 2024 AP Census'!D:D,MATCH($A124,'[1]Jan 2024 AP Census'!$A:$A,0))</f>
        <v>0</v>
      </c>
      <c r="V124" s="198">
        <f>INDEX('[1]Jan 2024 AP Census'!E:E,MATCH($A124,'[1]Jan 2024 AP Census'!$A:$A,0))</f>
        <v>0</v>
      </c>
      <c r="W124" s="198">
        <f>INDEX('[1]Jan 2024 AP Census'!F:F,MATCH($A124,'[1]Jan 2024 AP Census'!$A:$A,0))</f>
        <v>0</v>
      </c>
      <c r="X124" s="198">
        <f>INDEX('[1]Jan 2024 EY Census'!D:D,MATCH($A124,'[1]Jan 2024 EY Census'!$A:$A,0))</f>
        <v>519.90000199999997</v>
      </c>
      <c r="Y124" s="198">
        <f>INDEX('[1]Jan 2024 EY Census'!E:E,MATCH($A124,'[1]Jan 2024 EY Census'!$A:$A,0))</f>
        <v>1824.4220009999999</v>
      </c>
      <c r="Z124" s="198">
        <f>INDEX('[1]Jan 2024 EY Census'!F:F,MATCH($A124,'[1]Jan 2024 EY Census'!$A:$A,0))</f>
        <v>534.94733399999996</v>
      </c>
      <c r="AA124" s="198">
        <f>INDEX('[1]Jan 2024 EY Census'!G:G,MATCH($A124,'[1]Jan 2024 EY Census'!$A:$A,0))</f>
        <v>102.54733299999999</v>
      </c>
      <c r="AB124" s="198">
        <f>INDEX('[1]Jan 2024 School Census'!AF:AF,MATCH($A124,'[1]Jan 2024 School Census'!$A:$A,0))</f>
        <v>40</v>
      </c>
      <c r="AC124" s="198">
        <f>INDEX('[1]Jan 2024 School Census'!AG:AG,MATCH($A124,'[1]Jan 2024 School Census'!$A:$A,0))</f>
        <v>23</v>
      </c>
      <c r="AD124" s="198">
        <f>INDEX('[1]Jan 2024 School Census'!AH:AH,MATCH($A124,'[1]Jan 2024 School Census'!$A:$A,0))+INDEX('[1]Jan 2024 School Census'!AI:AI,MATCH($A124,'[1]Jan 2024 School Census'!$A:$A,0))</f>
        <v>2</v>
      </c>
      <c r="AE124" s="198">
        <f>INDEX('[1]Jan 2024 School Census'!AJ:AJ,MATCH($A124,'[1]Jan 2024 School Census'!$A:$A,0))</f>
        <v>151</v>
      </c>
      <c r="AF124" s="198">
        <f>INDEX('[1]Jan 2024 School Census'!AK:AK,MATCH($A124,'[1]Jan 2024 School Census'!$A:$A,0))</f>
        <v>73</v>
      </c>
      <c r="AG124" s="198">
        <f>INDEX('[1]Jan 2024 School Census'!AL:AL,MATCH($A124,'[1]Jan 2024 School Census'!$A:$A,0))+INDEX('[1]Jan 2024 School Census'!AM:AM,MATCH($A124,'[1]Jan 2024 School Census'!$A:$A,0))</f>
        <v>1</v>
      </c>
      <c r="AH124" s="198">
        <f>INDEX('[1]Jan 2024 School Census'!AN:AN,MATCH($A124,'[1]Jan 2024 School Census'!$A:$A,0))+INDEX('[1]Jan 2024 School Census'!AR:AR,MATCH($A124,'[1]Jan 2024 School Census'!$A:$A,0))</f>
        <v>0</v>
      </c>
      <c r="AI124" s="198">
        <f>INDEX('[1]Jan 2024 School Census'!AO:AO,MATCH($A124,'[1]Jan 2024 School Census'!$A:$A,0))+INDEX('[1]Jan 2024 School Census'!AS:AS,MATCH($A124,'[1]Jan 2024 School Census'!$A:$A,0))</f>
        <v>0</v>
      </c>
      <c r="AJ124" s="198">
        <f>INDEX('[1]Jan 2024 School Census'!AP:AP,MATCH($A124,'[1]Jan 2024 School Census'!$A:$A,0))+INDEX('[1]Jan 2024 School Census'!AQ:AQ,MATCH($A124,'[1]Jan 2024 School Census'!$A:$A,0))+INDEX('[1]Jan 2024 School Census'!AT:AT,MATCH($A124,'[1]Jan 2024 School Census'!$A:$A,0))+INDEX('[1]Jan 2024 School Census'!AU:AU,MATCH($A124,'[1]Jan 2024 School Census'!$A:$A,0))</f>
        <v>0</v>
      </c>
      <c r="AK124" s="198">
        <f>INDEX('[1]Jan 2024 School Census'!AV:AV,MATCH($A124,'[1]Jan 2024 School Census'!$A:$A,0))+INDEX('[1]Jan 2024 School Census'!AZ:AZ,MATCH($A124,'[1]Jan 2024 School Census'!$A:$A,0))</f>
        <v>32</v>
      </c>
      <c r="AL124" s="198">
        <f>INDEX('[1]Jan 2024 School Census'!AW:AW,MATCH($A124,'[1]Jan 2024 School Census'!$A:$A,0))+INDEX('[1]Jan 2024 School Census'!BA:BA,MATCH($A124,'[1]Jan 2024 School Census'!$A:$A,0))</f>
        <v>25</v>
      </c>
      <c r="AM124" s="198">
        <f>INDEX('[1]Jan 2024 School Census'!AX:AX,MATCH($A124,'[1]Jan 2024 School Census'!$A:$A,0))+INDEX('[1]Jan 2024 School Census'!BB:BB,MATCH($A124,'[1]Jan 2024 School Census'!$A:$A,0))+INDEX('[1]Jan 2024 School Census'!AY:AY,MATCH($A124,'[1]Jan 2024 School Census'!$A:$A,0))+INDEX('[1]Jan 2024 School Census'!BC:BC,MATCH($A124,'[1]Jan 2024 School Census'!$A:$A,0))</f>
        <v>2</v>
      </c>
      <c r="AN124" s="198">
        <f>INDEX('[1]Jan 2024 AP Census'!I:I,MATCH($A124,'[1]Jan 2024 AP Census'!$A:$A,0))</f>
        <v>0</v>
      </c>
      <c r="AO124" s="198">
        <f>INDEX('[1]Jan 2024 AP Census'!J:J,MATCH($A124,'[1]Jan 2024 AP Census'!$A:$A,0))</f>
        <v>0</v>
      </c>
      <c r="AP124" s="198">
        <f>INDEX('[1]Jan 2024 EY Census'!N:N,MATCH($A124,'[1]Jan 2024 EY Census'!$A:$A,0))</f>
        <v>202.52266700000001</v>
      </c>
      <c r="AQ124" s="198">
        <f>INDEX('[1]Jan 2024 EY Census'!O:O,MATCH($A124,'[1]Jan 2024 EY Census'!$A:$A,0))</f>
        <v>55.2</v>
      </c>
      <c r="AR124" s="198">
        <f>INDEX('[1]Jan 2024 EY Census'!P:P,MATCH($A124,'[1]Jan 2024 EY Census'!$A:$A,0))</f>
        <v>2</v>
      </c>
      <c r="AS124" s="198">
        <f>INDEX('[1]Jan 2024 School Census'!BE:BE,MATCH($A124,'[1]Jan 2024 School Census'!$A:$A,0))</f>
        <v>78.900000000000006</v>
      </c>
      <c r="AT124" s="198">
        <f>INDEX('[1]Jan 2024 School Census'!BF:BF,MATCH($A124,'[1]Jan 2024 School Census'!$A:$A,0))</f>
        <v>36.299999999999997</v>
      </c>
      <c r="AU124" s="198">
        <f>INDEX('[1]Jan 2024 School Census'!BG:BG,MATCH($A124,'[1]Jan 2024 School Census'!$A:$A,0))+INDEX('[1]Jan 2024 School Census'!BH:BH,MATCH($A124,'[1]Jan 2024 School Census'!$A:$A,0))</f>
        <v>2</v>
      </c>
      <c r="AV124" s="198">
        <f>INDEX('[1]Jan 2024 School Census'!BI:BI,MATCH($A124,'[1]Jan 2024 School Census'!$A:$A,0))</f>
        <v>359.066665</v>
      </c>
      <c r="AW124" s="198">
        <f>INDEX('[1]Jan 2024 School Census'!BJ:BJ,MATCH($A124,'[1]Jan 2024 School Census'!$A:$A,0))</f>
        <v>173.033334</v>
      </c>
      <c r="AX124" s="198">
        <f>INDEX('[1]Jan 2024 School Census'!BK:BK,MATCH($A124,'[1]Jan 2024 School Census'!$A:$A,0))+INDEX('[1]Jan 2024 School Census'!BL:BL,MATCH($A124,'[1]Jan 2024 School Census'!$A:$A,0))</f>
        <v>0</v>
      </c>
      <c r="AY124" s="198">
        <f>INDEX('[1]Jan 2024 School Census'!BM:BM,MATCH($A124,'[1]Jan 2024 School Census'!$A:$A,0))+INDEX('[1]Jan 2024 School Census'!BQ:BQ,MATCH($A124,'[1]Jan 2024 School Census'!$A:$A,0))</f>
        <v>0</v>
      </c>
      <c r="AZ124" s="198">
        <f>INDEX('[1]Jan 2024 School Census'!BN:BN,MATCH($A124,'[1]Jan 2024 School Census'!$A:$A,0))+INDEX('[1]Jan 2024 School Census'!BR:BR,MATCH($A124,'[1]Jan 2024 School Census'!$A:$A,0))</f>
        <v>0</v>
      </c>
      <c r="BA124" s="198">
        <f>INDEX('[1]Jan 2024 School Census'!BO:BO,MATCH($A124,'[1]Jan 2024 School Census'!$A:$A,0))+INDEX('[1]Jan 2024 School Census'!BP:BP,MATCH($A124,'[1]Jan 2024 School Census'!$A:$A,0))+INDEX('[1]Jan 2024 School Census'!BS:BS,MATCH($A124,'[1]Jan 2024 School Census'!$A:$A,0))+INDEX('[1]Jan 2024 School Census'!BT:BT,MATCH($A124,'[1]Jan 2024 School Census'!$A:$A,0))</f>
        <v>0</v>
      </c>
      <c r="BB124" s="198">
        <f>INDEX('[1]Jan 2024 School Census'!BU:BU,MATCH($A124,'[1]Jan 2024 School Census'!$A:$A,0))</f>
        <v>92.999998000000005</v>
      </c>
      <c r="BC124" s="198">
        <f>INDEX('[1]Jan 2024 School Census'!BV:BV,MATCH($A124,'[1]Jan 2024 School Census'!$A:$A,0))</f>
        <v>57.566667000000002</v>
      </c>
      <c r="BD124" s="198">
        <f>INDEX('[1]Jan 2024 School Census'!BW:BW,MATCH($A124,'[1]Jan 2024 School Census'!$A:$A,0))+INDEX('[1]Jan 2024 School Census'!BX:BX,MATCH($A124,'[1]Jan 2024 School Census'!$A:$A,0))</f>
        <v>0</v>
      </c>
      <c r="BE124" s="198">
        <f>INDEX('[1]Jan 2024 EY Census'!J:J,MATCH($A124,'[1]Jan 2024 EY Census'!$A:$A,0))</f>
        <v>1319.850678</v>
      </c>
      <c r="BF124" s="198">
        <f>INDEX('[1]Jan 2024 EY Census'!K:K,MATCH($A124,'[1]Jan 2024 EY Census'!$A:$A,0))</f>
        <v>412.79000600000001</v>
      </c>
      <c r="BG124" s="198">
        <f>INDEX('[1]Jan 2024 EY Census'!L:L,MATCH($A124,'[1]Jan 2024 EY Census'!$A:$A,0))</f>
        <v>33</v>
      </c>
      <c r="BH124" s="198">
        <f t="shared" si="19"/>
        <v>276</v>
      </c>
      <c r="BI124" s="198">
        <f t="shared" si="20"/>
        <v>482</v>
      </c>
      <c r="BJ124" s="198">
        <f t="shared" si="21"/>
        <v>0</v>
      </c>
      <c r="BK124" s="198">
        <f t="shared" si="22"/>
        <v>0</v>
      </c>
      <c r="BL124" s="198">
        <v>158</v>
      </c>
      <c r="BN124" s="218">
        <v>312</v>
      </c>
      <c r="BO124" s="218" t="s">
        <v>154</v>
      </c>
      <c r="BP124" s="218">
        <v>3127004</v>
      </c>
      <c r="BQ124" s="218">
        <v>102462</v>
      </c>
      <c r="BR124" s="218" t="s">
        <v>343</v>
      </c>
      <c r="BS124" s="218" t="s">
        <v>241</v>
      </c>
      <c r="BT124" s="194" t="str">
        <f t="shared" si="12"/>
        <v>Maintained</v>
      </c>
      <c r="BU124" s="211">
        <v>0</v>
      </c>
      <c r="BV124" s="211">
        <v>265.5</v>
      </c>
      <c r="BW124" s="199">
        <f t="shared" si="17"/>
        <v>3</v>
      </c>
      <c r="BX124" s="195" t="str">
        <f t="shared" si="18"/>
        <v>3123</v>
      </c>
      <c r="BY124" s="228">
        <v>882</v>
      </c>
      <c r="BZ124" s="229" t="s">
        <v>208</v>
      </c>
      <c r="CA124" s="258">
        <v>638.49631600000009</v>
      </c>
      <c r="CB124" s="259">
        <v>213.65368421052631</v>
      </c>
      <c r="CC124" s="258">
        <v>388.02263157894737</v>
      </c>
      <c r="CD124" s="259">
        <v>9.5789473684210531</v>
      </c>
    </row>
    <row r="125" spans="1:82" ht="14.5" x14ac:dyDescent="0.35">
      <c r="A125" s="196">
        <v>808</v>
      </c>
      <c r="B125" s="197" t="s">
        <v>212</v>
      </c>
      <c r="C125" s="198">
        <v>16578</v>
      </c>
      <c r="D125" s="198">
        <v>12026.5</v>
      </c>
      <c r="E125" s="198">
        <f>INDEX('[1]Jan 2024 School Census'!D:D,MATCH($A125,'[1]Jan 2024 School Census'!$A:$A,0))</f>
        <v>0</v>
      </c>
      <c r="F125" s="198">
        <f>INDEX('[1]Jan 2024 School Census'!E:E,MATCH($A125,'[1]Jan 2024 School Census'!$A:$A,0))</f>
        <v>0</v>
      </c>
      <c r="G125" s="198">
        <f>INDEX('[1]Jan 2024 School Census'!F:F,MATCH($A125,'[1]Jan 2024 School Census'!$A:$A,0))</f>
        <v>0</v>
      </c>
      <c r="H125" s="198">
        <f>INDEX('[1]Jan 2024 School Census'!G:G,MATCH($A125,'[1]Jan 2024 School Census'!$A:$A,0))+INDEX('[1]Jan 2024 School Census'!H:H,MATCH($A125,'[1]Jan 2024 School Census'!$A:$A,0))</f>
        <v>0</v>
      </c>
      <c r="I125" s="198">
        <f>INDEX('[1]Jan 2024 School Census'!I:I,MATCH($A125,'[1]Jan 2024 School Census'!$A:$A,0))</f>
        <v>50</v>
      </c>
      <c r="J125" s="198">
        <f>INDEX('[1]Jan 2024 School Census'!J:J,MATCH($A125,'[1]Jan 2024 School Census'!$A:$A,0))</f>
        <v>473.5</v>
      </c>
      <c r="K125" s="198">
        <f>INDEX('[1]Jan 2024 School Census'!K:K,MATCH($A125,'[1]Jan 2024 School Census'!$A:$A,0))</f>
        <v>187</v>
      </c>
      <c r="L125" s="198">
        <f>INDEX('[1]Jan 2024 School Census'!L:L,MATCH($A125,'[1]Jan 2024 School Census'!$A:$A,0))+INDEX('[1]Jan 2024 School Census'!M:M,MATCH($A125,'[1]Jan 2024 School Census'!$A:$A,0))</f>
        <v>1</v>
      </c>
      <c r="M125" s="198">
        <f>INDEX('[1]Jan 2024 School Census'!N:N,MATCH($A125,'[1]Jan 2024 School Census'!$A:$A,0))+INDEX('[1]Jan 2024 School Census'!S:S,MATCH($A125,'[1]Jan 2024 School Census'!$A:$A,0))</f>
        <v>0</v>
      </c>
      <c r="N125" s="198">
        <f>INDEX('[1]Jan 2024 School Census'!O:O,MATCH($A125,'[1]Jan 2024 School Census'!$A:$A,0))+INDEX('[1]Jan 2024 School Census'!T:T,MATCH($A125,'[1]Jan 2024 School Census'!$A:$A,0))</f>
        <v>0</v>
      </c>
      <c r="O125" s="198">
        <f>INDEX('[1]Jan 2024 School Census'!P:P,MATCH($A125,'[1]Jan 2024 School Census'!$A:$A,0))+INDEX('[1]Jan 2024 School Census'!U:U,MATCH($A125,'[1]Jan 2024 School Census'!$A:$A,0))</f>
        <v>0</v>
      </c>
      <c r="P125" s="198">
        <f>INDEX('[1]Jan 2024 School Census'!Q:Q,MATCH($A125,'[1]Jan 2024 School Census'!$A:$A,0))+INDEX('[1]Jan 2024 School Census'!R:R,MATCH($A125,'[1]Jan 2024 School Census'!$A:$A,0))+INDEX('[1]Jan 2024 School Census'!V:V,MATCH($A125,'[1]Jan 2024 School Census'!$A:$A,0))+INDEX('[1]Jan 2024 School Census'!W:W,MATCH($A125,'[1]Jan 2024 School Census'!$A:$A,0))</f>
        <v>0</v>
      </c>
      <c r="Q125" s="198">
        <f>INDEX('[1]Jan 2024 School Census'!X:X,MATCH($A125,'[1]Jan 2024 School Census'!$A:$A,0))</f>
        <v>55</v>
      </c>
      <c r="R125" s="198">
        <f>INDEX('[1]Jan 2024 School Census'!Y:Y,MATCH($A125,'[1]Jan 2024 School Census'!$A:$A,0))</f>
        <v>996.5</v>
      </c>
      <c r="S125" s="198">
        <f>INDEX('[1]Jan 2024 School Census'!Z:Z,MATCH($A125,'[1]Jan 2024 School Census'!$A:$A,0))</f>
        <v>441</v>
      </c>
      <c r="T125" s="198">
        <f>INDEX('[1]Jan 2024 School Census'!AA:AA,MATCH($A125,'[1]Jan 2024 School Census'!$A:$A,0))+INDEX('[1]Jan 2024 School Census'!AB:AB,MATCH($A125,'[1]Jan 2024 School Census'!$A:$A,0))</f>
        <v>5</v>
      </c>
      <c r="U125" s="198">
        <f>INDEX('[1]Jan 2024 AP Census'!D:D,MATCH($A125,'[1]Jan 2024 AP Census'!$A:$A,0))</f>
        <v>0</v>
      </c>
      <c r="V125" s="198">
        <f>INDEX('[1]Jan 2024 AP Census'!E:E,MATCH($A125,'[1]Jan 2024 AP Census'!$A:$A,0))</f>
        <v>0</v>
      </c>
      <c r="W125" s="198">
        <f>INDEX('[1]Jan 2024 AP Census'!F:F,MATCH($A125,'[1]Jan 2024 AP Census'!$A:$A,0))</f>
        <v>0</v>
      </c>
      <c r="X125" s="198">
        <f>INDEX('[1]Jan 2024 EY Census'!D:D,MATCH($A125,'[1]Jan 2024 EY Census'!$A:$A,0))</f>
        <v>457.13333399999999</v>
      </c>
      <c r="Y125" s="198">
        <f>INDEX('[1]Jan 2024 EY Census'!E:E,MATCH($A125,'[1]Jan 2024 EY Census'!$A:$A,0))</f>
        <v>598.866668</v>
      </c>
      <c r="Z125" s="198">
        <f>INDEX('[1]Jan 2024 EY Census'!F:F,MATCH($A125,'[1]Jan 2024 EY Census'!$A:$A,0))</f>
        <v>153.066667</v>
      </c>
      <c r="AA125" s="198">
        <f>INDEX('[1]Jan 2024 EY Census'!G:G,MATCH($A125,'[1]Jan 2024 EY Census'!$A:$A,0))</f>
        <v>53.4</v>
      </c>
      <c r="AB125" s="198">
        <f>INDEX('[1]Jan 2024 School Census'!AF:AF,MATCH($A125,'[1]Jan 2024 School Census'!$A:$A,0))</f>
        <v>0</v>
      </c>
      <c r="AC125" s="198">
        <f>INDEX('[1]Jan 2024 School Census'!AG:AG,MATCH($A125,'[1]Jan 2024 School Census'!$A:$A,0))</f>
        <v>0</v>
      </c>
      <c r="AD125" s="198">
        <f>INDEX('[1]Jan 2024 School Census'!AH:AH,MATCH($A125,'[1]Jan 2024 School Census'!$A:$A,0))+INDEX('[1]Jan 2024 School Census'!AI:AI,MATCH($A125,'[1]Jan 2024 School Census'!$A:$A,0))</f>
        <v>0</v>
      </c>
      <c r="AE125" s="198">
        <f>INDEX('[1]Jan 2024 School Census'!AJ:AJ,MATCH($A125,'[1]Jan 2024 School Census'!$A:$A,0))</f>
        <v>90</v>
      </c>
      <c r="AF125" s="198">
        <f>INDEX('[1]Jan 2024 School Census'!AK:AK,MATCH($A125,'[1]Jan 2024 School Census'!$A:$A,0))</f>
        <v>38</v>
      </c>
      <c r="AG125" s="198">
        <f>INDEX('[1]Jan 2024 School Census'!AL:AL,MATCH($A125,'[1]Jan 2024 School Census'!$A:$A,0))+INDEX('[1]Jan 2024 School Census'!AM:AM,MATCH($A125,'[1]Jan 2024 School Census'!$A:$A,0))</f>
        <v>0</v>
      </c>
      <c r="AH125" s="198">
        <f>INDEX('[1]Jan 2024 School Census'!AN:AN,MATCH($A125,'[1]Jan 2024 School Census'!$A:$A,0))+INDEX('[1]Jan 2024 School Census'!AR:AR,MATCH($A125,'[1]Jan 2024 School Census'!$A:$A,0))</f>
        <v>0</v>
      </c>
      <c r="AI125" s="198">
        <f>INDEX('[1]Jan 2024 School Census'!AO:AO,MATCH($A125,'[1]Jan 2024 School Census'!$A:$A,0))+INDEX('[1]Jan 2024 School Census'!AS:AS,MATCH($A125,'[1]Jan 2024 School Census'!$A:$A,0))</f>
        <v>0</v>
      </c>
      <c r="AJ125" s="198">
        <f>INDEX('[1]Jan 2024 School Census'!AP:AP,MATCH($A125,'[1]Jan 2024 School Census'!$A:$A,0))+INDEX('[1]Jan 2024 School Census'!AQ:AQ,MATCH($A125,'[1]Jan 2024 School Census'!$A:$A,0))+INDEX('[1]Jan 2024 School Census'!AT:AT,MATCH($A125,'[1]Jan 2024 School Census'!$A:$A,0))+INDEX('[1]Jan 2024 School Census'!AU:AU,MATCH($A125,'[1]Jan 2024 School Census'!$A:$A,0))</f>
        <v>0</v>
      </c>
      <c r="AK125" s="198">
        <f>INDEX('[1]Jan 2024 School Census'!AV:AV,MATCH($A125,'[1]Jan 2024 School Census'!$A:$A,0))+INDEX('[1]Jan 2024 School Census'!AZ:AZ,MATCH($A125,'[1]Jan 2024 School Census'!$A:$A,0))</f>
        <v>107</v>
      </c>
      <c r="AL125" s="198">
        <f>INDEX('[1]Jan 2024 School Census'!AW:AW,MATCH($A125,'[1]Jan 2024 School Census'!$A:$A,0))+INDEX('[1]Jan 2024 School Census'!BA:BA,MATCH($A125,'[1]Jan 2024 School Census'!$A:$A,0))</f>
        <v>78</v>
      </c>
      <c r="AM125" s="198">
        <f>INDEX('[1]Jan 2024 School Census'!AX:AX,MATCH($A125,'[1]Jan 2024 School Census'!$A:$A,0))+INDEX('[1]Jan 2024 School Census'!BB:BB,MATCH($A125,'[1]Jan 2024 School Census'!$A:$A,0))+INDEX('[1]Jan 2024 School Census'!AY:AY,MATCH($A125,'[1]Jan 2024 School Census'!$A:$A,0))+INDEX('[1]Jan 2024 School Census'!BC:BC,MATCH($A125,'[1]Jan 2024 School Census'!$A:$A,0))</f>
        <v>2</v>
      </c>
      <c r="AN125" s="198">
        <f>INDEX('[1]Jan 2024 AP Census'!I:I,MATCH($A125,'[1]Jan 2024 AP Census'!$A:$A,0))</f>
        <v>0</v>
      </c>
      <c r="AO125" s="198">
        <f>INDEX('[1]Jan 2024 AP Census'!J:J,MATCH($A125,'[1]Jan 2024 AP Census'!$A:$A,0))</f>
        <v>0</v>
      </c>
      <c r="AP125" s="198">
        <f>INDEX('[1]Jan 2024 EY Census'!N:N,MATCH($A125,'[1]Jan 2024 EY Census'!$A:$A,0))</f>
        <v>47</v>
      </c>
      <c r="AQ125" s="198">
        <f>INDEX('[1]Jan 2024 EY Census'!O:O,MATCH($A125,'[1]Jan 2024 EY Census'!$A:$A,0))</f>
        <v>26</v>
      </c>
      <c r="AR125" s="198">
        <f>INDEX('[1]Jan 2024 EY Census'!P:P,MATCH($A125,'[1]Jan 2024 EY Census'!$A:$A,0))</f>
        <v>0</v>
      </c>
      <c r="AS125" s="198">
        <f>INDEX('[1]Jan 2024 School Census'!BE:BE,MATCH($A125,'[1]Jan 2024 School Census'!$A:$A,0))</f>
        <v>0</v>
      </c>
      <c r="AT125" s="198">
        <f>INDEX('[1]Jan 2024 School Census'!BF:BF,MATCH($A125,'[1]Jan 2024 School Census'!$A:$A,0))</f>
        <v>0</v>
      </c>
      <c r="AU125" s="198">
        <f>INDEX('[1]Jan 2024 School Census'!BG:BG,MATCH($A125,'[1]Jan 2024 School Census'!$A:$A,0))+INDEX('[1]Jan 2024 School Census'!BH:BH,MATCH($A125,'[1]Jan 2024 School Census'!$A:$A,0))</f>
        <v>0</v>
      </c>
      <c r="AV125" s="198">
        <f>INDEX('[1]Jan 2024 School Census'!BI:BI,MATCH($A125,'[1]Jan 2024 School Census'!$A:$A,0))</f>
        <v>136.83333500000001</v>
      </c>
      <c r="AW125" s="198">
        <f>INDEX('[1]Jan 2024 School Census'!BJ:BJ,MATCH($A125,'[1]Jan 2024 School Census'!$A:$A,0))</f>
        <v>50.8</v>
      </c>
      <c r="AX125" s="198">
        <f>INDEX('[1]Jan 2024 School Census'!BK:BK,MATCH($A125,'[1]Jan 2024 School Census'!$A:$A,0))+INDEX('[1]Jan 2024 School Census'!BL:BL,MATCH($A125,'[1]Jan 2024 School Census'!$A:$A,0))</f>
        <v>0</v>
      </c>
      <c r="AY125" s="198">
        <f>INDEX('[1]Jan 2024 School Census'!BM:BM,MATCH($A125,'[1]Jan 2024 School Census'!$A:$A,0))+INDEX('[1]Jan 2024 School Census'!BQ:BQ,MATCH($A125,'[1]Jan 2024 School Census'!$A:$A,0))</f>
        <v>0</v>
      </c>
      <c r="AZ125" s="198">
        <f>INDEX('[1]Jan 2024 School Census'!BN:BN,MATCH($A125,'[1]Jan 2024 School Census'!$A:$A,0))+INDEX('[1]Jan 2024 School Census'!BR:BR,MATCH($A125,'[1]Jan 2024 School Census'!$A:$A,0))</f>
        <v>0</v>
      </c>
      <c r="BA125" s="198">
        <f>INDEX('[1]Jan 2024 School Census'!BO:BO,MATCH($A125,'[1]Jan 2024 School Census'!$A:$A,0))+INDEX('[1]Jan 2024 School Census'!BP:BP,MATCH($A125,'[1]Jan 2024 School Census'!$A:$A,0))+INDEX('[1]Jan 2024 School Census'!BS:BS,MATCH($A125,'[1]Jan 2024 School Census'!$A:$A,0))+INDEX('[1]Jan 2024 School Census'!BT:BT,MATCH($A125,'[1]Jan 2024 School Census'!$A:$A,0))</f>
        <v>0</v>
      </c>
      <c r="BB125" s="198">
        <f>INDEX('[1]Jan 2024 School Census'!BU:BU,MATCH($A125,'[1]Jan 2024 School Census'!$A:$A,0))</f>
        <v>366.4</v>
      </c>
      <c r="BC125" s="198">
        <f>INDEX('[1]Jan 2024 School Census'!BV:BV,MATCH($A125,'[1]Jan 2024 School Census'!$A:$A,0))</f>
        <v>194.66666699999999</v>
      </c>
      <c r="BD125" s="198">
        <f>INDEX('[1]Jan 2024 School Census'!BW:BW,MATCH($A125,'[1]Jan 2024 School Census'!$A:$A,0))+INDEX('[1]Jan 2024 School Census'!BX:BX,MATCH($A125,'[1]Jan 2024 School Census'!$A:$A,0))</f>
        <v>0</v>
      </c>
      <c r="BE125" s="198">
        <f>INDEX('[1]Jan 2024 EY Census'!J:J,MATCH($A125,'[1]Jan 2024 EY Census'!$A:$A,0))</f>
        <v>481.11666300000002</v>
      </c>
      <c r="BF125" s="198">
        <f>INDEX('[1]Jan 2024 EY Census'!K:K,MATCH($A125,'[1]Jan 2024 EY Census'!$A:$A,0))</f>
        <v>138.1</v>
      </c>
      <c r="BG125" s="198">
        <f>INDEX('[1]Jan 2024 EY Census'!L:L,MATCH($A125,'[1]Jan 2024 EY Census'!$A:$A,0))</f>
        <v>4</v>
      </c>
      <c r="BH125" s="198">
        <f t="shared" si="19"/>
        <v>0</v>
      </c>
      <c r="BI125" s="198">
        <f t="shared" si="20"/>
        <v>0</v>
      </c>
      <c r="BJ125" s="198">
        <f t="shared" si="21"/>
        <v>209</v>
      </c>
      <c r="BK125" s="198">
        <f t="shared" si="22"/>
        <v>432.5</v>
      </c>
      <c r="BL125" s="198">
        <v>107</v>
      </c>
      <c r="BN125" s="218">
        <v>312</v>
      </c>
      <c r="BO125" s="218" t="s">
        <v>154</v>
      </c>
      <c r="BP125" s="218">
        <v>3127007</v>
      </c>
      <c r="BQ125" s="218">
        <v>143714</v>
      </c>
      <c r="BR125" s="218" t="s">
        <v>1231</v>
      </c>
      <c r="BS125" s="218" t="s">
        <v>256</v>
      </c>
      <c r="BT125" s="194" t="str">
        <f t="shared" si="12"/>
        <v>Academy</v>
      </c>
      <c r="BU125" s="211">
        <v>0</v>
      </c>
      <c r="BV125" s="211">
        <v>89</v>
      </c>
      <c r="BW125" s="199">
        <f t="shared" si="17"/>
        <v>4</v>
      </c>
      <c r="BX125" s="195" t="str">
        <f t="shared" si="18"/>
        <v>3124</v>
      </c>
      <c r="BY125" s="228">
        <v>883</v>
      </c>
      <c r="BZ125" s="229" t="s">
        <v>221</v>
      </c>
      <c r="CA125" s="258">
        <v>804.31140373684207</v>
      </c>
      <c r="CB125" s="259">
        <v>119.00684210526316</v>
      </c>
      <c r="CC125" s="258">
        <v>442.86894736842106</v>
      </c>
      <c r="CD125" s="259">
        <v>5.1110526315789473</v>
      </c>
    </row>
    <row r="126" spans="1:82" ht="14.5" x14ac:dyDescent="0.35">
      <c r="A126" s="196">
        <v>861</v>
      </c>
      <c r="B126" s="197" t="s">
        <v>213</v>
      </c>
      <c r="C126" s="198">
        <v>22241</v>
      </c>
      <c r="D126" s="198">
        <v>15053</v>
      </c>
      <c r="E126" s="198">
        <f>INDEX('[1]Jan 2024 School Census'!D:D,MATCH($A126,'[1]Jan 2024 School Census'!$A:$A,0))</f>
        <v>23</v>
      </c>
      <c r="F126" s="198">
        <f>INDEX('[1]Jan 2024 School Census'!E:E,MATCH($A126,'[1]Jan 2024 School Census'!$A:$A,0))</f>
        <v>31</v>
      </c>
      <c r="G126" s="198">
        <f>INDEX('[1]Jan 2024 School Census'!F:F,MATCH($A126,'[1]Jan 2024 School Census'!$A:$A,0))</f>
        <v>7</v>
      </c>
      <c r="H126" s="198">
        <f>INDEX('[1]Jan 2024 School Census'!G:G,MATCH($A126,'[1]Jan 2024 School Census'!$A:$A,0))+INDEX('[1]Jan 2024 School Census'!H:H,MATCH($A126,'[1]Jan 2024 School Census'!$A:$A,0))</f>
        <v>0</v>
      </c>
      <c r="I126" s="198">
        <f>INDEX('[1]Jan 2024 School Census'!I:I,MATCH($A126,'[1]Jan 2024 School Census'!$A:$A,0))</f>
        <v>15</v>
      </c>
      <c r="J126" s="198">
        <f>INDEX('[1]Jan 2024 School Census'!J:J,MATCH($A126,'[1]Jan 2024 School Census'!$A:$A,0))</f>
        <v>208</v>
      </c>
      <c r="K126" s="198">
        <f>INDEX('[1]Jan 2024 School Census'!K:K,MATCH($A126,'[1]Jan 2024 School Census'!$A:$A,0))</f>
        <v>96</v>
      </c>
      <c r="L126" s="198">
        <f>INDEX('[1]Jan 2024 School Census'!L:L,MATCH($A126,'[1]Jan 2024 School Census'!$A:$A,0))+INDEX('[1]Jan 2024 School Census'!M:M,MATCH($A126,'[1]Jan 2024 School Census'!$A:$A,0))</f>
        <v>1</v>
      </c>
      <c r="M126" s="198">
        <f>INDEX('[1]Jan 2024 School Census'!N:N,MATCH($A126,'[1]Jan 2024 School Census'!$A:$A,0))+INDEX('[1]Jan 2024 School Census'!S:S,MATCH($A126,'[1]Jan 2024 School Census'!$A:$A,0))</f>
        <v>0</v>
      </c>
      <c r="N126" s="198">
        <f>INDEX('[1]Jan 2024 School Census'!O:O,MATCH($A126,'[1]Jan 2024 School Census'!$A:$A,0))+INDEX('[1]Jan 2024 School Census'!T:T,MATCH($A126,'[1]Jan 2024 School Census'!$A:$A,0))</f>
        <v>0</v>
      </c>
      <c r="O126" s="198">
        <f>INDEX('[1]Jan 2024 School Census'!P:P,MATCH($A126,'[1]Jan 2024 School Census'!$A:$A,0))+INDEX('[1]Jan 2024 School Census'!U:U,MATCH($A126,'[1]Jan 2024 School Census'!$A:$A,0))</f>
        <v>0</v>
      </c>
      <c r="P126" s="198">
        <f>INDEX('[1]Jan 2024 School Census'!Q:Q,MATCH($A126,'[1]Jan 2024 School Census'!$A:$A,0))+INDEX('[1]Jan 2024 School Census'!R:R,MATCH($A126,'[1]Jan 2024 School Census'!$A:$A,0))+INDEX('[1]Jan 2024 School Census'!V:V,MATCH($A126,'[1]Jan 2024 School Census'!$A:$A,0))+INDEX('[1]Jan 2024 School Census'!W:W,MATCH($A126,'[1]Jan 2024 School Census'!$A:$A,0))</f>
        <v>0</v>
      </c>
      <c r="Q126" s="198">
        <f>INDEX('[1]Jan 2024 School Census'!X:X,MATCH($A126,'[1]Jan 2024 School Census'!$A:$A,0))</f>
        <v>37</v>
      </c>
      <c r="R126" s="198">
        <f>INDEX('[1]Jan 2024 School Census'!Y:Y,MATCH($A126,'[1]Jan 2024 School Census'!$A:$A,0))</f>
        <v>1466.6</v>
      </c>
      <c r="S126" s="198">
        <f>INDEX('[1]Jan 2024 School Census'!Z:Z,MATCH($A126,'[1]Jan 2024 School Census'!$A:$A,0))</f>
        <v>756</v>
      </c>
      <c r="T126" s="198">
        <f>INDEX('[1]Jan 2024 School Census'!AA:AA,MATCH($A126,'[1]Jan 2024 School Census'!$A:$A,0))+INDEX('[1]Jan 2024 School Census'!AB:AB,MATCH($A126,'[1]Jan 2024 School Census'!$A:$A,0))</f>
        <v>4</v>
      </c>
      <c r="U126" s="198">
        <f>INDEX('[1]Jan 2024 AP Census'!D:D,MATCH($A126,'[1]Jan 2024 AP Census'!$A:$A,0))</f>
        <v>0</v>
      </c>
      <c r="V126" s="198">
        <f>INDEX('[1]Jan 2024 AP Census'!E:E,MATCH($A126,'[1]Jan 2024 AP Census'!$A:$A,0))</f>
        <v>0</v>
      </c>
      <c r="W126" s="198">
        <f>INDEX('[1]Jan 2024 AP Census'!F:F,MATCH($A126,'[1]Jan 2024 AP Census'!$A:$A,0))</f>
        <v>0</v>
      </c>
      <c r="X126" s="198">
        <f>INDEX('[1]Jan 2024 EY Census'!D:D,MATCH($A126,'[1]Jan 2024 EY Census'!$A:$A,0))</f>
        <v>699.80569000000003</v>
      </c>
      <c r="Y126" s="198">
        <f>INDEX('[1]Jan 2024 EY Census'!E:E,MATCH($A126,'[1]Jan 2024 EY Census'!$A:$A,0))</f>
        <v>1048.3246630000001</v>
      </c>
      <c r="Z126" s="198">
        <f>INDEX('[1]Jan 2024 EY Census'!F:F,MATCH($A126,'[1]Jan 2024 EY Census'!$A:$A,0))</f>
        <v>188.24036599999999</v>
      </c>
      <c r="AA126" s="198">
        <f>INDEX('[1]Jan 2024 EY Census'!G:G,MATCH($A126,'[1]Jan 2024 EY Census'!$A:$A,0))</f>
        <v>24.635089000000001</v>
      </c>
      <c r="AB126" s="198">
        <f>INDEX('[1]Jan 2024 School Census'!AF:AF,MATCH($A126,'[1]Jan 2024 School Census'!$A:$A,0))</f>
        <v>15</v>
      </c>
      <c r="AC126" s="198">
        <f>INDEX('[1]Jan 2024 School Census'!AG:AG,MATCH($A126,'[1]Jan 2024 School Census'!$A:$A,0))</f>
        <v>5</v>
      </c>
      <c r="AD126" s="198">
        <f>INDEX('[1]Jan 2024 School Census'!AH:AH,MATCH($A126,'[1]Jan 2024 School Census'!$A:$A,0))+INDEX('[1]Jan 2024 School Census'!AI:AI,MATCH($A126,'[1]Jan 2024 School Census'!$A:$A,0))</f>
        <v>0</v>
      </c>
      <c r="AE126" s="198">
        <f>INDEX('[1]Jan 2024 School Census'!AJ:AJ,MATCH($A126,'[1]Jan 2024 School Census'!$A:$A,0))</f>
        <v>88</v>
      </c>
      <c r="AF126" s="198">
        <f>INDEX('[1]Jan 2024 School Census'!AK:AK,MATCH($A126,'[1]Jan 2024 School Census'!$A:$A,0))</f>
        <v>43</v>
      </c>
      <c r="AG126" s="198">
        <f>INDEX('[1]Jan 2024 School Census'!AL:AL,MATCH($A126,'[1]Jan 2024 School Census'!$A:$A,0))+INDEX('[1]Jan 2024 School Census'!AM:AM,MATCH($A126,'[1]Jan 2024 School Census'!$A:$A,0))</f>
        <v>0</v>
      </c>
      <c r="AH126" s="198">
        <f>INDEX('[1]Jan 2024 School Census'!AN:AN,MATCH($A126,'[1]Jan 2024 School Census'!$A:$A,0))+INDEX('[1]Jan 2024 School Census'!AR:AR,MATCH($A126,'[1]Jan 2024 School Census'!$A:$A,0))</f>
        <v>0</v>
      </c>
      <c r="AI126" s="198">
        <f>INDEX('[1]Jan 2024 School Census'!AO:AO,MATCH($A126,'[1]Jan 2024 School Census'!$A:$A,0))+INDEX('[1]Jan 2024 School Census'!AS:AS,MATCH($A126,'[1]Jan 2024 School Census'!$A:$A,0))</f>
        <v>0</v>
      </c>
      <c r="AJ126" s="198">
        <f>INDEX('[1]Jan 2024 School Census'!AP:AP,MATCH($A126,'[1]Jan 2024 School Census'!$A:$A,0))+INDEX('[1]Jan 2024 School Census'!AQ:AQ,MATCH($A126,'[1]Jan 2024 School Census'!$A:$A,0))+INDEX('[1]Jan 2024 School Census'!AT:AT,MATCH($A126,'[1]Jan 2024 School Census'!$A:$A,0))+INDEX('[1]Jan 2024 School Census'!AU:AU,MATCH($A126,'[1]Jan 2024 School Census'!$A:$A,0))</f>
        <v>0</v>
      </c>
      <c r="AK126" s="198">
        <f>INDEX('[1]Jan 2024 School Census'!AV:AV,MATCH($A126,'[1]Jan 2024 School Census'!$A:$A,0))+INDEX('[1]Jan 2024 School Census'!AZ:AZ,MATCH($A126,'[1]Jan 2024 School Census'!$A:$A,0))</f>
        <v>493</v>
      </c>
      <c r="AL126" s="198">
        <f>INDEX('[1]Jan 2024 School Census'!AW:AW,MATCH($A126,'[1]Jan 2024 School Census'!$A:$A,0))+INDEX('[1]Jan 2024 School Census'!BA:BA,MATCH($A126,'[1]Jan 2024 School Census'!$A:$A,0))</f>
        <v>296</v>
      </c>
      <c r="AM126" s="198">
        <f>INDEX('[1]Jan 2024 School Census'!AX:AX,MATCH($A126,'[1]Jan 2024 School Census'!$A:$A,0))+INDEX('[1]Jan 2024 School Census'!BB:BB,MATCH($A126,'[1]Jan 2024 School Census'!$A:$A,0))+INDEX('[1]Jan 2024 School Census'!AY:AY,MATCH($A126,'[1]Jan 2024 School Census'!$A:$A,0))+INDEX('[1]Jan 2024 School Census'!BC:BC,MATCH($A126,'[1]Jan 2024 School Census'!$A:$A,0))</f>
        <v>3</v>
      </c>
      <c r="AN126" s="198">
        <f>INDEX('[1]Jan 2024 AP Census'!I:I,MATCH($A126,'[1]Jan 2024 AP Census'!$A:$A,0))</f>
        <v>0</v>
      </c>
      <c r="AO126" s="198">
        <f>INDEX('[1]Jan 2024 AP Census'!J:J,MATCH($A126,'[1]Jan 2024 AP Census'!$A:$A,0))</f>
        <v>0</v>
      </c>
      <c r="AP126" s="198">
        <f>INDEX('[1]Jan 2024 EY Census'!N:N,MATCH($A126,'[1]Jan 2024 EY Census'!$A:$A,0))</f>
        <v>309.12281899999999</v>
      </c>
      <c r="AQ126" s="198">
        <f>INDEX('[1]Jan 2024 EY Census'!O:O,MATCH($A126,'[1]Jan 2024 EY Census'!$A:$A,0))</f>
        <v>55.029823999999998</v>
      </c>
      <c r="AR126" s="198">
        <f>INDEX('[1]Jan 2024 EY Census'!P:P,MATCH($A126,'[1]Jan 2024 EY Census'!$A:$A,0))</f>
        <v>6</v>
      </c>
      <c r="AS126" s="198">
        <f>INDEX('[1]Jan 2024 School Census'!BE:BE,MATCH($A126,'[1]Jan 2024 School Census'!$A:$A,0))</f>
        <v>8</v>
      </c>
      <c r="AT126" s="198">
        <f>INDEX('[1]Jan 2024 School Census'!BF:BF,MATCH($A126,'[1]Jan 2024 School Census'!$A:$A,0))</f>
        <v>3</v>
      </c>
      <c r="AU126" s="198">
        <f>INDEX('[1]Jan 2024 School Census'!BG:BG,MATCH($A126,'[1]Jan 2024 School Census'!$A:$A,0))+INDEX('[1]Jan 2024 School Census'!BH:BH,MATCH($A126,'[1]Jan 2024 School Census'!$A:$A,0))</f>
        <v>0</v>
      </c>
      <c r="AV126" s="198">
        <f>INDEX('[1]Jan 2024 School Census'!BI:BI,MATCH($A126,'[1]Jan 2024 School Census'!$A:$A,0))</f>
        <v>77</v>
      </c>
      <c r="AW126" s="198">
        <f>INDEX('[1]Jan 2024 School Census'!BJ:BJ,MATCH($A126,'[1]Jan 2024 School Census'!$A:$A,0))</f>
        <v>40</v>
      </c>
      <c r="AX126" s="198">
        <f>INDEX('[1]Jan 2024 School Census'!BK:BK,MATCH($A126,'[1]Jan 2024 School Census'!$A:$A,0))+INDEX('[1]Jan 2024 School Census'!BL:BL,MATCH($A126,'[1]Jan 2024 School Census'!$A:$A,0))</f>
        <v>0</v>
      </c>
      <c r="AY126" s="198">
        <f>INDEX('[1]Jan 2024 School Census'!BM:BM,MATCH($A126,'[1]Jan 2024 School Census'!$A:$A,0))+INDEX('[1]Jan 2024 School Census'!BQ:BQ,MATCH($A126,'[1]Jan 2024 School Census'!$A:$A,0))</f>
        <v>0</v>
      </c>
      <c r="AZ126" s="198">
        <f>INDEX('[1]Jan 2024 School Census'!BN:BN,MATCH($A126,'[1]Jan 2024 School Census'!$A:$A,0))+INDEX('[1]Jan 2024 School Census'!BR:BR,MATCH($A126,'[1]Jan 2024 School Census'!$A:$A,0))</f>
        <v>0</v>
      </c>
      <c r="BA126" s="198">
        <f>INDEX('[1]Jan 2024 School Census'!BO:BO,MATCH($A126,'[1]Jan 2024 School Census'!$A:$A,0))+INDEX('[1]Jan 2024 School Census'!BP:BP,MATCH($A126,'[1]Jan 2024 School Census'!$A:$A,0))+INDEX('[1]Jan 2024 School Census'!BS:BS,MATCH($A126,'[1]Jan 2024 School Census'!$A:$A,0))+INDEX('[1]Jan 2024 School Census'!BT:BT,MATCH($A126,'[1]Jan 2024 School Census'!$A:$A,0))</f>
        <v>0</v>
      </c>
      <c r="BB126" s="198">
        <f>INDEX('[1]Jan 2024 School Census'!BU:BU,MATCH($A126,'[1]Jan 2024 School Census'!$A:$A,0))</f>
        <v>473</v>
      </c>
      <c r="BC126" s="198">
        <f>INDEX('[1]Jan 2024 School Census'!BV:BV,MATCH($A126,'[1]Jan 2024 School Census'!$A:$A,0))</f>
        <v>270</v>
      </c>
      <c r="BD126" s="198">
        <f>INDEX('[1]Jan 2024 School Census'!BW:BW,MATCH($A126,'[1]Jan 2024 School Census'!$A:$A,0))+INDEX('[1]Jan 2024 School Census'!BX:BX,MATCH($A126,'[1]Jan 2024 School Census'!$A:$A,0))</f>
        <v>0</v>
      </c>
      <c r="BE126" s="198">
        <f>INDEX('[1]Jan 2024 EY Census'!J:J,MATCH($A126,'[1]Jan 2024 EY Census'!$A:$A,0))</f>
        <v>496.95866000000001</v>
      </c>
      <c r="BF126" s="198">
        <f>INDEX('[1]Jan 2024 EY Census'!K:K,MATCH($A126,'[1]Jan 2024 EY Census'!$A:$A,0))</f>
        <v>103.63</v>
      </c>
      <c r="BG126" s="198">
        <f>INDEX('[1]Jan 2024 EY Census'!L:L,MATCH($A126,'[1]Jan 2024 EY Census'!$A:$A,0))</f>
        <v>13.634667</v>
      </c>
      <c r="BH126" s="198">
        <f t="shared" si="19"/>
        <v>0</v>
      </c>
      <c r="BI126" s="198">
        <f t="shared" si="20"/>
        <v>0</v>
      </c>
      <c r="BJ126" s="198">
        <f t="shared" si="21"/>
        <v>360</v>
      </c>
      <c r="BK126" s="198">
        <f t="shared" si="22"/>
        <v>549</v>
      </c>
      <c r="BL126" s="198">
        <v>297</v>
      </c>
      <c r="BN126" s="218">
        <v>312</v>
      </c>
      <c r="BO126" s="218" t="s">
        <v>154</v>
      </c>
      <c r="BP126" s="218">
        <v>3127009</v>
      </c>
      <c r="BQ126" s="218">
        <v>102465</v>
      </c>
      <c r="BR126" s="218" t="s">
        <v>344</v>
      </c>
      <c r="BS126" s="218" t="s">
        <v>241</v>
      </c>
      <c r="BT126" s="194" t="str">
        <f t="shared" si="12"/>
        <v>Maintained</v>
      </c>
      <c r="BU126" s="211">
        <v>189</v>
      </c>
      <c r="BV126" s="211">
        <v>0</v>
      </c>
      <c r="BW126" s="199">
        <f t="shared" si="17"/>
        <v>5</v>
      </c>
      <c r="BX126" s="195" t="str">
        <f t="shared" si="18"/>
        <v>3125</v>
      </c>
      <c r="BY126" s="228">
        <v>884</v>
      </c>
      <c r="BZ126" s="229" t="s">
        <v>152</v>
      </c>
      <c r="CA126" s="258">
        <v>795.43806757894743</v>
      </c>
      <c r="CB126" s="259">
        <v>140.8780709473684</v>
      </c>
      <c r="CC126" s="258">
        <v>496.94210526315788</v>
      </c>
      <c r="CD126" s="259">
        <v>11.747894736842106</v>
      </c>
    </row>
    <row r="127" spans="1:82" ht="14.5" x14ac:dyDescent="0.35">
      <c r="A127" s="196">
        <v>935</v>
      </c>
      <c r="B127" s="197" t="s">
        <v>214</v>
      </c>
      <c r="C127" s="198">
        <v>54030.5</v>
      </c>
      <c r="D127" s="198">
        <v>39237.5</v>
      </c>
      <c r="E127" s="198">
        <f>INDEX('[1]Jan 2024 School Census'!D:D,MATCH($A127,'[1]Jan 2024 School Census'!$A:$A,0))</f>
        <v>10.199999999999999</v>
      </c>
      <c r="F127" s="198">
        <f>INDEX('[1]Jan 2024 School Census'!E:E,MATCH($A127,'[1]Jan 2024 School Census'!$A:$A,0))</f>
        <v>46.4</v>
      </c>
      <c r="G127" s="198">
        <f>INDEX('[1]Jan 2024 School Census'!F:F,MATCH($A127,'[1]Jan 2024 School Census'!$A:$A,0))</f>
        <v>22.2</v>
      </c>
      <c r="H127" s="198">
        <f>INDEX('[1]Jan 2024 School Census'!G:G,MATCH($A127,'[1]Jan 2024 School Census'!$A:$A,0))+INDEX('[1]Jan 2024 School Census'!H:H,MATCH($A127,'[1]Jan 2024 School Census'!$A:$A,0))</f>
        <v>0</v>
      </c>
      <c r="I127" s="198">
        <f>INDEX('[1]Jan 2024 School Census'!I:I,MATCH($A127,'[1]Jan 2024 School Census'!$A:$A,0))</f>
        <v>0</v>
      </c>
      <c r="J127" s="198">
        <f>INDEX('[1]Jan 2024 School Census'!J:J,MATCH($A127,'[1]Jan 2024 School Census'!$A:$A,0))</f>
        <v>295.35533400000003</v>
      </c>
      <c r="K127" s="198">
        <f>INDEX('[1]Jan 2024 School Census'!K:K,MATCH($A127,'[1]Jan 2024 School Census'!$A:$A,0))</f>
        <v>134.15533300000001</v>
      </c>
      <c r="L127" s="198">
        <f>INDEX('[1]Jan 2024 School Census'!L:L,MATCH($A127,'[1]Jan 2024 School Census'!$A:$A,0))+INDEX('[1]Jan 2024 School Census'!M:M,MATCH($A127,'[1]Jan 2024 School Census'!$A:$A,0))</f>
        <v>5</v>
      </c>
      <c r="M127" s="198">
        <f>INDEX('[1]Jan 2024 School Census'!N:N,MATCH($A127,'[1]Jan 2024 School Census'!$A:$A,0))+INDEX('[1]Jan 2024 School Census'!S:S,MATCH($A127,'[1]Jan 2024 School Census'!$A:$A,0))</f>
        <v>0</v>
      </c>
      <c r="N127" s="198">
        <f>INDEX('[1]Jan 2024 School Census'!O:O,MATCH($A127,'[1]Jan 2024 School Census'!$A:$A,0))+INDEX('[1]Jan 2024 School Census'!T:T,MATCH($A127,'[1]Jan 2024 School Census'!$A:$A,0))</f>
        <v>0</v>
      </c>
      <c r="O127" s="198">
        <f>INDEX('[1]Jan 2024 School Census'!P:P,MATCH($A127,'[1]Jan 2024 School Census'!$A:$A,0))+INDEX('[1]Jan 2024 School Census'!U:U,MATCH($A127,'[1]Jan 2024 School Census'!$A:$A,0))</f>
        <v>0</v>
      </c>
      <c r="P127" s="198">
        <f>INDEX('[1]Jan 2024 School Census'!Q:Q,MATCH($A127,'[1]Jan 2024 School Census'!$A:$A,0))+INDEX('[1]Jan 2024 School Census'!R:R,MATCH($A127,'[1]Jan 2024 School Census'!$A:$A,0))+INDEX('[1]Jan 2024 School Census'!V:V,MATCH($A127,'[1]Jan 2024 School Census'!$A:$A,0))+INDEX('[1]Jan 2024 School Census'!W:W,MATCH($A127,'[1]Jan 2024 School Census'!$A:$A,0))</f>
        <v>0</v>
      </c>
      <c r="Q127" s="198">
        <f>INDEX('[1]Jan 2024 School Census'!X:X,MATCH($A127,'[1]Jan 2024 School Census'!$A:$A,0))</f>
        <v>41.8</v>
      </c>
      <c r="R127" s="198">
        <f>INDEX('[1]Jan 2024 School Census'!Y:Y,MATCH($A127,'[1]Jan 2024 School Census'!$A:$A,0))</f>
        <v>1167.364</v>
      </c>
      <c r="S127" s="198">
        <f>INDEX('[1]Jan 2024 School Census'!Z:Z,MATCH($A127,'[1]Jan 2024 School Census'!$A:$A,0))</f>
        <v>476.47733399999998</v>
      </c>
      <c r="T127" s="198">
        <f>INDEX('[1]Jan 2024 School Census'!AA:AA,MATCH($A127,'[1]Jan 2024 School Census'!$A:$A,0))+INDEX('[1]Jan 2024 School Census'!AB:AB,MATCH($A127,'[1]Jan 2024 School Census'!$A:$A,0))</f>
        <v>9</v>
      </c>
      <c r="U127" s="198">
        <f>INDEX('[1]Jan 2024 AP Census'!D:D,MATCH($A127,'[1]Jan 2024 AP Census'!$A:$A,0))</f>
        <v>0</v>
      </c>
      <c r="V127" s="198">
        <f>INDEX('[1]Jan 2024 AP Census'!E:E,MATCH($A127,'[1]Jan 2024 AP Census'!$A:$A,0))</f>
        <v>0</v>
      </c>
      <c r="W127" s="198">
        <f>INDEX('[1]Jan 2024 AP Census'!F:F,MATCH($A127,'[1]Jan 2024 AP Census'!$A:$A,0))</f>
        <v>0</v>
      </c>
      <c r="X127" s="198">
        <f>INDEX('[1]Jan 2024 EY Census'!D:D,MATCH($A127,'[1]Jan 2024 EY Census'!$A:$A,0))</f>
        <v>1057.5053270000001</v>
      </c>
      <c r="Y127" s="198">
        <f>INDEX('[1]Jan 2024 EY Census'!E:E,MATCH($A127,'[1]Jan 2024 EY Census'!$A:$A,0))</f>
        <v>4848.6686609999997</v>
      </c>
      <c r="Z127" s="198">
        <f>INDEX('[1]Jan 2024 EY Census'!F:F,MATCH($A127,'[1]Jan 2024 EY Census'!$A:$A,0))</f>
        <v>1763.662</v>
      </c>
      <c r="AA127" s="198">
        <f>INDEX('[1]Jan 2024 EY Census'!G:G,MATCH($A127,'[1]Jan 2024 EY Census'!$A:$A,0))</f>
        <v>162.810667</v>
      </c>
      <c r="AB127" s="198">
        <f>INDEX('[1]Jan 2024 School Census'!AF:AF,MATCH($A127,'[1]Jan 2024 School Census'!$A:$A,0))</f>
        <v>3.4</v>
      </c>
      <c r="AC127" s="198">
        <f>INDEX('[1]Jan 2024 School Census'!AG:AG,MATCH($A127,'[1]Jan 2024 School Census'!$A:$A,0))</f>
        <v>5.8</v>
      </c>
      <c r="AD127" s="198">
        <f>INDEX('[1]Jan 2024 School Census'!AH:AH,MATCH($A127,'[1]Jan 2024 School Census'!$A:$A,0))+INDEX('[1]Jan 2024 School Census'!AI:AI,MATCH($A127,'[1]Jan 2024 School Census'!$A:$A,0))</f>
        <v>0</v>
      </c>
      <c r="AE127" s="198">
        <f>INDEX('[1]Jan 2024 School Census'!AJ:AJ,MATCH($A127,'[1]Jan 2024 School Census'!$A:$A,0))</f>
        <v>34</v>
      </c>
      <c r="AF127" s="198">
        <f>INDEX('[1]Jan 2024 School Census'!AK:AK,MATCH($A127,'[1]Jan 2024 School Census'!$A:$A,0))</f>
        <v>13.555332999999999</v>
      </c>
      <c r="AG127" s="198">
        <f>INDEX('[1]Jan 2024 School Census'!AL:AL,MATCH($A127,'[1]Jan 2024 School Census'!$A:$A,0))+INDEX('[1]Jan 2024 School Census'!AM:AM,MATCH($A127,'[1]Jan 2024 School Census'!$A:$A,0))</f>
        <v>3</v>
      </c>
      <c r="AH127" s="198">
        <f>INDEX('[1]Jan 2024 School Census'!AN:AN,MATCH($A127,'[1]Jan 2024 School Census'!$A:$A,0))+INDEX('[1]Jan 2024 School Census'!AR:AR,MATCH($A127,'[1]Jan 2024 School Census'!$A:$A,0))</f>
        <v>0</v>
      </c>
      <c r="AI127" s="198">
        <f>INDEX('[1]Jan 2024 School Census'!AO:AO,MATCH($A127,'[1]Jan 2024 School Census'!$A:$A,0))+INDEX('[1]Jan 2024 School Census'!AS:AS,MATCH($A127,'[1]Jan 2024 School Census'!$A:$A,0))</f>
        <v>0</v>
      </c>
      <c r="AJ127" s="198">
        <f>INDEX('[1]Jan 2024 School Census'!AP:AP,MATCH($A127,'[1]Jan 2024 School Census'!$A:$A,0))+INDEX('[1]Jan 2024 School Census'!AQ:AQ,MATCH($A127,'[1]Jan 2024 School Census'!$A:$A,0))+INDEX('[1]Jan 2024 School Census'!AT:AT,MATCH($A127,'[1]Jan 2024 School Census'!$A:$A,0))+INDEX('[1]Jan 2024 School Census'!AU:AU,MATCH($A127,'[1]Jan 2024 School Census'!$A:$A,0))</f>
        <v>0</v>
      </c>
      <c r="AK127" s="198">
        <f>INDEX('[1]Jan 2024 School Census'!AV:AV,MATCH($A127,'[1]Jan 2024 School Census'!$A:$A,0))+INDEX('[1]Jan 2024 School Census'!AZ:AZ,MATCH($A127,'[1]Jan 2024 School Census'!$A:$A,0))</f>
        <v>112.072</v>
      </c>
      <c r="AL127" s="198">
        <f>INDEX('[1]Jan 2024 School Census'!AW:AW,MATCH($A127,'[1]Jan 2024 School Census'!$A:$A,0))+INDEX('[1]Jan 2024 School Census'!BA:BA,MATCH($A127,'[1]Jan 2024 School Census'!$A:$A,0))</f>
        <v>54</v>
      </c>
      <c r="AM127" s="198">
        <f>INDEX('[1]Jan 2024 School Census'!AX:AX,MATCH($A127,'[1]Jan 2024 School Census'!$A:$A,0))+INDEX('[1]Jan 2024 School Census'!BB:BB,MATCH($A127,'[1]Jan 2024 School Census'!$A:$A,0))+INDEX('[1]Jan 2024 School Census'!AY:AY,MATCH($A127,'[1]Jan 2024 School Census'!$A:$A,0))+INDEX('[1]Jan 2024 School Census'!BC:BC,MATCH($A127,'[1]Jan 2024 School Census'!$A:$A,0))</f>
        <v>2</v>
      </c>
      <c r="AN127" s="198">
        <f>INDEX('[1]Jan 2024 AP Census'!I:I,MATCH($A127,'[1]Jan 2024 AP Census'!$A:$A,0))</f>
        <v>0</v>
      </c>
      <c r="AO127" s="198">
        <f>INDEX('[1]Jan 2024 AP Census'!J:J,MATCH($A127,'[1]Jan 2024 AP Census'!$A:$A,0))</f>
        <v>0</v>
      </c>
      <c r="AP127" s="198">
        <f>INDEX('[1]Jan 2024 EY Census'!N:N,MATCH($A127,'[1]Jan 2024 EY Census'!$A:$A,0))</f>
        <v>476.881328</v>
      </c>
      <c r="AQ127" s="198">
        <f>INDEX('[1]Jan 2024 EY Census'!O:O,MATCH($A127,'[1]Jan 2024 EY Census'!$A:$A,0))</f>
        <v>315.042666</v>
      </c>
      <c r="AR127" s="198">
        <f>INDEX('[1]Jan 2024 EY Census'!P:P,MATCH($A127,'[1]Jan 2024 EY Census'!$A:$A,0))</f>
        <v>15</v>
      </c>
      <c r="AS127" s="198">
        <f>INDEX('[1]Jan 2024 School Census'!BE:BE,MATCH($A127,'[1]Jan 2024 School Census'!$A:$A,0))</f>
        <v>13.6</v>
      </c>
      <c r="AT127" s="198">
        <f>INDEX('[1]Jan 2024 School Census'!BF:BF,MATCH($A127,'[1]Jan 2024 School Census'!$A:$A,0))</f>
        <v>6</v>
      </c>
      <c r="AU127" s="198">
        <f>INDEX('[1]Jan 2024 School Census'!BG:BG,MATCH($A127,'[1]Jan 2024 School Census'!$A:$A,0))+INDEX('[1]Jan 2024 School Census'!BH:BH,MATCH($A127,'[1]Jan 2024 School Census'!$A:$A,0))</f>
        <v>0</v>
      </c>
      <c r="AV127" s="198">
        <f>INDEX('[1]Jan 2024 School Census'!BI:BI,MATCH($A127,'[1]Jan 2024 School Census'!$A:$A,0))</f>
        <v>76.505332999999993</v>
      </c>
      <c r="AW127" s="198">
        <f>INDEX('[1]Jan 2024 School Census'!BJ:BJ,MATCH($A127,'[1]Jan 2024 School Census'!$A:$A,0))</f>
        <v>36.815998999999998</v>
      </c>
      <c r="AX127" s="198">
        <f>INDEX('[1]Jan 2024 School Census'!BK:BK,MATCH($A127,'[1]Jan 2024 School Census'!$A:$A,0))+INDEX('[1]Jan 2024 School Census'!BL:BL,MATCH($A127,'[1]Jan 2024 School Census'!$A:$A,0))</f>
        <v>1</v>
      </c>
      <c r="AY127" s="198">
        <f>INDEX('[1]Jan 2024 School Census'!BM:BM,MATCH($A127,'[1]Jan 2024 School Census'!$A:$A,0))+INDEX('[1]Jan 2024 School Census'!BQ:BQ,MATCH($A127,'[1]Jan 2024 School Census'!$A:$A,0))</f>
        <v>0</v>
      </c>
      <c r="AZ127" s="198">
        <f>INDEX('[1]Jan 2024 School Census'!BN:BN,MATCH($A127,'[1]Jan 2024 School Census'!$A:$A,0))+INDEX('[1]Jan 2024 School Census'!BR:BR,MATCH($A127,'[1]Jan 2024 School Census'!$A:$A,0))</f>
        <v>0</v>
      </c>
      <c r="BA127" s="198">
        <f>INDEX('[1]Jan 2024 School Census'!BO:BO,MATCH($A127,'[1]Jan 2024 School Census'!$A:$A,0))+INDEX('[1]Jan 2024 School Census'!BP:BP,MATCH($A127,'[1]Jan 2024 School Census'!$A:$A,0))+INDEX('[1]Jan 2024 School Census'!BS:BS,MATCH($A127,'[1]Jan 2024 School Census'!$A:$A,0))+INDEX('[1]Jan 2024 School Census'!BT:BT,MATCH($A127,'[1]Jan 2024 School Census'!$A:$A,0))</f>
        <v>0</v>
      </c>
      <c r="BB127" s="198">
        <f>INDEX('[1]Jan 2024 School Census'!BU:BU,MATCH($A127,'[1]Jan 2024 School Census'!$A:$A,0))</f>
        <v>285.20466399999998</v>
      </c>
      <c r="BC127" s="198">
        <f>INDEX('[1]Jan 2024 School Census'!BV:BV,MATCH($A127,'[1]Jan 2024 School Census'!$A:$A,0))</f>
        <v>147.41666599999999</v>
      </c>
      <c r="BD127" s="198">
        <f>INDEX('[1]Jan 2024 School Census'!BW:BW,MATCH($A127,'[1]Jan 2024 School Census'!$A:$A,0))+INDEX('[1]Jan 2024 School Census'!BX:BX,MATCH($A127,'[1]Jan 2024 School Census'!$A:$A,0))</f>
        <v>3.2</v>
      </c>
      <c r="BE127" s="198">
        <f>INDEX('[1]Jan 2024 EY Census'!J:J,MATCH($A127,'[1]Jan 2024 EY Census'!$A:$A,0))</f>
        <v>2211.1413480000001</v>
      </c>
      <c r="BF127" s="198">
        <f>INDEX('[1]Jan 2024 EY Census'!K:K,MATCH($A127,'[1]Jan 2024 EY Census'!$A:$A,0))</f>
        <v>851.12866599999995</v>
      </c>
      <c r="BG127" s="198">
        <f>INDEX('[1]Jan 2024 EY Census'!L:L,MATCH($A127,'[1]Jan 2024 EY Census'!$A:$A,0))</f>
        <v>53.506002000000002</v>
      </c>
      <c r="BH127" s="198">
        <f t="shared" si="19"/>
        <v>49</v>
      </c>
      <c r="BI127" s="198">
        <f t="shared" si="20"/>
        <v>37</v>
      </c>
      <c r="BJ127" s="198">
        <f t="shared" si="21"/>
        <v>535</v>
      </c>
      <c r="BK127" s="198">
        <f t="shared" si="22"/>
        <v>977</v>
      </c>
      <c r="BL127" s="198">
        <v>324</v>
      </c>
      <c r="BN127" s="218">
        <v>312</v>
      </c>
      <c r="BO127" s="218" t="s">
        <v>154</v>
      </c>
      <c r="BP127" s="218">
        <v>3127010</v>
      </c>
      <c r="BQ127" s="218">
        <v>138158</v>
      </c>
      <c r="BR127" s="218" t="s">
        <v>345</v>
      </c>
      <c r="BS127" s="218" t="s">
        <v>245</v>
      </c>
      <c r="BT127" s="194" t="str">
        <f t="shared" si="12"/>
        <v>Academy</v>
      </c>
      <c r="BU127" s="211">
        <v>0</v>
      </c>
      <c r="BV127" s="211">
        <v>131.5</v>
      </c>
      <c r="BW127" s="199">
        <f t="shared" si="17"/>
        <v>6</v>
      </c>
      <c r="BX127" s="195" t="str">
        <f t="shared" si="18"/>
        <v>3126</v>
      </c>
      <c r="BY127" s="228">
        <v>885</v>
      </c>
      <c r="BZ127" s="229" t="s">
        <v>237</v>
      </c>
      <c r="CA127" s="258">
        <v>2712.7007012105264</v>
      </c>
      <c r="CB127" s="259">
        <v>381.40210594736845</v>
      </c>
      <c r="CC127" s="258">
        <v>1888.0105263157895</v>
      </c>
      <c r="CD127" s="259">
        <v>15.237368421052631</v>
      </c>
    </row>
    <row r="128" spans="1:82" ht="14.5" x14ac:dyDescent="0.35">
      <c r="A128" s="196">
        <v>394</v>
      </c>
      <c r="B128" s="197" t="s">
        <v>215</v>
      </c>
      <c r="C128" s="198">
        <v>20997.5</v>
      </c>
      <c r="D128" s="198">
        <v>15333.5</v>
      </c>
      <c r="E128" s="198">
        <f>INDEX('[1]Jan 2024 School Census'!D:D,MATCH($A128,'[1]Jan 2024 School Census'!$A:$A,0))</f>
        <v>161</v>
      </c>
      <c r="F128" s="198">
        <f>INDEX('[1]Jan 2024 School Census'!E:E,MATCH($A128,'[1]Jan 2024 School Census'!$A:$A,0))</f>
        <v>376</v>
      </c>
      <c r="G128" s="198">
        <f>INDEX('[1]Jan 2024 School Census'!F:F,MATCH($A128,'[1]Jan 2024 School Census'!$A:$A,0))</f>
        <v>123</v>
      </c>
      <c r="H128" s="198">
        <f>INDEX('[1]Jan 2024 School Census'!G:G,MATCH($A128,'[1]Jan 2024 School Census'!$A:$A,0))+INDEX('[1]Jan 2024 School Census'!H:H,MATCH($A128,'[1]Jan 2024 School Census'!$A:$A,0))</f>
        <v>1</v>
      </c>
      <c r="I128" s="198">
        <f>INDEX('[1]Jan 2024 School Census'!I:I,MATCH($A128,'[1]Jan 2024 School Census'!$A:$A,0))</f>
        <v>107</v>
      </c>
      <c r="J128" s="198">
        <f>INDEX('[1]Jan 2024 School Census'!J:J,MATCH($A128,'[1]Jan 2024 School Census'!$A:$A,0))</f>
        <v>584.85</v>
      </c>
      <c r="K128" s="198">
        <f>INDEX('[1]Jan 2024 School Census'!K:K,MATCH($A128,'[1]Jan 2024 School Census'!$A:$A,0))</f>
        <v>235.8</v>
      </c>
      <c r="L128" s="198">
        <f>INDEX('[1]Jan 2024 School Census'!L:L,MATCH($A128,'[1]Jan 2024 School Census'!$A:$A,0))+INDEX('[1]Jan 2024 School Census'!M:M,MATCH($A128,'[1]Jan 2024 School Census'!$A:$A,0))</f>
        <v>3</v>
      </c>
      <c r="M128" s="198">
        <f>INDEX('[1]Jan 2024 School Census'!N:N,MATCH($A128,'[1]Jan 2024 School Census'!$A:$A,0))+INDEX('[1]Jan 2024 School Census'!S:S,MATCH($A128,'[1]Jan 2024 School Census'!$A:$A,0))</f>
        <v>0</v>
      </c>
      <c r="N128" s="198">
        <f>INDEX('[1]Jan 2024 School Census'!O:O,MATCH($A128,'[1]Jan 2024 School Census'!$A:$A,0))+INDEX('[1]Jan 2024 School Census'!T:T,MATCH($A128,'[1]Jan 2024 School Census'!$A:$A,0))</f>
        <v>0</v>
      </c>
      <c r="O128" s="198">
        <f>INDEX('[1]Jan 2024 School Census'!P:P,MATCH($A128,'[1]Jan 2024 School Census'!$A:$A,0))+INDEX('[1]Jan 2024 School Census'!U:U,MATCH($A128,'[1]Jan 2024 School Census'!$A:$A,0))</f>
        <v>0</v>
      </c>
      <c r="P128" s="198">
        <f>INDEX('[1]Jan 2024 School Census'!Q:Q,MATCH($A128,'[1]Jan 2024 School Census'!$A:$A,0))+INDEX('[1]Jan 2024 School Census'!R:R,MATCH($A128,'[1]Jan 2024 School Census'!$A:$A,0))+INDEX('[1]Jan 2024 School Census'!V:V,MATCH($A128,'[1]Jan 2024 School Census'!$A:$A,0))+INDEX('[1]Jan 2024 School Census'!W:W,MATCH($A128,'[1]Jan 2024 School Census'!$A:$A,0))</f>
        <v>0</v>
      </c>
      <c r="Q128" s="198">
        <f>INDEX('[1]Jan 2024 School Census'!X:X,MATCH($A128,'[1]Jan 2024 School Census'!$A:$A,0))</f>
        <v>148.6</v>
      </c>
      <c r="R128" s="198">
        <f>INDEX('[1]Jan 2024 School Census'!Y:Y,MATCH($A128,'[1]Jan 2024 School Census'!$A:$A,0))</f>
        <v>1023.6</v>
      </c>
      <c r="S128" s="198">
        <f>INDEX('[1]Jan 2024 School Census'!Z:Z,MATCH($A128,'[1]Jan 2024 School Census'!$A:$A,0))</f>
        <v>392</v>
      </c>
      <c r="T128" s="198">
        <f>INDEX('[1]Jan 2024 School Census'!AA:AA,MATCH($A128,'[1]Jan 2024 School Census'!$A:$A,0))+INDEX('[1]Jan 2024 School Census'!AB:AB,MATCH($A128,'[1]Jan 2024 School Census'!$A:$A,0))</f>
        <v>7</v>
      </c>
      <c r="U128" s="198">
        <f>INDEX('[1]Jan 2024 AP Census'!D:D,MATCH($A128,'[1]Jan 2024 AP Census'!$A:$A,0))</f>
        <v>0</v>
      </c>
      <c r="V128" s="198">
        <f>INDEX('[1]Jan 2024 AP Census'!E:E,MATCH($A128,'[1]Jan 2024 AP Census'!$A:$A,0))</f>
        <v>0</v>
      </c>
      <c r="W128" s="198">
        <f>INDEX('[1]Jan 2024 AP Census'!F:F,MATCH($A128,'[1]Jan 2024 AP Census'!$A:$A,0))</f>
        <v>0</v>
      </c>
      <c r="X128" s="198">
        <f>INDEX('[1]Jan 2024 EY Census'!D:D,MATCH($A128,'[1]Jan 2024 EY Census'!$A:$A,0))</f>
        <v>387.33333399999998</v>
      </c>
      <c r="Y128" s="198">
        <f>INDEX('[1]Jan 2024 EY Census'!E:E,MATCH($A128,'[1]Jan 2024 EY Census'!$A:$A,0))</f>
        <v>693.26666699999998</v>
      </c>
      <c r="Z128" s="198">
        <f>INDEX('[1]Jan 2024 EY Census'!F:F,MATCH($A128,'[1]Jan 2024 EY Census'!$A:$A,0))</f>
        <v>178.75733399999999</v>
      </c>
      <c r="AA128" s="198">
        <f>INDEX('[1]Jan 2024 EY Census'!G:G,MATCH($A128,'[1]Jan 2024 EY Census'!$A:$A,0))</f>
        <v>9</v>
      </c>
      <c r="AB128" s="198">
        <f>INDEX('[1]Jan 2024 School Census'!AF:AF,MATCH($A128,'[1]Jan 2024 School Census'!$A:$A,0))</f>
        <v>126</v>
      </c>
      <c r="AC128" s="198">
        <f>INDEX('[1]Jan 2024 School Census'!AG:AG,MATCH($A128,'[1]Jan 2024 School Census'!$A:$A,0))</f>
        <v>52</v>
      </c>
      <c r="AD128" s="198">
        <f>INDEX('[1]Jan 2024 School Census'!AH:AH,MATCH($A128,'[1]Jan 2024 School Census'!$A:$A,0))+INDEX('[1]Jan 2024 School Census'!AI:AI,MATCH($A128,'[1]Jan 2024 School Census'!$A:$A,0))</f>
        <v>0</v>
      </c>
      <c r="AE128" s="198">
        <f>INDEX('[1]Jan 2024 School Census'!AJ:AJ,MATCH($A128,'[1]Jan 2024 School Census'!$A:$A,0))</f>
        <v>162</v>
      </c>
      <c r="AF128" s="198">
        <f>INDEX('[1]Jan 2024 School Census'!AK:AK,MATCH($A128,'[1]Jan 2024 School Census'!$A:$A,0))</f>
        <v>60</v>
      </c>
      <c r="AG128" s="198">
        <f>INDEX('[1]Jan 2024 School Census'!AL:AL,MATCH($A128,'[1]Jan 2024 School Census'!$A:$A,0))+INDEX('[1]Jan 2024 School Census'!AM:AM,MATCH($A128,'[1]Jan 2024 School Census'!$A:$A,0))</f>
        <v>0</v>
      </c>
      <c r="AH128" s="198">
        <f>INDEX('[1]Jan 2024 School Census'!AN:AN,MATCH($A128,'[1]Jan 2024 School Census'!$A:$A,0))+INDEX('[1]Jan 2024 School Census'!AR:AR,MATCH($A128,'[1]Jan 2024 School Census'!$A:$A,0))</f>
        <v>0</v>
      </c>
      <c r="AI128" s="198">
        <f>INDEX('[1]Jan 2024 School Census'!AO:AO,MATCH($A128,'[1]Jan 2024 School Census'!$A:$A,0))+INDEX('[1]Jan 2024 School Census'!AS:AS,MATCH($A128,'[1]Jan 2024 School Census'!$A:$A,0))</f>
        <v>0</v>
      </c>
      <c r="AJ128" s="198">
        <f>INDEX('[1]Jan 2024 School Census'!AP:AP,MATCH($A128,'[1]Jan 2024 School Census'!$A:$A,0))+INDEX('[1]Jan 2024 School Census'!AQ:AQ,MATCH($A128,'[1]Jan 2024 School Census'!$A:$A,0))+INDEX('[1]Jan 2024 School Census'!AT:AT,MATCH($A128,'[1]Jan 2024 School Census'!$A:$A,0))+INDEX('[1]Jan 2024 School Census'!AU:AU,MATCH($A128,'[1]Jan 2024 School Census'!$A:$A,0))</f>
        <v>0</v>
      </c>
      <c r="AK128" s="198">
        <f>INDEX('[1]Jan 2024 School Census'!AV:AV,MATCH($A128,'[1]Jan 2024 School Census'!$A:$A,0))+INDEX('[1]Jan 2024 School Census'!AZ:AZ,MATCH($A128,'[1]Jan 2024 School Census'!$A:$A,0))</f>
        <v>229</v>
      </c>
      <c r="AL128" s="198">
        <f>INDEX('[1]Jan 2024 School Census'!AW:AW,MATCH($A128,'[1]Jan 2024 School Census'!$A:$A,0))+INDEX('[1]Jan 2024 School Census'!BA:BA,MATCH($A128,'[1]Jan 2024 School Census'!$A:$A,0))</f>
        <v>101</v>
      </c>
      <c r="AM128" s="198">
        <f>INDEX('[1]Jan 2024 School Census'!AX:AX,MATCH($A128,'[1]Jan 2024 School Census'!$A:$A,0))+INDEX('[1]Jan 2024 School Census'!BB:BB,MATCH($A128,'[1]Jan 2024 School Census'!$A:$A,0))+INDEX('[1]Jan 2024 School Census'!AY:AY,MATCH($A128,'[1]Jan 2024 School Census'!$A:$A,0))+INDEX('[1]Jan 2024 School Census'!BC:BC,MATCH($A128,'[1]Jan 2024 School Census'!$A:$A,0))</f>
        <v>1</v>
      </c>
      <c r="AN128" s="198">
        <f>INDEX('[1]Jan 2024 AP Census'!I:I,MATCH($A128,'[1]Jan 2024 AP Census'!$A:$A,0))</f>
        <v>0</v>
      </c>
      <c r="AO128" s="198">
        <f>INDEX('[1]Jan 2024 AP Census'!J:J,MATCH($A128,'[1]Jan 2024 AP Census'!$A:$A,0))</f>
        <v>0</v>
      </c>
      <c r="AP128" s="198">
        <f>INDEX('[1]Jan 2024 EY Census'!N:N,MATCH($A128,'[1]Jan 2024 EY Census'!$A:$A,0))</f>
        <v>156</v>
      </c>
      <c r="AQ128" s="198">
        <f>INDEX('[1]Jan 2024 EY Census'!O:O,MATCH($A128,'[1]Jan 2024 EY Census'!$A:$A,0))</f>
        <v>55</v>
      </c>
      <c r="AR128" s="198">
        <f>INDEX('[1]Jan 2024 EY Census'!P:P,MATCH($A128,'[1]Jan 2024 EY Census'!$A:$A,0))</f>
        <v>2</v>
      </c>
      <c r="AS128" s="198">
        <f>INDEX('[1]Jan 2024 School Census'!BE:BE,MATCH($A128,'[1]Jan 2024 School Census'!$A:$A,0))</f>
        <v>175.000001</v>
      </c>
      <c r="AT128" s="198">
        <f>INDEX('[1]Jan 2024 School Census'!BF:BF,MATCH($A128,'[1]Jan 2024 School Census'!$A:$A,0))</f>
        <v>58</v>
      </c>
      <c r="AU128" s="198">
        <f>INDEX('[1]Jan 2024 School Census'!BG:BG,MATCH($A128,'[1]Jan 2024 School Census'!$A:$A,0))+INDEX('[1]Jan 2024 School Census'!BH:BH,MATCH($A128,'[1]Jan 2024 School Census'!$A:$A,0))</f>
        <v>0</v>
      </c>
      <c r="AV128" s="198">
        <f>INDEX('[1]Jan 2024 School Census'!BI:BI,MATCH($A128,'[1]Jan 2024 School Census'!$A:$A,0))</f>
        <v>159</v>
      </c>
      <c r="AW128" s="198">
        <f>INDEX('[1]Jan 2024 School Census'!BJ:BJ,MATCH($A128,'[1]Jan 2024 School Census'!$A:$A,0))</f>
        <v>97.6</v>
      </c>
      <c r="AX128" s="198">
        <f>INDEX('[1]Jan 2024 School Census'!BK:BK,MATCH($A128,'[1]Jan 2024 School Census'!$A:$A,0))+INDEX('[1]Jan 2024 School Census'!BL:BL,MATCH($A128,'[1]Jan 2024 School Census'!$A:$A,0))</f>
        <v>3</v>
      </c>
      <c r="AY128" s="198">
        <f>INDEX('[1]Jan 2024 School Census'!BM:BM,MATCH($A128,'[1]Jan 2024 School Census'!$A:$A,0))+INDEX('[1]Jan 2024 School Census'!BQ:BQ,MATCH($A128,'[1]Jan 2024 School Census'!$A:$A,0))</f>
        <v>0</v>
      </c>
      <c r="AZ128" s="198">
        <f>INDEX('[1]Jan 2024 School Census'!BN:BN,MATCH($A128,'[1]Jan 2024 School Census'!$A:$A,0))+INDEX('[1]Jan 2024 School Census'!BR:BR,MATCH($A128,'[1]Jan 2024 School Census'!$A:$A,0))</f>
        <v>0</v>
      </c>
      <c r="BA128" s="198">
        <f>INDEX('[1]Jan 2024 School Census'!BO:BO,MATCH($A128,'[1]Jan 2024 School Census'!$A:$A,0))+INDEX('[1]Jan 2024 School Census'!BP:BP,MATCH($A128,'[1]Jan 2024 School Census'!$A:$A,0))+INDEX('[1]Jan 2024 School Census'!BS:BS,MATCH($A128,'[1]Jan 2024 School Census'!$A:$A,0))+INDEX('[1]Jan 2024 School Census'!BT:BT,MATCH($A128,'[1]Jan 2024 School Census'!$A:$A,0))</f>
        <v>0</v>
      </c>
      <c r="BB128" s="198">
        <f>INDEX('[1]Jan 2024 School Census'!BU:BU,MATCH($A128,'[1]Jan 2024 School Census'!$A:$A,0))</f>
        <v>367.19999799999999</v>
      </c>
      <c r="BC128" s="198">
        <f>INDEX('[1]Jan 2024 School Census'!BV:BV,MATCH($A128,'[1]Jan 2024 School Census'!$A:$A,0))</f>
        <v>166.33333300000001</v>
      </c>
      <c r="BD128" s="198">
        <f>INDEX('[1]Jan 2024 School Census'!BW:BW,MATCH($A128,'[1]Jan 2024 School Census'!$A:$A,0))+INDEX('[1]Jan 2024 School Census'!BX:BX,MATCH($A128,'[1]Jan 2024 School Census'!$A:$A,0))</f>
        <v>3</v>
      </c>
      <c r="BE128" s="198">
        <f>INDEX('[1]Jan 2024 EY Census'!J:J,MATCH($A128,'[1]Jan 2024 EY Census'!$A:$A,0))</f>
        <v>464.633331</v>
      </c>
      <c r="BF128" s="198">
        <f>INDEX('[1]Jan 2024 EY Census'!K:K,MATCH($A128,'[1]Jan 2024 EY Census'!$A:$A,0))</f>
        <v>130.96666500000001</v>
      </c>
      <c r="BG128" s="198">
        <f>INDEX('[1]Jan 2024 EY Census'!L:L,MATCH($A128,'[1]Jan 2024 EY Census'!$A:$A,0))</f>
        <v>4</v>
      </c>
      <c r="BH128" s="198">
        <f t="shared" si="19"/>
        <v>126</v>
      </c>
      <c r="BI128" s="198">
        <f t="shared" si="20"/>
        <v>0</v>
      </c>
      <c r="BJ128" s="198">
        <f t="shared" si="21"/>
        <v>289.5</v>
      </c>
      <c r="BK128" s="198">
        <f t="shared" si="22"/>
        <v>588.5</v>
      </c>
      <c r="BL128" s="198">
        <v>95</v>
      </c>
      <c r="BN128" s="218">
        <v>312</v>
      </c>
      <c r="BO128" s="218" t="s">
        <v>154</v>
      </c>
      <c r="BP128" s="218">
        <v>3127012</v>
      </c>
      <c r="BQ128" s="218">
        <v>138157</v>
      </c>
      <c r="BR128" s="218" t="s">
        <v>346</v>
      </c>
      <c r="BS128" s="218" t="s">
        <v>245</v>
      </c>
      <c r="BT128" s="194" t="str">
        <f t="shared" si="12"/>
        <v>Academy</v>
      </c>
      <c r="BU128" s="211">
        <v>138</v>
      </c>
      <c r="BV128" s="211">
        <v>0</v>
      </c>
      <c r="BW128" s="199">
        <f t="shared" si="17"/>
        <v>7</v>
      </c>
      <c r="BX128" s="195" t="str">
        <f t="shared" si="18"/>
        <v>3127</v>
      </c>
      <c r="BY128" s="228">
        <v>886</v>
      </c>
      <c r="BZ128" s="229" t="s">
        <v>157</v>
      </c>
      <c r="CA128" s="258">
        <v>6595.2522095263157</v>
      </c>
      <c r="CB128" s="259">
        <v>1192.2482452631577</v>
      </c>
      <c r="CC128" s="258">
        <v>3877.496315789474</v>
      </c>
      <c r="CD128" s="259">
        <v>40.375263157894736</v>
      </c>
    </row>
    <row r="129" spans="1:82" ht="14.5" x14ac:dyDescent="0.35">
      <c r="A129" s="196">
        <v>936</v>
      </c>
      <c r="B129" s="197" t="s">
        <v>216</v>
      </c>
      <c r="C129" s="198">
        <v>87885</v>
      </c>
      <c r="D129" s="198">
        <v>60832.5</v>
      </c>
      <c r="E129" s="198">
        <f>INDEX('[1]Jan 2024 School Census'!D:D,MATCH($A129,'[1]Jan 2024 School Census'!$A:$A,0))</f>
        <v>51.8</v>
      </c>
      <c r="F129" s="198">
        <f>INDEX('[1]Jan 2024 School Census'!E:E,MATCH($A129,'[1]Jan 2024 School Census'!$A:$A,0))</f>
        <v>230</v>
      </c>
      <c r="G129" s="198">
        <f>INDEX('[1]Jan 2024 School Census'!F:F,MATCH($A129,'[1]Jan 2024 School Census'!$A:$A,0))</f>
        <v>90</v>
      </c>
      <c r="H129" s="198">
        <f>INDEX('[1]Jan 2024 School Census'!G:G,MATCH($A129,'[1]Jan 2024 School Census'!$A:$A,0))+INDEX('[1]Jan 2024 School Census'!H:H,MATCH($A129,'[1]Jan 2024 School Census'!$A:$A,0))</f>
        <v>13</v>
      </c>
      <c r="I129" s="198">
        <f>INDEX('[1]Jan 2024 School Census'!I:I,MATCH($A129,'[1]Jan 2024 School Census'!$A:$A,0))</f>
        <v>39</v>
      </c>
      <c r="J129" s="198">
        <f>INDEX('[1]Jan 2024 School Census'!J:J,MATCH($A129,'[1]Jan 2024 School Census'!$A:$A,0))</f>
        <v>726.38333299999999</v>
      </c>
      <c r="K129" s="198">
        <f>INDEX('[1]Jan 2024 School Census'!K:K,MATCH($A129,'[1]Jan 2024 School Census'!$A:$A,0))</f>
        <v>316</v>
      </c>
      <c r="L129" s="198">
        <f>INDEX('[1]Jan 2024 School Census'!L:L,MATCH($A129,'[1]Jan 2024 School Census'!$A:$A,0))+INDEX('[1]Jan 2024 School Census'!M:M,MATCH($A129,'[1]Jan 2024 School Census'!$A:$A,0))</f>
        <v>3</v>
      </c>
      <c r="M129" s="198">
        <f>INDEX('[1]Jan 2024 School Census'!N:N,MATCH($A129,'[1]Jan 2024 School Census'!$A:$A,0))+INDEX('[1]Jan 2024 School Census'!S:S,MATCH($A129,'[1]Jan 2024 School Census'!$A:$A,0))</f>
        <v>0</v>
      </c>
      <c r="N129" s="198">
        <f>INDEX('[1]Jan 2024 School Census'!O:O,MATCH($A129,'[1]Jan 2024 School Census'!$A:$A,0))+INDEX('[1]Jan 2024 School Census'!T:T,MATCH($A129,'[1]Jan 2024 School Census'!$A:$A,0))</f>
        <v>0</v>
      </c>
      <c r="O129" s="198">
        <f>INDEX('[1]Jan 2024 School Census'!P:P,MATCH($A129,'[1]Jan 2024 School Census'!$A:$A,0))+INDEX('[1]Jan 2024 School Census'!U:U,MATCH($A129,'[1]Jan 2024 School Census'!$A:$A,0))</f>
        <v>0</v>
      </c>
      <c r="P129" s="198">
        <f>INDEX('[1]Jan 2024 School Census'!Q:Q,MATCH($A129,'[1]Jan 2024 School Census'!$A:$A,0))+INDEX('[1]Jan 2024 School Census'!R:R,MATCH($A129,'[1]Jan 2024 School Census'!$A:$A,0))+INDEX('[1]Jan 2024 School Census'!V:V,MATCH($A129,'[1]Jan 2024 School Census'!$A:$A,0))+INDEX('[1]Jan 2024 School Census'!W:W,MATCH($A129,'[1]Jan 2024 School Census'!$A:$A,0))</f>
        <v>0</v>
      </c>
      <c r="Q129" s="198">
        <f>INDEX('[1]Jan 2024 School Census'!X:X,MATCH($A129,'[1]Jan 2024 School Census'!$A:$A,0))</f>
        <v>150.19999999999999</v>
      </c>
      <c r="R129" s="198">
        <f>INDEX('[1]Jan 2024 School Census'!Y:Y,MATCH($A129,'[1]Jan 2024 School Census'!$A:$A,0))</f>
        <v>1716.7333349999999</v>
      </c>
      <c r="S129" s="198">
        <f>INDEX('[1]Jan 2024 School Census'!Z:Z,MATCH($A129,'[1]Jan 2024 School Census'!$A:$A,0))</f>
        <v>698.06666700000005</v>
      </c>
      <c r="T129" s="198">
        <f>INDEX('[1]Jan 2024 School Census'!AA:AA,MATCH($A129,'[1]Jan 2024 School Census'!$A:$A,0))+INDEX('[1]Jan 2024 School Census'!AB:AB,MATCH($A129,'[1]Jan 2024 School Census'!$A:$A,0))</f>
        <v>10</v>
      </c>
      <c r="U129" s="198">
        <f>INDEX('[1]Jan 2024 AP Census'!D:D,MATCH($A129,'[1]Jan 2024 AP Census'!$A:$A,0))</f>
        <v>0</v>
      </c>
      <c r="V129" s="198">
        <f>INDEX('[1]Jan 2024 AP Census'!E:E,MATCH($A129,'[1]Jan 2024 AP Census'!$A:$A,0))</f>
        <v>0</v>
      </c>
      <c r="W129" s="198">
        <f>INDEX('[1]Jan 2024 AP Census'!F:F,MATCH($A129,'[1]Jan 2024 AP Census'!$A:$A,0))</f>
        <v>0</v>
      </c>
      <c r="X129" s="198">
        <f>INDEX('[1]Jan 2024 EY Census'!D:D,MATCH($A129,'[1]Jan 2024 EY Census'!$A:$A,0))</f>
        <v>865.92933800000003</v>
      </c>
      <c r="Y129" s="198">
        <f>INDEX('[1]Jan 2024 EY Census'!E:E,MATCH($A129,'[1]Jan 2024 EY Census'!$A:$A,0))</f>
        <v>8909.9846859999998</v>
      </c>
      <c r="Z129" s="198">
        <f>INDEX('[1]Jan 2024 EY Census'!F:F,MATCH($A129,'[1]Jan 2024 EY Census'!$A:$A,0))</f>
        <v>3223.9400139999998</v>
      </c>
      <c r="AA129" s="198">
        <f>INDEX('[1]Jan 2024 EY Census'!G:G,MATCH($A129,'[1]Jan 2024 EY Census'!$A:$A,0))</f>
        <v>775.50133600000004</v>
      </c>
      <c r="AB129" s="198">
        <f>INDEX('[1]Jan 2024 School Census'!AF:AF,MATCH($A129,'[1]Jan 2024 School Census'!$A:$A,0))</f>
        <v>42</v>
      </c>
      <c r="AC129" s="198">
        <f>INDEX('[1]Jan 2024 School Census'!AG:AG,MATCH($A129,'[1]Jan 2024 School Census'!$A:$A,0))</f>
        <v>17</v>
      </c>
      <c r="AD129" s="198">
        <f>INDEX('[1]Jan 2024 School Census'!AH:AH,MATCH($A129,'[1]Jan 2024 School Census'!$A:$A,0))+INDEX('[1]Jan 2024 School Census'!AI:AI,MATCH($A129,'[1]Jan 2024 School Census'!$A:$A,0))</f>
        <v>3</v>
      </c>
      <c r="AE129" s="198">
        <f>INDEX('[1]Jan 2024 School Census'!AJ:AJ,MATCH($A129,'[1]Jan 2024 School Census'!$A:$A,0))</f>
        <v>99.383332999999993</v>
      </c>
      <c r="AF129" s="198">
        <f>INDEX('[1]Jan 2024 School Census'!AK:AK,MATCH($A129,'[1]Jan 2024 School Census'!$A:$A,0))</f>
        <v>43</v>
      </c>
      <c r="AG129" s="198">
        <f>INDEX('[1]Jan 2024 School Census'!AL:AL,MATCH($A129,'[1]Jan 2024 School Census'!$A:$A,0))+INDEX('[1]Jan 2024 School Census'!AM:AM,MATCH($A129,'[1]Jan 2024 School Census'!$A:$A,0))</f>
        <v>1</v>
      </c>
      <c r="AH129" s="198">
        <f>INDEX('[1]Jan 2024 School Census'!AN:AN,MATCH($A129,'[1]Jan 2024 School Census'!$A:$A,0))+INDEX('[1]Jan 2024 School Census'!AR:AR,MATCH($A129,'[1]Jan 2024 School Census'!$A:$A,0))</f>
        <v>0</v>
      </c>
      <c r="AI129" s="198">
        <f>INDEX('[1]Jan 2024 School Census'!AO:AO,MATCH($A129,'[1]Jan 2024 School Census'!$A:$A,0))+INDEX('[1]Jan 2024 School Census'!AS:AS,MATCH($A129,'[1]Jan 2024 School Census'!$A:$A,0))</f>
        <v>0</v>
      </c>
      <c r="AJ129" s="198">
        <f>INDEX('[1]Jan 2024 School Census'!AP:AP,MATCH($A129,'[1]Jan 2024 School Census'!$A:$A,0))+INDEX('[1]Jan 2024 School Census'!AQ:AQ,MATCH($A129,'[1]Jan 2024 School Census'!$A:$A,0))+INDEX('[1]Jan 2024 School Census'!AT:AT,MATCH($A129,'[1]Jan 2024 School Census'!$A:$A,0))+INDEX('[1]Jan 2024 School Census'!AU:AU,MATCH($A129,'[1]Jan 2024 School Census'!$A:$A,0))</f>
        <v>0</v>
      </c>
      <c r="AK129" s="198">
        <f>INDEX('[1]Jan 2024 School Census'!AV:AV,MATCH($A129,'[1]Jan 2024 School Census'!$A:$A,0))+INDEX('[1]Jan 2024 School Census'!AZ:AZ,MATCH($A129,'[1]Jan 2024 School Census'!$A:$A,0))</f>
        <v>235</v>
      </c>
      <c r="AL129" s="198">
        <f>INDEX('[1]Jan 2024 School Census'!AW:AW,MATCH($A129,'[1]Jan 2024 School Census'!$A:$A,0))+INDEX('[1]Jan 2024 School Census'!BA:BA,MATCH($A129,'[1]Jan 2024 School Census'!$A:$A,0))</f>
        <v>94.8</v>
      </c>
      <c r="AM129" s="198">
        <f>INDEX('[1]Jan 2024 School Census'!AX:AX,MATCH($A129,'[1]Jan 2024 School Census'!$A:$A,0))+INDEX('[1]Jan 2024 School Census'!BB:BB,MATCH($A129,'[1]Jan 2024 School Census'!$A:$A,0))+INDEX('[1]Jan 2024 School Census'!AY:AY,MATCH($A129,'[1]Jan 2024 School Census'!$A:$A,0))+INDEX('[1]Jan 2024 School Census'!BC:BC,MATCH($A129,'[1]Jan 2024 School Census'!$A:$A,0))</f>
        <v>3</v>
      </c>
      <c r="AN129" s="198">
        <f>INDEX('[1]Jan 2024 AP Census'!I:I,MATCH($A129,'[1]Jan 2024 AP Census'!$A:$A,0))</f>
        <v>0</v>
      </c>
      <c r="AO129" s="198">
        <f>INDEX('[1]Jan 2024 AP Census'!J:J,MATCH($A129,'[1]Jan 2024 AP Census'!$A:$A,0))</f>
        <v>0</v>
      </c>
      <c r="AP129" s="198">
        <f>INDEX('[1]Jan 2024 EY Census'!N:N,MATCH($A129,'[1]Jan 2024 EY Census'!$A:$A,0))</f>
        <v>423.79866700000002</v>
      </c>
      <c r="AQ129" s="198">
        <f>INDEX('[1]Jan 2024 EY Census'!O:O,MATCH($A129,'[1]Jan 2024 EY Census'!$A:$A,0))</f>
        <v>178.59799899999999</v>
      </c>
      <c r="AR129" s="198">
        <f>INDEX('[1]Jan 2024 EY Census'!P:P,MATCH($A129,'[1]Jan 2024 EY Census'!$A:$A,0))</f>
        <v>13.766667</v>
      </c>
      <c r="AS129" s="198">
        <f>INDEX('[1]Jan 2024 School Census'!BE:BE,MATCH($A129,'[1]Jan 2024 School Census'!$A:$A,0))</f>
        <v>82</v>
      </c>
      <c r="AT129" s="198">
        <f>INDEX('[1]Jan 2024 School Census'!BF:BF,MATCH($A129,'[1]Jan 2024 School Census'!$A:$A,0))</f>
        <v>42</v>
      </c>
      <c r="AU129" s="198">
        <f>INDEX('[1]Jan 2024 School Census'!BG:BG,MATCH($A129,'[1]Jan 2024 School Census'!$A:$A,0))+INDEX('[1]Jan 2024 School Census'!BH:BH,MATCH($A129,'[1]Jan 2024 School Census'!$A:$A,0))</f>
        <v>8</v>
      </c>
      <c r="AV129" s="198">
        <f>INDEX('[1]Jan 2024 School Census'!BI:BI,MATCH($A129,'[1]Jan 2024 School Census'!$A:$A,0))</f>
        <v>265.89999999999998</v>
      </c>
      <c r="AW129" s="198">
        <f>INDEX('[1]Jan 2024 School Census'!BJ:BJ,MATCH($A129,'[1]Jan 2024 School Census'!$A:$A,0))</f>
        <v>125.166667</v>
      </c>
      <c r="AX129" s="198">
        <f>INDEX('[1]Jan 2024 School Census'!BK:BK,MATCH($A129,'[1]Jan 2024 School Census'!$A:$A,0))+INDEX('[1]Jan 2024 School Census'!BL:BL,MATCH($A129,'[1]Jan 2024 School Census'!$A:$A,0))</f>
        <v>1</v>
      </c>
      <c r="AY129" s="198">
        <f>INDEX('[1]Jan 2024 School Census'!BM:BM,MATCH($A129,'[1]Jan 2024 School Census'!$A:$A,0))+INDEX('[1]Jan 2024 School Census'!BQ:BQ,MATCH($A129,'[1]Jan 2024 School Census'!$A:$A,0))</f>
        <v>0</v>
      </c>
      <c r="AZ129" s="198">
        <f>INDEX('[1]Jan 2024 School Census'!BN:BN,MATCH($A129,'[1]Jan 2024 School Census'!$A:$A,0))+INDEX('[1]Jan 2024 School Census'!BR:BR,MATCH($A129,'[1]Jan 2024 School Census'!$A:$A,0))</f>
        <v>0</v>
      </c>
      <c r="BA129" s="198">
        <f>INDEX('[1]Jan 2024 School Census'!BO:BO,MATCH($A129,'[1]Jan 2024 School Census'!$A:$A,0))+INDEX('[1]Jan 2024 School Census'!BP:BP,MATCH($A129,'[1]Jan 2024 School Census'!$A:$A,0))+INDEX('[1]Jan 2024 School Census'!BS:BS,MATCH($A129,'[1]Jan 2024 School Census'!$A:$A,0))+INDEX('[1]Jan 2024 School Census'!BT:BT,MATCH($A129,'[1]Jan 2024 School Census'!$A:$A,0))</f>
        <v>0</v>
      </c>
      <c r="BB129" s="198">
        <f>INDEX('[1]Jan 2024 School Census'!BU:BU,MATCH($A129,'[1]Jan 2024 School Census'!$A:$A,0))</f>
        <v>552.26666599999999</v>
      </c>
      <c r="BC129" s="198">
        <f>INDEX('[1]Jan 2024 School Census'!BV:BV,MATCH($A129,'[1]Jan 2024 School Census'!$A:$A,0))</f>
        <v>274.433333</v>
      </c>
      <c r="BD129" s="198">
        <f>INDEX('[1]Jan 2024 School Census'!BW:BW,MATCH($A129,'[1]Jan 2024 School Census'!$A:$A,0))+INDEX('[1]Jan 2024 School Census'!BX:BX,MATCH($A129,'[1]Jan 2024 School Census'!$A:$A,0))</f>
        <v>6</v>
      </c>
      <c r="BE129" s="198">
        <f>INDEX('[1]Jan 2024 EY Census'!J:J,MATCH($A129,'[1]Jan 2024 EY Census'!$A:$A,0))</f>
        <v>3401.9853410000001</v>
      </c>
      <c r="BF129" s="198">
        <f>INDEX('[1]Jan 2024 EY Census'!K:K,MATCH($A129,'[1]Jan 2024 EY Census'!$A:$A,0))</f>
        <v>1296.959351</v>
      </c>
      <c r="BG129" s="198">
        <f>INDEX('[1]Jan 2024 EY Census'!L:L,MATCH($A129,'[1]Jan 2024 EY Census'!$A:$A,0))</f>
        <v>65.812663999999998</v>
      </c>
      <c r="BH129" s="198">
        <f t="shared" si="19"/>
        <v>644</v>
      </c>
      <c r="BI129" s="198">
        <f t="shared" si="20"/>
        <v>1050.5</v>
      </c>
      <c r="BJ129" s="198">
        <f t="shared" si="21"/>
        <v>507.5</v>
      </c>
      <c r="BK129" s="198">
        <f t="shared" si="22"/>
        <v>985.5</v>
      </c>
      <c r="BL129" s="198">
        <v>1199.5</v>
      </c>
      <c r="BN129" s="218">
        <v>313</v>
      </c>
      <c r="BO129" s="218" t="s">
        <v>155</v>
      </c>
      <c r="BP129" s="218">
        <v>3137003</v>
      </c>
      <c r="BQ129" s="218">
        <v>140360</v>
      </c>
      <c r="BR129" s="218" t="s">
        <v>347</v>
      </c>
      <c r="BS129" s="218" t="s">
        <v>256</v>
      </c>
      <c r="BT129" s="194" t="str">
        <f t="shared" si="12"/>
        <v>Academy</v>
      </c>
      <c r="BU129" s="211">
        <v>7</v>
      </c>
      <c r="BV129" s="211">
        <v>128</v>
      </c>
      <c r="BW129" s="199">
        <f t="shared" si="17"/>
        <v>1</v>
      </c>
      <c r="BX129" s="195" t="str">
        <f t="shared" si="18"/>
        <v>3131</v>
      </c>
      <c r="BY129" s="228">
        <v>887</v>
      </c>
      <c r="BZ129" s="229" t="s">
        <v>170</v>
      </c>
      <c r="CA129" s="258">
        <v>1230.9866675789474</v>
      </c>
      <c r="CB129" s="259">
        <v>235.45526315789476</v>
      </c>
      <c r="CC129" s="258">
        <v>778.49473684210523</v>
      </c>
      <c r="CD129" s="259">
        <v>5.412105263157895</v>
      </c>
    </row>
    <row r="130" spans="1:82" ht="14.5" x14ac:dyDescent="0.35">
      <c r="A130" s="196">
        <v>319</v>
      </c>
      <c r="B130" s="197" t="s">
        <v>217</v>
      </c>
      <c r="C130" s="198">
        <v>17581</v>
      </c>
      <c r="D130" s="198">
        <v>17047.5</v>
      </c>
      <c r="E130" s="198">
        <f>INDEX('[1]Jan 2024 School Census'!D:D,MATCH($A130,'[1]Jan 2024 School Census'!$A:$A,0))</f>
        <v>0</v>
      </c>
      <c r="F130" s="198">
        <f>INDEX('[1]Jan 2024 School Census'!E:E,MATCH($A130,'[1]Jan 2024 School Census'!$A:$A,0))</f>
        <v>90</v>
      </c>
      <c r="G130" s="198">
        <f>INDEX('[1]Jan 2024 School Census'!F:F,MATCH($A130,'[1]Jan 2024 School Census'!$A:$A,0))</f>
        <v>42</v>
      </c>
      <c r="H130" s="198">
        <f>INDEX('[1]Jan 2024 School Census'!G:G,MATCH($A130,'[1]Jan 2024 School Census'!$A:$A,0))+INDEX('[1]Jan 2024 School Census'!H:H,MATCH($A130,'[1]Jan 2024 School Census'!$A:$A,0))</f>
        <v>1</v>
      </c>
      <c r="I130" s="198">
        <f>INDEX('[1]Jan 2024 School Census'!I:I,MATCH($A130,'[1]Jan 2024 School Census'!$A:$A,0))</f>
        <v>0</v>
      </c>
      <c r="J130" s="198">
        <f>INDEX('[1]Jan 2024 School Census'!J:J,MATCH($A130,'[1]Jan 2024 School Census'!$A:$A,0))</f>
        <v>332</v>
      </c>
      <c r="K130" s="198">
        <f>INDEX('[1]Jan 2024 School Census'!K:K,MATCH($A130,'[1]Jan 2024 School Census'!$A:$A,0))</f>
        <v>159.19999999999999</v>
      </c>
      <c r="L130" s="198">
        <f>INDEX('[1]Jan 2024 School Census'!L:L,MATCH($A130,'[1]Jan 2024 School Census'!$A:$A,0))+INDEX('[1]Jan 2024 School Census'!M:M,MATCH($A130,'[1]Jan 2024 School Census'!$A:$A,0))</f>
        <v>3</v>
      </c>
      <c r="M130" s="198">
        <f>INDEX('[1]Jan 2024 School Census'!N:N,MATCH($A130,'[1]Jan 2024 School Census'!$A:$A,0))+INDEX('[1]Jan 2024 School Census'!S:S,MATCH($A130,'[1]Jan 2024 School Census'!$A:$A,0))</f>
        <v>0</v>
      </c>
      <c r="N130" s="198">
        <f>INDEX('[1]Jan 2024 School Census'!O:O,MATCH($A130,'[1]Jan 2024 School Census'!$A:$A,0))+INDEX('[1]Jan 2024 School Census'!T:T,MATCH($A130,'[1]Jan 2024 School Census'!$A:$A,0))</f>
        <v>0</v>
      </c>
      <c r="O130" s="198">
        <f>INDEX('[1]Jan 2024 School Census'!P:P,MATCH($A130,'[1]Jan 2024 School Census'!$A:$A,0))+INDEX('[1]Jan 2024 School Census'!U:U,MATCH($A130,'[1]Jan 2024 School Census'!$A:$A,0))</f>
        <v>0</v>
      </c>
      <c r="P130" s="198">
        <f>INDEX('[1]Jan 2024 School Census'!Q:Q,MATCH($A130,'[1]Jan 2024 School Census'!$A:$A,0))+INDEX('[1]Jan 2024 School Census'!R:R,MATCH($A130,'[1]Jan 2024 School Census'!$A:$A,0))+INDEX('[1]Jan 2024 School Census'!V:V,MATCH($A130,'[1]Jan 2024 School Census'!$A:$A,0))+INDEX('[1]Jan 2024 School Census'!W:W,MATCH($A130,'[1]Jan 2024 School Census'!$A:$A,0))</f>
        <v>0</v>
      </c>
      <c r="Q130" s="198">
        <f>INDEX('[1]Jan 2024 School Census'!X:X,MATCH($A130,'[1]Jan 2024 School Census'!$A:$A,0))</f>
        <v>0</v>
      </c>
      <c r="R130" s="198">
        <f>INDEX('[1]Jan 2024 School Census'!Y:Y,MATCH($A130,'[1]Jan 2024 School Census'!$A:$A,0))</f>
        <v>460</v>
      </c>
      <c r="S130" s="198">
        <f>INDEX('[1]Jan 2024 School Census'!Z:Z,MATCH($A130,'[1]Jan 2024 School Census'!$A:$A,0))</f>
        <v>197</v>
      </c>
      <c r="T130" s="198">
        <f>INDEX('[1]Jan 2024 School Census'!AA:AA,MATCH($A130,'[1]Jan 2024 School Census'!$A:$A,0))+INDEX('[1]Jan 2024 School Census'!AB:AB,MATCH($A130,'[1]Jan 2024 School Census'!$A:$A,0))</f>
        <v>7</v>
      </c>
      <c r="U130" s="198">
        <f>INDEX('[1]Jan 2024 AP Census'!D:D,MATCH($A130,'[1]Jan 2024 AP Census'!$A:$A,0))</f>
        <v>0</v>
      </c>
      <c r="V130" s="198">
        <f>INDEX('[1]Jan 2024 AP Census'!E:E,MATCH($A130,'[1]Jan 2024 AP Census'!$A:$A,0))</f>
        <v>0</v>
      </c>
      <c r="W130" s="198">
        <f>INDEX('[1]Jan 2024 AP Census'!F:F,MATCH($A130,'[1]Jan 2024 AP Census'!$A:$A,0))</f>
        <v>0</v>
      </c>
      <c r="X130" s="198">
        <f>INDEX('[1]Jan 2024 EY Census'!D:D,MATCH($A130,'[1]Jan 2024 EY Census'!$A:$A,0))</f>
        <v>300.96600100000001</v>
      </c>
      <c r="Y130" s="198">
        <f>INDEX('[1]Jan 2024 EY Census'!E:E,MATCH($A130,'[1]Jan 2024 EY Census'!$A:$A,0))</f>
        <v>1167.3206709999999</v>
      </c>
      <c r="Z130" s="198">
        <f>INDEX('[1]Jan 2024 EY Census'!F:F,MATCH($A130,'[1]Jan 2024 EY Census'!$A:$A,0))</f>
        <v>403.17066899999998</v>
      </c>
      <c r="AA130" s="198">
        <f>INDEX('[1]Jan 2024 EY Census'!G:G,MATCH($A130,'[1]Jan 2024 EY Census'!$A:$A,0))</f>
        <v>29.776</v>
      </c>
      <c r="AB130" s="198">
        <f>INDEX('[1]Jan 2024 School Census'!AF:AF,MATCH($A130,'[1]Jan 2024 School Census'!$A:$A,0))</f>
        <v>9</v>
      </c>
      <c r="AC130" s="198">
        <f>INDEX('[1]Jan 2024 School Census'!AG:AG,MATCH($A130,'[1]Jan 2024 School Census'!$A:$A,0))</f>
        <v>8</v>
      </c>
      <c r="AD130" s="198">
        <f>INDEX('[1]Jan 2024 School Census'!AH:AH,MATCH($A130,'[1]Jan 2024 School Census'!$A:$A,0))+INDEX('[1]Jan 2024 School Census'!AI:AI,MATCH($A130,'[1]Jan 2024 School Census'!$A:$A,0))</f>
        <v>0</v>
      </c>
      <c r="AE130" s="198">
        <f>INDEX('[1]Jan 2024 School Census'!AJ:AJ,MATCH($A130,'[1]Jan 2024 School Census'!$A:$A,0))</f>
        <v>19.399999999999999</v>
      </c>
      <c r="AF130" s="198">
        <f>INDEX('[1]Jan 2024 School Census'!AK:AK,MATCH($A130,'[1]Jan 2024 School Census'!$A:$A,0))</f>
        <v>11.2</v>
      </c>
      <c r="AG130" s="198">
        <f>INDEX('[1]Jan 2024 School Census'!AL:AL,MATCH($A130,'[1]Jan 2024 School Census'!$A:$A,0))+INDEX('[1]Jan 2024 School Census'!AM:AM,MATCH($A130,'[1]Jan 2024 School Census'!$A:$A,0))</f>
        <v>1</v>
      </c>
      <c r="AH130" s="198">
        <f>INDEX('[1]Jan 2024 School Census'!AN:AN,MATCH($A130,'[1]Jan 2024 School Census'!$A:$A,0))+INDEX('[1]Jan 2024 School Census'!AR:AR,MATCH($A130,'[1]Jan 2024 School Census'!$A:$A,0))</f>
        <v>0</v>
      </c>
      <c r="AI130" s="198">
        <f>INDEX('[1]Jan 2024 School Census'!AO:AO,MATCH($A130,'[1]Jan 2024 School Census'!$A:$A,0))+INDEX('[1]Jan 2024 School Census'!AS:AS,MATCH($A130,'[1]Jan 2024 School Census'!$A:$A,0))</f>
        <v>0</v>
      </c>
      <c r="AJ130" s="198">
        <f>INDEX('[1]Jan 2024 School Census'!AP:AP,MATCH($A130,'[1]Jan 2024 School Census'!$A:$A,0))+INDEX('[1]Jan 2024 School Census'!AQ:AQ,MATCH($A130,'[1]Jan 2024 School Census'!$A:$A,0))+INDEX('[1]Jan 2024 School Census'!AT:AT,MATCH($A130,'[1]Jan 2024 School Census'!$A:$A,0))+INDEX('[1]Jan 2024 School Census'!AU:AU,MATCH($A130,'[1]Jan 2024 School Census'!$A:$A,0))</f>
        <v>0</v>
      </c>
      <c r="AK130" s="198">
        <f>INDEX('[1]Jan 2024 School Census'!AV:AV,MATCH($A130,'[1]Jan 2024 School Census'!$A:$A,0))+INDEX('[1]Jan 2024 School Census'!AZ:AZ,MATCH($A130,'[1]Jan 2024 School Census'!$A:$A,0))</f>
        <v>32</v>
      </c>
      <c r="AL130" s="198">
        <f>INDEX('[1]Jan 2024 School Census'!AW:AW,MATCH($A130,'[1]Jan 2024 School Census'!$A:$A,0))+INDEX('[1]Jan 2024 School Census'!BA:BA,MATCH($A130,'[1]Jan 2024 School Census'!$A:$A,0))</f>
        <v>20</v>
      </c>
      <c r="AM130" s="198">
        <f>INDEX('[1]Jan 2024 School Census'!AX:AX,MATCH($A130,'[1]Jan 2024 School Census'!$A:$A,0))+INDEX('[1]Jan 2024 School Census'!BB:BB,MATCH($A130,'[1]Jan 2024 School Census'!$A:$A,0))+INDEX('[1]Jan 2024 School Census'!AY:AY,MATCH($A130,'[1]Jan 2024 School Census'!$A:$A,0))+INDEX('[1]Jan 2024 School Census'!BC:BC,MATCH($A130,'[1]Jan 2024 School Census'!$A:$A,0))</f>
        <v>0</v>
      </c>
      <c r="AN130" s="198">
        <f>INDEX('[1]Jan 2024 AP Census'!I:I,MATCH($A130,'[1]Jan 2024 AP Census'!$A:$A,0))</f>
        <v>0</v>
      </c>
      <c r="AO130" s="198">
        <f>INDEX('[1]Jan 2024 AP Census'!J:J,MATCH($A130,'[1]Jan 2024 AP Census'!$A:$A,0))</f>
        <v>0</v>
      </c>
      <c r="AP130" s="198">
        <f>INDEX('[1]Jan 2024 EY Census'!N:N,MATCH($A130,'[1]Jan 2024 EY Census'!$A:$A,0))</f>
        <v>124.730001</v>
      </c>
      <c r="AQ130" s="198">
        <f>INDEX('[1]Jan 2024 EY Census'!O:O,MATCH($A130,'[1]Jan 2024 EY Census'!$A:$A,0))</f>
        <v>52.261333</v>
      </c>
      <c r="AR130" s="198">
        <f>INDEX('[1]Jan 2024 EY Census'!P:P,MATCH($A130,'[1]Jan 2024 EY Census'!$A:$A,0))</f>
        <v>0</v>
      </c>
      <c r="AS130" s="198">
        <f>INDEX('[1]Jan 2024 School Census'!BE:BE,MATCH($A130,'[1]Jan 2024 School Census'!$A:$A,0))</f>
        <v>32</v>
      </c>
      <c r="AT130" s="198">
        <f>INDEX('[1]Jan 2024 School Census'!BF:BF,MATCH($A130,'[1]Jan 2024 School Census'!$A:$A,0))</f>
        <v>15</v>
      </c>
      <c r="AU130" s="198">
        <f>INDEX('[1]Jan 2024 School Census'!BG:BG,MATCH($A130,'[1]Jan 2024 School Census'!$A:$A,0))+INDEX('[1]Jan 2024 School Census'!BH:BH,MATCH($A130,'[1]Jan 2024 School Census'!$A:$A,0))</f>
        <v>0</v>
      </c>
      <c r="AV130" s="198">
        <f>INDEX('[1]Jan 2024 School Census'!BI:BI,MATCH($A130,'[1]Jan 2024 School Census'!$A:$A,0))</f>
        <v>97</v>
      </c>
      <c r="AW130" s="198">
        <f>INDEX('[1]Jan 2024 School Census'!BJ:BJ,MATCH($A130,'[1]Jan 2024 School Census'!$A:$A,0))</f>
        <v>66</v>
      </c>
      <c r="AX130" s="198">
        <f>INDEX('[1]Jan 2024 School Census'!BK:BK,MATCH($A130,'[1]Jan 2024 School Census'!$A:$A,0))+INDEX('[1]Jan 2024 School Census'!BL:BL,MATCH($A130,'[1]Jan 2024 School Census'!$A:$A,0))</f>
        <v>1</v>
      </c>
      <c r="AY130" s="198">
        <f>INDEX('[1]Jan 2024 School Census'!BM:BM,MATCH($A130,'[1]Jan 2024 School Census'!$A:$A,0))+INDEX('[1]Jan 2024 School Census'!BQ:BQ,MATCH($A130,'[1]Jan 2024 School Census'!$A:$A,0))</f>
        <v>0</v>
      </c>
      <c r="AZ130" s="198">
        <f>INDEX('[1]Jan 2024 School Census'!BN:BN,MATCH($A130,'[1]Jan 2024 School Census'!$A:$A,0))+INDEX('[1]Jan 2024 School Census'!BR:BR,MATCH($A130,'[1]Jan 2024 School Census'!$A:$A,0))</f>
        <v>0</v>
      </c>
      <c r="BA130" s="198">
        <f>INDEX('[1]Jan 2024 School Census'!BO:BO,MATCH($A130,'[1]Jan 2024 School Census'!$A:$A,0))+INDEX('[1]Jan 2024 School Census'!BP:BP,MATCH($A130,'[1]Jan 2024 School Census'!$A:$A,0))+INDEX('[1]Jan 2024 School Census'!BS:BS,MATCH($A130,'[1]Jan 2024 School Census'!$A:$A,0))+INDEX('[1]Jan 2024 School Census'!BT:BT,MATCH($A130,'[1]Jan 2024 School Census'!$A:$A,0))</f>
        <v>0</v>
      </c>
      <c r="BB130" s="198">
        <f>INDEX('[1]Jan 2024 School Census'!BU:BU,MATCH($A130,'[1]Jan 2024 School Census'!$A:$A,0))</f>
        <v>148.6</v>
      </c>
      <c r="BC130" s="198">
        <f>INDEX('[1]Jan 2024 School Census'!BV:BV,MATCH($A130,'[1]Jan 2024 School Census'!$A:$A,0))</f>
        <v>60</v>
      </c>
      <c r="BD130" s="198">
        <f>INDEX('[1]Jan 2024 School Census'!BW:BW,MATCH($A130,'[1]Jan 2024 School Census'!$A:$A,0))+INDEX('[1]Jan 2024 School Census'!BX:BX,MATCH($A130,'[1]Jan 2024 School Census'!$A:$A,0))</f>
        <v>2.6</v>
      </c>
      <c r="BE130" s="198">
        <f>INDEX('[1]Jan 2024 EY Census'!J:J,MATCH($A130,'[1]Jan 2024 EY Census'!$A:$A,0))</f>
        <v>605.64600199999995</v>
      </c>
      <c r="BF130" s="198">
        <f>INDEX('[1]Jan 2024 EY Census'!K:K,MATCH($A130,'[1]Jan 2024 EY Census'!$A:$A,0))</f>
        <v>217.57333299999999</v>
      </c>
      <c r="BG130" s="198">
        <f>INDEX('[1]Jan 2024 EY Census'!L:L,MATCH($A130,'[1]Jan 2024 EY Census'!$A:$A,0))</f>
        <v>10.733333999999999</v>
      </c>
      <c r="BH130" s="198">
        <f t="shared" si="19"/>
        <v>73</v>
      </c>
      <c r="BI130" s="198">
        <f t="shared" si="20"/>
        <v>107</v>
      </c>
      <c r="BJ130" s="198">
        <f t="shared" si="21"/>
        <v>100</v>
      </c>
      <c r="BK130" s="198">
        <f t="shared" si="22"/>
        <v>384.5</v>
      </c>
      <c r="BL130" s="198">
        <v>106</v>
      </c>
      <c r="BN130" s="218">
        <v>313</v>
      </c>
      <c r="BO130" s="218" t="s">
        <v>155</v>
      </c>
      <c r="BP130" s="218">
        <v>3137005</v>
      </c>
      <c r="BQ130" s="218">
        <v>102554</v>
      </c>
      <c r="BR130" s="218" t="s">
        <v>348</v>
      </c>
      <c r="BS130" s="218" t="s">
        <v>241</v>
      </c>
      <c r="BT130" s="194" t="str">
        <f t="shared" si="12"/>
        <v>Maintained</v>
      </c>
      <c r="BU130" s="211">
        <v>158</v>
      </c>
      <c r="BV130" s="211">
        <v>146</v>
      </c>
      <c r="BW130" s="199">
        <f t="shared" si="17"/>
        <v>2</v>
      </c>
      <c r="BX130" s="195" t="str">
        <f t="shared" si="18"/>
        <v>3132</v>
      </c>
      <c r="BY130" s="228">
        <v>888</v>
      </c>
      <c r="BZ130" s="229" t="s">
        <v>162</v>
      </c>
      <c r="CA130" s="258">
        <v>5776.5624234736842</v>
      </c>
      <c r="CB130" s="259">
        <v>1777.1200001052632</v>
      </c>
      <c r="CC130" s="258">
        <v>4151.8031578947375</v>
      </c>
      <c r="CD130" s="259">
        <v>125.26526315789475</v>
      </c>
    </row>
    <row r="131" spans="1:82" ht="14.5" x14ac:dyDescent="0.35">
      <c r="A131" s="196">
        <v>866</v>
      </c>
      <c r="B131" s="197" t="s">
        <v>218</v>
      </c>
      <c r="C131" s="198">
        <v>20403</v>
      </c>
      <c r="D131" s="198">
        <v>13365.5</v>
      </c>
      <c r="E131" s="198">
        <f>INDEX('[1]Jan 2024 School Census'!D:D,MATCH($A131,'[1]Jan 2024 School Census'!$A:$A,0))</f>
        <v>0</v>
      </c>
      <c r="F131" s="198">
        <f>INDEX('[1]Jan 2024 School Census'!E:E,MATCH($A131,'[1]Jan 2024 School Census'!$A:$A,0))</f>
        <v>0</v>
      </c>
      <c r="G131" s="198">
        <f>INDEX('[1]Jan 2024 School Census'!F:F,MATCH($A131,'[1]Jan 2024 School Census'!$A:$A,0))</f>
        <v>0</v>
      </c>
      <c r="H131" s="198">
        <f>INDEX('[1]Jan 2024 School Census'!G:G,MATCH($A131,'[1]Jan 2024 School Census'!$A:$A,0))+INDEX('[1]Jan 2024 School Census'!H:H,MATCH($A131,'[1]Jan 2024 School Census'!$A:$A,0))</f>
        <v>0</v>
      </c>
      <c r="I131" s="198">
        <f>INDEX('[1]Jan 2024 School Census'!I:I,MATCH($A131,'[1]Jan 2024 School Census'!$A:$A,0))</f>
        <v>27.333333</v>
      </c>
      <c r="J131" s="198">
        <f>INDEX('[1]Jan 2024 School Census'!J:J,MATCH($A131,'[1]Jan 2024 School Census'!$A:$A,0))</f>
        <v>238.099999</v>
      </c>
      <c r="K131" s="198">
        <f>INDEX('[1]Jan 2024 School Census'!K:K,MATCH($A131,'[1]Jan 2024 School Census'!$A:$A,0))</f>
        <v>94.266666000000001</v>
      </c>
      <c r="L131" s="198">
        <f>INDEX('[1]Jan 2024 School Census'!L:L,MATCH($A131,'[1]Jan 2024 School Census'!$A:$A,0))+INDEX('[1]Jan 2024 School Census'!M:M,MATCH($A131,'[1]Jan 2024 School Census'!$A:$A,0))</f>
        <v>0</v>
      </c>
      <c r="M131" s="198">
        <f>INDEX('[1]Jan 2024 School Census'!N:N,MATCH($A131,'[1]Jan 2024 School Census'!$A:$A,0))+INDEX('[1]Jan 2024 School Census'!S:S,MATCH($A131,'[1]Jan 2024 School Census'!$A:$A,0))</f>
        <v>0</v>
      </c>
      <c r="N131" s="198">
        <f>INDEX('[1]Jan 2024 School Census'!O:O,MATCH($A131,'[1]Jan 2024 School Census'!$A:$A,0))+INDEX('[1]Jan 2024 School Census'!T:T,MATCH($A131,'[1]Jan 2024 School Census'!$A:$A,0))</f>
        <v>0</v>
      </c>
      <c r="O131" s="198">
        <f>INDEX('[1]Jan 2024 School Census'!P:P,MATCH($A131,'[1]Jan 2024 School Census'!$A:$A,0))+INDEX('[1]Jan 2024 School Census'!U:U,MATCH($A131,'[1]Jan 2024 School Census'!$A:$A,0))</f>
        <v>0</v>
      </c>
      <c r="P131" s="198">
        <f>INDEX('[1]Jan 2024 School Census'!Q:Q,MATCH($A131,'[1]Jan 2024 School Census'!$A:$A,0))+INDEX('[1]Jan 2024 School Census'!R:R,MATCH($A131,'[1]Jan 2024 School Census'!$A:$A,0))+INDEX('[1]Jan 2024 School Census'!V:V,MATCH($A131,'[1]Jan 2024 School Census'!$A:$A,0))+INDEX('[1]Jan 2024 School Census'!W:W,MATCH($A131,'[1]Jan 2024 School Census'!$A:$A,0))</f>
        <v>0</v>
      </c>
      <c r="Q131" s="198">
        <f>INDEX('[1]Jan 2024 School Census'!X:X,MATCH($A131,'[1]Jan 2024 School Census'!$A:$A,0))</f>
        <v>74.866667000000007</v>
      </c>
      <c r="R131" s="198">
        <f>INDEX('[1]Jan 2024 School Census'!Y:Y,MATCH($A131,'[1]Jan 2024 School Census'!$A:$A,0))</f>
        <v>752.93333399999995</v>
      </c>
      <c r="S131" s="198">
        <f>INDEX('[1]Jan 2024 School Census'!Z:Z,MATCH($A131,'[1]Jan 2024 School Census'!$A:$A,0))</f>
        <v>287.39999999999998</v>
      </c>
      <c r="T131" s="198">
        <f>INDEX('[1]Jan 2024 School Census'!AA:AA,MATCH($A131,'[1]Jan 2024 School Census'!$A:$A,0))+INDEX('[1]Jan 2024 School Census'!AB:AB,MATCH($A131,'[1]Jan 2024 School Census'!$A:$A,0))</f>
        <v>3</v>
      </c>
      <c r="U131" s="198">
        <f>INDEX('[1]Jan 2024 AP Census'!D:D,MATCH($A131,'[1]Jan 2024 AP Census'!$A:$A,0))</f>
        <v>0</v>
      </c>
      <c r="V131" s="198">
        <f>INDEX('[1]Jan 2024 AP Census'!E:E,MATCH($A131,'[1]Jan 2024 AP Census'!$A:$A,0))</f>
        <v>0</v>
      </c>
      <c r="W131" s="198">
        <f>INDEX('[1]Jan 2024 AP Census'!F:F,MATCH($A131,'[1]Jan 2024 AP Census'!$A:$A,0))</f>
        <v>0</v>
      </c>
      <c r="X131" s="198">
        <f>INDEX('[1]Jan 2024 EY Census'!D:D,MATCH($A131,'[1]Jan 2024 EY Census'!$A:$A,0))</f>
        <v>346.54733399999998</v>
      </c>
      <c r="Y131" s="198">
        <f>INDEX('[1]Jan 2024 EY Census'!E:E,MATCH($A131,'[1]Jan 2024 EY Census'!$A:$A,0))</f>
        <v>1464.3200059999999</v>
      </c>
      <c r="Z131" s="198">
        <f>INDEX('[1]Jan 2024 EY Census'!F:F,MATCH($A131,'[1]Jan 2024 EY Census'!$A:$A,0))</f>
        <v>456.794669</v>
      </c>
      <c r="AA131" s="198">
        <f>INDEX('[1]Jan 2024 EY Census'!G:G,MATCH($A131,'[1]Jan 2024 EY Census'!$A:$A,0))</f>
        <v>18.100000000000001</v>
      </c>
      <c r="AB131" s="198">
        <f>INDEX('[1]Jan 2024 School Census'!AF:AF,MATCH($A131,'[1]Jan 2024 School Census'!$A:$A,0))</f>
        <v>0</v>
      </c>
      <c r="AC131" s="198">
        <f>INDEX('[1]Jan 2024 School Census'!AG:AG,MATCH($A131,'[1]Jan 2024 School Census'!$A:$A,0))</f>
        <v>0</v>
      </c>
      <c r="AD131" s="198">
        <f>INDEX('[1]Jan 2024 School Census'!AH:AH,MATCH($A131,'[1]Jan 2024 School Census'!$A:$A,0))+INDEX('[1]Jan 2024 School Census'!AI:AI,MATCH($A131,'[1]Jan 2024 School Census'!$A:$A,0))</f>
        <v>0</v>
      </c>
      <c r="AE131" s="198">
        <f>INDEX('[1]Jan 2024 School Census'!AJ:AJ,MATCH($A131,'[1]Jan 2024 School Census'!$A:$A,0))</f>
        <v>27.733332999999998</v>
      </c>
      <c r="AF131" s="198">
        <f>INDEX('[1]Jan 2024 School Census'!AK:AK,MATCH($A131,'[1]Jan 2024 School Census'!$A:$A,0))</f>
        <v>16.933333000000001</v>
      </c>
      <c r="AG131" s="198">
        <f>INDEX('[1]Jan 2024 School Census'!AL:AL,MATCH($A131,'[1]Jan 2024 School Census'!$A:$A,0))+INDEX('[1]Jan 2024 School Census'!AM:AM,MATCH($A131,'[1]Jan 2024 School Census'!$A:$A,0))</f>
        <v>0</v>
      </c>
      <c r="AH131" s="198">
        <f>INDEX('[1]Jan 2024 School Census'!AN:AN,MATCH($A131,'[1]Jan 2024 School Census'!$A:$A,0))+INDEX('[1]Jan 2024 School Census'!AR:AR,MATCH($A131,'[1]Jan 2024 School Census'!$A:$A,0))</f>
        <v>0</v>
      </c>
      <c r="AI131" s="198">
        <f>INDEX('[1]Jan 2024 School Census'!AO:AO,MATCH($A131,'[1]Jan 2024 School Census'!$A:$A,0))+INDEX('[1]Jan 2024 School Census'!AS:AS,MATCH($A131,'[1]Jan 2024 School Census'!$A:$A,0))</f>
        <v>0</v>
      </c>
      <c r="AJ131" s="198">
        <f>INDEX('[1]Jan 2024 School Census'!AP:AP,MATCH($A131,'[1]Jan 2024 School Census'!$A:$A,0))+INDEX('[1]Jan 2024 School Census'!AQ:AQ,MATCH($A131,'[1]Jan 2024 School Census'!$A:$A,0))+INDEX('[1]Jan 2024 School Census'!AT:AT,MATCH($A131,'[1]Jan 2024 School Census'!$A:$A,0))+INDEX('[1]Jan 2024 School Census'!AU:AU,MATCH($A131,'[1]Jan 2024 School Census'!$A:$A,0))</f>
        <v>0</v>
      </c>
      <c r="AK131" s="198">
        <f>INDEX('[1]Jan 2024 School Census'!AV:AV,MATCH($A131,'[1]Jan 2024 School Census'!$A:$A,0))+INDEX('[1]Jan 2024 School Census'!AZ:AZ,MATCH($A131,'[1]Jan 2024 School Census'!$A:$A,0))</f>
        <v>122.8</v>
      </c>
      <c r="AL131" s="198">
        <f>INDEX('[1]Jan 2024 School Census'!AW:AW,MATCH($A131,'[1]Jan 2024 School Census'!$A:$A,0))+INDEX('[1]Jan 2024 School Census'!BA:BA,MATCH($A131,'[1]Jan 2024 School Census'!$A:$A,0))</f>
        <v>48.8</v>
      </c>
      <c r="AM131" s="198">
        <f>INDEX('[1]Jan 2024 School Census'!AX:AX,MATCH($A131,'[1]Jan 2024 School Census'!$A:$A,0))+INDEX('[1]Jan 2024 School Census'!BB:BB,MATCH($A131,'[1]Jan 2024 School Census'!$A:$A,0))+INDEX('[1]Jan 2024 School Census'!AY:AY,MATCH($A131,'[1]Jan 2024 School Census'!$A:$A,0))+INDEX('[1]Jan 2024 School Census'!BC:BC,MATCH($A131,'[1]Jan 2024 School Census'!$A:$A,0))</f>
        <v>0</v>
      </c>
      <c r="AN131" s="198">
        <f>INDEX('[1]Jan 2024 AP Census'!I:I,MATCH($A131,'[1]Jan 2024 AP Census'!$A:$A,0))</f>
        <v>0</v>
      </c>
      <c r="AO131" s="198">
        <f>INDEX('[1]Jan 2024 AP Census'!J:J,MATCH($A131,'[1]Jan 2024 AP Census'!$A:$A,0))</f>
        <v>0</v>
      </c>
      <c r="AP131" s="198">
        <f>INDEX('[1]Jan 2024 EY Census'!N:N,MATCH($A131,'[1]Jan 2024 EY Census'!$A:$A,0))</f>
        <v>188.42066600000001</v>
      </c>
      <c r="AQ131" s="198">
        <f>INDEX('[1]Jan 2024 EY Census'!O:O,MATCH($A131,'[1]Jan 2024 EY Census'!$A:$A,0))</f>
        <v>76.121334000000004</v>
      </c>
      <c r="AR131" s="198">
        <f>INDEX('[1]Jan 2024 EY Census'!P:P,MATCH($A131,'[1]Jan 2024 EY Census'!$A:$A,0))</f>
        <v>2</v>
      </c>
      <c r="AS131" s="198">
        <f>INDEX('[1]Jan 2024 School Census'!BE:BE,MATCH($A131,'[1]Jan 2024 School Census'!$A:$A,0))</f>
        <v>0</v>
      </c>
      <c r="AT131" s="198">
        <f>INDEX('[1]Jan 2024 School Census'!BF:BF,MATCH($A131,'[1]Jan 2024 School Census'!$A:$A,0))</f>
        <v>0</v>
      </c>
      <c r="AU131" s="198">
        <f>INDEX('[1]Jan 2024 School Census'!BG:BG,MATCH($A131,'[1]Jan 2024 School Census'!$A:$A,0))+INDEX('[1]Jan 2024 School Census'!BH:BH,MATCH($A131,'[1]Jan 2024 School Census'!$A:$A,0))</f>
        <v>0</v>
      </c>
      <c r="AV131" s="198">
        <f>INDEX('[1]Jan 2024 School Census'!BI:BI,MATCH($A131,'[1]Jan 2024 School Census'!$A:$A,0))</f>
        <v>87.7</v>
      </c>
      <c r="AW131" s="198">
        <f>INDEX('[1]Jan 2024 School Census'!BJ:BJ,MATCH($A131,'[1]Jan 2024 School Census'!$A:$A,0))</f>
        <v>40.25</v>
      </c>
      <c r="AX131" s="198">
        <f>INDEX('[1]Jan 2024 School Census'!BK:BK,MATCH($A131,'[1]Jan 2024 School Census'!$A:$A,0))+INDEX('[1]Jan 2024 School Census'!BL:BL,MATCH($A131,'[1]Jan 2024 School Census'!$A:$A,0))</f>
        <v>0</v>
      </c>
      <c r="AY131" s="198">
        <f>INDEX('[1]Jan 2024 School Census'!BM:BM,MATCH($A131,'[1]Jan 2024 School Census'!$A:$A,0))+INDEX('[1]Jan 2024 School Census'!BQ:BQ,MATCH($A131,'[1]Jan 2024 School Census'!$A:$A,0))</f>
        <v>0</v>
      </c>
      <c r="AZ131" s="198">
        <f>INDEX('[1]Jan 2024 School Census'!BN:BN,MATCH($A131,'[1]Jan 2024 School Census'!$A:$A,0))+INDEX('[1]Jan 2024 School Census'!BR:BR,MATCH($A131,'[1]Jan 2024 School Census'!$A:$A,0))</f>
        <v>0</v>
      </c>
      <c r="BA131" s="198">
        <f>INDEX('[1]Jan 2024 School Census'!BO:BO,MATCH($A131,'[1]Jan 2024 School Census'!$A:$A,0))+INDEX('[1]Jan 2024 School Census'!BP:BP,MATCH($A131,'[1]Jan 2024 School Census'!$A:$A,0))+INDEX('[1]Jan 2024 School Census'!BS:BS,MATCH($A131,'[1]Jan 2024 School Census'!$A:$A,0))+INDEX('[1]Jan 2024 School Census'!BT:BT,MATCH($A131,'[1]Jan 2024 School Census'!$A:$A,0))</f>
        <v>0</v>
      </c>
      <c r="BB131" s="198">
        <f>INDEX('[1]Jan 2024 School Census'!BU:BU,MATCH($A131,'[1]Jan 2024 School Census'!$A:$A,0))</f>
        <v>228.47666799999999</v>
      </c>
      <c r="BC131" s="198">
        <f>INDEX('[1]Jan 2024 School Census'!BV:BV,MATCH($A131,'[1]Jan 2024 School Census'!$A:$A,0))</f>
        <v>110.05</v>
      </c>
      <c r="BD131" s="198">
        <f>INDEX('[1]Jan 2024 School Census'!BW:BW,MATCH($A131,'[1]Jan 2024 School Census'!$A:$A,0))+INDEX('[1]Jan 2024 School Census'!BX:BX,MATCH($A131,'[1]Jan 2024 School Census'!$A:$A,0))</f>
        <v>1.388666</v>
      </c>
      <c r="BE131" s="198">
        <f>INDEX('[1]Jan 2024 EY Census'!J:J,MATCH($A131,'[1]Jan 2024 EY Census'!$A:$A,0))</f>
        <v>780.07467099999997</v>
      </c>
      <c r="BF131" s="198">
        <f>INDEX('[1]Jan 2024 EY Census'!K:K,MATCH($A131,'[1]Jan 2024 EY Census'!$A:$A,0))</f>
        <v>245.29199800000001</v>
      </c>
      <c r="BG131" s="198">
        <f>INDEX('[1]Jan 2024 EY Census'!L:L,MATCH($A131,'[1]Jan 2024 EY Census'!$A:$A,0))</f>
        <v>9.6</v>
      </c>
      <c r="BH131" s="198">
        <f t="shared" si="19"/>
        <v>76</v>
      </c>
      <c r="BI131" s="198">
        <f t="shared" si="20"/>
        <v>229</v>
      </c>
      <c r="BJ131" s="198">
        <f t="shared" si="21"/>
        <v>241.5</v>
      </c>
      <c r="BK131" s="198">
        <f t="shared" si="22"/>
        <v>345</v>
      </c>
      <c r="BL131" s="198">
        <v>21</v>
      </c>
      <c r="BN131" s="218">
        <v>313</v>
      </c>
      <c r="BO131" s="218" t="s">
        <v>155</v>
      </c>
      <c r="BP131" s="218">
        <v>3137006</v>
      </c>
      <c r="BQ131" s="218">
        <v>102555</v>
      </c>
      <c r="BR131" s="218" t="s">
        <v>349</v>
      </c>
      <c r="BS131" s="218" t="s">
        <v>241</v>
      </c>
      <c r="BT131" s="194" t="str">
        <f t="shared" si="12"/>
        <v>Maintained</v>
      </c>
      <c r="BU131" s="211">
        <v>73</v>
      </c>
      <c r="BV131" s="211">
        <v>181</v>
      </c>
      <c r="BW131" s="199">
        <f t="shared" si="17"/>
        <v>3</v>
      </c>
      <c r="BX131" s="195" t="str">
        <f t="shared" si="18"/>
        <v>3133</v>
      </c>
      <c r="BY131" s="228">
        <v>889</v>
      </c>
      <c r="BZ131" s="229" t="s">
        <v>102</v>
      </c>
      <c r="CA131" s="258">
        <v>614.28947368421052</v>
      </c>
      <c r="CB131" s="259">
        <v>68.788421052631591</v>
      </c>
      <c r="CC131" s="258">
        <v>375.12526315789472</v>
      </c>
      <c r="CD131" s="259">
        <v>59.704210526315798</v>
      </c>
    </row>
    <row r="132" spans="1:82" ht="14.5" x14ac:dyDescent="0.35">
      <c r="A132" s="196">
        <v>357</v>
      </c>
      <c r="B132" s="197" t="s">
        <v>219</v>
      </c>
      <c r="C132" s="198">
        <v>20022</v>
      </c>
      <c r="D132" s="198">
        <v>14974.5</v>
      </c>
      <c r="E132" s="198">
        <f>INDEX('[1]Jan 2024 School Census'!D:D,MATCH($A132,'[1]Jan 2024 School Census'!$A:$A,0))</f>
        <v>0</v>
      </c>
      <c r="F132" s="198">
        <f>INDEX('[1]Jan 2024 School Census'!E:E,MATCH($A132,'[1]Jan 2024 School Census'!$A:$A,0))</f>
        <v>0</v>
      </c>
      <c r="G132" s="198">
        <f>INDEX('[1]Jan 2024 School Census'!F:F,MATCH($A132,'[1]Jan 2024 School Census'!$A:$A,0))</f>
        <v>0</v>
      </c>
      <c r="H132" s="198">
        <f>INDEX('[1]Jan 2024 School Census'!G:G,MATCH($A132,'[1]Jan 2024 School Census'!$A:$A,0))+INDEX('[1]Jan 2024 School Census'!H:H,MATCH($A132,'[1]Jan 2024 School Census'!$A:$A,0))</f>
        <v>0</v>
      </c>
      <c r="I132" s="198">
        <f>INDEX('[1]Jan 2024 School Census'!I:I,MATCH($A132,'[1]Jan 2024 School Census'!$A:$A,0))</f>
        <v>0</v>
      </c>
      <c r="J132" s="198">
        <f>INDEX('[1]Jan 2024 School Census'!J:J,MATCH($A132,'[1]Jan 2024 School Census'!$A:$A,0))</f>
        <v>524</v>
      </c>
      <c r="K132" s="198">
        <f>INDEX('[1]Jan 2024 School Census'!K:K,MATCH($A132,'[1]Jan 2024 School Census'!$A:$A,0))</f>
        <v>242.4</v>
      </c>
      <c r="L132" s="198">
        <f>INDEX('[1]Jan 2024 School Census'!L:L,MATCH($A132,'[1]Jan 2024 School Census'!$A:$A,0))+INDEX('[1]Jan 2024 School Census'!M:M,MATCH($A132,'[1]Jan 2024 School Census'!$A:$A,0))</f>
        <v>1.3</v>
      </c>
      <c r="M132" s="198">
        <f>INDEX('[1]Jan 2024 School Census'!N:N,MATCH($A132,'[1]Jan 2024 School Census'!$A:$A,0))+INDEX('[1]Jan 2024 School Census'!S:S,MATCH($A132,'[1]Jan 2024 School Census'!$A:$A,0))</f>
        <v>0</v>
      </c>
      <c r="N132" s="198">
        <f>INDEX('[1]Jan 2024 School Census'!O:O,MATCH($A132,'[1]Jan 2024 School Census'!$A:$A,0))+INDEX('[1]Jan 2024 School Census'!T:T,MATCH($A132,'[1]Jan 2024 School Census'!$A:$A,0))</f>
        <v>0</v>
      </c>
      <c r="O132" s="198">
        <f>INDEX('[1]Jan 2024 School Census'!P:P,MATCH($A132,'[1]Jan 2024 School Census'!$A:$A,0))+INDEX('[1]Jan 2024 School Census'!U:U,MATCH($A132,'[1]Jan 2024 School Census'!$A:$A,0))</f>
        <v>0</v>
      </c>
      <c r="P132" s="198">
        <f>INDEX('[1]Jan 2024 School Census'!Q:Q,MATCH($A132,'[1]Jan 2024 School Census'!$A:$A,0))+INDEX('[1]Jan 2024 School Census'!R:R,MATCH($A132,'[1]Jan 2024 School Census'!$A:$A,0))+INDEX('[1]Jan 2024 School Census'!V:V,MATCH($A132,'[1]Jan 2024 School Census'!$A:$A,0))+INDEX('[1]Jan 2024 School Census'!W:W,MATCH($A132,'[1]Jan 2024 School Census'!$A:$A,0))</f>
        <v>0</v>
      </c>
      <c r="Q132" s="198">
        <f>INDEX('[1]Jan 2024 School Census'!X:X,MATCH($A132,'[1]Jan 2024 School Census'!$A:$A,0))</f>
        <v>0</v>
      </c>
      <c r="R132" s="198">
        <f>INDEX('[1]Jan 2024 School Census'!Y:Y,MATCH($A132,'[1]Jan 2024 School Census'!$A:$A,0))</f>
        <v>542</v>
      </c>
      <c r="S132" s="198">
        <f>INDEX('[1]Jan 2024 School Census'!Z:Z,MATCH($A132,'[1]Jan 2024 School Census'!$A:$A,0))</f>
        <v>252</v>
      </c>
      <c r="T132" s="198">
        <f>INDEX('[1]Jan 2024 School Census'!AA:AA,MATCH($A132,'[1]Jan 2024 School Census'!$A:$A,0))+INDEX('[1]Jan 2024 School Census'!AB:AB,MATCH($A132,'[1]Jan 2024 School Census'!$A:$A,0))</f>
        <v>1</v>
      </c>
      <c r="U132" s="198">
        <f>INDEX('[1]Jan 2024 AP Census'!D:D,MATCH($A132,'[1]Jan 2024 AP Census'!$A:$A,0))</f>
        <v>0</v>
      </c>
      <c r="V132" s="198">
        <f>INDEX('[1]Jan 2024 AP Census'!E:E,MATCH($A132,'[1]Jan 2024 AP Census'!$A:$A,0))</f>
        <v>0</v>
      </c>
      <c r="W132" s="198">
        <f>INDEX('[1]Jan 2024 AP Census'!F:F,MATCH($A132,'[1]Jan 2024 AP Census'!$A:$A,0))</f>
        <v>0</v>
      </c>
      <c r="X132" s="198">
        <f>INDEX('[1]Jan 2024 EY Census'!D:D,MATCH($A132,'[1]Jan 2024 EY Census'!$A:$A,0))</f>
        <v>746.31200100000001</v>
      </c>
      <c r="Y132" s="198">
        <f>INDEX('[1]Jan 2024 EY Census'!E:E,MATCH($A132,'[1]Jan 2024 EY Census'!$A:$A,0))</f>
        <v>1325.042001</v>
      </c>
      <c r="Z132" s="198">
        <f>INDEX('[1]Jan 2024 EY Census'!F:F,MATCH($A132,'[1]Jan 2024 EY Census'!$A:$A,0))</f>
        <v>429.18733500000002</v>
      </c>
      <c r="AA132" s="198">
        <f>INDEX('[1]Jan 2024 EY Census'!G:G,MATCH($A132,'[1]Jan 2024 EY Census'!$A:$A,0))</f>
        <v>17.466667000000001</v>
      </c>
      <c r="AB132" s="198">
        <f>INDEX('[1]Jan 2024 School Census'!AF:AF,MATCH($A132,'[1]Jan 2024 School Census'!$A:$A,0))</f>
        <v>0</v>
      </c>
      <c r="AC132" s="198">
        <f>INDEX('[1]Jan 2024 School Census'!AG:AG,MATCH($A132,'[1]Jan 2024 School Census'!$A:$A,0))</f>
        <v>0</v>
      </c>
      <c r="AD132" s="198">
        <f>INDEX('[1]Jan 2024 School Census'!AH:AH,MATCH($A132,'[1]Jan 2024 School Census'!$A:$A,0))+INDEX('[1]Jan 2024 School Census'!AI:AI,MATCH($A132,'[1]Jan 2024 School Census'!$A:$A,0))</f>
        <v>0</v>
      </c>
      <c r="AE132" s="198">
        <f>INDEX('[1]Jan 2024 School Census'!AJ:AJ,MATCH($A132,'[1]Jan 2024 School Census'!$A:$A,0))</f>
        <v>83.6</v>
      </c>
      <c r="AF132" s="198">
        <f>INDEX('[1]Jan 2024 School Census'!AK:AK,MATCH($A132,'[1]Jan 2024 School Census'!$A:$A,0))</f>
        <v>52</v>
      </c>
      <c r="AG132" s="198">
        <f>INDEX('[1]Jan 2024 School Census'!AL:AL,MATCH($A132,'[1]Jan 2024 School Census'!$A:$A,0))+INDEX('[1]Jan 2024 School Census'!AM:AM,MATCH($A132,'[1]Jan 2024 School Census'!$A:$A,0))</f>
        <v>0</v>
      </c>
      <c r="AH132" s="198">
        <f>INDEX('[1]Jan 2024 School Census'!AN:AN,MATCH($A132,'[1]Jan 2024 School Census'!$A:$A,0))+INDEX('[1]Jan 2024 School Census'!AR:AR,MATCH($A132,'[1]Jan 2024 School Census'!$A:$A,0))</f>
        <v>0</v>
      </c>
      <c r="AI132" s="198">
        <f>INDEX('[1]Jan 2024 School Census'!AO:AO,MATCH($A132,'[1]Jan 2024 School Census'!$A:$A,0))+INDEX('[1]Jan 2024 School Census'!AS:AS,MATCH($A132,'[1]Jan 2024 School Census'!$A:$A,0))</f>
        <v>0</v>
      </c>
      <c r="AJ132" s="198">
        <f>INDEX('[1]Jan 2024 School Census'!AP:AP,MATCH($A132,'[1]Jan 2024 School Census'!$A:$A,0))+INDEX('[1]Jan 2024 School Census'!AQ:AQ,MATCH($A132,'[1]Jan 2024 School Census'!$A:$A,0))+INDEX('[1]Jan 2024 School Census'!AT:AT,MATCH($A132,'[1]Jan 2024 School Census'!$A:$A,0))+INDEX('[1]Jan 2024 School Census'!AU:AU,MATCH($A132,'[1]Jan 2024 School Census'!$A:$A,0))</f>
        <v>0</v>
      </c>
      <c r="AK132" s="198">
        <f>INDEX('[1]Jan 2024 School Census'!AV:AV,MATCH($A132,'[1]Jan 2024 School Census'!$A:$A,0))+INDEX('[1]Jan 2024 School Census'!AZ:AZ,MATCH($A132,'[1]Jan 2024 School Census'!$A:$A,0))</f>
        <v>83</v>
      </c>
      <c r="AL132" s="198">
        <f>INDEX('[1]Jan 2024 School Census'!AW:AW,MATCH($A132,'[1]Jan 2024 School Census'!$A:$A,0))+INDEX('[1]Jan 2024 School Census'!BA:BA,MATCH($A132,'[1]Jan 2024 School Census'!$A:$A,0))</f>
        <v>50</v>
      </c>
      <c r="AM132" s="198">
        <f>INDEX('[1]Jan 2024 School Census'!AX:AX,MATCH($A132,'[1]Jan 2024 School Census'!$A:$A,0))+INDEX('[1]Jan 2024 School Census'!BB:BB,MATCH($A132,'[1]Jan 2024 School Census'!$A:$A,0))+INDEX('[1]Jan 2024 School Census'!AY:AY,MATCH($A132,'[1]Jan 2024 School Census'!$A:$A,0))+INDEX('[1]Jan 2024 School Census'!BC:BC,MATCH($A132,'[1]Jan 2024 School Census'!$A:$A,0))</f>
        <v>0</v>
      </c>
      <c r="AN132" s="198">
        <f>INDEX('[1]Jan 2024 AP Census'!I:I,MATCH($A132,'[1]Jan 2024 AP Census'!$A:$A,0))</f>
        <v>0</v>
      </c>
      <c r="AO132" s="198">
        <f>INDEX('[1]Jan 2024 AP Census'!J:J,MATCH($A132,'[1]Jan 2024 AP Census'!$A:$A,0))</f>
        <v>0</v>
      </c>
      <c r="AP132" s="198">
        <f>INDEX('[1]Jan 2024 EY Census'!N:N,MATCH($A132,'[1]Jan 2024 EY Census'!$A:$A,0))</f>
        <v>274.996667</v>
      </c>
      <c r="AQ132" s="198">
        <f>INDEX('[1]Jan 2024 EY Census'!O:O,MATCH($A132,'[1]Jan 2024 EY Census'!$A:$A,0))</f>
        <v>110</v>
      </c>
      <c r="AR132" s="198">
        <f>INDEX('[1]Jan 2024 EY Census'!P:P,MATCH($A132,'[1]Jan 2024 EY Census'!$A:$A,0))</f>
        <v>6</v>
      </c>
      <c r="AS132" s="198">
        <f>INDEX('[1]Jan 2024 School Census'!BE:BE,MATCH($A132,'[1]Jan 2024 School Census'!$A:$A,0))</f>
        <v>0</v>
      </c>
      <c r="AT132" s="198">
        <f>INDEX('[1]Jan 2024 School Census'!BF:BF,MATCH($A132,'[1]Jan 2024 School Census'!$A:$A,0))</f>
        <v>0</v>
      </c>
      <c r="AU132" s="198">
        <f>INDEX('[1]Jan 2024 School Census'!BG:BG,MATCH($A132,'[1]Jan 2024 School Census'!$A:$A,0))+INDEX('[1]Jan 2024 School Census'!BH:BH,MATCH($A132,'[1]Jan 2024 School Census'!$A:$A,0))</f>
        <v>0</v>
      </c>
      <c r="AV132" s="198">
        <f>INDEX('[1]Jan 2024 School Census'!BI:BI,MATCH($A132,'[1]Jan 2024 School Census'!$A:$A,0))</f>
        <v>241.4</v>
      </c>
      <c r="AW132" s="198">
        <f>INDEX('[1]Jan 2024 School Census'!BJ:BJ,MATCH($A132,'[1]Jan 2024 School Census'!$A:$A,0))</f>
        <v>115.4</v>
      </c>
      <c r="AX132" s="198">
        <f>INDEX('[1]Jan 2024 School Census'!BK:BK,MATCH($A132,'[1]Jan 2024 School Census'!$A:$A,0))+INDEX('[1]Jan 2024 School Census'!BL:BL,MATCH($A132,'[1]Jan 2024 School Census'!$A:$A,0))</f>
        <v>0</v>
      </c>
      <c r="AY132" s="198">
        <f>INDEX('[1]Jan 2024 School Census'!BM:BM,MATCH($A132,'[1]Jan 2024 School Census'!$A:$A,0))+INDEX('[1]Jan 2024 School Census'!BQ:BQ,MATCH($A132,'[1]Jan 2024 School Census'!$A:$A,0))</f>
        <v>0</v>
      </c>
      <c r="AZ132" s="198">
        <f>INDEX('[1]Jan 2024 School Census'!BN:BN,MATCH($A132,'[1]Jan 2024 School Census'!$A:$A,0))+INDEX('[1]Jan 2024 School Census'!BR:BR,MATCH($A132,'[1]Jan 2024 School Census'!$A:$A,0))</f>
        <v>0</v>
      </c>
      <c r="BA132" s="198">
        <f>INDEX('[1]Jan 2024 School Census'!BO:BO,MATCH($A132,'[1]Jan 2024 School Census'!$A:$A,0))+INDEX('[1]Jan 2024 School Census'!BP:BP,MATCH($A132,'[1]Jan 2024 School Census'!$A:$A,0))+INDEX('[1]Jan 2024 School Census'!BS:BS,MATCH($A132,'[1]Jan 2024 School Census'!$A:$A,0))+INDEX('[1]Jan 2024 School Census'!BT:BT,MATCH($A132,'[1]Jan 2024 School Census'!$A:$A,0))</f>
        <v>0</v>
      </c>
      <c r="BB132" s="198">
        <f>INDEX('[1]Jan 2024 School Census'!BU:BU,MATCH($A132,'[1]Jan 2024 School Census'!$A:$A,0))</f>
        <v>219.8</v>
      </c>
      <c r="BC132" s="198">
        <f>INDEX('[1]Jan 2024 School Census'!BV:BV,MATCH($A132,'[1]Jan 2024 School Census'!$A:$A,0))</f>
        <v>116.6</v>
      </c>
      <c r="BD132" s="198">
        <f>INDEX('[1]Jan 2024 School Census'!BW:BW,MATCH($A132,'[1]Jan 2024 School Census'!$A:$A,0))+INDEX('[1]Jan 2024 School Census'!BX:BX,MATCH($A132,'[1]Jan 2024 School Census'!$A:$A,0))</f>
        <v>1</v>
      </c>
      <c r="BE132" s="198">
        <f>INDEX('[1]Jan 2024 EY Census'!J:J,MATCH($A132,'[1]Jan 2024 EY Census'!$A:$A,0))</f>
        <v>748.04799700000001</v>
      </c>
      <c r="BF132" s="198">
        <f>INDEX('[1]Jan 2024 EY Census'!K:K,MATCH($A132,'[1]Jan 2024 EY Census'!$A:$A,0))</f>
        <v>264.18066599999997</v>
      </c>
      <c r="BG132" s="198">
        <f>INDEX('[1]Jan 2024 EY Census'!L:L,MATCH($A132,'[1]Jan 2024 EY Census'!$A:$A,0))</f>
        <v>3.6</v>
      </c>
      <c r="BH132" s="198">
        <f t="shared" si="19"/>
        <v>188</v>
      </c>
      <c r="BI132" s="198">
        <f t="shared" si="20"/>
        <v>193</v>
      </c>
      <c r="BJ132" s="198">
        <f t="shared" si="21"/>
        <v>219</v>
      </c>
      <c r="BK132" s="198">
        <f t="shared" si="22"/>
        <v>228</v>
      </c>
      <c r="BL132" s="198">
        <v>95</v>
      </c>
      <c r="BN132" s="218">
        <v>313</v>
      </c>
      <c r="BO132" s="218" t="s">
        <v>155</v>
      </c>
      <c r="BP132" s="218">
        <v>3137007</v>
      </c>
      <c r="BQ132" s="218">
        <v>102556</v>
      </c>
      <c r="BR132" s="218" t="s">
        <v>350</v>
      </c>
      <c r="BS132" s="218" t="s">
        <v>241</v>
      </c>
      <c r="BT132" s="194" t="str">
        <f t="shared" si="12"/>
        <v>Maintained</v>
      </c>
      <c r="BU132" s="211">
        <v>179.5</v>
      </c>
      <c r="BV132" s="211">
        <v>0</v>
      </c>
      <c r="BW132" s="199">
        <f t="shared" si="17"/>
        <v>4</v>
      </c>
      <c r="BX132" s="195" t="str">
        <f t="shared" si="18"/>
        <v>3134</v>
      </c>
      <c r="BY132" s="228">
        <v>890</v>
      </c>
      <c r="BZ132" s="229" t="s">
        <v>103</v>
      </c>
      <c r="CA132" s="258">
        <v>490.06596547368429</v>
      </c>
      <c r="CB132" s="259">
        <v>216.50912257894737</v>
      </c>
      <c r="CC132" s="258">
        <v>368.10526315789474</v>
      </c>
      <c r="CD132" s="259">
        <v>10.133157894736843</v>
      </c>
    </row>
    <row r="133" spans="1:82" ht="14.5" x14ac:dyDescent="0.35">
      <c r="A133" s="196">
        <v>894</v>
      </c>
      <c r="B133" s="197" t="s">
        <v>220</v>
      </c>
      <c r="C133" s="198">
        <v>16131.5</v>
      </c>
      <c r="D133" s="198">
        <v>11421.5</v>
      </c>
      <c r="E133" s="198">
        <f>INDEX('[1]Jan 2024 School Census'!D:D,MATCH($A133,'[1]Jan 2024 School Census'!$A:$A,0))</f>
        <v>15.8</v>
      </c>
      <c r="F133" s="198">
        <f>INDEX('[1]Jan 2024 School Census'!E:E,MATCH($A133,'[1]Jan 2024 School Census'!$A:$A,0))</f>
        <v>70.400000000000006</v>
      </c>
      <c r="G133" s="198">
        <f>INDEX('[1]Jan 2024 School Census'!F:F,MATCH($A133,'[1]Jan 2024 School Census'!$A:$A,0))</f>
        <v>31</v>
      </c>
      <c r="H133" s="198">
        <f>INDEX('[1]Jan 2024 School Census'!G:G,MATCH($A133,'[1]Jan 2024 School Census'!$A:$A,0))+INDEX('[1]Jan 2024 School Census'!H:H,MATCH($A133,'[1]Jan 2024 School Census'!$A:$A,0))</f>
        <v>4</v>
      </c>
      <c r="I133" s="198">
        <f>INDEX('[1]Jan 2024 School Census'!I:I,MATCH($A133,'[1]Jan 2024 School Census'!$A:$A,0))</f>
        <v>86.6</v>
      </c>
      <c r="J133" s="198">
        <f>INDEX('[1]Jan 2024 School Census'!J:J,MATCH($A133,'[1]Jan 2024 School Census'!$A:$A,0))</f>
        <v>563.79999999999995</v>
      </c>
      <c r="K133" s="198">
        <f>INDEX('[1]Jan 2024 School Census'!K:K,MATCH($A133,'[1]Jan 2024 School Census'!$A:$A,0))</f>
        <v>218.55</v>
      </c>
      <c r="L133" s="198">
        <f>INDEX('[1]Jan 2024 School Census'!L:L,MATCH($A133,'[1]Jan 2024 School Census'!$A:$A,0))+INDEX('[1]Jan 2024 School Census'!M:M,MATCH($A133,'[1]Jan 2024 School Census'!$A:$A,0))</f>
        <v>0.6</v>
      </c>
      <c r="M133" s="198">
        <f>INDEX('[1]Jan 2024 School Census'!N:N,MATCH($A133,'[1]Jan 2024 School Census'!$A:$A,0))+INDEX('[1]Jan 2024 School Census'!S:S,MATCH($A133,'[1]Jan 2024 School Census'!$A:$A,0))</f>
        <v>0</v>
      </c>
      <c r="N133" s="198">
        <f>INDEX('[1]Jan 2024 School Census'!O:O,MATCH($A133,'[1]Jan 2024 School Census'!$A:$A,0))+INDEX('[1]Jan 2024 School Census'!T:T,MATCH($A133,'[1]Jan 2024 School Census'!$A:$A,0))</f>
        <v>0</v>
      </c>
      <c r="O133" s="198">
        <f>INDEX('[1]Jan 2024 School Census'!P:P,MATCH($A133,'[1]Jan 2024 School Census'!$A:$A,0))+INDEX('[1]Jan 2024 School Census'!U:U,MATCH($A133,'[1]Jan 2024 School Census'!$A:$A,0))</f>
        <v>0</v>
      </c>
      <c r="P133" s="198">
        <f>INDEX('[1]Jan 2024 School Census'!Q:Q,MATCH($A133,'[1]Jan 2024 School Census'!$A:$A,0))+INDEX('[1]Jan 2024 School Census'!R:R,MATCH($A133,'[1]Jan 2024 School Census'!$A:$A,0))+INDEX('[1]Jan 2024 School Census'!V:V,MATCH($A133,'[1]Jan 2024 School Census'!$A:$A,0))+INDEX('[1]Jan 2024 School Census'!W:W,MATCH($A133,'[1]Jan 2024 School Census'!$A:$A,0))</f>
        <v>0</v>
      </c>
      <c r="Q133" s="198">
        <f>INDEX('[1]Jan 2024 School Census'!X:X,MATCH($A133,'[1]Jan 2024 School Census'!$A:$A,0))</f>
        <v>13.6</v>
      </c>
      <c r="R133" s="198">
        <f>INDEX('[1]Jan 2024 School Census'!Y:Y,MATCH($A133,'[1]Jan 2024 School Census'!$A:$A,0))</f>
        <v>195.8</v>
      </c>
      <c r="S133" s="198">
        <f>INDEX('[1]Jan 2024 School Census'!Z:Z,MATCH($A133,'[1]Jan 2024 School Census'!$A:$A,0))</f>
        <v>66.666667000000004</v>
      </c>
      <c r="T133" s="198">
        <f>INDEX('[1]Jan 2024 School Census'!AA:AA,MATCH($A133,'[1]Jan 2024 School Census'!$A:$A,0))+INDEX('[1]Jan 2024 School Census'!AB:AB,MATCH($A133,'[1]Jan 2024 School Census'!$A:$A,0))</f>
        <v>2</v>
      </c>
      <c r="U133" s="198">
        <f>INDEX('[1]Jan 2024 AP Census'!D:D,MATCH($A133,'[1]Jan 2024 AP Census'!$A:$A,0))</f>
        <v>0</v>
      </c>
      <c r="V133" s="198">
        <f>INDEX('[1]Jan 2024 AP Census'!E:E,MATCH($A133,'[1]Jan 2024 AP Census'!$A:$A,0))</f>
        <v>0</v>
      </c>
      <c r="W133" s="198">
        <f>INDEX('[1]Jan 2024 AP Census'!F:F,MATCH($A133,'[1]Jan 2024 AP Census'!$A:$A,0))</f>
        <v>0</v>
      </c>
      <c r="X133" s="198">
        <f>INDEX('[1]Jan 2024 EY Census'!D:D,MATCH($A133,'[1]Jan 2024 EY Census'!$A:$A,0))</f>
        <v>380.56666799999999</v>
      </c>
      <c r="Y133" s="198">
        <f>INDEX('[1]Jan 2024 EY Census'!E:E,MATCH($A133,'[1]Jan 2024 EY Census'!$A:$A,0))</f>
        <v>1226.049336</v>
      </c>
      <c r="Z133" s="198">
        <f>INDEX('[1]Jan 2024 EY Census'!F:F,MATCH($A133,'[1]Jan 2024 EY Census'!$A:$A,0))</f>
        <v>408.63933300000002</v>
      </c>
      <c r="AA133" s="198">
        <f>INDEX('[1]Jan 2024 EY Census'!G:G,MATCH($A133,'[1]Jan 2024 EY Census'!$A:$A,0))</f>
        <v>29</v>
      </c>
      <c r="AB133" s="198">
        <f>INDEX('[1]Jan 2024 School Census'!AF:AF,MATCH($A133,'[1]Jan 2024 School Census'!$A:$A,0))</f>
        <v>9.8000000000000007</v>
      </c>
      <c r="AC133" s="198">
        <f>INDEX('[1]Jan 2024 School Census'!AG:AG,MATCH($A133,'[1]Jan 2024 School Census'!$A:$A,0))</f>
        <v>2</v>
      </c>
      <c r="AD133" s="198">
        <f>INDEX('[1]Jan 2024 School Census'!AH:AH,MATCH($A133,'[1]Jan 2024 School Census'!$A:$A,0))+INDEX('[1]Jan 2024 School Census'!AI:AI,MATCH($A133,'[1]Jan 2024 School Census'!$A:$A,0))</f>
        <v>1</v>
      </c>
      <c r="AE133" s="198">
        <f>INDEX('[1]Jan 2024 School Census'!AJ:AJ,MATCH($A133,'[1]Jan 2024 School Census'!$A:$A,0))</f>
        <v>122</v>
      </c>
      <c r="AF133" s="198">
        <f>INDEX('[1]Jan 2024 School Census'!AK:AK,MATCH($A133,'[1]Jan 2024 School Census'!$A:$A,0))</f>
        <v>59</v>
      </c>
      <c r="AG133" s="198">
        <f>INDEX('[1]Jan 2024 School Census'!AL:AL,MATCH($A133,'[1]Jan 2024 School Census'!$A:$A,0))+INDEX('[1]Jan 2024 School Census'!AM:AM,MATCH($A133,'[1]Jan 2024 School Census'!$A:$A,0))</f>
        <v>0</v>
      </c>
      <c r="AH133" s="198">
        <f>INDEX('[1]Jan 2024 School Census'!AN:AN,MATCH($A133,'[1]Jan 2024 School Census'!$A:$A,0))+INDEX('[1]Jan 2024 School Census'!AR:AR,MATCH($A133,'[1]Jan 2024 School Census'!$A:$A,0))</f>
        <v>0</v>
      </c>
      <c r="AI133" s="198">
        <f>INDEX('[1]Jan 2024 School Census'!AO:AO,MATCH($A133,'[1]Jan 2024 School Census'!$A:$A,0))+INDEX('[1]Jan 2024 School Census'!AS:AS,MATCH($A133,'[1]Jan 2024 School Census'!$A:$A,0))</f>
        <v>0</v>
      </c>
      <c r="AJ133" s="198">
        <f>INDEX('[1]Jan 2024 School Census'!AP:AP,MATCH($A133,'[1]Jan 2024 School Census'!$A:$A,0))+INDEX('[1]Jan 2024 School Census'!AQ:AQ,MATCH($A133,'[1]Jan 2024 School Census'!$A:$A,0))+INDEX('[1]Jan 2024 School Census'!AT:AT,MATCH($A133,'[1]Jan 2024 School Census'!$A:$A,0))+INDEX('[1]Jan 2024 School Census'!AU:AU,MATCH($A133,'[1]Jan 2024 School Census'!$A:$A,0))</f>
        <v>0</v>
      </c>
      <c r="AK133" s="198">
        <f>INDEX('[1]Jan 2024 School Census'!AV:AV,MATCH($A133,'[1]Jan 2024 School Census'!$A:$A,0))+INDEX('[1]Jan 2024 School Census'!AZ:AZ,MATCH($A133,'[1]Jan 2024 School Census'!$A:$A,0))</f>
        <v>21</v>
      </c>
      <c r="AL133" s="198">
        <f>INDEX('[1]Jan 2024 School Census'!AW:AW,MATCH($A133,'[1]Jan 2024 School Census'!$A:$A,0))+INDEX('[1]Jan 2024 School Census'!BA:BA,MATCH($A133,'[1]Jan 2024 School Census'!$A:$A,0))</f>
        <v>8</v>
      </c>
      <c r="AM133" s="198">
        <f>INDEX('[1]Jan 2024 School Census'!AX:AX,MATCH($A133,'[1]Jan 2024 School Census'!$A:$A,0))+INDEX('[1]Jan 2024 School Census'!BB:BB,MATCH($A133,'[1]Jan 2024 School Census'!$A:$A,0))+INDEX('[1]Jan 2024 School Census'!AY:AY,MATCH($A133,'[1]Jan 2024 School Census'!$A:$A,0))+INDEX('[1]Jan 2024 School Census'!BC:BC,MATCH($A133,'[1]Jan 2024 School Census'!$A:$A,0))</f>
        <v>0</v>
      </c>
      <c r="AN133" s="198">
        <f>INDEX('[1]Jan 2024 AP Census'!I:I,MATCH($A133,'[1]Jan 2024 AP Census'!$A:$A,0))</f>
        <v>0</v>
      </c>
      <c r="AO133" s="198">
        <f>INDEX('[1]Jan 2024 AP Census'!J:J,MATCH($A133,'[1]Jan 2024 AP Census'!$A:$A,0))</f>
        <v>0</v>
      </c>
      <c r="AP133" s="198">
        <f>INDEX('[1]Jan 2024 EY Census'!N:N,MATCH($A133,'[1]Jan 2024 EY Census'!$A:$A,0))</f>
        <v>192.49466699999999</v>
      </c>
      <c r="AQ133" s="198">
        <f>INDEX('[1]Jan 2024 EY Census'!O:O,MATCH($A133,'[1]Jan 2024 EY Census'!$A:$A,0))</f>
        <v>87.894666999999998</v>
      </c>
      <c r="AR133" s="198">
        <f>INDEX('[1]Jan 2024 EY Census'!P:P,MATCH($A133,'[1]Jan 2024 EY Census'!$A:$A,0))</f>
        <v>3</v>
      </c>
      <c r="AS133" s="198">
        <f>INDEX('[1]Jan 2024 School Census'!BE:BE,MATCH($A133,'[1]Jan 2024 School Census'!$A:$A,0))</f>
        <v>30.35</v>
      </c>
      <c r="AT133" s="198">
        <f>INDEX('[1]Jan 2024 School Census'!BF:BF,MATCH($A133,'[1]Jan 2024 School Census'!$A:$A,0))</f>
        <v>16.8</v>
      </c>
      <c r="AU133" s="198">
        <f>INDEX('[1]Jan 2024 School Census'!BG:BG,MATCH($A133,'[1]Jan 2024 School Census'!$A:$A,0))+INDEX('[1]Jan 2024 School Census'!BH:BH,MATCH($A133,'[1]Jan 2024 School Census'!$A:$A,0))</f>
        <v>1</v>
      </c>
      <c r="AV133" s="198">
        <f>INDEX('[1]Jan 2024 School Census'!BI:BI,MATCH($A133,'[1]Jan 2024 School Census'!$A:$A,0))</f>
        <v>163.822001</v>
      </c>
      <c r="AW133" s="198">
        <f>INDEX('[1]Jan 2024 School Census'!BJ:BJ,MATCH($A133,'[1]Jan 2024 School Census'!$A:$A,0))</f>
        <v>80.283333999999996</v>
      </c>
      <c r="AX133" s="198">
        <f>INDEX('[1]Jan 2024 School Census'!BK:BK,MATCH($A133,'[1]Jan 2024 School Census'!$A:$A,0))+INDEX('[1]Jan 2024 School Census'!BL:BL,MATCH($A133,'[1]Jan 2024 School Census'!$A:$A,0))</f>
        <v>0</v>
      </c>
      <c r="AY133" s="198">
        <f>INDEX('[1]Jan 2024 School Census'!BM:BM,MATCH($A133,'[1]Jan 2024 School Census'!$A:$A,0))+INDEX('[1]Jan 2024 School Census'!BQ:BQ,MATCH($A133,'[1]Jan 2024 School Census'!$A:$A,0))</f>
        <v>0</v>
      </c>
      <c r="AZ133" s="198">
        <f>INDEX('[1]Jan 2024 School Census'!BN:BN,MATCH($A133,'[1]Jan 2024 School Census'!$A:$A,0))+INDEX('[1]Jan 2024 School Census'!BR:BR,MATCH($A133,'[1]Jan 2024 School Census'!$A:$A,0))</f>
        <v>0</v>
      </c>
      <c r="BA133" s="198">
        <f>INDEX('[1]Jan 2024 School Census'!BO:BO,MATCH($A133,'[1]Jan 2024 School Census'!$A:$A,0))+INDEX('[1]Jan 2024 School Census'!BP:BP,MATCH($A133,'[1]Jan 2024 School Census'!$A:$A,0))+INDEX('[1]Jan 2024 School Census'!BS:BS,MATCH($A133,'[1]Jan 2024 School Census'!$A:$A,0))+INDEX('[1]Jan 2024 School Census'!BT:BT,MATCH($A133,'[1]Jan 2024 School Census'!$A:$A,0))</f>
        <v>0</v>
      </c>
      <c r="BB133" s="198">
        <f>INDEX('[1]Jan 2024 School Census'!BU:BU,MATCH($A133,'[1]Jan 2024 School Census'!$A:$A,0))</f>
        <v>62.8</v>
      </c>
      <c r="BC133" s="198">
        <f>INDEX('[1]Jan 2024 School Census'!BV:BV,MATCH($A133,'[1]Jan 2024 School Census'!$A:$A,0))</f>
        <v>26.333334000000001</v>
      </c>
      <c r="BD133" s="198">
        <f>INDEX('[1]Jan 2024 School Census'!BW:BW,MATCH($A133,'[1]Jan 2024 School Census'!$A:$A,0))+INDEX('[1]Jan 2024 School Census'!BX:BX,MATCH($A133,'[1]Jan 2024 School Census'!$A:$A,0))</f>
        <v>1</v>
      </c>
      <c r="BE133" s="198">
        <f>INDEX('[1]Jan 2024 EY Census'!J:J,MATCH($A133,'[1]Jan 2024 EY Census'!$A:$A,0))</f>
        <v>713.43800199999998</v>
      </c>
      <c r="BF133" s="198">
        <f>INDEX('[1]Jan 2024 EY Census'!K:K,MATCH($A133,'[1]Jan 2024 EY Census'!$A:$A,0))</f>
        <v>239.28466800000001</v>
      </c>
      <c r="BG133" s="198">
        <f>INDEX('[1]Jan 2024 EY Census'!L:L,MATCH($A133,'[1]Jan 2024 EY Census'!$A:$A,0))</f>
        <v>2</v>
      </c>
      <c r="BH133" s="198">
        <f t="shared" si="19"/>
        <v>355</v>
      </c>
      <c r="BI133" s="198">
        <f t="shared" si="20"/>
        <v>242</v>
      </c>
      <c r="BJ133" s="198">
        <f t="shared" si="21"/>
        <v>0</v>
      </c>
      <c r="BK133" s="198">
        <f t="shared" si="22"/>
        <v>116</v>
      </c>
      <c r="BL133" s="198">
        <v>66</v>
      </c>
      <c r="BN133" s="218">
        <v>313</v>
      </c>
      <c r="BO133" s="218" t="s">
        <v>155</v>
      </c>
      <c r="BP133" s="218">
        <v>3137010</v>
      </c>
      <c r="BQ133" s="218">
        <v>102558</v>
      </c>
      <c r="BR133" s="218" t="s">
        <v>351</v>
      </c>
      <c r="BS133" s="218" t="s">
        <v>241</v>
      </c>
      <c r="BT133" s="194" t="str">
        <f t="shared" ref="BT133:BT196" si="23">IF(OR(LEFT(BS133,7)="Academy",LEFT(BS133,11)="Free School"),"Academy","Maintained")</f>
        <v>Maintained</v>
      </c>
      <c r="BU133" s="211">
        <v>59</v>
      </c>
      <c r="BV133" s="211">
        <v>0</v>
      </c>
      <c r="BW133" s="199">
        <f t="shared" si="17"/>
        <v>5</v>
      </c>
      <c r="BX133" s="195" t="str">
        <f t="shared" si="18"/>
        <v>3135</v>
      </c>
      <c r="BY133" s="228">
        <v>891</v>
      </c>
      <c r="BZ133" s="229" t="s">
        <v>184</v>
      </c>
      <c r="CA133" s="258">
        <v>3905.9084208421054</v>
      </c>
      <c r="CB133" s="259">
        <v>734.37947368421055</v>
      </c>
      <c r="CC133" s="258">
        <v>2818.2700000000004</v>
      </c>
      <c r="CD133" s="259">
        <v>41.880526315789474</v>
      </c>
    </row>
    <row r="134" spans="1:82" ht="14.5" x14ac:dyDescent="0.35">
      <c r="A134" s="196">
        <v>883</v>
      </c>
      <c r="B134" s="197" t="s">
        <v>221</v>
      </c>
      <c r="C134" s="198">
        <v>17511</v>
      </c>
      <c r="D134" s="198">
        <v>11379.5</v>
      </c>
      <c r="E134" s="198">
        <f>INDEX('[1]Jan 2024 School Census'!D:D,MATCH($A134,'[1]Jan 2024 School Census'!$A:$A,0))</f>
        <v>0</v>
      </c>
      <c r="F134" s="198">
        <f>INDEX('[1]Jan 2024 School Census'!E:E,MATCH($A134,'[1]Jan 2024 School Census'!$A:$A,0))</f>
        <v>0</v>
      </c>
      <c r="G134" s="198">
        <f>INDEX('[1]Jan 2024 School Census'!F:F,MATCH($A134,'[1]Jan 2024 School Census'!$A:$A,0))</f>
        <v>0</v>
      </c>
      <c r="H134" s="198">
        <f>INDEX('[1]Jan 2024 School Census'!G:G,MATCH($A134,'[1]Jan 2024 School Census'!$A:$A,0))+INDEX('[1]Jan 2024 School Census'!H:H,MATCH($A134,'[1]Jan 2024 School Census'!$A:$A,0))</f>
        <v>0</v>
      </c>
      <c r="I134" s="198">
        <f>INDEX('[1]Jan 2024 School Census'!I:I,MATCH($A134,'[1]Jan 2024 School Census'!$A:$A,0))</f>
        <v>0</v>
      </c>
      <c r="J134" s="198">
        <f>INDEX('[1]Jan 2024 School Census'!J:J,MATCH($A134,'[1]Jan 2024 School Census'!$A:$A,0))</f>
        <v>0</v>
      </c>
      <c r="K134" s="198">
        <f>INDEX('[1]Jan 2024 School Census'!K:K,MATCH($A134,'[1]Jan 2024 School Census'!$A:$A,0))</f>
        <v>0</v>
      </c>
      <c r="L134" s="198">
        <f>INDEX('[1]Jan 2024 School Census'!L:L,MATCH($A134,'[1]Jan 2024 School Census'!$A:$A,0))+INDEX('[1]Jan 2024 School Census'!M:M,MATCH($A134,'[1]Jan 2024 School Census'!$A:$A,0))</f>
        <v>0</v>
      </c>
      <c r="M134" s="198">
        <f>INDEX('[1]Jan 2024 School Census'!N:N,MATCH($A134,'[1]Jan 2024 School Census'!$A:$A,0))+INDEX('[1]Jan 2024 School Census'!S:S,MATCH($A134,'[1]Jan 2024 School Census'!$A:$A,0))</f>
        <v>0</v>
      </c>
      <c r="N134" s="198">
        <f>INDEX('[1]Jan 2024 School Census'!O:O,MATCH($A134,'[1]Jan 2024 School Census'!$A:$A,0))+INDEX('[1]Jan 2024 School Census'!T:T,MATCH($A134,'[1]Jan 2024 School Census'!$A:$A,0))</f>
        <v>0</v>
      </c>
      <c r="O134" s="198">
        <f>INDEX('[1]Jan 2024 School Census'!P:P,MATCH($A134,'[1]Jan 2024 School Census'!$A:$A,0))+INDEX('[1]Jan 2024 School Census'!U:U,MATCH($A134,'[1]Jan 2024 School Census'!$A:$A,0))</f>
        <v>0</v>
      </c>
      <c r="P134" s="198">
        <f>INDEX('[1]Jan 2024 School Census'!Q:Q,MATCH($A134,'[1]Jan 2024 School Census'!$A:$A,0))+INDEX('[1]Jan 2024 School Census'!R:R,MATCH($A134,'[1]Jan 2024 School Census'!$A:$A,0))+INDEX('[1]Jan 2024 School Census'!V:V,MATCH($A134,'[1]Jan 2024 School Census'!$A:$A,0))+INDEX('[1]Jan 2024 School Census'!W:W,MATCH($A134,'[1]Jan 2024 School Census'!$A:$A,0))</f>
        <v>0</v>
      </c>
      <c r="Q134" s="198">
        <f>INDEX('[1]Jan 2024 School Census'!X:X,MATCH($A134,'[1]Jan 2024 School Census'!$A:$A,0))</f>
        <v>22.4</v>
      </c>
      <c r="R134" s="198">
        <f>INDEX('[1]Jan 2024 School Census'!Y:Y,MATCH($A134,'[1]Jan 2024 School Census'!$A:$A,0))</f>
        <v>855.93333399999995</v>
      </c>
      <c r="S134" s="198">
        <f>INDEX('[1]Jan 2024 School Census'!Z:Z,MATCH($A134,'[1]Jan 2024 School Census'!$A:$A,0))</f>
        <v>342.66666700000002</v>
      </c>
      <c r="T134" s="198">
        <f>INDEX('[1]Jan 2024 School Census'!AA:AA,MATCH($A134,'[1]Jan 2024 School Census'!$A:$A,0))+INDEX('[1]Jan 2024 School Census'!AB:AB,MATCH($A134,'[1]Jan 2024 School Census'!$A:$A,0))</f>
        <v>3</v>
      </c>
      <c r="U134" s="198">
        <f>INDEX('[1]Jan 2024 AP Census'!D:D,MATCH($A134,'[1]Jan 2024 AP Census'!$A:$A,0))</f>
        <v>0</v>
      </c>
      <c r="V134" s="198">
        <f>INDEX('[1]Jan 2024 AP Census'!E:E,MATCH($A134,'[1]Jan 2024 AP Census'!$A:$A,0))</f>
        <v>0</v>
      </c>
      <c r="W134" s="198">
        <f>INDEX('[1]Jan 2024 AP Census'!F:F,MATCH($A134,'[1]Jan 2024 AP Census'!$A:$A,0))</f>
        <v>0</v>
      </c>
      <c r="X134" s="198">
        <f>INDEX('[1]Jan 2024 EY Census'!D:D,MATCH($A134,'[1]Jan 2024 EY Census'!$A:$A,0))</f>
        <v>414.64999899999998</v>
      </c>
      <c r="Y134" s="198">
        <f>INDEX('[1]Jan 2024 EY Census'!E:E,MATCH($A134,'[1]Jan 2024 EY Census'!$A:$A,0))</f>
        <v>1249.7473259999999</v>
      </c>
      <c r="Z134" s="198">
        <f>INDEX('[1]Jan 2024 EY Census'!F:F,MATCH($A134,'[1]Jan 2024 EY Census'!$A:$A,0))</f>
        <v>417.59999699999997</v>
      </c>
      <c r="AA134" s="198">
        <f>INDEX('[1]Jan 2024 EY Census'!G:G,MATCH($A134,'[1]Jan 2024 EY Census'!$A:$A,0))</f>
        <v>19</v>
      </c>
      <c r="AB134" s="198">
        <f>INDEX('[1]Jan 2024 School Census'!AF:AF,MATCH($A134,'[1]Jan 2024 School Census'!$A:$A,0))</f>
        <v>0</v>
      </c>
      <c r="AC134" s="198">
        <f>INDEX('[1]Jan 2024 School Census'!AG:AG,MATCH($A134,'[1]Jan 2024 School Census'!$A:$A,0))</f>
        <v>0</v>
      </c>
      <c r="AD134" s="198">
        <f>INDEX('[1]Jan 2024 School Census'!AH:AH,MATCH($A134,'[1]Jan 2024 School Census'!$A:$A,0))+INDEX('[1]Jan 2024 School Census'!AI:AI,MATCH($A134,'[1]Jan 2024 School Census'!$A:$A,0))</f>
        <v>0</v>
      </c>
      <c r="AE134" s="198">
        <f>INDEX('[1]Jan 2024 School Census'!AJ:AJ,MATCH($A134,'[1]Jan 2024 School Census'!$A:$A,0))</f>
        <v>0</v>
      </c>
      <c r="AF134" s="198">
        <f>INDEX('[1]Jan 2024 School Census'!AK:AK,MATCH($A134,'[1]Jan 2024 School Census'!$A:$A,0))</f>
        <v>0</v>
      </c>
      <c r="AG134" s="198">
        <f>INDEX('[1]Jan 2024 School Census'!AL:AL,MATCH($A134,'[1]Jan 2024 School Census'!$A:$A,0))+INDEX('[1]Jan 2024 School Census'!AM:AM,MATCH($A134,'[1]Jan 2024 School Census'!$A:$A,0))</f>
        <v>0</v>
      </c>
      <c r="AH134" s="198">
        <f>INDEX('[1]Jan 2024 School Census'!AN:AN,MATCH($A134,'[1]Jan 2024 School Census'!$A:$A,0))+INDEX('[1]Jan 2024 School Census'!AR:AR,MATCH($A134,'[1]Jan 2024 School Census'!$A:$A,0))</f>
        <v>0</v>
      </c>
      <c r="AI134" s="198">
        <f>INDEX('[1]Jan 2024 School Census'!AO:AO,MATCH($A134,'[1]Jan 2024 School Census'!$A:$A,0))+INDEX('[1]Jan 2024 School Census'!AS:AS,MATCH($A134,'[1]Jan 2024 School Census'!$A:$A,0))</f>
        <v>0</v>
      </c>
      <c r="AJ134" s="198">
        <f>INDEX('[1]Jan 2024 School Census'!AP:AP,MATCH($A134,'[1]Jan 2024 School Census'!$A:$A,0))+INDEX('[1]Jan 2024 School Census'!AQ:AQ,MATCH($A134,'[1]Jan 2024 School Census'!$A:$A,0))+INDEX('[1]Jan 2024 School Census'!AT:AT,MATCH($A134,'[1]Jan 2024 School Census'!$A:$A,0))+INDEX('[1]Jan 2024 School Census'!AU:AU,MATCH($A134,'[1]Jan 2024 School Census'!$A:$A,0))</f>
        <v>0</v>
      </c>
      <c r="AK134" s="198">
        <f>INDEX('[1]Jan 2024 School Census'!AV:AV,MATCH($A134,'[1]Jan 2024 School Census'!$A:$A,0))+INDEX('[1]Jan 2024 School Census'!AZ:AZ,MATCH($A134,'[1]Jan 2024 School Census'!$A:$A,0))</f>
        <v>19.600000000000001</v>
      </c>
      <c r="AL134" s="198">
        <f>INDEX('[1]Jan 2024 School Census'!AW:AW,MATCH($A134,'[1]Jan 2024 School Census'!$A:$A,0))+INDEX('[1]Jan 2024 School Census'!BA:BA,MATCH($A134,'[1]Jan 2024 School Census'!$A:$A,0))</f>
        <v>25.6</v>
      </c>
      <c r="AM134" s="198">
        <f>INDEX('[1]Jan 2024 School Census'!AX:AX,MATCH($A134,'[1]Jan 2024 School Census'!$A:$A,0))+INDEX('[1]Jan 2024 School Census'!BB:BB,MATCH($A134,'[1]Jan 2024 School Census'!$A:$A,0))+INDEX('[1]Jan 2024 School Census'!AY:AY,MATCH($A134,'[1]Jan 2024 School Census'!$A:$A,0))+INDEX('[1]Jan 2024 School Census'!BC:BC,MATCH($A134,'[1]Jan 2024 School Census'!$A:$A,0))</f>
        <v>0</v>
      </c>
      <c r="AN134" s="198">
        <f>INDEX('[1]Jan 2024 AP Census'!I:I,MATCH($A134,'[1]Jan 2024 AP Census'!$A:$A,0))</f>
        <v>0</v>
      </c>
      <c r="AO134" s="198">
        <f>INDEX('[1]Jan 2024 AP Census'!J:J,MATCH($A134,'[1]Jan 2024 AP Census'!$A:$A,0))</f>
        <v>0</v>
      </c>
      <c r="AP134" s="198">
        <f>INDEX('[1]Jan 2024 EY Census'!N:N,MATCH($A134,'[1]Jan 2024 EY Census'!$A:$A,0))</f>
        <v>121.13333299999999</v>
      </c>
      <c r="AQ134" s="198">
        <f>INDEX('[1]Jan 2024 EY Census'!O:O,MATCH($A134,'[1]Jan 2024 EY Census'!$A:$A,0))</f>
        <v>43.933334000000002</v>
      </c>
      <c r="AR134" s="198">
        <f>INDEX('[1]Jan 2024 EY Census'!P:P,MATCH($A134,'[1]Jan 2024 EY Census'!$A:$A,0))</f>
        <v>5</v>
      </c>
      <c r="AS134" s="198">
        <f>INDEX('[1]Jan 2024 School Census'!BE:BE,MATCH($A134,'[1]Jan 2024 School Census'!$A:$A,0))</f>
        <v>0</v>
      </c>
      <c r="AT134" s="198">
        <f>INDEX('[1]Jan 2024 School Census'!BF:BF,MATCH($A134,'[1]Jan 2024 School Census'!$A:$A,0))</f>
        <v>0</v>
      </c>
      <c r="AU134" s="198">
        <f>INDEX('[1]Jan 2024 School Census'!BG:BG,MATCH($A134,'[1]Jan 2024 School Census'!$A:$A,0))+INDEX('[1]Jan 2024 School Census'!BH:BH,MATCH($A134,'[1]Jan 2024 School Census'!$A:$A,0))</f>
        <v>0</v>
      </c>
      <c r="AV134" s="198">
        <f>INDEX('[1]Jan 2024 School Census'!BI:BI,MATCH($A134,'[1]Jan 2024 School Census'!$A:$A,0))</f>
        <v>0</v>
      </c>
      <c r="AW134" s="198">
        <f>INDEX('[1]Jan 2024 School Census'!BJ:BJ,MATCH($A134,'[1]Jan 2024 School Census'!$A:$A,0))</f>
        <v>0</v>
      </c>
      <c r="AX134" s="198">
        <f>INDEX('[1]Jan 2024 School Census'!BK:BK,MATCH($A134,'[1]Jan 2024 School Census'!$A:$A,0))+INDEX('[1]Jan 2024 School Census'!BL:BL,MATCH($A134,'[1]Jan 2024 School Census'!$A:$A,0))</f>
        <v>0</v>
      </c>
      <c r="AY134" s="198">
        <f>INDEX('[1]Jan 2024 School Census'!BM:BM,MATCH($A134,'[1]Jan 2024 School Census'!$A:$A,0))+INDEX('[1]Jan 2024 School Census'!BQ:BQ,MATCH($A134,'[1]Jan 2024 School Census'!$A:$A,0))</f>
        <v>0</v>
      </c>
      <c r="AZ134" s="198">
        <f>INDEX('[1]Jan 2024 School Census'!BN:BN,MATCH($A134,'[1]Jan 2024 School Census'!$A:$A,0))+INDEX('[1]Jan 2024 School Census'!BR:BR,MATCH($A134,'[1]Jan 2024 School Census'!$A:$A,0))</f>
        <v>0</v>
      </c>
      <c r="BA134" s="198">
        <f>INDEX('[1]Jan 2024 School Census'!BO:BO,MATCH($A134,'[1]Jan 2024 School Census'!$A:$A,0))+INDEX('[1]Jan 2024 School Census'!BP:BP,MATCH($A134,'[1]Jan 2024 School Census'!$A:$A,0))+INDEX('[1]Jan 2024 School Census'!BS:BS,MATCH($A134,'[1]Jan 2024 School Census'!$A:$A,0))+INDEX('[1]Jan 2024 School Census'!BT:BT,MATCH($A134,'[1]Jan 2024 School Census'!$A:$A,0))</f>
        <v>0</v>
      </c>
      <c r="BB134" s="198">
        <f>INDEX('[1]Jan 2024 School Census'!BU:BU,MATCH($A134,'[1]Jan 2024 School Census'!$A:$A,0))</f>
        <v>283.8</v>
      </c>
      <c r="BC134" s="198">
        <f>INDEX('[1]Jan 2024 School Census'!BV:BV,MATCH($A134,'[1]Jan 2024 School Census'!$A:$A,0))</f>
        <v>116.13333299999999</v>
      </c>
      <c r="BD134" s="198">
        <f>INDEX('[1]Jan 2024 School Census'!BW:BW,MATCH($A134,'[1]Jan 2024 School Census'!$A:$A,0))+INDEX('[1]Jan 2024 School Census'!BX:BX,MATCH($A134,'[1]Jan 2024 School Census'!$A:$A,0))</f>
        <v>1</v>
      </c>
      <c r="BE134" s="198">
        <f>INDEX('[1]Jan 2024 EY Census'!J:J,MATCH($A134,'[1]Jan 2024 EY Census'!$A:$A,0))</f>
        <v>616.60132699999997</v>
      </c>
      <c r="BF134" s="198">
        <f>INDEX('[1]Jan 2024 EY Census'!K:K,MATCH($A134,'[1]Jan 2024 EY Census'!$A:$A,0))</f>
        <v>237.274663</v>
      </c>
      <c r="BG134" s="198">
        <f>INDEX('[1]Jan 2024 EY Census'!L:L,MATCH($A134,'[1]Jan 2024 EY Census'!$A:$A,0))</f>
        <v>5</v>
      </c>
      <c r="BH134" s="198">
        <f t="shared" ref="BH134:BH156" si="24">SUMIFS(BU:BU,$BN:$BN,$A134,$BT:$BT,"Maintained")</f>
        <v>0</v>
      </c>
      <c r="BI134" s="198">
        <f t="shared" ref="BI134:BI156" si="25">SUMIFS(BV:BV,$BN:$BN,$A134,$BT:$BT,"Maintained")</f>
        <v>0</v>
      </c>
      <c r="BJ134" s="198">
        <f t="shared" ref="BJ134:BJ156" si="26">SUMIFS(BU:BU,$BN:$BN,$A134,$BT:$BT,"Academy")</f>
        <v>183</v>
      </c>
      <c r="BK134" s="198">
        <f t="shared" ref="BK134:BK156" si="27">SUMIFS(BV:BV,$BN:$BN,$A134,$BT:$BT,"Academy")</f>
        <v>340</v>
      </c>
      <c r="BL134" s="198">
        <v>42</v>
      </c>
      <c r="BN134" s="218">
        <v>314</v>
      </c>
      <c r="BO134" s="218" t="s">
        <v>159</v>
      </c>
      <c r="BP134" s="218">
        <v>3145950</v>
      </c>
      <c r="BQ134" s="218">
        <v>142687</v>
      </c>
      <c r="BR134" s="218" t="s">
        <v>352</v>
      </c>
      <c r="BS134" s="218" t="s">
        <v>245</v>
      </c>
      <c r="BT134" s="194" t="str">
        <f t="shared" si="23"/>
        <v>Academy</v>
      </c>
      <c r="BU134" s="211">
        <v>62</v>
      </c>
      <c r="BV134" s="211">
        <v>69</v>
      </c>
      <c r="BW134" s="199">
        <f t="shared" si="17"/>
        <v>1</v>
      </c>
      <c r="BX134" s="195" t="str">
        <f t="shared" si="18"/>
        <v>3141</v>
      </c>
      <c r="BY134" s="228">
        <v>892</v>
      </c>
      <c r="BZ134" s="229" t="s">
        <v>183</v>
      </c>
      <c r="CA134" s="258">
        <v>773.87789473684211</v>
      </c>
      <c r="CB134" s="259">
        <v>415.0863157894737</v>
      </c>
      <c r="CC134" s="258">
        <v>565.75315789473689</v>
      </c>
      <c r="CD134" s="259">
        <v>24.166315789473686</v>
      </c>
    </row>
    <row r="135" spans="1:82" ht="14.5" x14ac:dyDescent="0.35">
      <c r="A135" s="196">
        <v>880</v>
      </c>
      <c r="B135" s="197" t="s">
        <v>222</v>
      </c>
      <c r="C135" s="198">
        <v>9303</v>
      </c>
      <c r="D135" s="198">
        <v>8121</v>
      </c>
      <c r="E135" s="198">
        <f>INDEX('[1]Jan 2024 School Census'!D:D,MATCH($A135,'[1]Jan 2024 School Census'!$A:$A,0))</f>
        <v>0</v>
      </c>
      <c r="F135" s="198">
        <f>INDEX('[1]Jan 2024 School Census'!E:E,MATCH($A135,'[1]Jan 2024 School Census'!$A:$A,0))</f>
        <v>0</v>
      </c>
      <c r="G135" s="198">
        <f>INDEX('[1]Jan 2024 School Census'!F:F,MATCH($A135,'[1]Jan 2024 School Census'!$A:$A,0))</f>
        <v>0</v>
      </c>
      <c r="H135" s="198">
        <f>INDEX('[1]Jan 2024 School Census'!G:G,MATCH($A135,'[1]Jan 2024 School Census'!$A:$A,0))+INDEX('[1]Jan 2024 School Census'!H:H,MATCH($A135,'[1]Jan 2024 School Census'!$A:$A,0))</f>
        <v>0</v>
      </c>
      <c r="I135" s="198">
        <f>INDEX('[1]Jan 2024 School Census'!I:I,MATCH($A135,'[1]Jan 2024 School Census'!$A:$A,0))</f>
        <v>12.333334000000001</v>
      </c>
      <c r="J135" s="198">
        <f>INDEX('[1]Jan 2024 School Census'!J:J,MATCH($A135,'[1]Jan 2024 School Census'!$A:$A,0))</f>
        <v>98.633335000000002</v>
      </c>
      <c r="K135" s="198">
        <f>INDEX('[1]Jan 2024 School Census'!K:K,MATCH($A135,'[1]Jan 2024 School Census'!$A:$A,0))</f>
        <v>39.966667000000001</v>
      </c>
      <c r="L135" s="198">
        <f>INDEX('[1]Jan 2024 School Census'!L:L,MATCH($A135,'[1]Jan 2024 School Census'!$A:$A,0))+INDEX('[1]Jan 2024 School Census'!M:M,MATCH($A135,'[1]Jan 2024 School Census'!$A:$A,0))</f>
        <v>1</v>
      </c>
      <c r="M135" s="198">
        <f>INDEX('[1]Jan 2024 School Census'!N:N,MATCH($A135,'[1]Jan 2024 School Census'!$A:$A,0))+INDEX('[1]Jan 2024 School Census'!S:S,MATCH($A135,'[1]Jan 2024 School Census'!$A:$A,0))</f>
        <v>0</v>
      </c>
      <c r="N135" s="198">
        <f>INDEX('[1]Jan 2024 School Census'!O:O,MATCH($A135,'[1]Jan 2024 School Census'!$A:$A,0))+INDEX('[1]Jan 2024 School Census'!T:T,MATCH($A135,'[1]Jan 2024 School Census'!$A:$A,0))</f>
        <v>0</v>
      </c>
      <c r="O135" s="198">
        <f>INDEX('[1]Jan 2024 School Census'!P:P,MATCH($A135,'[1]Jan 2024 School Census'!$A:$A,0))+INDEX('[1]Jan 2024 School Census'!U:U,MATCH($A135,'[1]Jan 2024 School Census'!$A:$A,0))</f>
        <v>0</v>
      </c>
      <c r="P135" s="198">
        <f>INDEX('[1]Jan 2024 School Census'!Q:Q,MATCH($A135,'[1]Jan 2024 School Census'!$A:$A,0))+INDEX('[1]Jan 2024 School Census'!R:R,MATCH($A135,'[1]Jan 2024 School Census'!$A:$A,0))+INDEX('[1]Jan 2024 School Census'!V:V,MATCH($A135,'[1]Jan 2024 School Census'!$A:$A,0))+INDEX('[1]Jan 2024 School Census'!W:W,MATCH($A135,'[1]Jan 2024 School Census'!$A:$A,0))</f>
        <v>0</v>
      </c>
      <c r="Q135" s="198">
        <f>INDEX('[1]Jan 2024 School Census'!X:X,MATCH($A135,'[1]Jan 2024 School Census'!$A:$A,0))</f>
        <v>51.633333999999998</v>
      </c>
      <c r="R135" s="198">
        <f>INDEX('[1]Jan 2024 School Census'!Y:Y,MATCH($A135,'[1]Jan 2024 School Census'!$A:$A,0))</f>
        <v>334.93333999999999</v>
      </c>
      <c r="S135" s="198">
        <f>INDEX('[1]Jan 2024 School Census'!Z:Z,MATCH($A135,'[1]Jan 2024 School Census'!$A:$A,0))</f>
        <v>145.93333699999999</v>
      </c>
      <c r="T135" s="198">
        <f>INDEX('[1]Jan 2024 School Census'!AA:AA,MATCH($A135,'[1]Jan 2024 School Census'!$A:$A,0))+INDEX('[1]Jan 2024 School Census'!AB:AB,MATCH($A135,'[1]Jan 2024 School Census'!$A:$A,0))</f>
        <v>3.6333329999999999</v>
      </c>
      <c r="U135" s="198">
        <f>INDEX('[1]Jan 2024 AP Census'!D:D,MATCH($A135,'[1]Jan 2024 AP Census'!$A:$A,0))</f>
        <v>0</v>
      </c>
      <c r="V135" s="198">
        <f>INDEX('[1]Jan 2024 AP Census'!E:E,MATCH($A135,'[1]Jan 2024 AP Census'!$A:$A,0))</f>
        <v>0</v>
      </c>
      <c r="W135" s="198">
        <f>INDEX('[1]Jan 2024 AP Census'!F:F,MATCH($A135,'[1]Jan 2024 AP Census'!$A:$A,0))</f>
        <v>0</v>
      </c>
      <c r="X135" s="198">
        <f>INDEX('[1]Jan 2024 EY Census'!D:D,MATCH($A135,'[1]Jan 2024 EY Census'!$A:$A,0))</f>
        <v>199.223849</v>
      </c>
      <c r="Y135" s="198">
        <f>INDEX('[1]Jan 2024 EY Census'!E:E,MATCH($A135,'[1]Jan 2024 EY Census'!$A:$A,0))</f>
        <v>575.05440599999997</v>
      </c>
      <c r="Z135" s="198">
        <f>INDEX('[1]Jan 2024 EY Census'!F:F,MATCH($A135,'[1]Jan 2024 EY Census'!$A:$A,0))</f>
        <v>191.70835299999999</v>
      </c>
      <c r="AA135" s="198">
        <f>INDEX('[1]Jan 2024 EY Census'!G:G,MATCH($A135,'[1]Jan 2024 EY Census'!$A:$A,0))</f>
        <v>12</v>
      </c>
      <c r="AB135" s="198">
        <f>INDEX('[1]Jan 2024 School Census'!AF:AF,MATCH($A135,'[1]Jan 2024 School Census'!$A:$A,0))</f>
        <v>0</v>
      </c>
      <c r="AC135" s="198">
        <f>INDEX('[1]Jan 2024 School Census'!AG:AG,MATCH($A135,'[1]Jan 2024 School Census'!$A:$A,0))</f>
        <v>0</v>
      </c>
      <c r="AD135" s="198">
        <f>INDEX('[1]Jan 2024 School Census'!AH:AH,MATCH($A135,'[1]Jan 2024 School Census'!$A:$A,0))+INDEX('[1]Jan 2024 School Census'!AI:AI,MATCH($A135,'[1]Jan 2024 School Census'!$A:$A,0))</f>
        <v>0</v>
      </c>
      <c r="AE135" s="198">
        <f>INDEX('[1]Jan 2024 School Census'!AJ:AJ,MATCH($A135,'[1]Jan 2024 School Census'!$A:$A,0))</f>
        <v>24.000001999999999</v>
      </c>
      <c r="AF135" s="198">
        <f>INDEX('[1]Jan 2024 School Census'!AK:AK,MATCH($A135,'[1]Jan 2024 School Census'!$A:$A,0))</f>
        <v>7.9666670000000002</v>
      </c>
      <c r="AG135" s="198">
        <f>INDEX('[1]Jan 2024 School Census'!AL:AL,MATCH($A135,'[1]Jan 2024 School Census'!$A:$A,0))+INDEX('[1]Jan 2024 School Census'!AM:AM,MATCH($A135,'[1]Jan 2024 School Census'!$A:$A,0))</f>
        <v>0</v>
      </c>
      <c r="AH135" s="198">
        <f>INDEX('[1]Jan 2024 School Census'!AN:AN,MATCH($A135,'[1]Jan 2024 School Census'!$A:$A,0))+INDEX('[1]Jan 2024 School Census'!AR:AR,MATCH($A135,'[1]Jan 2024 School Census'!$A:$A,0))</f>
        <v>0</v>
      </c>
      <c r="AI135" s="198">
        <f>INDEX('[1]Jan 2024 School Census'!AO:AO,MATCH($A135,'[1]Jan 2024 School Census'!$A:$A,0))+INDEX('[1]Jan 2024 School Census'!AS:AS,MATCH($A135,'[1]Jan 2024 School Census'!$A:$A,0))</f>
        <v>0</v>
      </c>
      <c r="AJ135" s="198">
        <f>INDEX('[1]Jan 2024 School Census'!AP:AP,MATCH($A135,'[1]Jan 2024 School Census'!$A:$A,0))+INDEX('[1]Jan 2024 School Census'!AQ:AQ,MATCH($A135,'[1]Jan 2024 School Census'!$A:$A,0))+INDEX('[1]Jan 2024 School Census'!AT:AT,MATCH($A135,'[1]Jan 2024 School Census'!$A:$A,0))+INDEX('[1]Jan 2024 School Census'!AU:AU,MATCH($A135,'[1]Jan 2024 School Census'!$A:$A,0))</f>
        <v>0</v>
      </c>
      <c r="AK135" s="198">
        <f>INDEX('[1]Jan 2024 School Census'!AV:AV,MATCH($A135,'[1]Jan 2024 School Census'!$A:$A,0))+INDEX('[1]Jan 2024 School Census'!AZ:AZ,MATCH($A135,'[1]Jan 2024 School Census'!$A:$A,0))</f>
        <v>70.266667999999996</v>
      </c>
      <c r="AL135" s="198">
        <f>INDEX('[1]Jan 2024 School Census'!AW:AW,MATCH($A135,'[1]Jan 2024 School Census'!$A:$A,0))+INDEX('[1]Jan 2024 School Census'!BA:BA,MATCH($A135,'[1]Jan 2024 School Census'!$A:$A,0))</f>
        <v>33.333334999999998</v>
      </c>
      <c r="AM135" s="198">
        <f>INDEX('[1]Jan 2024 School Census'!AX:AX,MATCH($A135,'[1]Jan 2024 School Census'!$A:$A,0))+INDEX('[1]Jan 2024 School Census'!BB:BB,MATCH($A135,'[1]Jan 2024 School Census'!$A:$A,0))+INDEX('[1]Jan 2024 School Census'!AY:AY,MATCH($A135,'[1]Jan 2024 School Census'!$A:$A,0))+INDEX('[1]Jan 2024 School Census'!BC:BC,MATCH($A135,'[1]Jan 2024 School Census'!$A:$A,0))</f>
        <v>3.6333329999999999</v>
      </c>
      <c r="AN135" s="198">
        <f>INDEX('[1]Jan 2024 AP Census'!I:I,MATCH($A135,'[1]Jan 2024 AP Census'!$A:$A,0))</f>
        <v>0</v>
      </c>
      <c r="AO135" s="198">
        <f>INDEX('[1]Jan 2024 AP Census'!J:J,MATCH($A135,'[1]Jan 2024 AP Census'!$A:$A,0))</f>
        <v>0</v>
      </c>
      <c r="AP135" s="198">
        <f>INDEX('[1]Jan 2024 EY Census'!N:N,MATCH($A135,'[1]Jan 2024 EY Census'!$A:$A,0))</f>
        <v>75.671496000000005</v>
      </c>
      <c r="AQ135" s="198">
        <f>INDEX('[1]Jan 2024 EY Census'!O:O,MATCH($A135,'[1]Jan 2024 EY Census'!$A:$A,0))</f>
        <v>25.201757000000001</v>
      </c>
      <c r="AR135" s="198">
        <f>INDEX('[1]Jan 2024 EY Census'!P:P,MATCH($A135,'[1]Jan 2024 EY Census'!$A:$A,0))</f>
        <v>2</v>
      </c>
      <c r="AS135" s="198">
        <f>INDEX('[1]Jan 2024 School Census'!BE:BE,MATCH($A135,'[1]Jan 2024 School Census'!$A:$A,0))</f>
        <v>0</v>
      </c>
      <c r="AT135" s="198">
        <f>INDEX('[1]Jan 2024 School Census'!BF:BF,MATCH($A135,'[1]Jan 2024 School Census'!$A:$A,0))</f>
        <v>0</v>
      </c>
      <c r="AU135" s="198">
        <f>INDEX('[1]Jan 2024 School Census'!BG:BG,MATCH($A135,'[1]Jan 2024 School Census'!$A:$A,0))+INDEX('[1]Jan 2024 School Census'!BH:BH,MATCH($A135,'[1]Jan 2024 School Census'!$A:$A,0))</f>
        <v>0</v>
      </c>
      <c r="AV135" s="198">
        <f>INDEX('[1]Jan 2024 School Census'!BI:BI,MATCH($A135,'[1]Jan 2024 School Census'!$A:$A,0))</f>
        <v>47.997332999999998</v>
      </c>
      <c r="AW135" s="198">
        <f>INDEX('[1]Jan 2024 School Census'!BJ:BJ,MATCH($A135,'[1]Jan 2024 School Census'!$A:$A,0))</f>
        <v>28.499998999999999</v>
      </c>
      <c r="AX135" s="198">
        <f>INDEX('[1]Jan 2024 School Census'!BK:BK,MATCH($A135,'[1]Jan 2024 School Census'!$A:$A,0))+INDEX('[1]Jan 2024 School Census'!BL:BL,MATCH($A135,'[1]Jan 2024 School Census'!$A:$A,0))</f>
        <v>0.2</v>
      </c>
      <c r="AY135" s="198">
        <f>INDEX('[1]Jan 2024 School Census'!BM:BM,MATCH($A135,'[1]Jan 2024 School Census'!$A:$A,0))+INDEX('[1]Jan 2024 School Census'!BQ:BQ,MATCH($A135,'[1]Jan 2024 School Census'!$A:$A,0))</f>
        <v>0</v>
      </c>
      <c r="AZ135" s="198">
        <f>INDEX('[1]Jan 2024 School Census'!BN:BN,MATCH($A135,'[1]Jan 2024 School Census'!$A:$A,0))+INDEX('[1]Jan 2024 School Census'!BR:BR,MATCH($A135,'[1]Jan 2024 School Census'!$A:$A,0))</f>
        <v>0</v>
      </c>
      <c r="BA135" s="198">
        <f>INDEX('[1]Jan 2024 School Census'!BO:BO,MATCH($A135,'[1]Jan 2024 School Census'!$A:$A,0))+INDEX('[1]Jan 2024 School Census'!BP:BP,MATCH($A135,'[1]Jan 2024 School Census'!$A:$A,0))+INDEX('[1]Jan 2024 School Census'!BS:BS,MATCH($A135,'[1]Jan 2024 School Census'!$A:$A,0))+INDEX('[1]Jan 2024 School Census'!BT:BT,MATCH($A135,'[1]Jan 2024 School Census'!$A:$A,0))</f>
        <v>0</v>
      </c>
      <c r="BB135" s="198">
        <f>INDEX('[1]Jan 2024 School Census'!BU:BU,MATCH($A135,'[1]Jan 2024 School Census'!$A:$A,0))</f>
        <v>108.336663</v>
      </c>
      <c r="BC135" s="198">
        <f>INDEX('[1]Jan 2024 School Census'!BV:BV,MATCH($A135,'[1]Jan 2024 School Census'!$A:$A,0))</f>
        <v>51.208665000000003</v>
      </c>
      <c r="BD135" s="198">
        <f>INDEX('[1]Jan 2024 School Census'!BW:BW,MATCH($A135,'[1]Jan 2024 School Census'!$A:$A,0))+INDEX('[1]Jan 2024 School Census'!BX:BX,MATCH($A135,'[1]Jan 2024 School Census'!$A:$A,0))</f>
        <v>0.66666700000000001</v>
      </c>
      <c r="BE135" s="198">
        <f>INDEX('[1]Jan 2024 EY Census'!J:J,MATCH($A135,'[1]Jan 2024 EY Census'!$A:$A,0))</f>
        <v>314.750675</v>
      </c>
      <c r="BF135" s="198">
        <f>INDEX('[1]Jan 2024 EY Census'!K:K,MATCH($A135,'[1]Jan 2024 EY Census'!$A:$A,0))</f>
        <v>117.680668</v>
      </c>
      <c r="BG135" s="198">
        <f>INDEX('[1]Jan 2024 EY Census'!L:L,MATCH($A135,'[1]Jan 2024 EY Census'!$A:$A,0))</f>
        <v>7.6</v>
      </c>
      <c r="BH135" s="198">
        <f t="shared" si="24"/>
        <v>136</v>
      </c>
      <c r="BI135" s="198">
        <f t="shared" si="25"/>
        <v>131</v>
      </c>
      <c r="BJ135" s="198">
        <f t="shared" si="26"/>
        <v>17</v>
      </c>
      <c r="BK135" s="198">
        <f t="shared" si="27"/>
        <v>298.5</v>
      </c>
      <c r="BL135" s="198">
        <v>15</v>
      </c>
      <c r="BN135" s="218">
        <v>314</v>
      </c>
      <c r="BO135" s="218" t="s">
        <v>159</v>
      </c>
      <c r="BP135" s="218">
        <v>3147001</v>
      </c>
      <c r="BQ135" s="218">
        <v>142740</v>
      </c>
      <c r="BR135" s="218" t="s">
        <v>353</v>
      </c>
      <c r="BS135" s="218" t="s">
        <v>245</v>
      </c>
      <c r="BT135" s="194" t="str">
        <f t="shared" si="23"/>
        <v>Academy</v>
      </c>
      <c r="BU135" s="211">
        <v>16</v>
      </c>
      <c r="BV135" s="211">
        <v>166</v>
      </c>
      <c r="BW135" s="199">
        <f t="shared" ref="BW135:BW147" si="28">IF(BN135=BN134,BW134+1,1)</f>
        <v>2</v>
      </c>
      <c r="BX135" s="195" t="str">
        <f t="shared" ref="BX135:BX147" si="29">BN135&amp;BW135</f>
        <v>3142</v>
      </c>
      <c r="BY135" s="228">
        <v>893</v>
      </c>
      <c r="BZ135" s="229" t="s">
        <v>201</v>
      </c>
      <c r="CA135" s="258">
        <v>1394.6219307894737</v>
      </c>
      <c r="CB135" s="259">
        <v>145.11596747368421</v>
      </c>
      <c r="CC135" s="258">
        <v>993.42806994736839</v>
      </c>
      <c r="CD135" s="259">
        <v>7.9847368421052636</v>
      </c>
    </row>
    <row r="136" spans="1:82" ht="14.5" x14ac:dyDescent="0.35">
      <c r="A136" s="196">
        <v>211</v>
      </c>
      <c r="B136" s="197" t="s">
        <v>137</v>
      </c>
      <c r="C136" s="198">
        <v>22425.5</v>
      </c>
      <c r="D136" s="198">
        <v>14938</v>
      </c>
      <c r="E136" s="198">
        <f>INDEX('[1]Jan 2024 School Census'!D:D,MATCH($A136,'[1]Jan 2024 School Census'!$A:$A,0))</f>
        <v>61</v>
      </c>
      <c r="F136" s="198">
        <f>INDEX('[1]Jan 2024 School Census'!E:E,MATCH($A136,'[1]Jan 2024 School Census'!$A:$A,0))</f>
        <v>189</v>
      </c>
      <c r="G136" s="198">
        <f>INDEX('[1]Jan 2024 School Census'!F:F,MATCH($A136,'[1]Jan 2024 School Census'!$A:$A,0))</f>
        <v>69</v>
      </c>
      <c r="H136" s="198">
        <f>INDEX('[1]Jan 2024 School Census'!G:G,MATCH($A136,'[1]Jan 2024 School Census'!$A:$A,0))+INDEX('[1]Jan 2024 School Census'!H:H,MATCH($A136,'[1]Jan 2024 School Census'!$A:$A,0))</f>
        <v>2</v>
      </c>
      <c r="I136" s="198">
        <f>INDEX('[1]Jan 2024 School Census'!I:I,MATCH($A136,'[1]Jan 2024 School Census'!$A:$A,0))</f>
        <v>74</v>
      </c>
      <c r="J136" s="198">
        <f>INDEX('[1]Jan 2024 School Census'!J:J,MATCH($A136,'[1]Jan 2024 School Census'!$A:$A,0))</f>
        <v>1358.5</v>
      </c>
      <c r="K136" s="198">
        <f>INDEX('[1]Jan 2024 School Census'!K:K,MATCH($A136,'[1]Jan 2024 School Census'!$A:$A,0))</f>
        <v>684</v>
      </c>
      <c r="L136" s="198">
        <f>INDEX('[1]Jan 2024 School Census'!L:L,MATCH($A136,'[1]Jan 2024 School Census'!$A:$A,0))+INDEX('[1]Jan 2024 School Census'!M:M,MATCH($A136,'[1]Jan 2024 School Census'!$A:$A,0))</f>
        <v>5</v>
      </c>
      <c r="M136" s="198">
        <f>INDEX('[1]Jan 2024 School Census'!N:N,MATCH($A136,'[1]Jan 2024 School Census'!$A:$A,0))+INDEX('[1]Jan 2024 School Census'!S:S,MATCH($A136,'[1]Jan 2024 School Census'!$A:$A,0))</f>
        <v>0</v>
      </c>
      <c r="N136" s="198">
        <f>INDEX('[1]Jan 2024 School Census'!O:O,MATCH($A136,'[1]Jan 2024 School Census'!$A:$A,0))+INDEX('[1]Jan 2024 School Census'!T:T,MATCH($A136,'[1]Jan 2024 School Census'!$A:$A,0))</f>
        <v>0</v>
      </c>
      <c r="O136" s="198">
        <f>INDEX('[1]Jan 2024 School Census'!P:P,MATCH($A136,'[1]Jan 2024 School Census'!$A:$A,0))+INDEX('[1]Jan 2024 School Census'!U:U,MATCH($A136,'[1]Jan 2024 School Census'!$A:$A,0))</f>
        <v>0</v>
      </c>
      <c r="P136" s="198">
        <f>INDEX('[1]Jan 2024 School Census'!Q:Q,MATCH($A136,'[1]Jan 2024 School Census'!$A:$A,0))+INDEX('[1]Jan 2024 School Census'!R:R,MATCH($A136,'[1]Jan 2024 School Census'!$A:$A,0))+INDEX('[1]Jan 2024 School Census'!V:V,MATCH($A136,'[1]Jan 2024 School Census'!$A:$A,0))+INDEX('[1]Jan 2024 School Census'!W:W,MATCH($A136,'[1]Jan 2024 School Census'!$A:$A,0))</f>
        <v>0</v>
      </c>
      <c r="Q136" s="198">
        <f>INDEX('[1]Jan 2024 School Census'!X:X,MATCH($A136,'[1]Jan 2024 School Census'!$A:$A,0))</f>
        <v>29</v>
      </c>
      <c r="R136" s="198">
        <f>INDEX('[1]Jan 2024 School Census'!Y:Y,MATCH($A136,'[1]Jan 2024 School Census'!$A:$A,0))</f>
        <v>297.5</v>
      </c>
      <c r="S136" s="198">
        <f>INDEX('[1]Jan 2024 School Census'!Z:Z,MATCH($A136,'[1]Jan 2024 School Census'!$A:$A,0))</f>
        <v>156</v>
      </c>
      <c r="T136" s="198">
        <f>INDEX('[1]Jan 2024 School Census'!AA:AA,MATCH($A136,'[1]Jan 2024 School Census'!$A:$A,0))+INDEX('[1]Jan 2024 School Census'!AB:AB,MATCH($A136,'[1]Jan 2024 School Census'!$A:$A,0))</f>
        <v>1</v>
      </c>
      <c r="U136" s="198">
        <f>INDEX('[1]Jan 2024 AP Census'!D:D,MATCH($A136,'[1]Jan 2024 AP Census'!$A:$A,0))</f>
        <v>0</v>
      </c>
      <c r="V136" s="198">
        <f>INDEX('[1]Jan 2024 AP Census'!E:E,MATCH($A136,'[1]Jan 2024 AP Census'!$A:$A,0))</f>
        <v>0</v>
      </c>
      <c r="W136" s="198">
        <f>INDEX('[1]Jan 2024 AP Census'!F:F,MATCH($A136,'[1]Jan 2024 AP Census'!$A:$A,0))</f>
        <v>0</v>
      </c>
      <c r="X136" s="198">
        <f>INDEX('[1]Jan 2024 EY Census'!D:D,MATCH($A136,'[1]Jan 2024 EY Census'!$A:$A,0))</f>
        <v>721.71052699999996</v>
      </c>
      <c r="Y136" s="198">
        <f>INDEX('[1]Jan 2024 EY Census'!E:E,MATCH($A136,'[1]Jan 2024 EY Census'!$A:$A,0))</f>
        <v>1069.7703859999999</v>
      </c>
      <c r="Z136" s="198">
        <f>INDEX('[1]Jan 2024 EY Census'!F:F,MATCH($A136,'[1]Jan 2024 EY Census'!$A:$A,0))</f>
        <v>249</v>
      </c>
      <c r="AA136" s="198">
        <f>INDEX('[1]Jan 2024 EY Census'!G:G,MATCH($A136,'[1]Jan 2024 EY Census'!$A:$A,0))</f>
        <v>104.87719300000001</v>
      </c>
      <c r="AB136" s="198">
        <f>INDEX('[1]Jan 2024 School Census'!AF:AF,MATCH($A136,'[1]Jan 2024 School Census'!$A:$A,0))</f>
        <v>62</v>
      </c>
      <c r="AC136" s="198">
        <f>INDEX('[1]Jan 2024 School Census'!AG:AG,MATCH($A136,'[1]Jan 2024 School Census'!$A:$A,0))</f>
        <v>9</v>
      </c>
      <c r="AD136" s="198">
        <f>INDEX('[1]Jan 2024 School Census'!AH:AH,MATCH($A136,'[1]Jan 2024 School Census'!$A:$A,0))+INDEX('[1]Jan 2024 School Census'!AI:AI,MATCH($A136,'[1]Jan 2024 School Census'!$A:$A,0))</f>
        <v>0</v>
      </c>
      <c r="AE136" s="198">
        <f>INDEX('[1]Jan 2024 School Census'!AJ:AJ,MATCH($A136,'[1]Jan 2024 School Census'!$A:$A,0))</f>
        <v>340</v>
      </c>
      <c r="AF136" s="198">
        <f>INDEX('[1]Jan 2024 School Census'!AK:AK,MATCH($A136,'[1]Jan 2024 School Census'!$A:$A,0))</f>
        <v>191</v>
      </c>
      <c r="AG136" s="198">
        <f>INDEX('[1]Jan 2024 School Census'!AL:AL,MATCH($A136,'[1]Jan 2024 School Census'!$A:$A,0))+INDEX('[1]Jan 2024 School Census'!AM:AM,MATCH($A136,'[1]Jan 2024 School Census'!$A:$A,0))</f>
        <v>1</v>
      </c>
      <c r="AH136" s="198">
        <f>INDEX('[1]Jan 2024 School Census'!AN:AN,MATCH($A136,'[1]Jan 2024 School Census'!$A:$A,0))+INDEX('[1]Jan 2024 School Census'!AR:AR,MATCH($A136,'[1]Jan 2024 School Census'!$A:$A,0))</f>
        <v>0</v>
      </c>
      <c r="AI136" s="198">
        <f>INDEX('[1]Jan 2024 School Census'!AO:AO,MATCH($A136,'[1]Jan 2024 School Census'!$A:$A,0))+INDEX('[1]Jan 2024 School Census'!AS:AS,MATCH($A136,'[1]Jan 2024 School Census'!$A:$A,0))</f>
        <v>0</v>
      </c>
      <c r="AJ136" s="198">
        <f>INDEX('[1]Jan 2024 School Census'!AP:AP,MATCH($A136,'[1]Jan 2024 School Census'!$A:$A,0))+INDEX('[1]Jan 2024 School Census'!AQ:AQ,MATCH($A136,'[1]Jan 2024 School Census'!$A:$A,0))+INDEX('[1]Jan 2024 School Census'!AT:AT,MATCH($A136,'[1]Jan 2024 School Census'!$A:$A,0))+INDEX('[1]Jan 2024 School Census'!AU:AU,MATCH($A136,'[1]Jan 2024 School Census'!$A:$A,0))</f>
        <v>0</v>
      </c>
      <c r="AK136" s="198">
        <f>INDEX('[1]Jan 2024 School Census'!AV:AV,MATCH($A136,'[1]Jan 2024 School Census'!$A:$A,0))+INDEX('[1]Jan 2024 School Census'!AZ:AZ,MATCH($A136,'[1]Jan 2024 School Census'!$A:$A,0))</f>
        <v>54</v>
      </c>
      <c r="AL136" s="198">
        <f>INDEX('[1]Jan 2024 School Census'!AW:AW,MATCH($A136,'[1]Jan 2024 School Census'!$A:$A,0))+INDEX('[1]Jan 2024 School Census'!BA:BA,MATCH($A136,'[1]Jan 2024 School Census'!$A:$A,0))</f>
        <v>27</v>
      </c>
      <c r="AM136" s="198">
        <f>INDEX('[1]Jan 2024 School Census'!AX:AX,MATCH($A136,'[1]Jan 2024 School Census'!$A:$A,0))+INDEX('[1]Jan 2024 School Census'!BB:BB,MATCH($A136,'[1]Jan 2024 School Census'!$A:$A,0))+INDEX('[1]Jan 2024 School Census'!AY:AY,MATCH($A136,'[1]Jan 2024 School Census'!$A:$A,0))+INDEX('[1]Jan 2024 School Census'!BC:BC,MATCH($A136,'[1]Jan 2024 School Census'!$A:$A,0))</f>
        <v>0</v>
      </c>
      <c r="AN136" s="198">
        <f>INDEX('[1]Jan 2024 AP Census'!I:I,MATCH($A136,'[1]Jan 2024 AP Census'!$A:$A,0))</f>
        <v>0</v>
      </c>
      <c r="AO136" s="198">
        <f>INDEX('[1]Jan 2024 AP Census'!J:J,MATCH($A136,'[1]Jan 2024 AP Census'!$A:$A,0))</f>
        <v>0</v>
      </c>
      <c r="AP136" s="198">
        <f>INDEX('[1]Jan 2024 EY Census'!N:N,MATCH($A136,'[1]Jan 2024 EY Census'!$A:$A,0))</f>
        <v>145.87719300000001</v>
      </c>
      <c r="AQ136" s="198">
        <f>INDEX('[1]Jan 2024 EY Census'!O:O,MATCH($A136,'[1]Jan 2024 EY Census'!$A:$A,0))</f>
        <v>31</v>
      </c>
      <c r="AR136" s="198">
        <f>INDEX('[1]Jan 2024 EY Census'!P:P,MATCH($A136,'[1]Jan 2024 EY Census'!$A:$A,0))</f>
        <v>8</v>
      </c>
      <c r="AS136" s="198">
        <f>INDEX('[1]Jan 2024 School Census'!BE:BE,MATCH($A136,'[1]Jan 2024 School Census'!$A:$A,0))</f>
        <v>50</v>
      </c>
      <c r="AT136" s="198">
        <f>INDEX('[1]Jan 2024 School Census'!BF:BF,MATCH($A136,'[1]Jan 2024 School Census'!$A:$A,0))</f>
        <v>24</v>
      </c>
      <c r="AU136" s="198">
        <f>INDEX('[1]Jan 2024 School Census'!BG:BG,MATCH($A136,'[1]Jan 2024 School Census'!$A:$A,0))+INDEX('[1]Jan 2024 School Census'!BH:BH,MATCH($A136,'[1]Jan 2024 School Census'!$A:$A,0))</f>
        <v>2</v>
      </c>
      <c r="AV136" s="198">
        <f>INDEX('[1]Jan 2024 School Census'!BI:BI,MATCH($A136,'[1]Jan 2024 School Census'!$A:$A,0))</f>
        <v>309.5</v>
      </c>
      <c r="AW136" s="198">
        <f>INDEX('[1]Jan 2024 School Census'!BJ:BJ,MATCH($A136,'[1]Jan 2024 School Census'!$A:$A,0))</f>
        <v>160</v>
      </c>
      <c r="AX136" s="198">
        <f>INDEX('[1]Jan 2024 School Census'!BK:BK,MATCH($A136,'[1]Jan 2024 School Census'!$A:$A,0))+INDEX('[1]Jan 2024 School Census'!BL:BL,MATCH($A136,'[1]Jan 2024 School Census'!$A:$A,0))</f>
        <v>3</v>
      </c>
      <c r="AY136" s="198">
        <f>INDEX('[1]Jan 2024 School Census'!BM:BM,MATCH($A136,'[1]Jan 2024 School Census'!$A:$A,0))+INDEX('[1]Jan 2024 School Census'!BQ:BQ,MATCH($A136,'[1]Jan 2024 School Census'!$A:$A,0))</f>
        <v>0</v>
      </c>
      <c r="AZ136" s="198">
        <f>INDEX('[1]Jan 2024 School Census'!BN:BN,MATCH($A136,'[1]Jan 2024 School Census'!$A:$A,0))+INDEX('[1]Jan 2024 School Census'!BR:BR,MATCH($A136,'[1]Jan 2024 School Census'!$A:$A,0))</f>
        <v>0</v>
      </c>
      <c r="BA136" s="198">
        <f>INDEX('[1]Jan 2024 School Census'!BO:BO,MATCH($A136,'[1]Jan 2024 School Census'!$A:$A,0))+INDEX('[1]Jan 2024 School Census'!BP:BP,MATCH($A136,'[1]Jan 2024 School Census'!$A:$A,0))+INDEX('[1]Jan 2024 School Census'!BS:BS,MATCH($A136,'[1]Jan 2024 School Census'!$A:$A,0))+INDEX('[1]Jan 2024 School Census'!BT:BT,MATCH($A136,'[1]Jan 2024 School Census'!$A:$A,0))</f>
        <v>0</v>
      </c>
      <c r="BB136" s="198">
        <f>INDEX('[1]Jan 2024 School Census'!BU:BU,MATCH($A136,'[1]Jan 2024 School Census'!$A:$A,0))</f>
        <v>67.166663999999997</v>
      </c>
      <c r="BC136" s="198">
        <f>INDEX('[1]Jan 2024 School Census'!BV:BV,MATCH($A136,'[1]Jan 2024 School Census'!$A:$A,0))</f>
        <v>31.166664999999998</v>
      </c>
      <c r="BD136" s="198">
        <f>INDEX('[1]Jan 2024 School Census'!BW:BW,MATCH($A136,'[1]Jan 2024 School Census'!$A:$A,0))+INDEX('[1]Jan 2024 School Census'!BX:BX,MATCH($A136,'[1]Jan 2024 School Census'!$A:$A,0))</f>
        <v>0</v>
      </c>
      <c r="BE136" s="198">
        <f>INDEX('[1]Jan 2024 EY Census'!J:J,MATCH($A136,'[1]Jan 2024 EY Census'!$A:$A,0))</f>
        <v>272.208664</v>
      </c>
      <c r="BF136" s="198">
        <f>INDEX('[1]Jan 2024 EY Census'!K:K,MATCH($A136,'[1]Jan 2024 EY Census'!$A:$A,0))</f>
        <v>87.833332999999996</v>
      </c>
      <c r="BG136" s="198">
        <f>INDEX('[1]Jan 2024 EY Census'!L:L,MATCH($A136,'[1]Jan 2024 EY Census'!$A:$A,0))</f>
        <v>12</v>
      </c>
      <c r="BH136" s="198">
        <f t="shared" si="24"/>
        <v>331</v>
      </c>
      <c r="BI136" s="198">
        <f t="shared" si="25"/>
        <v>428</v>
      </c>
      <c r="BJ136" s="198">
        <f t="shared" si="26"/>
        <v>0</v>
      </c>
      <c r="BK136" s="198">
        <f t="shared" si="27"/>
        <v>49</v>
      </c>
      <c r="BL136" s="198">
        <v>95</v>
      </c>
      <c r="BN136" s="218">
        <v>314</v>
      </c>
      <c r="BO136" s="218" t="s">
        <v>159</v>
      </c>
      <c r="BP136" s="218">
        <v>3147002</v>
      </c>
      <c r="BQ136" s="218">
        <v>142698</v>
      </c>
      <c r="BR136" s="218" t="s">
        <v>354</v>
      </c>
      <c r="BS136" s="218" t="s">
        <v>245</v>
      </c>
      <c r="BT136" s="194" t="str">
        <f t="shared" si="23"/>
        <v>Academy</v>
      </c>
      <c r="BU136" s="211">
        <v>90</v>
      </c>
      <c r="BV136" s="211">
        <v>74</v>
      </c>
      <c r="BW136" s="199">
        <f t="shared" si="28"/>
        <v>3</v>
      </c>
      <c r="BX136" s="195" t="str">
        <f t="shared" si="29"/>
        <v>3143</v>
      </c>
      <c r="BY136" s="228">
        <v>894</v>
      </c>
      <c r="BZ136" s="229" t="s">
        <v>220</v>
      </c>
      <c r="CA136" s="258">
        <v>895.52473705263151</v>
      </c>
      <c r="CB136" s="259">
        <v>280.71105263157892</v>
      </c>
      <c r="CC136" s="258">
        <v>557.30999999999995</v>
      </c>
      <c r="CD136" s="259">
        <v>12.678421052631579</v>
      </c>
    </row>
    <row r="137" spans="1:82" ht="14.5" x14ac:dyDescent="0.35">
      <c r="A137" s="196">
        <v>358</v>
      </c>
      <c r="B137" s="197" t="s">
        <v>223</v>
      </c>
      <c r="C137" s="198">
        <v>21070</v>
      </c>
      <c r="D137" s="198">
        <v>17185</v>
      </c>
      <c r="E137" s="198">
        <f>INDEX('[1]Jan 2024 School Census'!D:D,MATCH($A137,'[1]Jan 2024 School Census'!$A:$A,0))</f>
        <v>0</v>
      </c>
      <c r="F137" s="198">
        <f>INDEX('[1]Jan 2024 School Census'!E:E,MATCH($A137,'[1]Jan 2024 School Census'!$A:$A,0))</f>
        <v>0</v>
      </c>
      <c r="G137" s="198">
        <f>INDEX('[1]Jan 2024 School Census'!F:F,MATCH($A137,'[1]Jan 2024 School Census'!$A:$A,0))</f>
        <v>0</v>
      </c>
      <c r="H137" s="198">
        <f>INDEX('[1]Jan 2024 School Census'!G:G,MATCH($A137,'[1]Jan 2024 School Census'!$A:$A,0))+INDEX('[1]Jan 2024 School Census'!H:H,MATCH($A137,'[1]Jan 2024 School Census'!$A:$A,0))</f>
        <v>0</v>
      </c>
      <c r="I137" s="198">
        <f>INDEX('[1]Jan 2024 School Census'!I:I,MATCH($A137,'[1]Jan 2024 School Census'!$A:$A,0))</f>
        <v>10</v>
      </c>
      <c r="J137" s="198">
        <f>INDEX('[1]Jan 2024 School Census'!J:J,MATCH($A137,'[1]Jan 2024 School Census'!$A:$A,0))</f>
        <v>830</v>
      </c>
      <c r="K137" s="198">
        <f>INDEX('[1]Jan 2024 School Census'!K:K,MATCH($A137,'[1]Jan 2024 School Census'!$A:$A,0))</f>
        <v>428.3</v>
      </c>
      <c r="L137" s="198">
        <f>INDEX('[1]Jan 2024 School Census'!L:L,MATCH($A137,'[1]Jan 2024 School Census'!$A:$A,0))+INDEX('[1]Jan 2024 School Census'!M:M,MATCH($A137,'[1]Jan 2024 School Census'!$A:$A,0))</f>
        <v>1</v>
      </c>
      <c r="M137" s="198">
        <f>INDEX('[1]Jan 2024 School Census'!N:N,MATCH($A137,'[1]Jan 2024 School Census'!$A:$A,0))+INDEX('[1]Jan 2024 School Census'!S:S,MATCH($A137,'[1]Jan 2024 School Census'!$A:$A,0))</f>
        <v>0</v>
      </c>
      <c r="N137" s="198">
        <f>INDEX('[1]Jan 2024 School Census'!O:O,MATCH($A137,'[1]Jan 2024 School Census'!$A:$A,0))+INDEX('[1]Jan 2024 School Census'!T:T,MATCH($A137,'[1]Jan 2024 School Census'!$A:$A,0))</f>
        <v>0</v>
      </c>
      <c r="O137" s="198">
        <f>INDEX('[1]Jan 2024 School Census'!P:P,MATCH($A137,'[1]Jan 2024 School Census'!$A:$A,0))+INDEX('[1]Jan 2024 School Census'!U:U,MATCH($A137,'[1]Jan 2024 School Census'!$A:$A,0))</f>
        <v>0</v>
      </c>
      <c r="P137" s="198">
        <f>INDEX('[1]Jan 2024 School Census'!Q:Q,MATCH($A137,'[1]Jan 2024 School Census'!$A:$A,0))+INDEX('[1]Jan 2024 School Census'!R:R,MATCH($A137,'[1]Jan 2024 School Census'!$A:$A,0))+INDEX('[1]Jan 2024 School Census'!V:V,MATCH($A137,'[1]Jan 2024 School Census'!$A:$A,0))+INDEX('[1]Jan 2024 School Census'!W:W,MATCH($A137,'[1]Jan 2024 School Census'!$A:$A,0))</f>
        <v>0</v>
      </c>
      <c r="Q137" s="198">
        <f>INDEX('[1]Jan 2024 School Census'!X:X,MATCH($A137,'[1]Jan 2024 School Census'!$A:$A,0))</f>
        <v>9.6</v>
      </c>
      <c r="R137" s="198">
        <f>INDEX('[1]Jan 2024 School Census'!Y:Y,MATCH($A137,'[1]Jan 2024 School Census'!$A:$A,0))</f>
        <v>221</v>
      </c>
      <c r="S137" s="198">
        <f>INDEX('[1]Jan 2024 School Census'!Z:Z,MATCH($A137,'[1]Jan 2024 School Census'!$A:$A,0))</f>
        <v>110.666667</v>
      </c>
      <c r="T137" s="198">
        <f>INDEX('[1]Jan 2024 School Census'!AA:AA,MATCH($A137,'[1]Jan 2024 School Census'!$A:$A,0))+INDEX('[1]Jan 2024 School Census'!AB:AB,MATCH($A137,'[1]Jan 2024 School Census'!$A:$A,0))</f>
        <v>1</v>
      </c>
      <c r="U137" s="198">
        <f>INDEX('[1]Jan 2024 AP Census'!D:D,MATCH($A137,'[1]Jan 2024 AP Census'!$A:$A,0))</f>
        <v>0</v>
      </c>
      <c r="V137" s="198">
        <f>INDEX('[1]Jan 2024 AP Census'!E:E,MATCH($A137,'[1]Jan 2024 AP Census'!$A:$A,0))</f>
        <v>0</v>
      </c>
      <c r="W137" s="198">
        <f>INDEX('[1]Jan 2024 AP Census'!F:F,MATCH($A137,'[1]Jan 2024 AP Census'!$A:$A,0))</f>
        <v>0</v>
      </c>
      <c r="X137" s="198">
        <f>INDEX('[1]Jan 2024 EY Census'!D:D,MATCH($A137,'[1]Jan 2024 EY Census'!$A:$A,0))</f>
        <v>383.5</v>
      </c>
      <c r="Y137" s="198">
        <f>INDEX('[1]Jan 2024 EY Census'!E:E,MATCH($A137,'[1]Jan 2024 EY Census'!$A:$A,0))</f>
        <v>1443.4666669999999</v>
      </c>
      <c r="Z137" s="198">
        <f>INDEX('[1]Jan 2024 EY Census'!F:F,MATCH($A137,'[1]Jan 2024 EY Census'!$A:$A,0))</f>
        <v>365.53333300000003</v>
      </c>
      <c r="AA137" s="198">
        <f>INDEX('[1]Jan 2024 EY Census'!G:G,MATCH($A137,'[1]Jan 2024 EY Census'!$A:$A,0))</f>
        <v>70</v>
      </c>
      <c r="AB137" s="198">
        <f>INDEX('[1]Jan 2024 School Census'!AF:AF,MATCH($A137,'[1]Jan 2024 School Census'!$A:$A,0))</f>
        <v>0</v>
      </c>
      <c r="AC137" s="198">
        <f>INDEX('[1]Jan 2024 School Census'!AG:AG,MATCH($A137,'[1]Jan 2024 School Census'!$A:$A,0))</f>
        <v>0</v>
      </c>
      <c r="AD137" s="198">
        <f>INDEX('[1]Jan 2024 School Census'!AH:AH,MATCH($A137,'[1]Jan 2024 School Census'!$A:$A,0))+INDEX('[1]Jan 2024 School Census'!AI:AI,MATCH($A137,'[1]Jan 2024 School Census'!$A:$A,0))</f>
        <v>0</v>
      </c>
      <c r="AE137" s="198">
        <f>INDEX('[1]Jan 2024 School Census'!AJ:AJ,MATCH($A137,'[1]Jan 2024 School Census'!$A:$A,0))</f>
        <v>81.5</v>
      </c>
      <c r="AF137" s="198">
        <f>INDEX('[1]Jan 2024 School Census'!AK:AK,MATCH($A137,'[1]Jan 2024 School Census'!$A:$A,0))</f>
        <v>43.5</v>
      </c>
      <c r="AG137" s="198">
        <f>INDEX('[1]Jan 2024 School Census'!AL:AL,MATCH($A137,'[1]Jan 2024 School Census'!$A:$A,0))+INDEX('[1]Jan 2024 School Census'!AM:AM,MATCH($A137,'[1]Jan 2024 School Census'!$A:$A,0))</f>
        <v>0</v>
      </c>
      <c r="AH137" s="198">
        <f>INDEX('[1]Jan 2024 School Census'!AN:AN,MATCH($A137,'[1]Jan 2024 School Census'!$A:$A,0))+INDEX('[1]Jan 2024 School Census'!AR:AR,MATCH($A137,'[1]Jan 2024 School Census'!$A:$A,0))</f>
        <v>0</v>
      </c>
      <c r="AI137" s="198">
        <f>INDEX('[1]Jan 2024 School Census'!AO:AO,MATCH($A137,'[1]Jan 2024 School Census'!$A:$A,0))+INDEX('[1]Jan 2024 School Census'!AS:AS,MATCH($A137,'[1]Jan 2024 School Census'!$A:$A,0))</f>
        <v>0</v>
      </c>
      <c r="AJ137" s="198">
        <f>INDEX('[1]Jan 2024 School Census'!AP:AP,MATCH($A137,'[1]Jan 2024 School Census'!$A:$A,0))+INDEX('[1]Jan 2024 School Census'!AQ:AQ,MATCH($A137,'[1]Jan 2024 School Census'!$A:$A,0))+INDEX('[1]Jan 2024 School Census'!AT:AT,MATCH($A137,'[1]Jan 2024 School Census'!$A:$A,0))+INDEX('[1]Jan 2024 School Census'!AU:AU,MATCH($A137,'[1]Jan 2024 School Census'!$A:$A,0))</f>
        <v>0</v>
      </c>
      <c r="AK137" s="198">
        <f>INDEX('[1]Jan 2024 School Census'!AV:AV,MATCH($A137,'[1]Jan 2024 School Census'!$A:$A,0))+INDEX('[1]Jan 2024 School Census'!AZ:AZ,MATCH($A137,'[1]Jan 2024 School Census'!$A:$A,0))</f>
        <v>40</v>
      </c>
      <c r="AL137" s="198">
        <f>INDEX('[1]Jan 2024 School Census'!AW:AW,MATCH($A137,'[1]Jan 2024 School Census'!$A:$A,0))+INDEX('[1]Jan 2024 School Census'!BA:BA,MATCH($A137,'[1]Jan 2024 School Census'!$A:$A,0))</f>
        <v>25</v>
      </c>
      <c r="AM137" s="198">
        <f>INDEX('[1]Jan 2024 School Census'!AX:AX,MATCH($A137,'[1]Jan 2024 School Census'!$A:$A,0))+INDEX('[1]Jan 2024 School Census'!BB:BB,MATCH($A137,'[1]Jan 2024 School Census'!$A:$A,0))+INDEX('[1]Jan 2024 School Census'!AY:AY,MATCH($A137,'[1]Jan 2024 School Census'!$A:$A,0))+INDEX('[1]Jan 2024 School Census'!BC:BC,MATCH($A137,'[1]Jan 2024 School Census'!$A:$A,0))</f>
        <v>0</v>
      </c>
      <c r="AN137" s="198">
        <f>INDEX('[1]Jan 2024 AP Census'!I:I,MATCH($A137,'[1]Jan 2024 AP Census'!$A:$A,0))</f>
        <v>0</v>
      </c>
      <c r="AO137" s="198">
        <f>INDEX('[1]Jan 2024 AP Census'!J:J,MATCH($A137,'[1]Jan 2024 AP Census'!$A:$A,0))</f>
        <v>0</v>
      </c>
      <c r="AP137" s="198">
        <f>INDEX('[1]Jan 2024 EY Census'!N:N,MATCH($A137,'[1]Jan 2024 EY Census'!$A:$A,0))</f>
        <v>74</v>
      </c>
      <c r="AQ137" s="198">
        <f>INDEX('[1]Jan 2024 EY Census'!O:O,MATCH($A137,'[1]Jan 2024 EY Census'!$A:$A,0))</f>
        <v>25</v>
      </c>
      <c r="AR137" s="198">
        <f>INDEX('[1]Jan 2024 EY Census'!P:P,MATCH($A137,'[1]Jan 2024 EY Census'!$A:$A,0))</f>
        <v>2</v>
      </c>
      <c r="AS137" s="198">
        <f>INDEX('[1]Jan 2024 School Census'!BE:BE,MATCH($A137,'[1]Jan 2024 School Census'!$A:$A,0))</f>
        <v>0</v>
      </c>
      <c r="AT137" s="198">
        <f>INDEX('[1]Jan 2024 School Census'!BF:BF,MATCH($A137,'[1]Jan 2024 School Census'!$A:$A,0))</f>
        <v>0</v>
      </c>
      <c r="AU137" s="198">
        <f>INDEX('[1]Jan 2024 School Census'!BG:BG,MATCH($A137,'[1]Jan 2024 School Census'!$A:$A,0))+INDEX('[1]Jan 2024 School Census'!BH:BH,MATCH($A137,'[1]Jan 2024 School Census'!$A:$A,0))</f>
        <v>0</v>
      </c>
      <c r="AV137" s="198">
        <f>INDEX('[1]Jan 2024 School Census'!BI:BI,MATCH($A137,'[1]Jan 2024 School Census'!$A:$A,0))</f>
        <v>432.63333299999999</v>
      </c>
      <c r="AW137" s="198">
        <f>INDEX('[1]Jan 2024 School Census'!BJ:BJ,MATCH($A137,'[1]Jan 2024 School Census'!$A:$A,0))</f>
        <v>233.60000199999999</v>
      </c>
      <c r="AX137" s="198">
        <f>INDEX('[1]Jan 2024 School Census'!BK:BK,MATCH($A137,'[1]Jan 2024 School Census'!$A:$A,0))+INDEX('[1]Jan 2024 School Census'!BL:BL,MATCH($A137,'[1]Jan 2024 School Census'!$A:$A,0))</f>
        <v>0.96666700000000005</v>
      </c>
      <c r="AY137" s="198">
        <f>INDEX('[1]Jan 2024 School Census'!BM:BM,MATCH($A137,'[1]Jan 2024 School Census'!$A:$A,0))+INDEX('[1]Jan 2024 School Census'!BQ:BQ,MATCH($A137,'[1]Jan 2024 School Census'!$A:$A,0))</f>
        <v>0</v>
      </c>
      <c r="AZ137" s="198">
        <f>INDEX('[1]Jan 2024 School Census'!BN:BN,MATCH($A137,'[1]Jan 2024 School Census'!$A:$A,0))+INDEX('[1]Jan 2024 School Census'!BR:BR,MATCH($A137,'[1]Jan 2024 School Census'!$A:$A,0))</f>
        <v>0</v>
      </c>
      <c r="BA137" s="198">
        <f>INDEX('[1]Jan 2024 School Census'!BO:BO,MATCH($A137,'[1]Jan 2024 School Census'!$A:$A,0))+INDEX('[1]Jan 2024 School Census'!BP:BP,MATCH($A137,'[1]Jan 2024 School Census'!$A:$A,0))+INDEX('[1]Jan 2024 School Census'!BS:BS,MATCH($A137,'[1]Jan 2024 School Census'!$A:$A,0))+INDEX('[1]Jan 2024 School Census'!BT:BT,MATCH($A137,'[1]Jan 2024 School Census'!$A:$A,0))</f>
        <v>0</v>
      </c>
      <c r="BB137" s="198">
        <f>INDEX('[1]Jan 2024 School Census'!BU:BU,MATCH($A137,'[1]Jan 2024 School Census'!$A:$A,0))</f>
        <v>92.933334000000002</v>
      </c>
      <c r="BC137" s="198">
        <f>INDEX('[1]Jan 2024 School Census'!BV:BV,MATCH($A137,'[1]Jan 2024 School Census'!$A:$A,0))</f>
        <v>62.933334000000002</v>
      </c>
      <c r="BD137" s="198">
        <f>INDEX('[1]Jan 2024 School Census'!BW:BW,MATCH($A137,'[1]Jan 2024 School Census'!$A:$A,0))+INDEX('[1]Jan 2024 School Census'!BX:BX,MATCH($A137,'[1]Jan 2024 School Census'!$A:$A,0))</f>
        <v>1</v>
      </c>
      <c r="BE137" s="198">
        <f>INDEX('[1]Jan 2024 EY Census'!J:J,MATCH($A137,'[1]Jan 2024 EY Census'!$A:$A,0))</f>
        <v>922.83066199999996</v>
      </c>
      <c r="BF137" s="198">
        <f>INDEX('[1]Jan 2024 EY Census'!K:K,MATCH($A137,'[1]Jan 2024 EY Census'!$A:$A,0))</f>
        <v>236.633332</v>
      </c>
      <c r="BG137" s="198">
        <f>INDEX('[1]Jan 2024 EY Census'!L:L,MATCH($A137,'[1]Jan 2024 EY Census'!$A:$A,0))</f>
        <v>24</v>
      </c>
      <c r="BH137" s="198">
        <f t="shared" si="24"/>
        <v>122</v>
      </c>
      <c r="BI137" s="198">
        <f t="shared" si="25"/>
        <v>211</v>
      </c>
      <c r="BJ137" s="198">
        <f t="shared" si="26"/>
        <v>326</v>
      </c>
      <c r="BK137" s="198">
        <f t="shared" si="27"/>
        <v>207.5</v>
      </c>
      <c r="BL137" s="198">
        <v>69</v>
      </c>
      <c r="BN137" s="218">
        <v>314</v>
      </c>
      <c r="BO137" s="218" t="s">
        <v>159</v>
      </c>
      <c r="BP137" s="218">
        <v>3147003</v>
      </c>
      <c r="BQ137" s="218">
        <v>149754</v>
      </c>
      <c r="BR137" s="218" t="s">
        <v>1232</v>
      </c>
      <c r="BS137" s="218" t="s">
        <v>256</v>
      </c>
      <c r="BT137" s="194" t="str">
        <f t="shared" si="23"/>
        <v>Academy</v>
      </c>
      <c r="BU137" s="211">
        <v>23</v>
      </c>
      <c r="BV137" s="211">
        <v>12</v>
      </c>
      <c r="BW137" s="199">
        <f t="shared" si="28"/>
        <v>4</v>
      </c>
      <c r="BX137" s="195" t="str">
        <f t="shared" si="29"/>
        <v>3144</v>
      </c>
      <c r="BY137" s="228">
        <v>895</v>
      </c>
      <c r="BZ137" s="229" t="s">
        <v>121</v>
      </c>
      <c r="CA137" s="258">
        <v>2223.5319307368422</v>
      </c>
      <c r="CB137" s="259">
        <v>166.55578936842105</v>
      </c>
      <c r="CC137" s="258">
        <v>1493.3031578947368</v>
      </c>
      <c r="CD137" s="259">
        <v>11.426315789473684</v>
      </c>
    </row>
    <row r="138" spans="1:82" ht="14.5" x14ac:dyDescent="0.35">
      <c r="A138" s="196">
        <v>384</v>
      </c>
      <c r="B138" s="197" t="s">
        <v>224</v>
      </c>
      <c r="C138" s="198">
        <v>29243.5</v>
      </c>
      <c r="D138" s="198">
        <v>20600.5</v>
      </c>
      <c r="E138" s="198">
        <f>INDEX('[1]Jan 2024 School Census'!D:D,MATCH($A138,'[1]Jan 2024 School Census'!$A:$A,0))</f>
        <v>67</v>
      </c>
      <c r="F138" s="198">
        <f>INDEX('[1]Jan 2024 School Census'!E:E,MATCH($A138,'[1]Jan 2024 School Census'!$A:$A,0))</f>
        <v>116</v>
      </c>
      <c r="G138" s="198">
        <f>INDEX('[1]Jan 2024 School Census'!F:F,MATCH($A138,'[1]Jan 2024 School Census'!$A:$A,0))</f>
        <v>58</v>
      </c>
      <c r="H138" s="198">
        <f>INDEX('[1]Jan 2024 School Census'!G:G,MATCH($A138,'[1]Jan 2024 School Census'!$A:$A,0))+INDEX('[1]Jan 2024 School Census'!H:H,MATCH($A138,'[1]Jan 2024 School Census'!$A:$A,0))</f>
        <v>3</v>
      </c>
      <c r="I138" s="198">
        <f>INDEX('[1]Jan 2024 School Census'!I:I,MATCH($A138,'[1]Jan 2024 School Census'!$A:$A,0))</f>
        <v>64</v>
      </c>
      <c r="J138" s="198">
        <f>INDEX('[1]Jan 2024 School Census'!J:J,MATCH($A138,'[1]Jan 2024 School Census'!$A:$A,0))</f>
        <v>946.45</v>
      </c>
      <c r="K138" s="198">
        <f>INDEX('[1]Jan 2024 School Census'!K:K,MATCH($A138,'[1]Jan 2024 School Census'!$A:$A,0))</f>
        <v>355.8</v>
      </c>
      <c r="L138" s="198">
        <f>INDEX('[1]Jan 2024 School Census'!L:L,MATCH($A138,'[1]Jan 2024 School Census'!$A:$A,0))+INDEX('[1]Jan 2024 School Census'!M:M,MATCH($A138,'[1]Jan 2024 School Census'!$A:$A,0))</f>
        <v>3</v>
      </c>
      <c r="M138" s="198">
        <f>INDEX('[1]Jan 2024 School Census'!N:N,MATCH($A138,'[1]Jan 2024 School Census'!$A:$A,0))+INDEX('[1]Jan 2024 School Census'!S:S,MATCH($A138,'[1]Jan 2024 School Census'!$A:$A,0))</f>
        <v>0</v>
      </c>
      <c r="N138" s="198">
        <f>INDEX('[1]Jan 2024 School Census'!O:O,MATCH($A138,'[1]Jan 2024 School Census'!$A:$A,0))+INDEX('[1]Jan 2024 School Census'!T:T,MATCH($A138,'[1]Jan 2024 School Census'!$A:$A,0))</f>
        <v>0</v>
      </c>
      <c r="O138" s="198">
        <f>INDEX('[1]Jan 2024 School Census'!P:P,MATCH($A138,'[1]Jan 2024 School Census'!$A:$A,0))+INDEX('[1]Jan 2024 School Census'!U:U,MATCH($A138,'[1]Jan 2024 School Census'!$A:$A,0))</f>
        <v>0</v>
      </c>
      <c r="P138" s="198">
        <f>INDEX('[1]Jan 2024 School Census'!Q:Q,MATCH($A138,'[1]Jan 2024 School Census'!$A:$A,0))+INDEX('[1]Jan 2024 School Census'!R:R,MATCH($A138,'[1]Jan 2024 School Census'!$A:$A,0))+INDEX('[1]Jan 2024 School Census'!V:V,MATCH($A138,'[1]Jan 2024 School Census'!$A:$A,0))+INDEX('[1]Jan 2024 School Census'!W:W,MATCH($A138,'[1]Jan 2024 School Census'!$A:$A,0))</f>
        <v>0</v>
      </c>
      <c r="Q138" s="198">
        <f>INDEX('[1]Jan 2024 School Census'!X:X,MATCH($A138,'[1]Jan 2024 School Census'!$A:$A,0))</f>
        <v>29.466666</v>
      </c>
      <c r="R138" s="198">
        <f>INDEX('[1]Jan 2024 School Census'!Y:Y,MATCH($A138,'[1]Jan 2024 School Census'!$A:$A,0))</f>
        <v>1180.866667</v>
      </c>
      <c r="S138" s="198">
        <f>INDEX('[1]Jan 2024 School Census'!Z:Z,MATCH($A138,'[1]Jan 2024 School Census'!$A:$A,0))</f>
        <v>492.26666699999998</v>
      </c>
      <c r="T138" s="198">
        <f>INDEX('[1]Jan 2024 School Census'!AA:AA,MATCH($A138,'[1]Jan 2024 School Census'!$A:$A,0))+INDEX('[1]Jan 2024 School Census'!AB:AB,MATCH($A138,'[1]Jan 2024 School Census'!$A:$A,0))</f>
        <v>5</v>
      </c>
      <c r="U138" s="198">
        <f>INDEX('[1]Jan 2024 AP Census'!D:D,MATCH($A138,'[1]Jan 2024 AP Census'!$A:$A,0))</f>
        <v>0</v>
      </c>
      <c r="V138" s="198">
        <f>INDEX('[1]Jan 2024 AP Census'!E:E,MATCH($A138,'[1]Jan 2024 AP Census'!$A:$A,0))</f>
        <v>0</v>
      </c>
      <c r="W138" s="198">
        <f>INDEX('[1]Jan 2024 AP Census'!F:F,MATCH($A138,'[1]Jan 2024 AP Census'!$A:$A,0))</f>
        <v>0</v>
      </c>
      <c r="X138" s="198">
        <f>INDEX('[1]Jan 2024 EY Census'!D:D,MATCH($A138,'[1]Jan 2024 EY Census'!$A:$A,0))</f>
        <v>580.18866400000002</v>
      </c>
      <c r="Y138" s="198">
        <f>INDEX('[1]Jan 2024 EY Census'!E:E,MATCH($A138,'[1]Jan 2024 EY Census'!$A:$A,0))</f>
        <v>1438.120009</v>
      </c>
      <c r="Z138" s="198">
        <f>INDEX('[1]Jan 2024 EY Census'!F:F,MATCH($A138,'[1]Jan 2024 EY Census'!$A:$A,0))</f>
        <v>425.83400399999999</v>
      </c>
      <c r="AA138" s="198">
        <f>INDEX('[1]Jan 2024 EY Census'!G:G,MATCH($A138,'[1]Jan 2024 EY Census'!$A:$A,0))</f>
        <v>31.845333</v>
      </c>
      <c r="AB138" s="198">
        <f>INDEX('[1]Jan 2024 School Census'!AF:AF,MATCH($A138,'[1]Jan 2024 School Census'!$A:$A,0))</f>
        <v>36</v>
      </c>
      <c r="AC138" s="198">
        <f>INDEX('[1]Jan 2024 School Census'!AG:AG,MATCH($A138,'[1]Jan 2024 School Census'!$A:$A,0))</f>
        <v>13</v>
      </c>
      <c r="AD138" s="198">
        <f>INDEX('[1]Jan 2024 School Census'!AH:AH,MATCH($A138,'[1]Jan 2024 School Census'!$A:$A,0))+INDEX('[1]Jan 2024 School Census'!AI:AI,MATCH($A138,'[1]Jan 2024 School Census'!$A:$A,0))</f>
        <v>1</v>
      </c>
      <c r="AE138" s="198">
        <f>INDEX('[1]Jan 2024 School Census'!AJ:AJ,MATCH($A138,'[1]Jan 2024 School Census'!$A:$A,0))</f>
        <v>234.2</v>
      </c>
      <c r="AF138" s="198">
        <f>INDEX('[1]Jan 2024 School Census'!AK:AK,MATCH($A138,'[1]Jan 2024 School Census'!$A:$A,0))</f>
        <v>93</v>
      </c>
      <c r="AG138" s="198">
        <f>INDEX('[1]Jan 2024 School Census'!AL:AL,MATCH($A138,'[1]Jan 2024 School Census'!$A:$A,0))+INDEX('[1]Jan 2024 School Census'!AM:AM,MATCH($A138,'[1]Jan 2024 School Census'!$A:$A,0))</f>
        <v>0</v>
      </c>
      <c r="AH138" s="198">
        <f>INDEX('[1]Jan 2024 School Census'!AN:AN,MATCH($A138,'[1]Jan 2024 School Census'!$A:$A,0))+INDEX('[1]Jan 2024 School Census'!AR:AR,MATCH($A138,'[1]Jan 2024 School Census'!$A:$A,0))</f>
        <v>0</v>
      </c>
      <c r="AI138" s="198">
        <f>INDEX('[1]Jan 2024 School Census'!AO:AO,MATCH($A138,'[1]Jan 2024 School Census'!$A:$A,0))+INDEX('[1]Jan 2024 School Census'!AS:AS,MATCH($A138,'[1]Jan 2024 School Census'!$A:$A,0))</f>
        <v>0</v>
      </c>
      <c r="AJ138" s="198">
        <f>INDEX('[1]Jan 2024 School Census'!AP:AP,MATCH($A138,'[1]Jan 2024 School Census'!$A:$A,0))+INDEX('[1]Jan 2024 School Census'!AQ:AQ,MATCH($A138,'[1]Jan 2024 School Census'!$A:$A,0))+INDEX('[1]Jan 2024 School Census'!AT:AT,MATCH($A138,'[1]Jan 2024 School Census'!$A:$A,0))+INDEX('[1]Jan 2024 School Census'!AU:AU,MATCH($A138,'[1]Jan 2024 School Census'!$A:$A,0))</f>
        <v>0</v>
      </c>
      <c r="AK138" s="198">
        <f>INDEX('[1]Jan 2024 School Census'!AV:AV,MATCH($A138,'[1]Jan 2024 School Census'!$A:$A,0))+INDEX('[1]Jan 2024 School Census'!AZ:AZ,MATCH($A138,'[1]Jan 2024 School Census'!$A:$A,0))</f>
        <v>189</v>
      </c>
      <c r="AL138" s="198">
        <f>INDEX('[1]Jan 2024 School Census'!AW:AW,MATCH($A138,'[1]Jan 2024 School Census'!$A:$A,0))+INDEX('[1]Jan 2024 School Census'!BA:BA,MATCH($A138,'[1]Jan 2024 School Census'!$A:$A,0))</f>
        <v>101.266667</v>
      </c>
      <c r="AM138" s="198">
        <f>INDEX('[1]Jan 2024 School Census'!AX:AX,MATCH($A138,'[1]Jan 2024 School Census'!$A:$A,0))+INDEX('[1]Jan 2024 School Census'!BB:BB,MATCH($A138,'[1]Jan 2024 School Census'!$A:$A,0))+INDEX('[1]Jan 2024 School Census'!AY:AY,MATCH($A138,'[1]Jan 2024 School Census'!$A:$A,0))+INDEX('[1]Jan 2024 School Census'!BC:BC,MATCH($A138,'[1]Jan 2024 School Census'!$A:$A,0))</f>
        <v>0</v>
      </c>
      <c r="AN138" s="198">
        <f>INDEX('[1]Jan 2024 AP Census'!I:I,MATCH($A138,'[1]Jan 2024 AP Census'!$A:$A,0))</f>
        <v>0</v>
      </c>
      <c r="AO138" s="198">
        <f>INDEX('[1]Jan 2024 AP Census'!J:J,MATCH($A138,'[1]Jan 2024 AP Census'!$A:$A,0))</f>
        <v>0</v>
      </c>
      <c r="AP138" s="198">
        <f>INDEX('[1]Jan 2024 EY Census'!N:N,MATCH($A138,'[1]Jan 2024 EY Census'!$A:$A,0))</f>
        <v>197.97066699999999</v>
      </c>
      <c r="AQ138" s="198">
        <f>INDEX('[1]Jan 2024 EY Census'!O:O,MATCH($A138,'[1]Jan 2024 EY Census'!$A:$A,0))</f>
        <v>78.068667000000005</v>
      </c>
      <c r="AR138" s="198">
        <f>INDEX('[1]Jan 2024 EY Census'!P:P,MATCH($A138,'[1]Jan 2024 EY Census'!$A:$A,0))</f>
        <v>0.93333299999999997</v>
      </c>
      <c r="AS138" s="198">
        <f>INDEX('[1]Jan 2024 School Census'!BE:BE,MATCH($A138,'[1]Jan 2024 School Census'!$A:$A,0))</f>
        <v>40.733333000000002</v>
      </c>
      <c r="AT138" s="198">
        <f>INDEX('[1]Jan 2024 School Census'!BF:BF,MATCH($A138,'[1]Jan 2024 School Census'!$A:$A,0))</f>
        <v>35.6</v>
      </c>
      <c r="AU138" s="198">
        <f>INDEX('[1]Jan 2024 School Census'!BG:BG,MATCH($A138,'[1]Jan 2024 School Census'!$A:$A,0))+INDEX('[1]Jan 2024 School Census'!BH:BH,MATCH($A138,'[1]Jan 2024 School Census'!$A:$A,0))</f>
        <v>2</v>
      </c>
      <c r="AV138" s="198">
        <f>INDEX('[1]Jan 2024 School Census'!BI:BI,MATCH($A138,'[1]Jan 2024 School Census'!$A:$A,0))</f>
        <v>167.93333100000001</v>
      </c>
      <c r="AW138" s="198">
        <f>INDEX('[1]Jan 2024 School Census'!BJ:BJ,MATCH($A138,'[1]Jan 2024 School Census'!$A:$A,0))</f>
        <v>95.05</v>
      </c>
      <c r="AX138" s="198">
        <f>INDEX('[1]Jan 2024 School Census'!BK:BK,MATCH($A138,'[1]Jan 2024 School Census'!$A:$A,0))+INDEX('[1]Jan 2024 School Census'!BL:BL,MATCH($A138,'[1]Jan 2024 School Census'!$A:$A,0))</f>
        <v>1</v>
      </c>
      <c r="AY138" s="198">
        <f>INDEX('[1]Jan 2024 School Census'!BM:BM,MATCH($A138,'[1]Jan 2024 School Census'!$A:$A,0))+INDEX('[1]Jan 2024 School Census'!BQ:BQ,MATCH($A138,'[1]Jan 2024 School Census'!$A:$A,0))</f>
        <v>0</v>
      </c>
      <c r="AZ138" s="198">
        <f>INDEX('[1]Jan 2024 School Census'!BN:BN,MATCH($A138,'[1]Jan 2024 School Census'!$A:$A,0))+INDEX('[1]Jan 2024 School Census'!BR:BR,MATCH($A138,'[1]Jan 2024 School Census'!$A:$A,0))</f>
        <v>0</v>
      </c>
      <c r="BA138" s="198">
        <f>INDEX('[1]Jan 2024 School Census'!BO:BO,MATCH($A138,'[1]Jan 2024 School Census'!$A:$A,0))+INDEX('[1]Jan 2024 School Census'!BP:BP,MATCH($A138,'[1]Jan 2024 School Census'!$A:$A,0))+INDEX('[1]Jan 2024 School Census'!BS:BS,MATCH($A138,'[1]Jan 2024 School Census'!$A:$A,0))+INDEX('[1]Jan 2024 School Census'!BT:BT,MATCH($A138,'[1]Jan 2024 School Census'!$A:$A,0))</f>
        <v>0</v>
      </c>
      <c r="BB138" s="198">
        <f>INDEX('[1]Jan 2024 School Census'!BU:BU,MATCH($A138,'[1]Jan 2024 School Census'!$A:$A,0))</f>
        <v>304.64999699999998</v>
      </c>
      <c r="BC138" s="198">
        <f>INDEX('[1]Jan 2024 School Census'!BV:BV,MATCH($A138,'[1]Jan 2024 School Census'!$A:$A,0))</f>
        <v>170.36666600000001</v>
      </c>
      <c r="BD138" s="198">
        <f>INDEX('[1]Jan 2024 School Census'!BW:BW,MATCH($A138,'[1]Jan 2024 School Census'!$A:$A,0))+INDEX('[1]Jan 2024 School Census'!BX:BX,MATCH($A138,'[1]Jan 2024 School Census'!$A:$A,0))</f>
        <v>1</v>
      </c>
      <c r="BE138" s="198">
        <f>INDEX('[1]Jan 2024 EY Census'!J:J,MATCH($A138,'[1]Jan 2024 EY Census'!$A:$A,0))</f>
        <v>1072.9400049999999</v>
      </c>
      <c r="BF138" s="198">
        <f>INDEX('[1]Jan 2024 EY Census'!K:K,MATCH($A138,'[1]Jan 2024 EY Census'!$A:$A,0))</f>
        <v>362.397333</v>
      </c>
      <c r="BG138" s="198">
        <f>INDEX('[1]Jan 2024 EY Census'!L:L,MATCH($A138,'[1]Jan 2024 EY Census'!$A:$A,0))</f>
        <v>6.8333329999999997</v>
      </c>
      <c r="BH138" s="198">
        <f t="shared" si="24"/>
        <v>207</v>
      </c>
      <c r="BI138" s="198">
        <f t="shared" si="25"/>
        <v>461</v>
      </c>
      <c r="BJ138" s="198">
        <f t="shared" si="26"/>
        <v>0</v>
      </c>
      <c r="BK138" s="198">
        <f t="shared" si="27"/>
        <v>0</v>
      </c>
      <c r="BL138" s="198">
        <v>115</v>
      </c>
      <c r="BN138" s="218">
        <v>315</v>
      </c>
      <c r="BO138" s="218" t="s">
        <v>171</v>
      </c>
      <c r="BP138" s="218">
        <v>3157003</v>
      </c>
      <c r="BQ138" s="218">
        <v>102697</v>
      </c>
      <c r="BR138" s="218" t="s">
        <v>355</v>
      </c>
      <c r="BS138" s="218" t="s">
        <v>241</v>
      </c>
      <c r="BT138" s="194" t="str">
        <f t="shared" si="23"/>
        <v>Maintained</v>
      </c>
      <c r="BU138" s="211">
        <v>22</v>
      </c>
      <c r="BV138" s="211">
        <v>85.5</v>
      </c>
      <c r="BW138" s="199">
        <f t="shared" si="28"/>
        <v>1</v>
      </c>
      <c r="BX138" s="195" t="str">
        <f t="shared" si="29"/>
        <v>3151</v>
      </c>
      <c r="BY138" s="228">
        <v>896</v>
      </c>
      <c r="BZ138" s="229" t="s">
        <v>1313</v>
      </c>
      <c r="CA138" s="258">
        <v>1743.4307364210526</v>
      </c>
      <c r="CB138" s="259">
        <v>187.23</v>
      </c>
      <c r="CC138" s="258">
        <v>1259.611052631579</v>
      </c>
      <c r="CD138" s="259">
        <v>16.181578947368422</v>
      </c>
    </row>
    <row r="139" spans="1:82" ht="14.5" x14ac:dyDescent="0.35">
      <c r="A139" s="196">
        <v>335</v>
      </c>
      <c r="B139" s="197" t="s">
        <v>225</v>
      </c>
      <c r="C139" s="198">
        <v>26937</v>
      </c>
      <c r="D139" s="198">
        <v>19296</v>
      </c>
      <c r="E139" s="198">
        <f>INDEX('[1]Jan 2024 School Census'!D:D,MATCH($A139,'[1]Jan 2024 School Census'!$A:$A,0))</f>
        <v>246</v>
      </c>
      <c r="F139" s="198">
        <f>INDEX('[1]Jan 2024 School Census'!E:E,MATCH($A139,'[1]Jan 2024 School Census'!$A:$A,0))</f>
        <v>528</v>
      </c>
      <c r="G139" s="198">
        <f>INDEX('[1]Jan 2024 School Census'!F:F,MATCH($A139,'[1]Jan 2024 School Census'!$A:$A,0))</f>
        <v>192</v>
      </c>
      <c r="H139" s="198">
        <f>INDEX('[1]Jan 2024 School Census'!G:G,MATCH($A139,'[1]Jan 2024 School Census'!$A:$A,0))+INDEX('[1]Jan 2024 School Census'!H:H,MATCH($A139,'[1]Jan 2024 School Census'!$A:$A,0))</f>
        <v>4</v>
      </c>
      <c r="I139" s="198">
        <f>INDEX('[1]Jan 2024 School Census'!I:I,MATCH($A139,'[1]Jan 2024 School Census'!$A:$A,0))</f>
        <v>83.8</v>
      </c>
      <c r="J139" s="198">
        <f>INDEX('[1]Jan 2024 School Census'!J:J,MATCH($A139,'[1]Jan 2024 School Census'!$A:$A,0))</f>
        <v>1179.0999999999999</v>
      </c>
      <c r="K139" s="198">
        <f>INDEX('[1]Jan 2024 School Census'!K:K,MATCH($A139,'[1]Jan 2024 School Census'!$A:$A,0))</f>
        <v>497</v>
      </c>
      <c r="L139" s="198">
        <f>INDEX('[1]Jan 2024 School Census'!L:L,MATCH($A139,'[1]Jan 2024 School Census'!$A:$A,0))+INDEX('[1]Jan 2024 School Census'!M:M,MATCH($A139,'[1]Jan 2024 School Census'!$A:$A,0))</f>
        <v>2</v>
      </c>
      <c r="M139" s="198">
        <f>INDEX('[1]Jan 2024 School Census'!N:N,MATCH($A139,'[1]Jan 2024 School Census'!$A:$A,0))+INDEX('[1]Jan 2024 School Census'!S:S,MATCH($A139,'[1]Jan 2024 School Census'!$A:$A,0))</f>
        <v>0</v>
      </c>
      <c r="N139" s="198">
        <f>INDEX('[1]Jan 2024 School Census'!O:O,MATCH($A139,'[1]Jan 2024 School Census'!$A:$A,0))+INDEX('[1]Jan 2024 School Census'!T:T,MATCH($A139,'[1]Jan 2024 School Census'!$A:$A,0))</f>
        <v>0</v>
      </c>
      <c r="O139" s="198">
        <f>INDEX('[1]Jan 2024 School Census'!P:P,MATCH($A139,'[1]Jan 2024 School Census'!$A:$A,0))+INDEX('[1]Jan 2024 School Census'!U:U,MATCH($A139,'[1]Jan 2024 School Census'!$A:$A,0))</f>
        <v>0</v>
      </c>
      <c r="P139" s="198">
        <f>INDEX('[1]Jan 2024 School Census'!Q:Q,MATCH($A139,'[1]Jan 2024 School Census'!$A:$A,0))+INDEX('[1]Jan 2024 School Census'!R:R,MATCH($A139,'[1]Jan 2024 School Census'!$A:$A,0))+INDEX('[1]Jan 2024 School Census'!V:V,MATCH($A139,'[1]Jan 2024 School Census'!$A:$A,0))+INDEX('[1]Jan 2024 School Census'!W:W,MATCH($A139,'[1]Jan 2024 School Census'!$A:$A,0))</f>
        <v>0</v>
      </c>
      <c r="Q139" s="198">
        <f>INDEX('[1]Jan 2024 School Census'!X:X,MATCH($A139,'[1]Jan 2024 School Census'!$A:$A,0))</f>
        <v>92</v>
      </c>
      <c r="R139" s="198">
        <f>INDEX('[1]Jan 2024 School Census'!Y:Y,MATCH($A139,'[1]Jan 2024 School Census'!$A:$A,0))</f>
        <v>552.79999999999995</v>
      </c>
      <c r="S139" s="198">
        <f>INDEX('[1]Jan 2024 School Census'!Z:Z,MATCH($A139,'[1]Jan 2024 School Census'!$A:$A,0))</f>
        <v>225</v>
      </c>
      <c r="T139" s="198">
        <f>INDEX('[1]Jan 2024 School Census'!AA:AA,MATCH($A139,'[1]Jan 2024 School Census'!$A:$A,0))+INDEX('[1]Jan 2024 School Census'!AB:AB,MATCH($A139,'[1]Jan 2024 School Census'!$A:$A,0))</f>
        <v>0</v>
      </c>
      <c r="U139" s="198">
        <f>INDEX('[1]Jan 2024 AP Census'!D:D,MATCH($A139,'[1]Jan 2024 AP Census'!$A:$A,0))</f>
        <v>0</v>
      </c>
      <c r="V139" s="198">
        <f>INDEX('[1]Jan 2024 AP Census'!E:E,MATCH($A139,'[1]Jan 2024 AP Census'!$A:$A,0))</f>
        <v>0</v>
      </c>
      <c r="W139" s="198">
        <f>INDEX('[1]Jan 2024 AP Census'!F:F,MATCH($A139,'[1]Jan 2024 AP Census'!$A:$A,0))</f>
        <v>0</v>
      </c>
      <c r="X139" s="198">
        <f>INDEX('[1]Jan 2024 EY Census'!D:D,MATCH($A139,'[1]Jan 2024 EY Census'!$A:$A,0))</f>
        <v>560.29999999999995</v>
      </c>
      <c r="Y139" s="198">
        <f>INDEX('[1]Jan 2024 EY Census'!E:E,MATCH($A139,'[1]Jan 2024 EY Census'!$A:$A,0))</f>
        <v>855.43333199999995</v>
      </c>
      <c r="Z139" s="198">
        <f>INDEX('[1]Jan 2024 EY Census'!F:F,MATCH($A139,'[1]Jan 2024 EY Census'!$A:$A,0))</f>
        <v>254.73333299999999</v>
      </c>
      <c r="AA139" s="198">
        <f>INDEX('[1]Jan 2024 EY Census'!G:G,MATCH($A139,'[1]Jan 2024 EY Census'!$A:$A,0))</f>
        <v>36</v>
      </c>
      <c r="AB139" s="198">
        <f>INDEX('[1]Jan 2024 School Census'!AF:AF,MATCH($A139,'[1]Jan 2024 School Census'!$A:$A,0))</f>
        <v>130</v>
      </c>
      <c r="AC139" s="198">
        <f>INDEX('[1]Jan 2024 School Census'!AG:AG,MATCH($A139,'[1]Jan 2024 School Census'!$A:$A,0))</f>
        <v>81</v>
      </c>
      <c r="AD139" s="198">
        <f>INDEX('[1]Jan 2024 School Census'!AH:AH,MATCH($A139,'[1]Jan 2024 School Census'!$A:$A,0))+INDEX('[1]Jan 2024 School Census'!AI:AI,MATCH($A139,'[1]Jan 2024 School Census'!$A:$A,0))</f>
        <v>2</v>
      </c>
      <c r="AE139" s="198">
        <f>INDEX('[1]Jan 2024 School Census'!AJ:AJ,MATCH($A139,'[1]Jan 2024 School Census'!$A:$A,0))</f>
        <v>217</v>
      </c>
      <c r="AF139" s="198">
        <f>INDEX('[1]Jan 2024 School Census'!AK:AK,MATCH($A139,'[1]Jan 2024 School Census'!$A:$A,0))</f>
        <v>96</v>
      </c>
      <c r="AG139" s="198">
        <f>INDEX('[1]Jan 2024 School Census'!AL:AL,MATCH($A139,'[1]Jan 2024 School Census'!$A:$A,0))+INDEX('[1]Jan 2024 School Census'!AM:AM,MATCH($A139,'[1]Jan 2024 School Census'!$A:$A,0))</f>
        <v>0</v>
      </c>
      <c r="AH139" s="198">
        <f>INDEX('[1]Jan 2024 School Census'!AN:AN,MATCH($A139,'[1]Jan 2024 School Census'!$A:$A,0))+INDEX('[1]Jan 2024 School Census'!AR:AR,MATCH($A139,'[1]Jan 2024 School Census'!$A:$A,0))</f>
        <v>0</v>
      </c>
      <c r="AI139" s="198">
        <f>INDEX('[1]Jan 2024 School Census'!AO:AO,MATCH($A139,'[1]Jan 2024 School Census'!$A:$A,0))+INDEX('[1]Jan 2024 School Census'!AS:AS,MATCH($A139,'[1]Jan 2024 School Census'!$A:$A,0))</f>
        <v>0</v>
      </c>
      <c r="AJ139" s="198">
        <f>INDEX('[1]Jan 2024 School Census'!AP:AP,MATCH($A139,'[1]Jan 2024 School Census'!$A:$A,0))+INDEX('[1]Jan 2024 School Census'!AQ:AQ,MATCH($A139,'[1]Jan 2024 School Census'!$A:$A,0))+INDEX('[1]Jan 2024 School Census'!AT:AT,MATCH($A139,'[1]Jan 2024 School Census'!$A:$A,0))+INDEX('[1]Jan 2024 School Census'!AU:AU,MATCH($A139,'[1]Jan 2024 School Census'!$A:$A,0))</f>
        <v>0</v>
      </c>
      <c r="AK139" s="198">
        <f>INDEX('[1]Jan 2024 School Census'!AV:AV,MATCH($A139,'[1]Jan 2024 School Census'!$A:$A,0))+INDEX('[1]Jan 2024 School Census'!AZ:AZ,MATCH($A139,'[1]Jan 2024 School Census'!$A:$A,0))</f>
        <v>92</v>
      </c>
      <c r="AL139" s="198">
        <f>INDEX('[1]Jan 2024 School Census'!AW:AW,MATCH($A139,'[1]Jan 2024 School Census'!$A:$A,0))+INDEX('[1]Jan 2024 School Census'!BA:BA,MATCH($A139,'[1]Jan 2024 School Census'!$A:$A,0))</f>
        <v>45</v>
      </c>
      <c r="AM139" s="198">
        <f>INDEX('[1]Jan 2024 School Census'!AX:AX,MATCH($A139,'[1]Jan 2024 School Census'!$A:$A,0))+INDEX('[1]Jan 2024 School Census'!BB:BB,MATCH($A139,'[1]Jan 2024 School Census'!$A:$A,0))+INDEX('[1]Jan 2024 School Census'!AY:AY,MATCH($A139,'[1]Jan 2024 School Census'!$A:$A,0))+INDEX('[1]Jan 2024 School Census'!BC:BC,MATCH($A139,'[1]Jan 2024 School Census'!$A:$A,0))</f>
        <v>0</v>
      </c>
      <c r="AN139" s="198">
        <f>INDEX('[1]Jan 2024 AP Census'!I:I,MATCH($A139,'[1]Jan 2024 AP Census'!$A:$A,0))</f>
        <v>0</v>
      </c>
      <c r="AO139" s="198">
        <f>INDEX('[1]Jan 2024 AP Census'!J:J,MATCH($A139,'[1]Jan 2024 AP Census'!$A:$A,0))</f>
        <v>0</v>
      </c>
      <c r="AP139" s="198">
        <f>INDEX('[1]Jan 2024 EY Census'!N:N,MATCH($A139,'[1]Jan 2024 EY Census'!$A:$A,0))</f>
        <v>132.83333300000001</v>
      </c>
      <c r="AQ139" s="198">
        <f>INDEX('[1]Jan 2024 EY Census'!O:O,MATCH($A139,'[1]Jan 2024 EY Census'!$A:$A,0))</f>
        <v>55</v>
      </c>
      <c r="AR139" s="198">
        <f>INDEX('[1]Jan 2024 EY Census'!P:P,MATCH($A139,'[1]Jan 2024 EY Census'!$A:$A,0))</f>
        <v>2</v>
      </c>
      <c r="AS139" s="198">
        <f>INDEX('[1]Jan 2024 School Census'!BE:BE,MATCH($A139,'[1]Jan 2024 School Census'!$A:$A,0))</f>
        <v>127</v>
      </c>
      <c r="AT139" s="198">
        <f>INDEX('[1]Jan 2024 School Census'!BF:BF,MATCH($A139,'[1]Jan 2024 School Census'!$A:$A,0))</f>
        <v>61</v>
      </c>
      <c r="AU139" s="198">
        <f>INDEX('[1]Jan 2024 School Census'!BG:BG,MATCH($A139,'[1]Jan 2024 School Census'!$A:$A,0))+INDEX('[1]Jan 2024 School Census'!BH:BH,MATCH($A139,'[1]Jan 2024 School Census'!$A:$A,0))</f>
        <v>2</v>
      </c>
      <c r="AV139" s="198">
        <f>INDEX('[1]Jan 2024 School Census'!BI:BI,MATCH($A139,'[1]Jan 2024 School Census'!$A:$A,0))</f>
        <v>318.39999999999998</v>
      </c>
      <c r="AW139" s="198">
        <f>INDEX('[1]Jan 2024 School Census'!BJ:BJ,MATCH($A139,'[1]Jan 2024 School Census'!$A:$A,0))</f>
        <v>133</v>
      </c>
      <c r="AX139" s="198">
        <f>INDEX('[1]Jan 2024 School Census'!BK:BK,MATCH($A139,'[1]Jan 2024 School Census'!$A:$A,0))+INDEX('[1]Jan 2024 School Census'!BL:BL,MATCH($A139,'[1]Jan 2024 School Census'!$A:$A,0))</f>
        <v>0</v>
      </c>
      <c r="AY139" s="198">
        <f>INDEX('[1]Jan 2024 School Census'!BM:BM,MATCH($A139,'[1]Jan 2024 School Census'!$A:$A,0))+INDEX('[1]Jan 2024 School Census'!BQ:BQ,MATCH($A139,'[1]Jan 2024 School Census'!$A:$A,0))</f>
        <v>0</v>
      </c>
      <c r="AZ139" s="198">
        <f>INDEX('[1]Jan 2024 School Census'!BN:BN,MATCH($A139,'[1]Jan 2024 School Census'!$A:$A,0))+INDEX('[1]Jan 2024 School Census'!BR:BR,MATCH($A139,'[1]Jan 2024 School Census'!$A:$A,0))</f>
        <v>0</v>
      </c>
      <c r="BA139" s="198">
        <f>INDEX('[1]Jan 2024 School Census'!BO:BO,MATCH($A139,'[1]Jan 2024 School Census'!$A:$A,0))+INDEX('[1]Jan 2024 School Census'!BP:BP,MATCH($A139,'[1]Jan 2024 School Census'!$A:$A,0))+INDEX('[1]Jan 2024 School Census'!BS:BS,MATCH($A139,'[1]Jan 2024 School Census'!$A:$A,0))+INDEX('[1]Jan 2024 School Census'!BT:BT,MATCH($A139,'[1]Jan 2024 School Census'!$A:$A,0))</f>
        <v>0</v>
      </c>
      <c r="BB139" s="198">
        <f>INDEX('[1]Jan 2024 School Census'!BU:BU,MATCH($A139,'[1]Jan 2024 School Census'!$A:$A,0))</f>
        <v>137.000001</v>
      </c>
      <c r="BC139" s="198">
        <f>INDEX('[1]Jan 2024 School Census'!BV:BV,MATCH($A139,'[1]Jan 2024 School Census'!$A:$A,0))</f>
        <v>57</v>
      </c>
      <c r="BD139" s="198">
        <f>INDEX('[1]Jan 2024 School Census'!BW:BW,MATCH($A139,'[1]Jan 2024 School Census'!$A:$A,0))+INDEX('[1]Jan 2024 School Census'!BX:BX,MATCH($A139,'[1]Jan 2024 School Census'!$A:$A,0))</f>
        <v>0</v>
      </c>
      <c r="BE139" s="198">
        <f>INDEX('[1]Jan 2024 EY Census'!J:J,MATCH($A139,'[1]Jan 2024 EY Census'!$A:$A,0))</f>
        <v>435.43333100000001</v>
      </c>
      <c r="BF139" s="198">
        <f>INDEX('[1]Jan 2024 EY Census'!K:K,MATCH($A139,'[1]Jan 2024 EY Census'!$A:$A,0))</f>
        <v>149</v>
      </c>
      <c r="BG139" s="198">
        <f>INDEX('[1]Jan 2024 EY Census'!L:L,MATCH($A139,'[1]Jan 2024 EY Census'!$A:$A,0))</f>
        <v>13</v>
      </c>
      <c r="BH139" s="198">
        <f t="shared" si="24"/>
        <v>362</v>
      </c>
      <c r="BI139" s="198">
        <f t="shared" si="25"/>
        <v>416</v>
      </c>
      <c r="BJ139" s="198">
        <f t="shared" si="26"/>
        <v>46</v>
      </c>
      <c r="BK139" s="198">
        <f t="shared" si="27"/>
        <v>141</v>
      </c>
      <c r="BL139" s="198">
        <v>152</v>
      </c>
      <c r="BN139" s="218">
        <v>315</v>
      </c>
      <c r="BO139" s="218" t="s">
        <v>171</v>
      </c>
      <c r="BP139" s="218">
        <v>3157004</v>
      </c>
      <c r="BQ139" s="218">
        <v>102698</v>
      </c>
      <c r="BR139" s="218" t="s">
        <v>356</v>
      </c>
      <c r="BS139" s="218" t="s">
        <v>241</v>
      </c>
      <c r="BT139" s="194" t="str">
        <f t="shared" si="23"/>
        <v>Maintained</v>
      </c>
      <c r="BU139" s="211">
        <v>85</v>
      </c>
      <c r="BV139" s="211">
        <v>68</v>
      </c>
      <c r="BW139" s="199">
        <f t="shared" si="28"/>
        <v>2</v>
      </c>
      <c r="BX139" s="195" t="str">
        <f t="shared" si="29"/>
        <v>3152</v>
      </c>
      <c r="BY139" s="228">
        <v>908</v>
      </c>
      <c r="BZ139" s="229" t="s">
        <v>123</v>
      </c>
      <c r="CA139" s="258">
        <v>2245.4016870526311</v>
      </c>
      <c r="CB139" s="259">
        <v>281.97544073684213</v>
      </c>
      <c r="CC139" s="258">
        <v>1412.3952631578948</v>
      </c>
      <c r="CD139" s="259">
        <v>13.45842105263158</v>
      </c>
    </row>
    <row r="140" spans="1:82" ht="14.5" x14ac:dyDescent="0.35">
      <c r="A140" s="196">
        <v>320</v>
      </c>
      <c r="B140" s="197" t="s">
        <v>226</v>
      </c>
      <c r="C140" s="198">
        <v>23166.5</v>
      </c>
      <c r="D140" s="198">
        <v>14648</v>
      </c>
      <c r="E140" s="198">
        <f>INDEX('[1]Jan 2024 School Census'!D:D,MATCH($A140,'[1]Jan 2024 School Census'!$A:$A,0))</f>
        <v>40</v>
      </c>
      <c r="F140" s="198">
        <f>INDEX('[1]Jan 2024 School Census'!E:E,MATCH($A140,'[1]Jan 2024 School Census'!$A:$A,0))</f>
        <v>153</v>
      </c>
      <c r="G140" s="198">
        <f>INDEX('[1]Jan 2024 School Census'!F:F,MATCH($A140,'[1]Jan 2024 School Census'!$A:$A,0))</f>
        <v>57</v>
      </c>
      <c r="H140" s="198">
        <f>INDEX('[1]Jan 2024 School Census'!G:G,MATCH($A140,'[1]Jan 2024 School Census'!$A:$A,0))+INDEX('[1]Jan 2024 School Census'!H:H,MATCH($A140,'[1]Jan 2024 School Census'!$A:$A,0))</f>
        <v>6</v>
      </c>
      <c r="I140" s="198">
        <f>INDEX('[1]Jan 2024 School Census'!I:I,MATCH($A140,'[1]Jan 2024 School Census'!$A:$A,0))</f>
        <v>48.6</v>
      </c>
      <c r="J140" s="198">
        <f>INDEX('[1]Jan 2024 School Census'!J:J,MATCH($A140,'[1]Jan 2024 School Census'!$A:$A,0))</f>
        <v>644</v>
      </c>
      <c r="K140" s="198">
        <f>INDEX('[1]Jan 2024 School Census'!K:K,MATCH($A140,'[1]Jan 2024 School Census'!$A:$A,0))</f>
        <v>303</v>
      </c>
      <c r="L140" s="198">
        <f>INDEX('[1]Jan 2024 School Census'!L:L,MATCH($A140,'[1]Jan 2024 School Census'!$A:$A,0))+INDEX('[1]Jan 2024 School Census'!M:M,MATCH($A140,'[1]Jan 2024 School Census'!$A:$A,0))</f>
        <v>13</v>
      </c>
      <c r="M140" s="198">
        <f>INDEX('[1]Jan 2024 School Census'!N:N,MATCH($A140,'[1]Jan 2024 School Census'!$A:$A,0))+INDEX('[1]Jan 2024 School Census'!S:S,MATCH($A140,'[1]Jan 2024 School Census'!$A:$A,0))</f>
        <v>0</v>
      </c>
      <c r="N140" s="198">
        <f>INDEX('[1]Jan 2024 School Census'!O:O,MATCH($A140,'[1]Jan 2024 School Census'!$A:$A,0))+INDEX('[1]Jan 2024 School Census'!T:T,MATCH($A140,'[1]Jan 2024 School Census'!$A:$A,0))</f>
        <v>30</v>
      </c>
      <c r="O140" s="198">
        <f>INDEX('[1]Jan 2024 School Census'!P:P,MATCH($A140,'[1]Jan 2024 School Census'!$A:$A,0))+INDEX('[1]Jan 2024 School Census'!U:U,MATCH($A140,'[1]Jan 2024 School Census'!$A:$A,0))</f>
        <v>12</v>
      </c>
      <c r="P140" s="198">
        <f>INDEX('[1]Jan 2024 School Census'!Q:Q,MATCH($A140,'[1]Jan 2024 School Census'!$A:$A,0))+INDEX('[1]Jan 2024 School Census'!R:R,MATCH($A140,'[1]Jan 2024 School Census'!$A:$A,0))+INDEX('[1]Jan 2024 School Census'!V:V,MATCH($A140,'[1]Jan 2024 School Census'!$A:$A,0))+INDEX('[1]Jan 2024 School Census'!W:W,MATCH($A140,'[1]Jan 2024 School Census'!$A:$A,0))</f>
        <v>0</v>
      </c>
      <c r="Q140" s="198">
        <f>INDEX('[1]Jan 2024 School Census'!X:X,MATCH($A140,'[1]Jan 2024 School Census'!$A:$A,0))</f>
        <v>83.533332999999999</v>
      </c>
      <c r="R140" s="198">
        <f>INDEX('[1]Jan 2024 School Census'!Y:Y,MATCH($A140,'[1]Jan 2024 School Census'!$A:$A,0))</f>
        <v>716.43333199999995</v>
      </c>
      <c r="S140" s="198">
        <f>INDEX('[1]Jan 2024 School Census'!Z:Z,MATCH($A140,'[1]Jan 2024 School Census'!$A:$A,0))</f>
        <v>267.39999999999998</v>
      </c>
      <c r="T140" s="198">
        <f>INDEX('[1]Jan 2024 School Census'!AA:AA,MATCH($A140,'[1]Jan 2024 School Census'!$A:$A,0))+INDEX('[1]Jan 2024 School Census'!AB:AB,MATCH($A140,'[1]Jan 2024 School Census'!$A:$A,0))</f>
        <v>5</v>
      </c>
      <c r="U140" s="198">
        <f>INDEX('[1]Jan 2024 AP Census'!D:D,MATCH($A140,'[1]Jan 2024 AP Census'!$A:$A,0))</f>
        <v>0</v>
      </c>
      <c r="V140" s="198">
        <f>INDEX('[1]Jan 2024 AP Census'!E:E,MATCH($A140,'[1]Jan 2024 AP Census'!$A:$A,0))</f>
        <v>0</v>
      </c>
      <c r="W140" s="198">
        <f>INDEX('[1]Jan 2024 AP Census'!F:F,MATCH($A140,'[1]Jan 2024 AP Census'!$A:$A,0))</f>
        <v>0</v>
      </c>
      <c r="X140" s="198">
        <f>INDEX('[1]Jan 2024 EY Census'!D:D,MATCH($A140,'[1]Jan 2024 EY Census'!$A:$A,0))</f>
        <v>382.11875700000002</v>
      </c>
      <c r="Y140" s="198">
        <f>INDEX('[1]Jan 2024 EY Census'!E:E,MATCH($A140,'[1]Jan 2024 EY Census'!$A:$A,0))</f>
        <v>1425.137103</v>
      </c>
      <c r="Z140" s="198">
        <f>INDEX('[1]Jan 2024 EY Census'!F:F,MATCH($A140,'[1]Jan 2024 EY Census'!$A:$A,0))</f>
        <v>475.13601699999998</v>
      </c>
      <c r="AA140" s="198">
        <f>INDEX('[1]Jan 2024 EY Census'!G:G,MATCH($A140,'[1]Jan 2024 EY Census'!$A:$A,0))</f>
        <v>55.998947000000001</v>
      </c>
      <c r="AB140" s="198">
        <f>INDEX('[1]Jan 2024 School Census'!AF:AF,MATCH($A140,'[1]Jan 2024 School Census'!$A:$A,0))</f>
        <v>23</v>
      </c>
      <c r="AC140" s="198">
        <f>INDEX('[1]Jan 2024 School Census'!AG:AG,MATCH($A140,'[1]Jan 2024 School Census'!$A:$A,0))</f>
        <v>14</v>
      </c>
      <c r="AD140" s="198">
        <f>INDEX('[1]Jan 2024 School Census'!AH:AH,MATCH($A140,'[1]Jan 2024 School Census'!$A:$A,0))+INDEX('[1]Jan 2024 School Census'!AI:AI,MATCH($A140,'[1]Jan 2024 School Census'!$A:$A,0))</f>
        <v>1</v>
      </c>
      <c r="AE140" s="198">
        <f>INDEX('[1]Jan 2024 School Census'!AJ:AJ,MATCH($A140,'[1]Jan 2024 School Census'!$A:$A,0))</f>
        <v>76</v>
      </c>
      <c r="AF140" s="198">
        <f>INDEX('[1]Jan 2024 School Census'!AK:AK,MATCH($A140,'[1]Jan 2024 School Census'!$A:$A,0))</f>
        <v>60</v>
      </c>
      <c r="AG140" s="198">
        <f>INDEX('[1]Jan 2024 School Census'!AL:AL,MATCH($A140,'[1]Jan 2024 School Census'!$A:$A,0))+INDEX('[1]Jan 2024 School Census'!AM:AM,MATCH($A140,'[1]Jan 2024 School Census'!$A:$A,0))</f>
        <v>3</v>
      </c>
      <c r="AH140" s="198">
        <f>INDEX('[1]Jan 2024 School Census'!AN:AN,MATCH($A140,'[1]Jan 2024 School Census'!$A:$A,0))+INDEX('[1]Jan 2024 School Census'!AR:AR,MATCH($A140,'[1]Jan 2024 School Census'!$A:$A,0))</f>
        <v>7</v>
      </c>
      <c r="AI140" s="198">
        <f>INDEX('[1]Jan 2024 School Census'!AO:AO,MATCH($A140,'[1]Jan 2024 School Census'!$A:$A,0))+INDEX('[1]Jan 2024 School Census'!AS:AS,MATCH($A140,'[1]Jan 2024 School Census'!$A:$A,0))</f>
        <v>4</v>
      </c>
      <c r="AJ140" s="198">
        <f>INDEX('[1]Jan 2024 School Census'!AP:AP,MATCH($A140,'[1]Jan 2024 School Census'!$A:$A,0))+INDEX('[1]Jan 2024 School Census'!AQ:AQ,MATCH($A140,'[1]Jan 2024 School Census'!$A:$A,0))+INDEX('[1]Jan 2024 School Census'!AT:AT,MATCH($A140,'[1]Jan 2024 School Census'!$A:$A,0))+INDEX('[1]Jan 2024 School Census'!AU:AU,MATCH($A140,'[1]Jan 2024 School Census'!$A:$A,0))</f>
        <v>0</v>
      </c>
      <c r="AK140" s="198">
        <f>INDEX('[1]Jan 2024 School Census'!AV:AV,MATCH($A140,'[1]Jan 2024 School Census'!$A:$A,0))+INDEX('[1]Jan 2024 School Census'!AZ:AZ,MATCH($A140,'[1]Jan 2024 School Census'!$A:$A,0))</f>
        <v>77.733333000000002</v>
      </c>
      <c r="AL140" s="198">
        <f>INDEX('[1]Jan 2024 School Census'!AW:AW,MATCH($A140,'[1]Jan 2024 School Census'!$A:$A,0))+INDEX('[1]Jan 2024 School Census'!BA:BA,MATCH($A140,'[1]Jan 2024 School Census'!$A:$A,0))</f>
        <v>45</v>
      </c>
      <c r="AM140" s="198">
        <f>INDEX('[1]Jan 2024 School Census'!AX:AX,MATCH($A140,'[1]Jan 2024 School Census'!$A:$A,0))+INDEX('[1]Jan 2024 School Census'!BB:BB,MATCH($A140,'[1]Jan 2024 School Census'!$A:$A,0))+INDEX('[1]Jan 2024 School Census'!AY:AY,MATCH($A140,'[1]Jan 2024 School Census'!$A:$A,0))+INDEX('[1]Jan 2024 School Census'!BC:BC,MATCH($A140,'[1]Jan 2024 School Census'!$A:$A,0))</f>
        <v>0</v>
      </c>
      <c r="AN140" s="198">
        <f>INDEX('[1]Jan 2024 AP Census'!I:I,MATCH($A140,'[1]Jan 2024 AP Census'!$A:$A,0))</f>
        <v>0</v>
      </c>
      <c r="AO140" s="198">
        <f>INDEX('[1]Jan 2024 AP Census'!J:J,MATCH($A140,'[1]Jan 2024 AP Census'!$A:$A,0))</f>
        <v>0</v>
      </c>
      <c r="AP140" s="198">
        <f>INDEX('[1]Jan 2024 EY Census'!N:N,MATCH($A140,'[1]Jan 2024 EY Census'!$A:$A,0))</f>
        <v>105.60000100000001</v>
      </c>
      <c r="AQ140" s="198">
        <f>INDEX('[1]Jan 2024 EY Census'!O:O,MATCH($A140,'[1]Jan 2024 EY Census'!$A:$A,0))</f>
        <v>42.7</v>
      </c>
      <c r="AR140" s="198">
        <f>INDEX('[1]Jan 2024 EY Census'!P:P,MATCH($A140,'[1]Jan 2024 EY Census'!$A:$A,0))</f>
        <v>8</v>
      </c>
      <c r="AS140" s="198">
        <f>INDEX('[1]Jan 2024 School Census'!BE:BE,MATCH($A140,'[1]Jan 2024 School Census'!$A:$A,0))</f>
        <v>59.733333000000002</v>
      </c>
      <c r="AT140" s="198">
        <f>INDEX('[1]Jan 2024 School Census'!BF:BF,MATCH($A140,'[1]Jan 2024 School Census'!$A:$A,0))</f>
        <v>26.2</v>
      </c>
      <c r="AU140" s="198">
        <f>INDEX('[1]Jan 2024 School Census'!BG:BG,MATCH($A140,'[1]Jan 2024 School Census'!$A:$A,0))+INDEX('[1]Jan 2024 School Census'!BH:BH,MATCH($A140,'[1]Jan 2024 School Census'!$A:$A,0))</f>
        <v>3</v>
      </c>
      <c r="AV140" s="198">
        <f>INDEX('[1]Jan 2024 School Census'!BI:BI,MATCH($A140,'[1]Jan 2024 School Census'!$A:$A,0))</f>
        <v>173.26666700000001</v>
      </c>
      <c r="AW140" s="198">
        <f>INDEX('[1]Jan 2024 School Census'!BJ:BJ,MATCH($A140,'[1]Jan 2024 School Census'!$A:$A,0))</f>
        <v>107.733334</v>
      </c>
      <c r="AX140" s="198">
        <f>INDEX('[1]Jan 2024 School Census'!BK:BK,MATCH($A140,'[1]Jan 2024 School Census'!$A:$A,0))+INDEX('[1]Jan 2024 School Census'!BL:BL,MATCH($A140,'[1]Jan 2024 School Census'!$A:$A,0))</f>
        <v>7.6000009999999998</v>
      </c>
      <c r="AY140" s="198">
        <f>INDEX('[1]Jan 2024 School Census'!BM:BM,MATCH($A140,'[1]Jan 2024 School Census'!$A:$A,0))+INDEX('[1]Jan 2024 School Census'!BQ:BQ,MATCH($A140,'[1]Jan 2024 School Census'!$A:$A,0))</f>
        <v>9</v>
      </c>
      <c r="AZ140" s="198">
        <f>INDEX('[1]Jan 2024 School Census'!BN:BN,MATCH($A140,'[1]Jan 2024 School Census'!$A:$A,0))+INDEX('[1]Jan 2024 School Census'!BR:BR,MATCH($A140,'[1]Jan 2024 School Census'!$A:$A,0))</f>
        <v>5</v>
      </c>
      <c r="BA140" s="198">
        <f>INDEX('[1]Jan 2024 School Census'!BO:BO,MATCH($A140,'[1]Jan 2024 School Census'!$A:$A,0))+INDEX('[1]Jan 2024 School Census'!BP:BP,MATCH($A140,'[1]Jan 2024 School Census'!$A:$A,0))+INDEX('[1]Jan 2024 School Census'!BS:BS,MATCH($A140,'[1]Jan 2024 School Census'!$A:$A,0))+INDEX('[1]Jan 2024 School Census'!BT:BT,MATCH($A140,'[1]Jan 2024 School Census'!$A:$A,0))</f>
        <v>0</v>
      </c>
      <c r="BB140" s="198">
        <f>INDEX('[1]Jan 2024 School Census'!BU:BU,MATCH($A140,'[1]Jan 2024 School Census'!$A:$A,0))</f>
        <v>219.633332</v>
      </c>
      <c r="BC140" s="198">
        <f>INDEX('[1]Jan 2024 School Census'!BV:BV,MATCH($A140,'[1]Jan 2024 School Census'!$A:$A,0))</f>
        <v>73.599999999999994</v>
      </c>
      <c r="BD140" s="198">
        <f>INDEX('[1]Jan 2024 School Census'!BW:BW,MATCH($A140,'[1]Jan 2024 School Census'!$A:$A,0))+INDEX('[1]Jan 2024 School Census'!BX:BX,MATCH($A140,'[1]Jan 2024 School Census'!$A:$A,0))</f>
        <v>1</v>
      </c>
      <c r="BE140" s="198">
        <f>INDEX('[1]Jan 2024 EY Census'!J:J,MATCH($A140,'[1]Jan 2024 EY Census'!$A:$A,0))</f>
        <v>721.28667900000005</v>
      </c>
      <c r="BF140" s="198">
        <f>INDEX('[1]Jan 2024 EY Census'!K:K,MATCH($A140,'[1]Jan 2024 EY Census'!$A:$A,0))</f>
        <v>260.84067399999998</v>
      </c>
      <c r="BG140" s="198">
        <f>INDEX('[1]Jan 2024 EY Census'!L:L,MATCH($A140,'[1]Jan 2024 EY Census'!$A:$A,0))</f>
        <v>15.412000000000001</v>
      </c>
      <c r="BH140" s="198">
        <f t="shared" si="24"/>
        <v>1</v>
      </c>
      <c r="BI140" s="198">
        <f t="shared" si="25"/>
        <v>31</v>
      </c>
      <c r="BJ140" s="198">
        <f t="shared" si="26"/>
        <v>278</v>
      </c>
      <c r="BK140" s="198">
        <f t="shared" si="27"/>
        <v>478</v>
      </c>
      <c r="BL140" s="198">
        <v>2</v>
      </c>
      <c r="BN140" s="218">
        <v>315</v>
      </c>
      <c r="BO140" s="218" t="s">
        <v>171</v>
      </c>
      <c r="BP140" s="218">
        <v>3157006</v>
      </c>
      <c r="BQ140" s="218">
        <v>102699</v>
      </c>
      <c r="BR140" s="218" t="s">
        <v>357</v>
      </c>
      <c r="BS140" s="218" t="s">
        <v>241</v>
      </c>
      <c r="BT140" s="194" t="str">
        <f t="shared" si="23"/>
        <v>Maintained</v>
      </c>
      <c r="BU140" s="211">
        <v>64</v>
      </c>
      <c r="BV140" s="211">
        <v>189</v>
      </c>
      <c r="BW140" s="199">
        <f t="shared" si="28"/>
        <v>3</v>
      </c>
      <c r="BX140" s="195" t="str">
        <f t="shared" si="29"/>
        <v>3153</v>
      </c>
      <c r="BY140" s="228">
        <v>916</v>
      </c>
      <c r="BZ140" s="229" t="s">
        <v>143</v>
      </c>
      <c r="CA140" s="258">
        <v>3122.690702105263</v>
      </c>
      <c r="CB140" s="259">
        <v>406.51105263157893</v>
      </c>
      <c r="CC140" s="258">
        <v>2084.0094736842107</v>
      </c>
      <c r="CD140" s="259">
        <v>25.86315789473684</v>
      </c>
    </row>
    <row r="141" spans="1:82" ht="14.5" x14ac:dyDescent="0.35">
      <c r="A141" s="196">
        <v>212</v>
      </c>
      <c r="B141" s="197" t="s">
        <v>144</v>
      </c>
      <c r="C141" s="198">
        <v>16885.5</v>
      </c>
      <c r="D141" s="198">
        <v>9845.5</v>
      </c>
      <c r="E141" s="198">
        <f>INDEX('[1]Jan 2024 School Census'!D:D,MATCH($A141,'[1]Jan 2024 School Census'!$A:$A,0))</f>
        <v>25</v>
      </c>
      <c r="F141" s="198">
        <f>INDEX('[1]Jan 2024 School Census'!E:E,MATCH($A141,'[1]Jan 2024 School Census'!$A:$A,0))</f>
        <v>70</v>
      </c>
      <c r="G141" s="198">
        <f>INDEX('[1]Jan 2024 School Census'!F:F,MATCH($A141,'[1]Jan 2024 School Census'!$A:$A,0))</f>
        <v>38</v>
      </c>
      <c r="H141" s="198">
        <f>INDEX('[1]Jan 2024 School Census'!G:G,MATCH($A141,'[1]Jan 2024 School Census'!$A:$A,0))+INDEX('[1]Jan 2024 School Census'!H:H,MATCH($A141,'[1]Jan 2024 School Census'!$A:$A,0))</f>
        <v>6</v>
      </c>
      <c r="I141" s="198">
        <f>INDEX('[1]Jan 2024 School Census'!I:I,MATCH($A141,'[1]Jan 2024 School Census'!$A:$A,0))</f>
        <v>25.5</v>
      </c>
      <c r="J141" s="198">
        <f>INDEX('[1]Jan 2024 School Census'!J:J,MATCH($A141,'[1]Jan 2024 School Census'!$A:$A,0))</f>
        <v>754</v>
      </c>
      <c r="K141" s="198">
        <f>INDEX('[1]Jan 2024 School Census'!K:K,MATCH($A141,'[1]Jan 2024 School Census'!$A:$A,0))</f>
        <v>359</v>
      </c>
      <c r="L141" s="198">
        <f>INDEX('[1]Jan 2024 School Census'!L:L,MATCH($A141,'[1]Jan 2024 School Census'!$A:$A,0))+INDEX('[1]Jan 2024 School Census'!M:M,MATCH($A141,'[1]Jan 2024 School Census'!$A:$A,0))</f>
        <v>19</v>
      </c>
      <c r="M141" s="198">
        <f>INDEX('[1]Jan 2024 School Census'!N:N,MATCH($A141,'[1]Jan 2024 School Census'!$A:$A,0))+INDEX('[1]Jan 2024 School Census'!S:S,MATCH($A141,'[1]Jan 2024 School Census'!$A:$A,0))</f>
        <v>0</v>
      </c>
      <c r="N141" s="198">
        <f>INDEX('[1]Jan 2024 School Census'!O:O,MATCH($A141,'[1]Jan 2024 School Census'!$A:$A,0))+INDEX('[1]Jan 2024 School Census'!T:T,MATCH($A141,'[1]Jan 2024 School Census'!$A:$A,0))</f>
        <v>0</v>
      </c>
      <c r="O141" s="198">
        <f>INDEX('[1]Jan 2024 School Census'!P:P,MATCH($A141,'[1]Jan 2024 School Census'!$A:$A,0))+INDEX('[1]Jan 2024 School Census'!U:U,MATCH($A141,'[1]Jan 2024 School Census'!$A:$A,0))</f>
        <v>0</v>
      </c>
      <c r="P141" s="198">
        <f>INDEX('[1]Jan 2024 School Census'!Q:Q,MATCH($A141,'[1]Jan 2024 School Census'!$A:$A,0))+INDEX('[1]Jan 2024 School Census'!R:R,MATCH($A141,'[1]Jan 2024 School Census'!$A:$A,0))+INDEX('[1]Jan 2024 School Census'!V:V,MATCH($A141,'[1]Jan 2024 School Census'!$A:$A,0))+INDEX('[1]Jan 2024 School Census'!W:W,MATCH($A141,'[1]Jan 2024 School Census'!$A:$A,0))</f>
        <v>0</v>
      </c>
      <c r="Q141" s="198">
        <f>INDEX('[1]Jan 2024 School Census'!X:X,MATCH($A141,'[1]Jan 2024 School Census'!$A:$A,0))</f>
        <v>22.5</v>
      </c>
      <c r="R141" s="198">
        <f>INDEX('[1]Jan 2024 School Census'!Y:Y,MATCH($A141,'[1]Jan 2024 School Census'!$A:$A,0))</f>
        <v>211</v>
      </c>
      <c r="S141" s="198">
        <f>INDEX('[1]Jan 2024 School Census'!Z:Z,MATCH($A141,'[1]Jan 2024 School Census'!$A:$A,0))</f>
        <v>108.6</v>
      </c>
      <c r="T141" s="198">
        <f>INDEX('[1]Jan 2024 School Census'!AA:AA,MATCH($A141,'[1]Jan 2024 School Census'!$A:$A,0))+INDEX('[1]Jan 2024 School Census'!AB:AB,MATCH($A141,'[1]Jan 2024 School Census'!$A:$A,0))</f>
        <v>4</v>
      </c>
      <c r="U141" s="198">
        <f>INDEX('[1]Jan 2024 AP Census'!D:D,MATCH($A141,'[1]Jan 2024 AP Census'!$A:$A,0))</f>
        <v>0</v>
      </c>
      <c r="V141" s="198">
        <f>INDEX('[1]Jan 2024 AP Census'!E:E,MATCH($A141,'[1]Jan 2024 AP Census'!$A:$A,0))</f>
        <v>0</v>
      </c>
      <c r="W141" s="198">
        <f>INDEX('[1]Jan 2024 AP Census'!F:F,MATCH($A141,'[1]Jan 2024 AP Census'!$A:$A,0))</f>
        <v>0</v>
      </c>
      <c r="X141" s="198">
        <f>INDEX('[1]Jan 2024 EY Census'!D:D,MATCH($A141,'[1]Jan 2024 EY Census'!$A:$A,0))</f>
        <v>348.39291100000003</v>
      </c>
      <c r="Y141" s="198">
        <f>INDEX('[1]Jan 2024 EY Census'!E:E,MATCH($A141,'[1]Jan 2024 EY Census'!$A:$A,0))</f>
        <v>1876.848397</v>
      </c>
      <c r="Z141" s="198">
        <f>INDEX('[1]Jan 2024 EY Census'!F:F,MATCH($A141,'[1]Jan 2024 EY Census'!$A:$A,0))</f>
        <v>573.53801699999997</v>
      </c>
      <c r="AA141" s="198">
        <f>INDEX('[1]Jan 2024 EY Census'!G:G,MATCH($A141,'[1]Jan 2024 EY Census'!$A:$A,0))</f>
        <v>462.63754399999999</v>
      </c>
      <c r="AB141" s="198">
        <f>INDEX('[1]Jan 2024 School Census'!AF:AF,MATCH($A141,'[1]Jan 2024 School Census'!$A:$A,0))</f>
        <v>35</v>
      </c>
      <c r="AC141" s="198">
        <f>INDEX('[1]Jan 2024 School Census'!AG:AG,MATCH($A141,'[1]Jan 2024 School Census'!$A:$A,0))</f>
        <v>22</v>
      </c>
      <c r="AD141" s="198">
        <f>INDEX('[1]Jan 2024 School Census'!AH:AH,MATCH($A141,'[1]Jan 2024 School Census'!$A:$A,0))+INDEX('[1]Jan 2024 School Census'!AI:AI,MATCH($A141,'[1]Jan 2024 School Census'!$A:$A,0))</f>
        <v>3</v>
      </c>
      <c r="AE141" s="198">
        <f>INDEX('[1]Jan 2024 School Census'!AJ:AJ,MATCH($A141,'[1]Jan 2024 School Census'!$A:$A,0))</f>
        <v>152</v>
      </c>
      <c r="AF141" s="198">
        <f>INDEX('[1]Jan 2024 School Census'!AK:AK,MATCH($A141,'[1]Jan 2024 School Census'!$A:$A,0))</f>
        <v>78</v>
      </c>
      <c r="AG141" s="198">
        <f>INDEX('[1]Jan 2024 School Census'!AL:AL,MATCH($A141,'[1]Jan 2024 School Census'!$A:$A,0))+INDEX('[1]Jan 2024 School Census'!AM:AM,MATCH($A141,'[1]Jan 2024 School Census'!$A:$A,0))</f>
        <v>5</v>
      </c>
      <c r="AH141" s="198">
        <f>INDEX('[1]Jan 2024 School Census'!AN:AN,MATCH($A141,'[1]Jan 2024 School Census'!$A:$A,0))+INDEX('[1]Jan 2024 School Census'!AR:AR,MATCH($A141,'[1]Jan 2024 School Census'!$A:$A,0))</f>
        <v>0</v>
      </c>
      <c r="AI141" s="198">
        <f>INDEX('[1]Jan 2024 School Census'!AO:AO,MATCH($A141,'[1]Jan 2024 School Census'!$A:$A,0))+INDEX('[1]Jan 2024 School Census'!AS:AS,MATCH($A141,'[1]Jan 2024 School Census'!$A:$A,0))</f>
        <v>0</v>
      </c>
      <c r="AJ141" s="198">
        <f>INDEX('[1]Jan 2024 School Census'!AP:AP,MATCH($A141,'[1]Jan 2024 School Census'!$A:$A,0))+INDEX('[1]Jan 2024 School Census'!AQ:AQ,MATCH($A141,'[1]Jan 2024 School Census'!$A:$A,0))+INDEX('[1]Jan 2024 School Census'!AT:AT,MATCH($A141,'[1]Jan 2024 School Census'!$A:$A,0))+INDEX('[1]Jan 2024 School Census'!AU:AU,MATCH($A141,'[1]Jan 2024 School Census'!$A:$A,0))</f>
        <v>0</v>
      </c>
      <c r="AK141" s="198">
        <f>INDEX('[1]Jan 2024 School Census'!AV:AV,MATCH($A141,'[1]Jan 2024 School Census'!$A:$A,0))+INDEX('[1]Jan 2024 School Census'!AZ:AZ,MATCH($A141,'[1]Jan 2024 School Census'!$A:$A,0))</f>
        <v>74</v>
      </c>
      <c r="AL141" s="198">
        <f>INDEX('[1]Jan 2024 School Census'!AW:AW,MATCH($A141,'[1]Jan 2024 School Census'!$A:$A,0))+INDEX('[1]Jan 2024 School Census'!BA:BA,MATCH($A141,'[1]Jan 2024 School Census'!$A:$A,0))</f>
        <v>43.6</v>
      </c>
      <c r="AM141" s="198">
        <f>INDEX('[1]Jan 2024 School Census'!AX:AX,MATCH($A141,'[1]Jan 2024 School Census'!$A:$A,0))+INDEX('[1]Jan 2024 School Census'!BB:BB,MATCH($A141,'[1]Jan 2024 School Census'!$A:$A,0))+INDEX('[1]Jan 2024 School Census'!AY:AY,MATCH($A141,'[1]Jan 2024 School Census'!$A:$A,0))+INDEX('[1]Jan 2024 School Census'!BC:BC,MATCH($A141,'[1]Jan 2024 School Census'!$A:$A,0))</f>
        <v>1</v>
      </c>
      <c r="AN141" s="198">
        <f>INDEX('[1]Jan 2024 AP Census'!I:I,MATCH($A141,'[1]Jan 2024 AP Census'!$A:$A,0))</f>
        <v>0</v>
      </c>
      <c r="AO141" s="198">
        <f>INDEX('[1]Jan 2024 AP Census'!J:J,MATCH($A141,'[1]Jan 2024 AP Census'!$A:$A,0))</f>
        <v>0</v>
      </c>
      <c r="AP141" s="198">
        <f>INDEX('[1]Jan 2024 EY Census'!N:N,MATCH($A141,'[1]Jan 2024 EY Census'!$A:$A,0))</f>
        <v>40</v>
      </c>
      <c r="AQ141" s="198">
        <f>INDEX('[1]Jan 2024 EY Census'!O:O,MATCH($A141,'[1]Jan 2024 EY Census'!$A:$A,0))</f>
        <v>23</v>
      </c>
      <c r="AR141" s="198">
        <f>INDEX('[1]Jan 2024 EY Census'!P:P,MATCH($A141,'[1]Jan 2024 EY Census'!$A:$A,0))</f>
        <v>6</v>
      </c>
      <c r="AS141" s="198">
        <f>INDEX('[1]Jan 2024 School Census'!BE:BE,MATCH($A141,'[1]Jan 2024 School Census'!$A:$A,0))</f>
        <v>19</v>
      </c>
      <c r="AT141" s="198">
        <f>INDEX('[1]Jan 2024 School Census'!BF:BF,MATCH($A141,'[1]Jan 2024 School Census'!$A:$A,0))</f>
        <v>12</v>
      </c>
      <c r="AU141" s="198">
        <f>INDEX('[1]Jan 2024 School Census'!BG:BG,MATCH($A141,'[1]Jan 2024 School Census'!$A:$A,0))+INDEX('[1]Jan 2024 School Census'!BH:BH,MATCH($A141,'[1]Jan 2024 School Census'!$A:$A,0))</f>
        <v>2</v>
      </c>
      <c r="AV141" s="198">
        <f>INDEX('[1]Jan 2024 School Census'!BI:BI,MATCH($A141,'[1]Jan 2024 School Census'!$A:$A,0))</f>
        <v>217.2</v>
      </c>
      <c r="AW141" s="198">
        <f>INDEX('[1]Jan 2024 School Census'!BJ:BJ,MATCH($A141,'[1]Jan 2024 School Census'!$A:$A,0))</f>
        <v>131</v>
      </c>
      <c r="AX141" s="198">
        <f>INDEX('[1]Jan 2024 School Census'!BK:BK,MATCH($A141,'[1]Jan 2024 School Census'!$A:$A,0))+INDEX('[1]Jan 2024 School Census'!BL:BL,MATCH($A141,'[1]Jan 2024 School Census'!$A:$A,0))</f>
        <v>4</v>
      </c>
      <c r="AY141" s="198">
        <f>INDEX('[1]Jan 2024 School Census'!BM:BM,MATCH($A141,'[1]Jan 2024 School Census'!$A:$A,0))+INDEX('[1]Jan 2024 School Census'!BQ:BQ,MATCH($A141,'[1]Jan 2024 School Census'!$A:$A,0))</f>
        <v>0</v>
      </c>
      <c r="AZ141" s="198">
        <f>INDEX('[1]Jan 2024 School Census'!BN:BN,MATCH($A141,'[1]Jan 2024 School Census'!$A:$A,0))+INDEX('[1]Jan 2024 School Census'!BR:BR,MATCH($A141,'[1]Jan 2024 School Census'!$A:$A,0))</f>
        <v>0</v>
      </c>
      <c r="BA141" s="198">
        <f>INDEX('[1]Jan 2024 School Census'!BO:BO,MATCH($A141,'[1]Jan 2024 School Census'!$A:$A,0))+INDEX('[1]Jan 2024 School Census'!BP:BP,MATCH($A141,'[1]Jan 2024 School Census'!$A:$A,0))+INDEX('[1]Jan 2024 School Census'!BS:BS,MATCH($A141,'[1]Jan 2024 School Census'!$A:$A,0))+INDEX('[1]Jan 2024 School Census'!BT:BT,MATCH($A141,'[1]Jan 2024 School Census'!$A:$A,0))</f>
        <v>0</v>
      </c>
      <c r="BB141" s="198">
        <f>INDEX('[1]Jan 2024 School Census'!BU:BU,MATCH($A141,'[1]Jan 2024 School Census'!$A:$A,0))</f>
        <v>35</v>
      </c>
      <c r="BC141" s="198">
        <f>INDEX('[1]Jan 2024 School Census'!BV:BV,MATCH($A141,'[1]Jan 2024 School Census'!$A:$A,0))</f>
        <v>19</v>
      </c>
      <c r="BD141" s="198">
        <f>INDEX('[1]Jan 2024 School Census'!BW:BW,MATCH($A141,'[1]Jan 2024 School Census'!$A:$A,0))+INDEX('[1]Jan 2024 School Census'!BX:BX,MATCH($A141,'[1]Jan 2024 School Census'!$A:$A,0))</f>
        <v>1</v>
      </c>
      <c r="BE141" s="198">
        <f>INDEX('[1]Jan 2024 EY Census'!J:J,MATCH($A141,'[1]Jan 2024 EY Census'!$A:$A,0))</f>
        <v>425.89066500000001</v>
      </c>
      <c r="BF141" s="198">
        <f>INDEX('[1]Jan 2024 EY Census'!K:K,MATCH($A141,'[1]Jan 2024 EY Census'!$A:$A,0))</f>
        <v>127.600668</v>
      </c>
      <c r="BG141" s="198">
        <f>INDEX('[1]Jan 2024 EY Census'!L:L,MATCH($A141,'[1]Jan 2024 EY Census'!$A:$A,0))</f>
        <v>22.4</v>
      </c>
      <c r="BH141" s="198">
        <f t="shared" si="24"/>
        <v>169</v>
      </c>
      <c r="BI141" s="198">
        <f t="shared" si="25"/>
        <v>476</v>
      </c>
      <c r="BJ141" s="198">
        <f t="shared" si="26"/>
        <v>68</v>
      </c>
      <c r="BK141" s="198">
        <f t="shared" si="27"/>
        <v>207.5</v>
      </c>
      <c r="BL141" s="198">
        <v>256</v>
      </c>
      <c r="BN141" s="218">
        <v>316</v>
      </c>
      <c r="BO141" s="218" t="s">
        <v>175</v>
      </c>
      <c r="BP141" s="218">
        <v>3167004</v>
      </c>
      <c r="BQ141" s="218">
        <v>141255</v>
      </c>
      <c r="BR141" s="218" t="s">
        <v>358</v>
      </c>
      <c r="BS141" s="218" t="s">
        <v>245</v>
      </c>
      <c r="BT141" s="194" t="str">
        <f t="shared" si="23"/>
        <v>Academy</v>
      </c>
      <c r="BU141" s="211">
        <v>28</v>
      </c>
      <c r="BV141" s="211">
        <v>153.5</v>
      </c>
      <c r="BW141" s="199">
        <f t="shared" si="28"/>
        <v>1</v>
      </c>
      <c r="BX141" s="195" t="str">
        <f t="shared" si="29"/>
        <v>3161</v>
      </c>
      <c r="BY141" s="228">
        <v>919</v>
      </c>
      <c r="BZ141" s="229" t="s">
        <v>153</v>
      </c>
      <c r="CA141" s="258">
        <v>5515.9407011052626</v>
      </c>
      <c r="CB141" s="259">
        <v>1391.0857894736841</v>
      </c>
      <c r="CC141" s="258">
        <v>3350.5470173157892</v>
      </c>
      <c r="CD141" s="259">
        <v>10.434210526315789</v>
      </c>
    </row>
    <row r="142" spans="1:82" ht="14.5" x14ac:dyDescent="0.35">
      <c r="A142" s="196">
        <v>877</v>
      </c>
      <c r="B142" s="197" t="s">
        <v>227</v>
      </c>
      <c r="C142" s="198">
        <v>17686</v>
      </c>
      <c r="D142" s="198">
        <v>13538</v>
      </c>
      <c r="E142" s="198">
        <f>INDEX('[1]Jan 2024 School Census'!D:D,MATCH($A142,'[1]Jan 2024 School Census'!$A:$A,0))</f>
        <v>17</v>
      </c>
      <c r="F142" s="198">
        <f>INDEX('[1]Jan 2024 School Census'!E:E,MATCH($A142,'[1]Jan 2024 School Census'!$A:$A,0))</f>
        <v>55</v>
      </c>
      <c r="G142" s="198">
        <f>INDEX('[1]Jan 2024 School Census'!F:F,MATCH($A142,'[1]Jan 2024 School Census'!$A:$A,0))</f>
        <v>18</v>
      </c>
      <c r="H142" s="198">
        <f>INDEX('[1]Jan 2024 School Census'!G:G,MATCH($A142,'[1]Jan 2024 School Census'!$A:$A,0))+INDEX('[1]Jan 2024 School Census'!H:H,MATCH($A142,'[1]Jan 2024 School Census'!$A:$A,0))</f>
        <v>0</v>
      </c>
      <c r="I142" s="198">
        <f>INDEX('[1]Jan 2024 School Census'!I:I,MATCH($A142,'[1]Jan 2024 School Census'!$A:$A,0))</f>
        <v>25</v>
      </c>
      <c r="J142" s="198">
        <f>INDEX('[1]Jan 2024 School Census'!J:J,MATCH($A142,'[1]Jan 2024 School Census'!$A:$A,0))</f>
        <v>316.14999999999998</v>
      </c>
      <c r="K142" s="198">
        <f>INDEX('[1]Jan 2024 School Census'!K:K,MATCH($A142,'[1]Jan 2024 School Census'!$A:$A,0))</f>
        <v>126.133334</v>
      </c>
      <c r="L142" s="198">
        <f>INDEX('[1]Jan 2024 School Census'!L:L,MATCH($A142,'[1]Jan 2024 School Census'!$A:$A,0))+INDEX('[1]Jan 2024 School Census'!M:M,MATCH($A142,'[1]Jan 2024 School Census'!$A:$A,0))</f>
        <v>4</v>
      </c>
      <c r="M142" s="198">
        <f>INDEX('[1]Jan 2024 School Census'!N:N,MATCH($A142,'[1]Jan 2024 School Census'!$A:$A,0))+INDEX('[1]Jan 2024 School Census'!S:S,MATCH($A142,'[1]Jan 2024 School Census'!$A:$A,0))</f>
        <v>0</v>
      </c>
      <c r="N142" s="198">
        <f>INDEX('[1]Jan 2024 School Census'!O:O,MATCH($A142,'[1]Jan 2024 School Census'!$A:$A,0))+INDEX('[1]Jan 2024 School Census'!T:T,MATCH($A142,'[1]Jan 2024 School Census'!$A:$A,0))</f>
        <v>0</v>
      </c>
      <c r="O142" s="198">
        <f>INDEX('[1]Jan 2024 School Census'!P:P,MATCH($A142,'[1]Jan 2024 School Census'!$A:$A,0))+INDEX('[1]Jan 2024 School Census'!U:U,MATCH($A142,'[1]Jan 2024 School Census'!$A:$A,0))</f>
        <v>0</v>
      </c>
      <c r="P142" s="198">
        <f>INDEX('[1]Jan 2024 School Census'!Q:Q,MATCH($A142,'[1]Jan 2024 School Census'!$A:$A,0))+INDEX('[1]Jan 2024 School Census'!R:R,MATCH($A142,'[1]Jan 2024 School Census'!$A:$A,0))+INDEX('[1]Jan 2024 School Census'!V:V,MATCH($A142,'[1]Jan 2024 School Census'!$A:$A,0))+INDEX('[1]Jan 2024 School Census'!W:W,MATCH($A142,'[1]Jan 2024 School Census'!$A:$A,0))</f>
        <v>0</v>
      </c>
      <c r="Q142" s="198">
        <f>INDEX('[1]Jan 2024 School Census'!X:X,MATCH($A142,'[1]Jan 2024 School Census'!$A:$A,0))</f>
        <v>35.9</v>
      </c>
      <c r="R142" s="198">
        <f>INDEX('[1]Jan 2024 School Census'!Y:Y,MATCH($A142,'[1]Jan 2024 School Census'!$A:$A,0))</f>
        <v>195.73666700000001</v>
      </c>
      <c r="S142" s="198">
        <f>INDEX('[1]Jan 2024 School Census'!Z:Z,MATCH($A142,'[1]Jan 2024 School Census'!$A:$A,0))</f>
        <v>84.8</v>
      </c>
      <c r="T142" s="198">
        <f>INDEX('[1]Jan 2024 School Census'!AA:AA,MATCH($A142,'[1]Jan 2024 School Census'!$A:$A,0))+INDEX('[1]Jan 2024 School Census'!AB:AB,MATCH($A142,'[1]Jan 2024 School Census'!$A:$A,0))</f>
        <v>3</v>
      </c>
      <c r="U142" s="198">
        <f>INDEX('[1]Jan 2024 AP Census'!D:D,MATCH($A142,'[1]Jan 2024 AP Census'!$A:$A,0))</f>
        <v>0</v>
      </c>
      <c r="V142" s="198">
        <f>INDEX('[1]Jan 2024 AP Census'!E:E,MATCH($A142,'[1]Jan 2024 AP Census'!$A:$A,0))</f>
        <v>0</v>
      </c>
      <c r="W142" s="198">
        <f>INDEX('[1]Jan 2024 AP Census'!F:F,MATCH($A142,'[1]Jan 2024 AP Census'!$A:$A,0))</f>
        <v>0</v>
      </c>
      <c r="X142" s="198">
        <f>INDEX('[1]Jan 2024 EY Census'!D:D,MATCH($A142,'[1]Jan 2024 EY Census'!$A:$A,0))</f>
        <v>269.608001</v>
      </c>
      <c r="Y142" s="198">
        <f>INDEX('[1]Jan 2024 EY Census'!E:E,MATCH($A142,'[1]Jan 2024 EY Census'!$A:$A,0))</f>
        <v>1460.331332</v>
      </c>
      <c r="Z142" s="198">
        <f>INDEX('[1]Jan 2024 EY Census'!F:F,MATCH($A142,'[1]Jan 2024 EY Census'!$A:$A,0))</f>
        <v>527.20133499999997</v>
      </c>
      <c r="AA142" s="198">
        <f>INDEX('[1]Jan 2024 EY Census'!G:G,MATCH($A142,'[1]Jan 2024 EY Census'!$A:$A,0))</f>
        <v>11.8</v>
      </c>
      <c r="AB142" s="198">
        <f>INDEX('[1]Jan 2024 School Census'!AF:AF,MATCH($A142,'[1]Jan 2024 School Census'!$A:$A,0))</f>
        <v>15</v>
      </c>
      <c r="AC142" s="198">
        <f>INDEX('[1]Jan 2024 School Census'!AG:AG,MATCH($A142,'[1]Jan 2024 School Census'!$A:$A,0))</f>
        <v>7</v>
      </c>
      <c r="AD142" s="198">
        <f>INDEX('[1]Jan 2024 School Census'!AH:AH,MATCH($A142,'[1]Jan 2024 School Census'!$A:$A,0))+INDEX('[1]Jan 2024 School Census'!AI:AI,MATCH($A142,'[1]Jan 2024 School Census'!$A:$A,0))</f>
        <v>0</v>
      </c>
      <c r="AE142" s="198">
        <f>INDEX('[1]Jan 2024 School Census'!AJ:AJ,MATCH($A142,'[1]Jan 2024 School Census'!$A:$A,0))</f>
        <v>30</v>
      </c>
      <c r="AF142" s="198">
        <f>INDEX('[1]Jan 2024 School Census'!AK:AK,MATCH($A142,'[1]Jan 2024 School Census'!$A:$A,0))</f>
        <v>20.399999999999999</v>
      </c>
      <c r="AG142" s="198">
        <f>INDEX('[1]Jan 2024 School Census'!AL:AL,MATCH($A142,'[1]Jan 2024 School Census'!$A:$A,0))+INDEX('[1]Jan 2024 School Census'!AM:AM,MATCH($A142,'[1]Jan 2024 School Census'!$A:$A,0))</f>
        <v>0</v>
      </c>
      <c r="AH142" s="198">
        <f>INDEX('[1]Jan 2024 School Census'!AN:AN,MATCH($A142,'[1]Jan 2024 School Census'!$A:$A,0))+INDEX('[1]Jan 2024 School Census'!AR:AR,MATCH($A142,'[1]Jan 2024 School Census'!$A:$A,0))</f>
        <v>0</v>
      </c>
      <c r="AI142" s="198">
        <f>INDEX('[1]Jan 2024 School Census'!AO:AO,MATCH($A142,'[1]Jan 2024 School Census'!$A:$A,0))+INDEX('[1]Jan 2024 School Census'!AS:AS,MATCH($A142,'[1]Jan 2024 School Census'!$A:$A,0))</f>
        <v>0</v>
      </c>
      <c r="AJ142" s="198">
        <f>INDEX('[1]Jan 2024 School Census'!AP:AP,MATCH($A142,'[1]Jan 2024 School Census'!$A:$A,0))+INDEX('[1]Jan 2024 School Census'!AQ:AQ,MATCH($A142,'[1]Jan 2024 School Census'!$A:$A,0))+INDEX('[1]Jan 2024 School Census'!AT:AT,MATCH($A142,'[1]Jan 2024 School Census'!$A:$A,0))+INDEX('[1]Jan 2024 School Census'!AU:AU,MATCH($A142,'[1]Jan 2024 School Census'!$A:$A,0))</f>
        <v>0</v>
      </c>
      <c r="AK142" s="198">
        <f>INDEX('[1]Jan 2024 School Census'!AV:AV,MATCH($A142,'[1]Jan 2024 School Census'!$A:$A,0))+INDEX('[1]Jan 2024 School Census'!AZ:AZ,MATCH($A142,'[1]Jan 2024 School Census'!$A:$A,0))</f>
        <v>20</v>
      </c>
      <c r="AL142" s="198">
        <f>INDEX('[1]Jan 2024 School Census'!AW:AW,MATCH($A142,'[1]Jan 2024 School Census'!$A:$A,0))+INDEX('[1]Jan 2024 School Census'!BA:BA,MATCH($A142,'[1]Jan 2024 School Census'!$A:$A,0))</f>
        <v>13</v>
      </c>
      <c r="AM142" s="198">
        <f>INDEX('[1]Jan 2024 School Census'!AX:AX,MATCH($A142,'[1]Jan 2024 School Census'!$A:$A,0))+INDEX('[1]Jan 2024 School Census'!BB:BB,MATCH($A142,'[1]Jan 2024 School Census'!$A:$A,0))+INDEX('[1]Jan 2024 School Census'!AY:AY,MATCH($A142,'[1]Jan 2024 School Census'!$A:$A,0))+INDEX('[1]Jan 2024 School Census'!BC:BC,MATCH($A142,'[1]Jan 2024 School Census'!$A:$A,0))</f>
        <v>1</v>
      </c>
      <c r="AN142" s="198">
        <f>INDEX('[1]Jan 2024 AP Census'!I:I,MATCH($A142,'[1]Jan 2024 AP Census'!$A:$A,0))</f>
        <v>0</v>
      </c>
      <c r="AO142" s="198">
        <f>INDEX('[1]Jan 2024 AP Census'!J:J,MATCH($A142,'[1]Jan 2024 AP Census'!$A:$A,0))</f>
        <v>0</v>
      </c>
      <c r="AP142" s="198">
        <f>INDEX('[1]Jan 2024 EY Census'!N:N,MATCH($A142,'[1]Jan 2024 EY Census'!$A:$A,0))</f>
        <v>99.766666999999998</v>
      </c>
      <c r="AQ142" s="198">
        <f>INDEX('[1]Jan 2024 EY Census'!O:O,MATCH($A142,'[1]Jan 2024 EY Census'!$A:$A,0))</f>
        <v>75.550667000000004</v>
      </c>
      <c r="AR142" s="198">
        <f>INDEX('[1]Jan 2024 EY Census'!P:P,MATCH($A142,'[1]Jan 2024 EY Census'!$A:$A,0))</f>
        <v>3</v>
      </c>
      <c r="AS142" s="198">
        <f>INDEX('[1]Jan 2024 School Census'!BE:BE,MATCH($A142,'[1]Jan 2024 School Census'!$A:$A,0))</f>
        <v>22</v>
      </c>
      <c r="AT142" s="198">
        <f>INDEX('[1]Jan 2024 School Census'!BF:BF,MATCH($A142,'[1]Jan 2024 School Census'!$A:$A,0))</f>
        <v>8</v>
      </c>
      <c r="AU142" s="198">
        <f>INDEX('[1]Jan 2024 School Census'!BG:BG,MATCH($A142,'[1]Jan 2024 School Census'!$A:$A,0))+INDEX('[1]Jan 2024 School Census'!BH:BH,MATCH($A142,'[1]Jan 2024 School Census'!$A:$A,0))</f>
        <v>0</v>
      </c>
      <c r="AV142" s="198">
        <f>INDEX('[1]Jan 2024 School Census'!BI:BI,MATCH($A142,'[1]Jan 2024 School Census'!$A:$A,0))</f>
        <v>109.966667</v>
      </c>
      <c r="AW142" s="198">
        <f>INDEX('[1]Jan 2024 School Census'!BJ:BJ,MATCH($A142,'[1]Jan 2024 School Census'!$A:$A,0))</f>
        <v>50.35</v>
      </c>
      <c r="AX142" s="198">
        <f>INDEX('[1]Jan 2024 School Census'!BK:BK,MATCH($A142,'[1]Jan 2024 School Census'!$A:$A,0))+INDEX('[1]Jan 2024 School Census'!BL:BL,MATCH($A142,'[1]Jan 2024 School Census'!$A:$A,0))</f>
        <v>3.6</v>
      </c>
      <c r="AY142" s="198">
        <f>INDEX('[1]Jan 2024 School Census'!BM:BM,MATCH($A142,'[1]Jan 2024 School Census'!$A:$A,0))+INDEX('[1]Jan 2024 School Census'!BQ:BQ,MATCH($A142,'[1]Jan 2024 School Census'!$A:$A,0))</f>
        <v>0</v>
      </c>
      <c r="AZ142" s="198">
        <f>INDEX('[1]Jan 2024 School Census'!BN:BN,MATCH($A142,'[1]Jan 2024 School Census'!$A:$A,0))+INDEX('[1]Jan 2024 School Census'!BR:BR,MATCH($A142,'[1]Jan 2024 School Census'!$A:$A,0))</f>
        <v>0</v>
      </c>
      <c r="BA142" s="198">
        <f>INDEX('[1]Jan 2024 School Census'!BO:BO,MATCH($A142,'[1]Jan 2024 School Census'!$A:$A,0))+INDEX('[1]Jan 2024 School Census'!BP:BP,MATCH($A142,'[1]Jan 2024 School Census'!$A:$A,0))+INDEX('[1]Jan 2024 School Census'!BS:BS,MATCH($A142,'[1]Jan 2024 School Census'!$A:$A,0))+INDEX('[1]Jan 2024 School Census'!BT:BT,MATCH($A142,'[1]Jan 2024 School Census'!$A:$A,0))</f>
        <v>0</v>
      </c>
      <c r="BB142" s="198">
        <f>INDEX('[1]Jan 2024 School Census'!BU:BU,MATCH($A142,'[1]Jan 2024 School Census'!$A:$A,0))</f>
        <v>84.677334000000002</v>
      </c>
      <c r="BC142" s="198">
        <f>INDEX('[1]Jan 2024 School Census'!BV:BV,MATCH($A142,'[1]Jan 2024 School Census'!$A:$A,0))</f>
        <v>45.833333000000003</v>
      </c>
      <c r="BD142" s="198">
        <f>INDEX('[1]Jan 2024 School Census'!BW:BW,MATCH($A142,'[1]Jan 2024 School Census'!$A:$A,0))+INDEX('[1]Jan 2024 School Census'!BX:BX,MATCH($A142,'[1]Jan 2024 School Census'!$A:$A,0))</f>
        <v>2</v>
      </c>
      <c r="BE142" s="198">
        <f>INDEX('[1]Jan 2024 EY Census'!J:J,MATCH($A142,'[1]Jan 2024 EY Census'!$A:$A,0))</f>
        <v>940.88468499999999</v>
      </c>
      <c r="BF142" s="198">
        <f>INDEX('[1]Jan 2024 EY Census'!K:K,MATCH($A142,'[1]Jan 2024 EY Census'!$A:$A,0))</f>
        <v>350.65800400000001</v>
      </c>
      <c r="BG142" s="198">
        <f>INDEX('[1]Jan 2024 EY Census'!L:L,MATCH($A142,'[1]Jan 2024 EY Census'!$A:$A,0))</f>
        <v>3.4666670000000002</v>
      </c>
      <c r="BH142" s="198">
        <f t="shared" si="24"/>
        <v>166</v>
      </c>
      <c r="BI142" s="198">
        <f t="shared" si="25"/>
        <v>254</v>
      </c>
      <c r="BJ142" s="198">
        <f t="shared" si="26"/>
        <v>0</v>
      </c>
      <c r="BK142" s="198">
        <f t="shared" si="27"/>
        <v>0</v>
      </c>
      <c r="BL142" s="198">
        <v>72</v>
      </c>
      <c r="BN142" s="218">
        <v>316</v>
      </c>
      <c r="BO142" s="218" t="s">
        <v>175</v>
      </c>
      <c r="BP142" s="218">
        <v>3167007</v>
      </c>
      <c r="BQ142" s="218">
        <v>143275</v>
      </c>
      <c r="BR142" s="218" t="s">
        <v>1106</v>
      </c>
      <c r="BS142" s="218" t="s">
        <v>245</v>
      </c>
      <c r="BT142" s="194" t="str">
        <f t="shared" si="23"/>
        <v>Academy</v>
      </c>
      <c r="BU142" s="211">
        <v>21</v>
      </c>
      <c r="BV142" s="211">
        <v>45</v>
      </c>
      <c r="BW142" s="199">
        <f t="shared" si="28"/>
        <v>2</v>
      </c>
      <c r="BX142" s="195" t="str">
        <f t="shared" si="29"/>
        <v>3162</v>
      </c>
      <c r="BY142" s="228">
        <v>921</v>
      </c>
      <c r="BZ142" s="229" t="s">
        <v>156</v>
      </c>
      <c r="CA142" s="258">
        <v>446.37684210526317</v>
      </c>
      <c r="CB142" s="259">
        <v>109.83368421052631</v>
      </c>
      <c r="CC142" s="258">
        <v>283.00315789473683</v>
      </c>
      <c r="CD142" s="259">
        <v>5.2478947368421052</v>
      </c>
    </row>
    <row r="143" spans="1:82" ht="14.5" x14ac:dyDescent="0.35">
      <c r="A143" s="196">
        <v>937</v>
      </c>
      <c r="B143" s="197" t="s">
        <v>228</v>
      </c>
      <c r="C143" s="198">
        <v>46225</v>
      </c>
      <c r="D143" s="198">
        <v>34176.5</v>
      </c>
      <c r="E143" s="198">
        <f>INDEX('[1]Jan 2024 School Census'!D:D,MATCH($A143,'[1]Jan 2024 School Census'!$A:$A,0))</f>
        <v>0</v>
      </c>
      <c r="F143" s="198">
        <f>INDEX('[1]Jan 2024 School Census'!E:E,MATCH($A143,'[1]Jan 2024 School Census'!$A:$A,0))</f>
        <v>288.500001</v>
      </c>
      <c r="G143" s="198">
        <f>INDEX('[1]Jan 2024 School Census'!F:F,MATCH($A143,'[1]Jan 2024 School Census'!$A:$A,0))</f>
        <v>110.966667</v>
      </c>
      <c r="H143" s="198">
        <f>INDEX('[1]Jan 2024 School Census'!G:G,MATCH($A143,'[1]Jan 2024 School Census'!$A:$A,0))+INDEX('[1]Jan 2024 School Census'!H:H,MATCH($A143,'[1]Jan 2024 School Census'!$A:$A,0))</f>
        <v>1</v>
      </c>
      <c r="I143" s="198">
        <f>INDEX('[1]Jan 2024 School Census'!I:I,MATCH($A143,'[1]Jan 2024 School Census'!$A:$A,0))</f>
        <v>0</v>
      </c>
      <c r="J143" s="198">
        <f>INDEX('[1]Jan 2024 School Census'!J:J,MATCH($A143,'[1]Jan 2024 School Census'!$A:$A,0))</f>
        <v>353.35333400000002</v>
      </c>
      <c r="K143" s="198">
        <f>INDEX('[1]Jan 2024 School Census'!K:K,MATCH($A143,'[1]Jan 2024 School Census'!$A:$A,0))</f>
        <v>136.50666699999999</v>
      </c>
      <c r="L143" s="198">
        <f>INDEX('[1]Jan 2024 School Census'!L:L,MATCH($A143,'[1]Jan 2024 School Census'!$A:$A,0))+INDEX('[1]Jan 2024 School Census'!M:M,MATCH($A143,'[1]Jan 2024 School Census'!$A:$A,0))</f>
        <v>0</v>
      </c>
      <c r="M143" s="198">
        <f>INDEX('[1]Jan 2024 School Census'!N:N,MATCH($A143,'[1]Jan 2024 School Census'!$A:$A,0))+INDEX('[1]Jan 2024 School Census'!S:S,MATCH($A143,'[1]Jan 2024 School Census'!$A:$A,0))</f>
        <v>0</v>
      </c>
      <c r="N143" s="198">
        <f>INDEX('[1]Jan 2024 School Census'!O:O,MATCH($A143,'[1]Jan 2024 School Census'!$A:$A,0))+INDEX('[1]Jan 2024 School Census'!T:T,MATCH($A143,'[1]Jan 2024 School Census'!$A:$A,0))</f>
        <v>0</v>
      </c>
      <c r="O143" s="198">
        <f>INDEX('[1]Jan 2024 School Census'!P:P,MATCH($A143,'[1]Jan 2024 School Census'!$A:$A,0))+INDEX('[1]Jan 2024 School Census'!U:U,MATCH($A143,'[1]Jan 2024 School Census'!$A:$A,0))</f>
        <v>0</v>
      </c>
      <c r="P143" s="198">
        <f>INDEX('[1]Jan 2024 School Census'!Q:Q,MATCH($A143,'[1]Jan 2024 School Census'!$A:$A,0))+INDEX('[1]Jan 2024 School Census'!R:R,MATCH($A143,'[1]Jan 2024 School Census'!$A:$A,0))+INDEX('[1]Jan 2024 School Census'!V:V,MATCH($A143,'[1]Jan 2024 School Census'!$A:$A,0))+INDEX('[1]Jan 2024 School Census'!W:W,MATCH($A143,'[1]Jan 2024 School Census'!$A:$A,0))</f>
        <v>0</v>
      </c>
      <c r="Q143" s="198">
        <f>INDEX('[1]Jan 2024 School Census'!X:X,MATCH($A143,'[1]Jan 2024 School Census'!$A:$A,0))</f>
        <v>19.2</v>
      </c>
      <c r="R143" s="198">
        <f>INDEX('[1]Jan 2024 School Census'!Y:Y,MATCH($A143,'[1]Jan 2024 School Census'!$A:$A,0))</f>
        <v>622.60000100000002</v>
      </c>
      <c r="S143" s="198">
        <f>INDEX('[1]Jan 2024 School Census'!Z:Z,MATCH($A143,'[1]Jan 2024 School Census'!$A:$A,0))</f>
        <v>286.53333300000003</v>
      </c>
      <c r="T143" s="198">
        <f>INDEX('[1]Jan 2024 School Census'!AA:AA,MATCH($A143,'[1]Jan 2024 School Census'!$A:$A,0))+INDEX('[1]Jan 2024 School Census'!AB:AB,MATCH($A143,'[1]Jan 2024 School Census'!$A:$A,0))</f>
        <v>5</v>
      </c>
      <c r="U143" s="198">
        <f>INDEX('[1]Jan 2024 AP Census'!D:D,MATCH($A143,'[1]Jan 2024 AP Census'!$A:$A,0))</f>
        <v>0</v>
      </c>
      <c r="V143" s="198">
        <f>INDEX('[1]Jan 2024 AP Census'!E:E,MATCH($A143,'[1]Jan 2024 AP Census'!$A:$A,0))</f>
        <v>0</v>
      </c>
      <c r="W143" s="198">
        <f>INDEX('[1]Jan 2024 AP Census'!F:F,MATCH($A143,'[1]Jan 2024 AP Census'!$A:$A,0))</f>
        <v>0</v>
      </c>
      <c r="X143" s="198">
        <f>INDEX('[1]Jan 2024 EY Census'!D:D,MATCH($A143,'[1]Jan 2024 EY Census'!$A:$A,0))</f>
        <v>870.52466400000003</v>
      </c>
      <c r="Y143" s="198">
        <f>INDEX('[1]Jan 2024 EY Census'!E:E,MATCH($A143,'[1]Jan 2024 EY Census'!$A:$A,0))</f>
        <v>4679.7846799999998</v>
      </c>
      <c r="Z143" s="198">
        <f>INDEX('[1]Jan 2024 EY Census'!F:F,MATCH($A143,'[1]Jan 2024 EY Census'!$A:$A,0))</f>
        <v>1630.5153339999999</v>
      </c>
      <c r="AA143" s="198">
        <f>INDEX('[1]Jan 2024 EY Census'!G:G,MATCH($A143,'[1]Jan 2024 EY Census'!$A:$A,0))</f>
        <v>153.23333299999999</v>
      </c>
      <c r="AB143" s="198">
        <f>INDEX('[1]Jan 2024 School Census'!AF:AF,MATCH($A143,'[1]Jan 2024 School Census'!$A:$A,0))</f>
        <v>33.6</v>
      </c>
      <c r="AC143" s="198">
        <f>INDEX('[1]Jan 2024 School Census'!AG:AG,MATCH($A143,'[1]Jan 2024 School Census'!$A:$A,0))</f>
        <v>7</v>
      </c>
      <c r="AD143" s="198">
        <f>INDEX('[1]Jan 2024 School Census'!AH:AH,MATCH($A143,'[1]Jan 2024 School Census'!$A:$A,0))+INDEX('[1]Jan 2024 School Census'!AI:AI,MATCH($A143,'[1]Jan 2024 School Census'!$A:$A,0))</f>
        <v>0</v>
      </c>
      <c r="AE143" s="198">
        <f>INDEX('[1]Jan 2024 School Census'!AJ:AJ,MATCH($A143,'[1]Jan 2024 School Census'!$A:$A,0))</f>
        <v>39</v>
      </c>
      <c r="AF143" s="198">
        <f>INDEX('[1]Jan 2024 School Census'!AK:AK,MATCH($A143,'[1]Jan 2024 School Census'!$A:$A,0))</f>
        <v>22</v>
      </c>
      <c r="AG143" s="198">
        <f>INDEX('[1]Jan 2024 School Census'!AL:AL,MATCH($A143,'[1]Jan 2024 School Census'!$A:$A,0))+INDEX('[1]Jan 2024 School Census'!AM:AM,MATCH($A143,'[1]Jan 2024 School Census'!$A:$A,0))</f>
        <v>0</v>
      </c>
      <c r="AH143" s="198">
        <f>INDEX('[1]Jan 2024 School Census'!AN:AN,MATCH($A143,'[1]Jan 2024 School Census'!$A:$A,0))+INDEX('[1]Jan 2024 School Census'!AR:AR,MATCH($A143,'[1]Jan 2024 School Census'!$A:$A,0))</f>
        <v>0</v>
      </c>
      <c r="AI143" s="198">
        <f>INDEX('[1]Jan 2024 School Census'!AO:AO,MATCH($A143,'[1]Jan 2024 School Census'!$A:$A,0))+INDEX('[1]Jan 2024 School Census'!AS:AS,MATCH($A143,'[1]Jan 2024 School Census'!$A:$A,0))</f>
        <v>0</v>
      </c>
      <c r="AJ143" s="198">
        <f>INDEX('[1]Jan 2024 School Census'!AP:AP,MATCH($A143,'[1]Jan 2024 School Census'!$A:$A,0))+INDEX('[1]Jan 2024 School Census'!AQ:AQ,MATCH($A143,'[1]Jan 2024 School Census'!$A:$A,0))+INDEX('[1]Jan 2024 School Census'!AT:AT,MATCH($A143,'[1]Jan 2024 School Census'!$A:$A,0))+INDEX('[1]Jan 2024 School Census'!AU:AU,MATCH($A143,'[1]Jan 2024 School Census'!$A:$A,0))</f>
        <v>0</v>
      </c>
      <c r="AK143" s="198">
        <f>INDEX('[1]Jan 2024 School Census'!AV:AV,MATCH($A143,'[1]Jan 2024 School Census'!$A:$A,0))+INDEX('[1]Jan 2024 School Census'!AZ:AZ,MATCH($A143,'[1]Jan 2024 School Census'!$A:$A,0))</f>
        <v>45</v>
      </c>
      <c r="AL143" s="198">
        <f>INDEX('[1]Jan 2024 School Census'!AW:AW,MATCH($A143,'[1]Jan 2024 School Census'!$A:$A,0))+INDEX('[1]Jan 2024 School Census'!BA:BA,MATCH($A143,'[1]Jan 2024 School Census'!$A:$A,0))</f>
        <v>24</v>
      </c>
      <c r="AM143" s="198">
        <f>INDEX('[1]Jan 2024 School Census'!AX:AX,MATCH($A143,'[1]Jan 2024 School Census'!$A:$A,0))+INDEX('[1]Jan 2024 School Census'!BB:BB,MATCH($A143,'[1]Jan 2024 School Census'!$A:$A,0))+INDEX('[1]Jan 2024 School Census'!AY:AY,MATCH($A143,'[1]Jan 2024 School Census'!$A:$A,0))+INDEX('[1]Jan 2024 School Census'!BC:BC,MATCH($A143,'[1]Jan 2024 School Census'!$A:$A,0))</f>
        <v>2</v>
      </c>
      <c r="AN143" s="198">
        <f>INDEX('[1]Jan 2024 AP Census'!I:I,MATCH($A143,'[1]Jan 2024 AP Census'!$A:$A,0))</f>
        <v>0</v>
      </c>
      <c r="AO143" s="198">
        <f>INDEX('[1]Jan 2024 AP Census'!J:J,MATCH($A143,'[1]Jan 2024 AP Census'!$A:$A,0))</f>
        <v>0</v>
      </c>
      <c r="AP143" s="198">
        <f>INDEX('[1]Jan 2024 EY Census'!N:N,MATCH($A143,'[1]Jan 2024 EY Census'!$A:$A,0))</f>
        <v>293.83666799999997</v>
      </c>
      <c r="AQ143" s="198">
        <f>INDEX('[1]Jan 2024 EY Census'!O:O,MATCH($A143,'[1]Jan 2024 EY Census'!$A:$A,0))</f>
        <v>113.57599999999999</v>
      </c>
      <c r="AR143" s="198">
        <f>INDEX('[1]Jan 2024 EY Census'!P:P,MATCH($A143,'[1]Jan 2024 EY Census'!$A:$A,0))</f>
        <v>5</v>
      </c>
      <c r="AS143" s="198">
        <f>INDEX('[1]Jan 2024 School Census'!BE:BE,MATCH($A143,'[1]Jan 2024 School Census'!$A:$A,0))</f>
        <v>87.816666999999995</v>
      </c>
      <c r="AT143" s="198">
        <f>INDEX('[1]Jan 2024 School Census'!BF:BF,MATCH($A143,'[1]Jan 2024 School Census'!$A:$A,0))</f>
        <v>45.516666999999998</v>
      </c>
      <c r="AU143" s="198">
        <f>INDEX('[1]Jan 2024 School Census'!BG:BG,MATCH($A143,'[1]Jan 2024 School Census'!$A:$A,0))+INDEX('[1]Jan 2024 School Census'!BH:BH,MATCH($A143,'[1]Jan 2024 School Census'!$A:$A,0))</f>
        <v>1</v>
      </c>
      <c r="AV143" s="198">
        <f>INDEX('[1]Jan 2024 School Census'!BI:BI,MATCH($A143,'[1]Jan 2024 School Census'!$A:$A,0))</f>
        <v>97.075333000000001</v>
      </c>
      <c r="AW143" s="198">
        <f>INDEX('[1]Jan 2024 School Census'!BJ:BJ,MATCH($A143,'[1]Jan 2024 School Census'!$A:$A,0))</f>
        <v>58.263333000000003</v>
      </c>
      <c r="AX143" s="198">
        <f>INDEX('[1]Jan 2024 School Census'!BK:BK,MATCH($A143,'[1]Jan 2024 School Census'!$A:$A,0))+INDEX('[1]Jan 2024 School Census'!BL:BL,MATCH($A143,'[1]Jan 2024 School Census'!$A:$A,0))</f>
        <v>0</v>
      </c>
      <c r="AY143" s="198">
        <f>INDEX('[1]Jan 2024 School Census'!BM:BM,MATCH($A143,'[1]Jan 2024 School Census'!$A:$A,0))+INDEX('[1]Jan 2024 School Census'!BQ:BQ,MATCH($A143,'[1]Jan 2024 School Census'!$A:$A,0))</f>
        <v>0</v>
      </c>
      <c r="AZ143" s="198">
        <f>INDEX('[1]Jan 2024 School Census'!BN:BN,MATCH($A143,'[1]Jan 2024 School Census'!$A:$A,0))+INDEX('[1]Jan 2024 School Census'!BR:BR,MATCH($A143,'[1]Jan 2024 School Census'!$A:$A,0))</f>
        <v>0</v>
      </c>
      <c r="BA143" s="198">
        <f>INDEX('[1]Jan 2024 School Census'!BO:BO,MATCH($A143,'[1]Jan 2024 School Census'!$A:$A,0))+INDEX('[1]Jan 2024 School Census'!BP:BP,MATCH($A143,'[1]Jan 2024 School Census'!$A:$A,0))+INDEX('[1]Jan 2024 School Census'!BS:BS,MATCH($A143,'[1]Jan 2024 School Census'!$A:$A,0))+INDEX('[1]Jan 2024 School Census'!BT:BT,MATCH($A143,'[1]Jan 2024 School Census'!$A:$A,0))</f>
        <v>0</v>
      </c>
      <c r="BB143" s="198">
        <f>INDEX('[1]Jan 2024 School Census'!BU:BU,MATCH($A143,'[1]Jan 2024 School Census'!$A:$A,0))</f>
        <v>256.91133400000001</v>
      </c>
      <c r="BC143" s="198">
        <f>INDEX('[1]Jan 2024 School Census'!BV:BV,MATCH($A143,'[1]Jan 2024 School Census'!$A:$A,0))</f>
        <v>127.466668</v>
      </c>
      <c r="BD143" s="198">
        <f>INDEX('[1]Jan 2024 School Census'!BW:BW,MATCH($A143,'[1]Jan 2024 School Census'!$A:$A,0))+INDEX('[1]Jan 2024 School Census'!BX:BX,MATCH($A143,'[1]Jan 2024 School Census'!$A:$A,0))</f>
        <v>0</v>
      </c>
      <c r="BE143" s="198">
        <f>INDEX('[1]Jan 2024 EY Census'!J:J,MATCH($A143,'[1]Jan 2024 EY Census'!$A:$A,0))</f>
        <v>2450.2706790000002</v>
      </c>
      <c r="BF143" s="198">
        <f>INDEX('[1]Jan 2024 EY Census'!K:K,MATCH($A143,'[1]Jan 2024 EY Census'!$A:$A,0))</f>
        <v>869.88933599999996</v>
      </c>
      <c r="BG143" s="198">
        <f>INDEX('[1]Jan 2024 EY Census'!L:L,MATCH($A143,'[1]Jan 2024 EY Census'!$A:$A,0))</f>
        <v>14.8</v>
      </c>
      <c r="BH143" s="198">
        <f t="shared" si="24"/>
        <v>198.5</v>
      </c>
      <c r="BI143" s="198">
        <f t="shared" si="25"/>
        <v>360</v>
      </c>
      <c r="BJ143" s="198">
        <f t="shared" si="26"/>
        <v>407.5</v>
      </c>
      <c r="BK143" s="198">
        <f t="shared" si="27"/>
        <v>786.5</v>
      </c>
      <c r="BL143" s="198">
        <v>207.333333333333</v>
      </c>
      <c r="BN143" s="218">
        <v>316</v>
      </c>
      <c r="BO143" s="218" t="s">
        <v>175</v>
      </c>
      <c r="BP143" s="218">
        <v>3167008</v>
      </c>
      <c r="BQ143" s="218">
        <v>149777</v>
      </c>
      <c r="BR143" s="218" t="s">
        <v>1233</v>
      </c>
      <c r="BS143" s="218" t="s">
        <v>256</v>
      </c>
      <c r="BT143" s="194" t="str">
        <f t="shared" si="23"/>
        <v>Academy</v>
      </c>
      <c r="BU143" s="211">
        <v>1</v>
      </c>
      <c r="BV143" s="211">
        <v>5</v>
      </c>
      <c r="BW143" s="199">
        <f t="shared" si="28"/>
        <v>3</v>
      </c>
      <c r="BX143" s="195" t="str">
        <f t="shared" si="29"/>
        <v>3163</v>
      </c>
      <c r="BY143" s="228">
        <v>925</v>
      </c>
      <c r="BZ143" s="229" t="s">
        <v>166</v>
      </c>
      <c r="CA143" s="258">
        <v>3136.8549120526318</v>
      </c>
      <c r="CB143" s="259">
        <v>771.39052621052633</v>
      </c>
      <c r="CC143" s="258">
        <v>2023.5663157894737</v>
      </c>
      <c r="CD143" s="259">
        <v>68.900000000000006</v>
      </c>
    </row>
    <row r="144" spans="1:82" ht="14.5" x14ac:dyDescent="0.35">
      <c r="A144" s="196">
        <v>869</v>
      </c>
      <c r="B144" s="197" t="s">
        <v>229</v>
      </c>
      <c r="C144" s="198">
        <v>12618</v>
      </c>
      <c r="D144" s="198">
        <v>10435</v>
      </c>
      <c r="E144" s="198">
        <f>INDEX('[1]Jan 2024 School Census'!D:D,MATCH($A144,'[1]Jan 2024 School Census'!$A:$A,0))</f>
        <v>35.299999999999997</v>
      </c>
      <c r="F144" s="198">
        <f>INDEX('[1]Jan 2024 School Census'!E:E,MATCH($A144,'[1]Jan 2024 School Census'!$A:$A,0))</f>
        <v>117.766668</v>
      </c>
      <c r="G144" s="198">
        <f>INDEX('[1]Jan 2024 School Census'!F:F,MATCH($A144,'[1]Jan 2024 School Census'!$A:$A,0))</f>
        <v>39</v>
      </c>
      <c r="H144" s="198">
        <f>INDEX('[1]Jan 2024 School Census'!G:G,MATCH($A144,'[1]Jan 2024 School Census'!$A:$A,0))+INDEX('[1]Jan 2024 School Census'!H:H,MATCH($A144,'[1]Jan 2024 School Census'!$A:$A,0))</f>
        <v>10</v>
      </c>
      <c r="I144" s="198">
        <f>INDEX('[1]Jan 2024 School Census'!I:I,MATCH($A144,'[1]Jan 2024 School Census'!$A:$A,0))</f>
        <v>21.600000999999999</v>
      </c>
      <c r="J144" s="198">
        <f>INDEX('[1]Jan 2024 School Census'!J:J,MATCH($A144,'[1]Jan 2024 School Census'!$A:$A,0))</f>
        <v>299.566666</v>
      </c>
      <c r="K144" s="198">
        <f>INDEX('[1]Jan 2024 School Census'!K:K,MATCH($A144,'[1]Jan 2024 School Census'!$A:$A,0))</f>
        <v>128</v>
      </c>
      <c r="L144" s="198">
        <f>INDEX('[1]Jan 2024 School Census'!L:L,MATCH($A144,'[1]Jan 2024 School Census'!$A:$A,0))+INDEX('[1]Jan 2024 School Census'!M:M,MATCH($A144,'[1]Jan 2024 School Census'!$A:$A,0))</f>
        <v>6</v>
      </c>
      <c r="M144" s="198">
        <f>INDEX('[1]Jan 2024 School Census'!N:N,MATCH($A144,'[1]Jan 2024 School Census'!$A:$A,0))+INDEX('[1]Jan 2024 School Census'!S:S,MATCH($A144,'[1]Jan 2024 School Census'!$A:$A,0))</f>
        <v>0</v>
      </c>
      <c r="N144" s="198">
        <f>INDEX('[1]Jan 2024 School Census'!O:O,MATCH($A144,'[1]Jan 2024 School Census'!$A:$A,0))+INDEX('[1]Jan 2024 School Census'!T:T,MATCH($A144,'[1]Jan 2024 School Census'!$A:$A,0))</f>
        <v>0</v>
      </c>
      <c r="O144" s="198">
        <f>INDEX('[1]Jan 2024 School Census'!P:P,MATCH($A144,'[1]Jan 2024 School Census'!$A:$A,0))+INDEX('[1]Jan 2024 School Census'!U:U,MATCH($A144,'[1]Jan 2024 School Census'!$A:$A,0))</f>
        <v>0</v>
      </c>
      <c r="P144" s="198">
        <f>INDEX('[1]Jan 2024 School Census'!Q:Q,MATCH($A144,'[1]Jan 2024 School Census'!$A:$A,0))+INDEX('[1]Jan 2024 School Census'!R:R,MATCH($A144,'[1]Jan 2024 School Census'!$A:$A,0))+INDEX('[1]Jan 2024 School Census'!V:V,MATCH($A144,'[1]Jan 2024 School Census'!$A:$A,0))+INDEX('[1]Jan 2024 School Census'!W:W,MATCH($A144,'[1]Jan 2024 School Census'!$A:$A,0))</f>
        <v>0</v>
      </c>
      <c r="Q144" s="198">
        <f>INDEX('[1]Jan 2024 School Census'!X:X,MATCH($A144,'[1]Jan 2024 School Census'!$A:$A,0))</f>
        <v>0</v>
      </c>
      <c r="R144" s="198">
        <f>INDEX('[1]Jan 2024 School Census'!Y:Y,MATCH($A144,'[1]Jan 2024 School Census'!$A:$A,0))</f>
        <v>33.4</v>
      </c>
      <c r="S144" s="198">
        <f>INDEX('[1]Jan 2024 School Census'!Z:Z,MATCH($A144,'[1]Jan 2024 School Census'!$A:$A,0))</f>
        <v>11.8</v>
      </c>
      <c r="T144" s="198">
        <f>INDEX('[1]Jan 2024 School Census'!AA:AA,MATCH($A144,'[1]Jan 2024 School Census'!$A:$A,0))+INDEX('[1]Jan 2024 School Census'!AB:AB,MATCH($A144,'[1]Jan 2024 School Census'!$A:$A,0))</f>
        <v>0</v>
      </c>
      <c r="U144" s="198">
        <f>INDEX('[1]Jan 2024 AP Census'!D:D,MATCH($A144,'[1]Jan 2024 AP Census'!$A:$A,0))</f>
        <v>0</v>
      </c>
      <c r="V144" s="198">
        <f>INDEX('[1]Jan 2024 AP Census'!E:E,MATCH($A144,'[1]Jan 2024 AP Census'!$A:$A,0))</f>
        <v>0</v>
      </c>
      <c r="W144" s="198">
        <f>INDEX('[1]Jan 2024 AP Census'!F:F,MATCH($A144,'[1]Jan 2024 AP Census'!$A:$A,0))</f>
        <v>0</v>
      </c>
      <c r="X144" s="198">
        <f>INDEX('[1]Jan 2024 EY Census'!D:D,MATCH($A144,'[1]Jan 2024 EY Census'!$A:$A,0))</f>
        <v>119.816669</v>
      </c>
      <c r="Y144" s="198">
        <f>INDEX('[1]Jan 2024 EY Census'!E:E,MATCH($A144,'[1]Jan 2024 EY Census'!$A:$A,0))</f>
        <v>1120.0526709999999</v>
      </c>
      <c r="Z144" s="198">
        <f>INDEX('[1]Jan 2024 EY Census'!F:F,MATCH($A144,'[1]Jan 2024 EY Census'!$A:$A,0))</f>
        <v>338.77800200000001</v>
      </c>
      <c r="AA144" s="198">
        <f>INDEX('[1]Jan 2024 EY Census'!G:G,MATCH($A144,'[1]Jan 2024 EY Census'!$A:$A,0))</f>
        <v>49.516666000000001</v>
      </c>
      <c r="AB144" s="198">
        <f>INDEX('[1]Jan 2024 School Census'!AF:AF,MATCH($A144,'[1]Jan 2024 School Census'!$A:$A,0))</f>
        <v>25.866667</v>
      </c>
      <c r="AC144" s="198">
        <f>INDEX('[1]Jan 2024 School Census'!AG:AG,MATCH($A144,'[1]Jan 2024 School Census'!$A:$A,0))</f>
        <v>6</v>
      </c>
      <c r="AD144" s="198">
        <f>INDEX('[1]Jan 2024 School Census'!AH:AH,MATCH($A144,'[1]Jan 2024 School Census'!$A:$A,0))+INDEX('[1]Jan 2024 School Census'!AI:AI,MATCH($A144,'[1]Jan 2024 School Census'!$A:$A,0))</f>
        <v>4</v>
      </c>
      <c r="AE144" s="198">
        <f>INDEX('[1]Jan 2024 School Census'!AJ:AJ,MATCH($A144,'[1]Jan 2024 School Census'!$A:$A,0))</f>
        <v>34.833333000000003</v>
      </c>
      <c r="AF144" s="198">
        <f>INDEX('[1]Jan 2024 School Census'!AK:AK,MATCH($A144,'[1]Jan 2024 School Census'!$A:$A,0))</f>
        <v>13</v>
      </c>
      <c r="AG144" s="198">
        <f>INDEX('[1]Jan 2024 School Census'!AL:AL,MATCH($A144,'[1]Jan 2024 School Census'!$A:$A,0))+INDEX('[1]Jan 2024 School Census'!AM:AM,MATCH($A144,'[1]Jan 2024 School Census'!$A:$A,0))</f>
        <v>1</v>
      </c>
      <c r="AH144" s="198">
        <f>INDEX('[1]Jan 2024 School Census'!AN:AN,MATCH($A144,'[1]Jan 2024 School Census'!$A:$A,0))+INDEX('[1]Jan 2024 School Census'!AR:AR,MATCH($A144,'[1]Jan 2024 School Census'!$A:$A,0))</f>
        <v>0</v>
      </c>
      <c r="AI144" s="198">
        <f>INDEX('[1]Jan 2024 School Census'!AO:AO,MATCH($A144,'[1]Jan 2024 School Census'!$A:$A,0))+INDEX('[1]Jan 2024 School Census'!AS:AS,MATCH($A144,'[1]Jan 2024 School Census'!$A:$A,0))</f>
        <v>0</v>
      </c>
      <c r="AJ144" s="198">
        <f>INDEX('[1]Jan 2024 School Census'!AP:AP,MATCH($A144,'[1]Jan 2024 School Census'!$A:$A,0))+INDEX('[1]Jan 2024 School Census'!AQ:AQ,MATCH($A144,'[1]Jan 2024 School Census'!$A:$A,0))+INDEX('[1]Jan 2024 School Census'!AT:AT,MATCH($A144,'[1]Jan 2024 School Census'!$A:$A,0))+INDEX('[1]Jan 2024 School Census'!AU:AU,MATCH($A144,'[1]Jan 2024 School Census'!$A:$A,0))</f>
        <v>0</v>
      </c>
      <c r="AK144" s="198">
        <f>INDEX('[1]Jan 2024 School Census'!AV:AV,MATCH($A144,'[1]Jan 2024 School Census'!$A:$A,0))+INDEX('[1]Jan 2024 School Census'!AZ:AZ,MATCH($A144,'[1]Jan 2024 School Census'!$A:$A,0))</f>
        <v>5</v>
      </c>
      <c r="AL144" s="198">
        <f>INDEX('[1]Jan 2024 School Census'!AW:AW,MATCH($A144,'[1]Jan 2024 School Census'!$A:$A,0))+INDEX('[1]Jan 2024 School Census'!BA:BA,MATCH($A144,'[1]Jan 2024 School Census'!$A:$A,0))</f>
        <v>1</v>
      </c>
      <c r="AM144" s="198">
        <f>INDEX('[1]Jan 2024 School Census'!AX:AX,MATCH($A144,'[1]Jan 2024 School Census'!$A:$A,0))+INDEX('[1]Jan 2024 School Census'!BB:BB,MATCH($A144,'[1]Jan 2024 School Census'!$A:$A,0))+INDEX('[1]Jan 2024 School Census'!AY:AY,MATCH($A144,'[1]Jan 2024 School Census'!$A:$A,0))+INDEX('[1]Jan 2024 School Census'!BC:BC,MATCH($A144,'[1]Jan 2024 School Census'!$A:$A,0))</f>
        <v>0</v>
      </c>
      <c r="AN144" s="198">
        <f>INDEX('[1]Jan 2024 AP Census'!I:I,MATCH($A144,'[1]Jan 2024 AP Census'!$A:$A,0))</f>
        <v>0</v>
      </c>
      <c r="AO144" s="198">
        <f>INDEX('[1]Jan 2024 AP Census'!J:J,MATCH($A144,'[1]Jan 2024 AP Census'!$A:$A,0))</f>
        <v>0</v>
      </c>
      <c r="AP144" s="198">
        <f>INDEX('[1]Jan 2024 EY Census'!N:N,MATCH($A144,'[1]Jan 2024 EY Census'!$A:$A,0))</f>
        <v>70.733333999999999</v>
      </c>
      <c r="AQ144" s="198">
        <f>INDEX('[1]Jan 2024 EY Census'!O:O,MATCH($A144,'[1]Jan 2024 EY Census'!$A:$A,0))</f>
        <v>32.616667</v>
      </c>
      <c r="AR144" s="198">
        <f>INDEX('[1]Jan 2024 EY Census'!P:P,MATCH($A144,'[1]Jan 2024 EY Census'!$A:$A,0))</f>
        <v>2</v>
      </c>
      <c r="AS144" s="198">
        <f>INDEX('[1]Jan 2024 School Census'!BE:BE,MATCH($A144,'[1]Jan 2024 School Census'!$A:$A,0))</f>
        <v>42.921998000000002</v>
      </c>
      <c r="AT144" s="198">
        <f>INDEX('[1]Jan 2024 School Census'!BF:BF,MATCH($A144,'[1]Jan 2024 School Census'!$A:$A,0))</f>
        <v>16.921334000000002</v>
      </c>
      <c r="AU144" s="198">
        <f>INDEX('[1]Jan 2024 School Census'!BG:BG,MATCH($A144,'[1]Jan 2024 School Census'!$A:$A,0))+INDEX('[1]Jan 2024 School Census'!BH:BH,MATCH($A144,'[1]Jan 2024 School Census'!$A:$A,0))</f>
        <v>5.6</v>
      </c>
      <c r="AV144" s="198">
        <f>INDEX('[1]Jan 2024 School Census'!BI:BI,MATCH($A144,'[1]Jan 2024 School Census'!$A:$A,0))</f>
        <v>109.783334</v>
      </c>
      <c r="AW144" s="198">
        <f>INDEX('[1]Jan 2024 School Census'!BJ:BJ,MATCH($A144,'[1]Jan 2024 School Census'!$A:$A,0))</f>
        <v>54.016666000000001</v>
      </c>
      <c r="AX144" s="198">
        <f>INDEX('[1]Jan 2024 School Census'!BK:BK,MATCH($A144,'[1]Jan 2024 School Census'!$A:$A,0))+INDEX('[1]Jan 2024 School Census'!BL:BL,MATCH($A144,'[1]Jan 2024 School Census'!$A:$A,0))</f>
        <v>3</v>
      </c>
      <c r="AY144" s="198">
        <f>INDEX('[1]Jan 2024 School Census'!BM:BM,MATCH($A144,'[1]Jan 2024 School Census'!$A:$A,0))+INDEX('[1]Jan 2024 School Census'!BQ:BQ,MATCH($A144,'[1]Jan 2024 School Census'!$A:$A,0))</f>
        <v>0</v>
      </c>
      <c r="AZ144" s="198">
        <f>INDEX('[1]Jan 2024 School Census'!BN:BN,MATCH($A144,'[1]Jan 2024 School Census'!$A:$A,0))+INDEX('[1]Jan 2024 School Census'!BR:BR,MATCH($A144,'[1]Jan 2024 School Census'!$A:$A,0))</f>
        <v>0</v>
      </c>
      <c r="BA144" s="198">
        <f>INDEX('[1]Jan 2024 School Census'!BO:BO,MATCH($A144,'[1]Jan 2024 School Census'!$A:$A,0))+INDEX('[1]Jan 2024 School Census'!BP:BP,MATCH($A144,'[1]Jan 2024 School Census'!$A:$A,0))+INDEX('[1]Jan 2024 School Census'!BS:BS,MATCH($A144,'[1]Jan 2024 School Census'!$A:$A,0))+INDEX('[1]Jan 2024 School Census'!BT:BT,MATCH($A144,'[1]Jan 2024 School Census'!$A:$A,0))</f>
        <v>0</v>
      </c>
      <c r="BB144" s="198">
        <f>INDEX('[1]Jan 2024 School Census'!BU:BU,MATCH($A144,'[1]Jan 2024 School Census'!$A:$A,0))</f>
        <v>17</v>
      </c>
      <c r="BC144" s="198">
        <f>INDEX('[1]Jan 2024 School Census'!BV:BV,MATCH($A144,'[1]Jan 2024 School Census'!$A:$A,0))</f>
        <v>8</v>
      </c>
      <c r="BD144" s="198">
        <f>INDEX('[1]Jan 2024 School Census'!BW:BW,MATCH($A144,'[1]Jan 2024 School Census'!$A:$A,0))+INDEX('[1]Jan 2024 School Census'!BX:BX,MATCH($A144,'[1]Jan 2024 School Census'!$A:$A,0))</f>
        <v>0</v>
      </c>
      <c r="BE144" s="198">
        <f>INDEX('[1]Jan 2024 EY Census'!J:J,MATCH($A144,'[1]Jan 2024 EY Census'!$A:$A,0))</f>
        <v>568.91666199999997</v>
      </c>
      <c r="BF144" s="198">
        <f>INDEX('[1]Jan 2024 EY Census'!K:K,MATCH($A144,'[1]Jan 2024 EY Census'!$A:$A,0))</f>
        <v>178.966669</v>
      </c>
      <c r="BG144" s="198">
        <f>INDEX('[1]Jan 2024 EY Census'!L:L,MATCH($A144,'[1]Jan 2024 EY Census'!$A:$A,0))</f>
        <v>10.716666999999999</v>
      </c>
      <c r="BH144" s="198">
        <f t="shared" si="24"/>
        <v>142</v>
      </c>
      <c r="BI144" s="198">
        <f t="shared" si="25"/>
        <v>268</v>
      </c>
      <c r="BJ144" s="198">
        <f t="shared" si="26"/>
        <v>0</v>
      </c>
      <c r="BK144" s="198">
        <f t="shared" si="27"/>
        <v>0</v>
      </c>
      <c r="BL144" s="198">
        <v>71</v>
      </c>
      <c r="BN144" s="218">
        <v>317</v>
      </c>
      <c r="BO144" s="218" t="s">
        <v>191</v>
      </c>
      <c r="BP144" s="218">
        <v>3175950</v>
      </c>
      <c r="BQ144" s="218">
        <v>102878</v>
      </c>
      <c r="BR144" s="218" t="s">
        <v>359</v>
      </c>
      <c r="BS144" s="218" t="s">
        <v>264</v>
      </c>
      <c r="BT144" s="194" t="str">
        <f t="shared" si="23"/>
        <v>Maintained</v>
      </c>
      <c r="BU144" s="211">
        <v>0</v>
      </c>
      <c r="BV144" s="211">
        <v>213</v>
      </c>
      <c r="BW144" s="199">
        <f t="shared" si="28"/>
        <v>1</v>
      </c>
      <c r="BX144" s="195" t="str">
        <f t="shared" si="29"/>
        <v>3171</v>
      </c>
      <c r="BY144" s="228">
        <v>926</v>
      </c>
      <c r="BZ144" s="229" t="s">
        <v>176</v>
      </c>
      <c r="CA144" s="258">
        <v>3196.3878947368421</v>
      </c>
      <c r="CB144" s="259">
        <v>437.48035142105266</v>
      </c>
      <c r="CC144" s="258">
        <v>1907.2117541578948</v>
      </c>
      <c r="CD144" s="259">
        <v>22.531052631578948</v>
      </c>
    </row>
    <row r="145" spans="1:82" ht="14.5" x14ac:dyDescent="0.35">
      <c r="A145" s="196">
        <v>941</v>
      </c>
      <c r="B145" s="197" t="s">
        <v>1100</v>
      </c>
      <c r="C145" s="198">
        <v>35939</v>
      </c>
      <c r="D145" s="198">
        <v>25062</v>
      </c>
      <c r="E145" s="198">
        <f>INDEX('[1]Jan 2024 School Census'!D:D,MATCH($A145,'[1]Jan 2024 School Census'!$A:$A,0))</f>
        <v>23</v>
      </c>
      <c r="F145" s="198">
        <f>INDEX('[1]Jan 2024 School Census'!E:E,MATCH($A145,'[1]Jan 2024 School Census'!$A:$A,0))</f>
        <v>196.066676</v>
      </c>
      <c r="G145" s="198">
        <f>INDEX('[1]Jan 2024 School Census'!F:F,MATCH($A145,'[1]Jan 2024 School Census'!$A:$A,0))</f>
        <v>70.066669000000005</v>
      </c>
      <c r="H145" s="198">
        <f>INDEX('[1]Jan 2024 School Census'!G:G,MATCH($A145,'[1]Jan 2024 School Census'!$A:$A,0))+INDEX('[1]Jan 2024 School Census'!H:H,MATCH($A145,'[1]Jan 2024 School Census'!$A:$A,0))</f>
        <v>2</v>
      </c>
      <c r="I145" s="198">
        <f>INDEX('[1]Jan 2024 School Census'!I:I,MATCH($A145,'[1]Jan 2024 School Census'!$A:$A,0))</f>
        <v>4.7</v>
      </c>
      <c r="J145" s="198">
        <f>INDEX('[1]Jan 2024 School Census'!J:J,MATCH($A145,'[1]Jan 2024 School Census'!$A:$A,0))</f>
        <v>259.35999900000002</v>
      </c>
      <c r="K145" s="198">
        <f>INDEX('[1]Jan 2024 School Census'!K:K,MATCH($A145,'[1]Jan 2024 School Census'!$A:$A,0))</f>
        <v>111.52666600000001</v>
      </c>
      <c r="L145" s="198">
        <f>INDEX('[1]Jan 2024 School Census'!L:L,MATCH($A145,'[1]Jan 2024 School Census'!$A:$A,0))+INDEX('[1]Jan 2024 School Census'!M:M,MATCH($A145,'[1]Jan 2024 School Census'!$A:$A,0))</f>
        <v>3.3333330000000001</v>
      </c>
      <c r="M145" s="198">
        <f>INDEX('[1]Jan 2024 School Census'!N:N,MATCH($A145,'[1]Jan 2024 School Census'!$A:$A,0))+INDEX('[1]Jan 2024 School Census'!S:S,MATCH($A145,'[1]Jan 2024 School Census'!$A:$A,0))</f>
        <v>0</v>
      </c>
      <c r="N145" s="198">
        <f>INDEX('[1]Jan 2024 School Census'!O:O,MATCH($A145,'[1]Jan 2024 School Census'!$A:$A,0))+INDEX('[1]Jan 2024 School Census'!T:T,MATCH($A145,'[1]Jan 2024 School Census'!$A:$A,0))</f>
        <v>0</v>
      </c>
      <c r="O145" s="198">
        <f>INDEX('[1]Jan 2024 School Census'!P:P,MATCH($A145,'[1]Jan 2024 School Census'!$A:$A,0))+INDEX('[1]Jan 2024 School Census'!U:U,MATCH($A145,'[1]Jan 2024 School Census'!$A:$A,0))</f>
        <v>0</v>
      </c>
      <c r="P145" s="198">
        <f>INDEX('[1]Jan 2024 School Census'!Q:Q,MATCH($A145,'[1]Jan 2024 School Census'!$A:$A,0))+INDEX('[1]Jan 2024 School Census'!R:R,MATCH($A145,'[1]Jan 2024 School Census'!$A:$A,0))+INDEX('[1]Jan 2024 School Census'!V:V,MATCH($A145,'[1]Jan 2024 School Census'!$A:$A,0))+INDEX('[1]Jan 2024 School Census'!W:W,MATCH($A145,'[1]Jan 2024 School Census'!$A:$A,0))</f>
        <v>0</v>
      </c>
      <c r="Q145" s="198">
        <f>INDEX('[1]Jan 2024 School Census'!X:X,MATCH($A145,'[1]Jan 2024 School Census'!$A:$A,0))</f>
        <v>16</v>
      </c>
      <c r="R145" s="198">
        <f>INDEX('[1]Jan 2024 School Census'!Y:Y,MATCH($A145,'[1]Jan 2024 School Census'!$A:$A,0))</f>
        <v>508.16666800000002</v>
      </c>
      <c r="S145" s="198">
        <f>INDEX('[1]Jan 2024 School Census'!Z:Z,MATCH($A145,'[1]Jan 2024 School Census'!$A:$A,0))</f>
        <v>203.533334</v>
      </c>
      <c r="T145" s="198">
        <f>INDEX('[1]Jan 2024 School Census'!AA:AA,MATCH($A145,'[1]Jan 2024 School Census'!$A:$A,0))+INDEX('[1]Jan 2024 School Census'!AB:AB,MATCH($A145,'[1]Jan 2024 School Census'!$A:$A,0))</f>
        <v>1</v>
      </c>
      <c r="U145" s="198">
        <f>INDEX('[1]Jan 2024 AP Census'!D:D,MATCH($A145,'[1]Jan 2024 AP Census'!$A:$A,0))</f>
        <v>0</v>
      </c>
      <c r="V145" s="198">
        <f>INDEX('[1]Jan 2024 AP Census'!E:E,MATCH($A145,'[1]Jan 2024 AP Census'!$A:$A,0))</f>
        <v>0</v>
      </c>
      <c r="W145" s="198">
        <f>INDEX('[1]Jan 2024 AP Census'!F:F,MATCH($A145,'[1]Jan 2024 AP Census'!$A:$A,0))</f>
        <v>0</v>
      </c>
      <c r="X145" s="198">
        <f>INDEX('[1]Jan 2024 EY Census'!D:D,MATCH($A145,'[1]Jan 2024 EY Census'!$A:$A,0))</f>
        <v>505.63251300000002</v>
      </c>
      <c r="Y145" s="198">
        <f>INDEX('[1]Jan 2024 EY Census'!E:E,MATCH($A145,'[1]Jan 2024 EY Census'!$A:$A,0))</f>
        <v>3153.494713</v>
      </c>
      <c r="Z145" s="198">
        <f>INDEX('[1]Jan 2024 EY Census'!F:F,MATCH($A145,'[1]Jan 2024 EY Census'!$A:$A,0))</f>
        <v>1130.9695389999999</v>
      </c>
      <c r="AA145" s="198">
        <f>INDEX('[1]Jan 2024 EY Census'!G:G,MATCH($A145,'[1]Jan 2024 EY Census'!$A:$A,0))</f>
        <v>47.926758999999997</v>
      </c>
      <c r="AB145" s="198">
        <f>INDEX('[1]Jan 2024 School Census'!AF:AF,MATCH($A145,'[1]Jan 2024 School Census'!$A:$A,0))</f>
        <v>18.399999999999999</v>
      </c>
      <c r="AC145" s="198">
        <f>INDEX('[1]Jan 2024 School Census'!AG:AG,MATCH($A145,'[1]Jan 2024 School Census'!$A:$A,0))</f>
        <v>10.433334</v>
      </c>
      <c r="AD145" s="198">
        <f>INDEX('[1]Jan 2024 School Census'!AH:AH,MATCH($A145,'[1]Jan 2024 School Census'!$A:$A,0))+INDEX('[1]Jan 2024 School Census'!AI:AI,MATCH($A145,'[1]Jan 2024 School Census'!$A:$A,0))</f>
        <v>0</v>
      </c>
      <c r="AE145" s="198">
        <f>INDEX('[1]Jan 2024 School Census'!AJ:AJ,MATCH($A145,'[1]Jan 2024 School Census'!$A:$A,0))</f>
        <v>10.933332999999999</v>
      </c>
      <c r="AF145" s="198">
        <f>INDEX('[1]Jan 2024 School Census'!AK:AK,MATCH($A145,'[1]Jan 2024 School Census'!$A:$A,0))</f>
        <v>10</v>
      </c>
      <c r="AG145" s="198">
        <f>INDEX('[1]Jan 2024 School Census'!AL:AL,MATCH($A145,'[1]Jan 2024 School Census'!$A:$A,0))+INDEX('[1]Jan 2024 School Census'!AM:AM,MATCH($A145,'[1]Jan 2024 School Census'!$A:$A,0))</f>
        <v>0</v>
      </c>
      <c r="AH145" s="198">
        <f>INDEX('[1]Jan 2024 School Census'!AN:AN,MATCH($A145,'[1]Jan 2024 School Census'!$A:$A,0))+INDEX('[1]Jan 2024 School Census'!AR:AR,MATCH($A145,'[1]Jan 2024 School Census'!$A:$A,0))</f>
        <v>0</v>
      </c>
      <c r="AI145" s="198">
        <f>INDEX('[1]Jan 2024 School Census'!AO:AO,MATCH($A145,'[1]Jan 2024 School Census'!$A:$A,0))+INDEX('[1]Jan 2024 School Census'!AS:AS,MATCH($A145,'[1]Jan 2024 School Census'!$A:$A,0))</f>
        <v>0</v>
      </c>
      <c r="AJ145" s="198">
        <f>INDEX('[1]Jan 2024 School Census'!AP:AP,MATCH($A145,'[1]Jan 2024 School Census'!$A:$A,0))+INDEX('[1]Jan 2024 School Census'!AQ:AQ,MATCH($A145,'[1]Jan 2024 School Census'!$A:$A,0))+INDEX('[1]Jan 2024 School Census'!AT:AT,MATCH($A145,'[1]Jan 2024 School Census'!$A:$A,0))+INDEX('[1]Jan 2024 School Census'!AU:AU,MATCH($A145,'[1]Jan 2024 School Census'!$A:$A,0))</f>
        <v>0</v>
      </c>
      <c r="AK145" s="198">
        <f>INDEX('[1]Jan 2024 School Census'!AV:AV,MATCH($A145,'[1]Jan 2024 School Census'!$A:$A,0))+INDEX('[1]Jan 2024 School Census'!AZ:AZ,MATCH($A145,'[1]Jan 2024 School Census'!$A:$A,0))</f>
        <v>38.799999999999997</v>
      </c>
      <c r="AL145" s="198">
        <f>INDEX('[1]Jan 2024 School Census'!AW:AW,MATCH($A145,'[1]Jan 2024 School Census'!$A:$A,0))+INDEX('[1]Jan 2024 School Census'!BA:BA,MATCH($A145,'[1]Jan 2024 School Census'!$A:$A,0))</f>
        <v>13</v>
      </c>
      <c r="AM145" s="198">
        <f>INDEX('[1]Jan 2024 School Census'!AX:AX,MATCH($A145,'[1]Jan 2024 School Census'!$A:$A,0))+INDEX('[1]Jan 2024 School Census'!BB:BB,MATCH($A145,'[1]Jan 2024 School Census'!$A:$A,0))+INDEX('[1]Jan 2024 School Census'!AY:AY,MATCH($A145,'[1]Jan 2024 School Census'!$A:$A,0))+INDEX('[1]Jan 2024 School Census'!BC:BC,MATCH($A145,'[1]Jan 2024 School Census'!$A:$A,0))</f>
        <v>0</v>
      </c>
      <c r="AN145" s="198">
        <f>INDEX('[1]Jan 2024 AP Census'!I:I,MATCH($A145,'[1]Jan 2024 AP Census'!$A:$A,0))</f>
        <v>0</v>
      </c>
      <c r="AO145" s="198">
        <f>INDEX('[1]Jan 2024 AP Census'!J:J,MATCH($A145,'[1]Jan 2024 AP Census'!$A:$A,0))</f>
        <v>0</v>
      </c>
      <c r="AP145" s="198">
        <f>INDEX('[1]Jan 2024 EY Census'!N:N,MATCH($A145,'[1]Jan 2024 EY Census'!$A:$A,0))</f>
        <v>195.67677499999999</v>
      </c>
      <c r="AQ145" s="198">
        <f>INDEX('[1]Jan 2024 EY Census'!O:O,MATCH($A145,'[1]Jan 2024 EY Census'!$A:$A,0))</f>
        <v>136.34913399999999</v>
      </c>
      <c r="AR145" s="198">
        <f>INDEX('[1]Jan 2024 EY Census'!P:P,MATCH($A145,'[1]Jan 2024 EY Census'!$A:$A,0))</f>
        <v>5.7</v>
      </c>
      <c r="AS145" s="198">
        <f>INDEX('[1]Jan 2024 School Census'!BE:BE,MATCH($A145,'[1]Jan 2024 School Census'!$A:$A,0))</f>
        <v>74.166675999999995</v>
      </c>
      <c r="AT145" s="198">
        <f>INDEX('[1]Jan 2024 School Census'!BF:BF,MATCH($A145,'[1]Jan 2024 School Census'!$A:$A,0))</f>
        <v>27.800001999999999</v>
      </c>
      <c r="AU145" s="198">
        <f>INDEX('[1]Jan 2024 School Census'!BG:BG,MATCH($A145,'[1]Jan 2024 School Census'!$A:$A,0))+INDEX('[1]Jan 2024 School Census'!BH:BH,MATCH($A145,'[1]Jan 2024 School Census'!$A:$A,0))</f>
        <v>1.6</v>
      </c>
      <c r="AV145" s="198">
        <f>INDEX('[1]Jan 2024 School Census'!BI:BI,MATCH($A145,'[1]Jan 2024 School Census'!$A:$A,0))</f>
        <v>100.236671</v>
      </c>
      <c r="AW145" s="198">
        <f>INDEX('[1]Jan 2024 School Census'!BJ:BJ,MATCH($A145,'[1]Jan 2024 School Census'!$A:$A,0))</f>
        <v>53.373334</v>
      </c>
      <c r="AX145" s="198">
        <f>INDEX('[1]Jan 2024 School Census'!BK:BK,MATCH($A145,'[1]Jan 2024 School Census'!$A:$A,0))+INDEX('[1]Jan 2024 School Census'!BL:BL,MATCH($A145,'[1]Jan 2024 School Census'!$A:$A,0))</f>
        <v>0.2</v>
      </c>
      <c r="AY145" s="198">
        <f>INDEX('[1]Jan 2024 School Census'!BM:BM,MATCH($A145,'[1]Jan 2024 School Census'!$A:$A,0))+INDEX('[1]Jan 2024 School Census'!BQ:BQ,MATCH($A145,'[1]Jan 2024 School Census'!$A:$A,0))</f>
        <v>0</v>
      </c>
      <c r="AZ145" s="198">
        <f>INDEX('[1]Jan 2024 School Census'!BN:BN,MATCH($A145,'[1]Jan 2024 School Census'!$A:$A,0))+INDEX('[1]Jan 2024 School Census'!BR:BR,MATCH($A145,'[1]Jan 2024 School Census'!$A:$A,0))</f>
        <v>0</v>
      </c>
      <c r="BA145" s="198">
        <f>INDEX('[1]Jan 2024 School Census'!BO:BO,MATCH($A145,'[1]Jan 2024 School Census'!$A:$A,0))+INDEX('[1]Jan 2024 School Census'!BP:BP,MATCH($A145,'[1]Jan 2024 School Census'!$A:$A,0))+INDEX('[1]Jan 2024 School Census'!BS:BS,MATCH($A145,'[1]Jan 2024 School Census'!$A:$A,0))+INDEX('[1]Jan 2024 School Census'!BT:BT,MATCH($A145,'[1]Jan 2024 School Census'!$A:$A,0))</f>
        <v>0</v>
      </c>
      <c r="BB145" s="198">
        <f>INDEX('[1]Jan 2024 School Census'!BU:BU,MATCH($A145,'[1]Jan 2024 School Census'!$A:$A,0))</f>
        <v>130.02200099999999</v>
      </c>
      <c r="BC145" s="198">
        <f>INDEX('[1]Jan 2024 School Census'!BV:BV,MATCH($A145,'[1]Jan 2024 School Census'!$A:$A,0))</f>
        <v>67.184667000000005</v>
      </c>
      <c r="BD145" s="198">
        <f>INDEX('[1]Jan 2024 School Census'!BW:BW,MATCH($A145,'[1]Jan 2024 School Census'!$A:$A,0))+INDEX('[1]Jan 2024 School Census'!BX:BX,MATCH($A145,'[1]Jan 2024 School Census'!$A:$A,0))</f>
        <v>0</v>
      </c>
      <c r="BE145" s="198">
        <f>INDEX('[1]Jan 2024 EY Census'!J:J,MATCH($A145,'[1]Jan 2024 EY Census'!$A:$A,0))</f>
        <v>1716.976701</v>
      </c>
      <c r="BF145" s="198">
        <f>INDEX('[1]Jan 2024 EY Census'!K:K,MATCH($A145,'[1]Jan 2024 EY Census'!$A:$A,0))</f>
        <v>660.29601400000001</v>
      </c>
      <c r="BG145" s="198">
        <f>INDEX('[1]Jan 2024 EY Census'!L:L,MATCH($A145,'[1]Jan 2024 EY Census'!$A:$A,0))</f>
        <v>16.921334000000002</v>
      </c>
      <c r="BH145" s="198">
        <f t="shared" si="24"/>
        <v>122</v>
      </c>
      <c r="BI145" s="198">
        <f t="shared" si="25"/>
        <v>0</v>
      </c>
      <c r="BJ145" s="198">
        <f t="shared" si="26"/>
        <v>271.5</v>
      </c>
      <c r="BK145" s="198">
        <f t="shared" si="27"/>
        <v>788</v>
      </c>
      <c r="BL145" s="198">
        <v>187</v>
      </c>
      <c r="BN145" s="218">
        <v>317</v>
      </c>
      <c r="BO145" s="218" t="s">
        <v>191</v>
      </c>
      <c r="BP145" s="218">
        <v>3177001</v>
      </c>
      <c r="BQ145" s="218">
        <v>148240</v>
      </c>
      <c r="BR145" s="218" t="s">
        <v>1149</v>
      </c>
      <c r="BS145" s="218" t="s">
        <v>256</v>
      </c>
      <c r="BT145" s="194" t="str">
        <f t="shared" si="23"/>
        <v>Academy</v>
      </c>
      <c r="BU145" s="211">
        <v>59</v>
      </c>
      <c r="BV145" s="211">
        <v>0</v>
      </c>
      <c r="BW145" s="199">
        <f t="shared" si="28"/>
        <v>2</v>
      </c>
      <c r="BX145" s="195" t="str">
        <f t="shared" si="29"/>
        <v>3172</v>
      </c>
      <c r="BY145" s="228">
        <v>929</v>
      </c>
      <c r="BZ145" s="229" t="s">
        <v>182</v>
      </c>
      <c r="CA145" s="258">
        <v>1317.5763157894737</v>
      </c>
      <c r="CB145" s="259">
        <v>394.5857893684211</v>
      </c>
      <c r="CC145" s="258">
        <v>988.36947368421056</v>
      </c>
      <c r="CD145" s="259">
        <v>29.085789473684208</v>
      </c>
    </row>
    <row r="146" spans="1:82" ht="14.5" x14ac:dyDescent="0.35">
      <c r="A146" s="196">
        <v>938</v>
      </c>
      <c r="B146" s="197" t="s">
        <v>230</v>
      </c>
      <c r="C146" s="198">
        <v>64355.5</v>
      </c>
      <c r="D146" s="198">
        <v>46139.5</v>
      </c>
      <c r="E146" s="198">
        <f>INDEX('[1]Jan 2024 School Census'!D:D,MATCH($A146,'[1]Jan 2024 School Census'!$A:$A,0))</f>
        <v>58.6</v>
      </c>
      <c r="F146" s="198">
        <f>INDEX('[1]Jan 2024 School Census'!E:E,MATCH($A146,'[1]Jan 2024 School Census'!$A:$A,0))</f>
        <v>292</v>
      </c>
      <c r="G146" s="198">
        <f>INDEX('[1]Jan 2024 School Census'!F:F,MATCH($A146,'[1]Jan 2024 School Census'!$A:$A,0))</f>
        <v>106</v>
      </c>
      <c r="H146" s="198">
        <f>INDEX('[1]Jan 2024 School Census'!G:G,MATCH($A146,'[1]Jan 2024 School Census'!$A:$A,0))+INDEX('[1]Jan 2024 School Census'!H:H,MATCH($A146,'[1]Jan 2024 School Census'!$A:$A,0))</f>
        <v>10</v>
      </c>
      <c r="I146" s="198">
        <f>INDEX('[1]Jan 2024 School Census'!I:I,MATCH($A146,'[1]Jan 2024 School Census'!$A:$A,0))</f>
        <v>3.8</v>
      </c>
      <c r="J146" s="198">
        <f>INDEX('[1]Jan 2024 School Census'!J:J,MATCH($A146,'[1]Jan 2024 School Census'!$A:$A,0))</f>
        <v>144.966667</v>
      </c>
      <c r="K146" s="198">
        <f>INDEX('[1]Jan 2024 School Census'!K:K,MATCH($A146,'[1]Jan 2024 School Census'!$A:$A,0))</f>
        <v>62.8</v>
      </c>
      <c r="L146" s="198">
        <f>INDEX('[1]Jan 2024 School Census'!L:L,MATCH($A146,'[1]Jan 2024 School Census'!$A:$A,0))+INDEX('[1]Jan 2024 School Census'!M:M,MATCH($A146,'[1]Jan 2024 School Census'!$A:$A,0))</f>
        <v>0</v>
      </c>
      <c r="M146" s="198">
        <f>INDEX('[1]Jan 2024 School Census'!N:N,MATCH($A146,'[1]Jan 2024 School Census'!$A:$A,0))+INDEX('[1]Jan 2024 School Census'!S:S,MATCH($A146,'[1]Jan 2024 School Census'!$A:$A,0))</f>
        <v>0</v>
      </c>
      <c r="N146" s="198">
        <f>INDEX('[1]Jan 2024 School Census'!O:O,MATCH($A146,'[1]Jan 2024 School Census'!$A:$A,0))+INDEX('[1]Jan 2024 School Census'!T:T,MATCH($A146,'[1]Jan 2024 School Census'!$A:$A,0))</f>
        <v>0</v>
      </c>
      <c r="O146" s="198">
        <f>INDEX('[1]Jan 2024 School Census'!P:P,MATCH($A146,'[1]Jan 2024 School Census'!$A:$A,0))+INDEX('[1]Jan 2024 School Census'!U:U,MATCH($A146,'[1]Jan 2024 School Census'!$A:$A,0))</f>
        <v>0</v>
      </c>
      <c r="P146" s="198">
        <f>INDEX('[1]Jan 2024 School Census'!Q:Q,MATCH($A146,'[1]Jan 2024 School Census'!$A:$A,0))+INDEX('[1]Jan 2024 School Census'!R:R,MATCH($A146,'[1]Jan 2024 School Census'!$A:$A,0))+INDEX('[1]Jan 2024 School Census'!V:V,MATCH($A146,'[1]Jan 2024 School Census'!$A:$A,0))+INDEX('[1]Jan 2024 School Census'!W:W,MATCH($A146,'[1]Jan 2024 School Census'!$A:$A,0))</f>
        <v>0</v>
      </c>
      <c r="Q146" s="198">
        <f>INDEX('[1]Jan 2024 School Census'!X:X,MATCH($A146,'[1]Jan 2024 School Census'!$A:$A,0))</f>
        <v>32.366667</v>
      </c>
      <c r="R146" s="198">
        <f>INDEX('[1]Jan 2024 School Census'!Y:Y,MATCH($A146,'[1]Jan 2024 School Census'!$A:$A,0))</f>
        <v>309.60000100000002</v>
      </c>
      <c r="S146" s="198">
        <f>INDEX('[1]Jan 2024 School Census'!Z:Z,MATCH($A146,'[1]Jan 2024 School Census'!$A:$A,0))</f>
        <v>133.73333299999999</v>
      </c>
      <c r="T146" s="198">
        <f>INDEX('[1]Jan 2024 School Census'!AA:AA,MATCH($A146,'[1]Jan 2024 School Census'!$A:$A,0))+INDEX('[1]Jan 2024 School Census'!AB:AB,MATCH($A146,'[1]Jan 2024 School Census'!$A:$A,0))</f>
        <v>4.2</v>
      </c>
      <c r="U146" s="198">
        <f>INDEX('[1]Jan 2024 AP Census'!D:D,MATCH($A146,'[1]Jan 2024 AP Census'!$A:$A,0))</f>
        <v>0</v>
      </c>
      <c r="V146" s="198">
        <f>INDEX('[1]Jan 2024 AP Census'!E:E,MATCH($A146,'[1]Jan 2024 AP Census'!$A:$A,0))</f>
        <v>0</v>
      </c>
      <c r="W146" s="198">
        <f>INDEX('[1]Jan 2024 AP Census'!F:F,MATCH($A146,'[1]Jan 2024 AP Census'!$A:$A,0))</f>
        <v>0</v>
      </c>
      <c r="X146" s="198">
        <f>INDEX('[1]Jan 2024 EY Census'!D:D,MATCH($A146,'[1]Jan 2024 EY Census'!$A:$A,0))</f>
        <v>1161.895642</v>
      </c>
      <c r="Y146" s="198">
        <f>INDEX('[1]Jan 2024 EY Census'!E:E,MATCH($A146,'[1]Jan 2024 EY Census'!$A:$A,0))</f>
        <v>7420.5968780000003</v>
      </c>
      <c r="Z146" s="198">
        <f>INDEX('[1]Jan 2024 EY Census'!F:F,MATCH($A146,'[1]Jan 2024 EY Census'!$A:$A,0))</f>
        <v>2545.0413610000001</v>
      </c>
      <c r="AA146" s="198">
        <f>INDEX('[1]Jan 2024 EY Census'!G:G,MATCH($A146,'[1]Jan 2024 EY Census'!$A:$A,0))</f>
        <v>248.28420600000001</v>
      </c>
      <c r="AB146" s="198">
        <f>INDEX('[1]Jan 2024 School Census'!AF:AF,MATCH($A146,'[1]Jan 2024 School Census'!$A:$A,0))</f>
        <v>54</v>
      </c>
      <c r="AC146" s="198">
        <f>INDEX('[1]Jan 2024 School Census'!AG:AG,MATCH($A146,'[1]Jan 2024 School Census'!$A:$A,0))</f>
        <v>27</v>
      </c>
      <c r="AD146" s="198">
        <f>INDEX('[1]Jan 2024 School Census'!AH:AH,MATCH($A146,'[1]Jan 2024 School Census'!$A:$A,0))+INDEX('[1]Jan 2024 School Census'!AI:AI,MATCH($A146,'[1]Jan 2024 School Census'!$A:$A,0))</f>
        <v>1</v>
      </c>
      <c r="AE146" s="198">
        <f>INDEX('[1]Jan 2024 School Census'!AJ:AJ,MATCH($A146,'[1]Jan 2024 School Census'!$A:$A,0))</f>
        <v>5.6</v>
      </c>
      <c r="AF146" s="198">
        <f>INDEX('[1]Jan 2024 School Census'!AK:AK,MATCH($A146,'[1]Jan 2024 School Census'!$A:$A,0))</f>
        <v>7</v>
      </c>
      <c r="AG146" s="198">
        <f>INDEX('[1]Jan 2024 School Census'!AL:AL,MATCH($A146,'[1]Jan 2024 School Census'!$A:$A,0))+INDEX('[1]Jan 2024 School Census'!AM:AM,MATCH($A146,'[1]Jan 2024 School Census'!$A:$A,0))</f>
        <v>0</v>
      </c>
      <c r="AH146" s="198">
        <f>INDEX('[1]Jan 2024 School Census'!AN:AN,MATCH($A146,'[1]Jan 2024 School Census'!$A:$A,0))+INDEX('[1]Jan 2024 School Census'!AR:AR,MATCH($A146,'[1]Jan 2024 School Census'!$A:$A,0))</f>
        <v>0</v>
      </c>
      <c r="AI146" s="198">
        <f>INDEX('[1]Jan 2024 School Census'!AO:AO,MATCH($A146,'[1]Jan 2024 School Census'!$A:$A,0))+INDEX('[1]Jan 2024 School Census'!AS:AS,MATCH($A146,'[1]Jan 2024 School Census'!$A:$A,0))</f>
        <v>0</v>
      </c>
      <c r="AJ146" s="198">
        <f>INDEX('[1]Jan 2024 School Census'!AP:AP,MATCH($A146,'[1]Jan 2024 School Census'!$A:$A,0))+INDEX('[1]Jan 2024 School Census'!AQ:AQ,MATCH($A146,'[1]Jan 2024 School Census'!$A:$A,0))+INDEX('[1]Jan 2024 School Census'!AT:AT,MATCH($A146,'[1]Jan 2024 School Census'!$A:$A,0))+INDEX('[1]Jan 2024 School Census'!AU:AU,MATCH($A146,'[1]Jan 2024 School Census'!$A:$A,0))</f>
        <v>0</v>
      </c>
      <c r="AK146" s="198">
        <f>INDEX('[1]Jan 2024 School Census'!AV:AV,MATCH($A146,'[1]Jan 2024 School Census'!$A:$A,0))+INDEX('[1]Jan 2024 School Census'!AZ:AZ,MATCH($A146,'[1]Jan 2024 School Census'!$A:$A,0))</f>
        <v>18</v>
      </c>
      <c r="AL146" s="198">
        <f>INDEX('[1]Jan 2024 School Census'!AW:AW,MATCH($A146,'[1]Jan 2024 School Census'!$A:$A,0))+INDEX('[1]Jan 2024 School Census'!BA:BA,MATCH($A146,'[1]Jan 2024 School Census'!$A:$A,0))</f>
        <v>13.866667</v>
      </c>
      <c r="AM146" s="198">
        <f>INDEX('[1]Jan 2024 School Census'!AX:AX,MATCH($A146,'[1]Jan 2024 School Census'!$A:$A,0))+INDEX('[1]Jan 2024 School Census'!BB:BB,MATCH($A146,'[1]Jan 2024 School Census'!$A:$A,0))+INDEX('[1]Jan 2024 School Census'!AY:AY,MATCH($A146,'[1]Jan 2024 School Census'!$A:$A,0))+INDEX('[1]Jan 2024 School Census'!BC:BC,MATCH($A146,'[1]Jan 2024 School Census'!$A:$A,0))</f>
        <v>2</v>
      </c>
      <c r="AN146" s="198">
        <f>INDEX('[1]Jan 2024 AP Census'!I:I,MATCH($A146,'[1]Jan 2024 AP Census'!$A:$A,0))</f>
        <v>0</v>
      </c>
      <c r="AO146" s="198">
        <f>INDEX('[1]Jan 2024 AP Census'!J:J,MATCH($A146,'[1]Jan 2024 AP Census'!$A:$A,0))</f>
        <v>0</v>
      </c>
      <c r="AP146" s="198">
        <f>INDEX('[1]Jan 2024 EY Census'!N:N,MATCH($A146,'[1]Jan 2024 EY Census'!$A:$A,0))</f>
        <v>742.91142300000001</v>
      </c>
      <c r="AQ146" s="198">
        <f>INDEX('[1]Jan 2024 EY Census'!O:O,MATCH($A146,'[1]Jan 2024 EY Census'!$A:$A,0))</f>
        <v>308.123694</v>
      </c>
      <c r="AR146" s="198">
        <f>INDEX('[1]Jan 2024 EY Census'!P:P,MATCH($A146,'[1]Jan 2024 EY Census'!$A:$A,0))</f>
        <v>31.010528000000001</v>
      </c>
      <c r="AS146" s="198">
        <f>INDEX('[1]Jan 2024 School Census'!BE:BE,MATCH($A146,'[1]Jan 2024 School Census'!$A:$A,0))</f>
        <v>115.799999</v>
      </c>
      <c r="AT146" s="198">
        <f>INDEX('[1]Jan 2024 School Census'!BF:BF,MATCH($A146,'[1]Jan 2024 School Census'!$A:$A,0))</f>
        <v>39.4</v>
      </c>
      <c r="AU146" s="198">
        <f>INDEX('[1]Jan 2024 School Census'!BG:BG,MATCH($A146,'[1]Jan 2024 School Census'!$A:$A,0))+INDEX('[1]Jan 2024 School Census'!BH:BH,MATCH($A146,'[1]Jan 2024 School Census'!$A:$A,0))</f>
        <v>5</v>
      </c>
      <c r="AV146" s="198">
        <f>INDEX('[1]Jan 2024 School Census'!BI:BI,MATCH($A146,'[1]Jan 2024 School Census'!$A:$A,0))</f>
        <v>17.833333</v>
      </c>
      <c r="AW146" s="198">
        <f>INDEX('[1]Jan 2024 School Census'!BJ:BJ,MATCH($A146,'[1]Jan 2024 School Census'!$A:$A,0))</f>
        <v>11.2</v>
      </c>
      <c r="AX146" s="198">
        <f>INDEX('[1]Jan 2024 School Census'!BK:BK,MATCH($A146,'[1]Jan 2024 School Census'!$A:$A,0))+INDEX('[1]Jan 2024 School Census'!BL:BL,MATCH($A146,'[1]Jan 2024 School Census'!$A:$A,0))</f>
        <v>0</v>
      </c>
      <c r="AY146" s="198">
        <f>INDEX('[1]Jan 2024 School Census'!BM:BM,MATCH($A146,'[1]Jan 2024 School Census'!$A:$A,0))+INDEX('[1]Jan 2024 School Census'!BQ:BQ,MATCH($A146,'[1]Jan 2024 School Census'!$A:$A,0))</f>
        <v>0</v>
      </c>
      <c r="AZ146" s="198">
        <f>INDEX('[1]Jan 2024 School Census'!BN:BN,MATCH($A146,'[1]Jan 2024 School Census'!$A:$A,0))+INDEX('[1]Jan 2024 School Census'!BR:BR,MATCH($A146,'[1]Jan 2024 School Census'!$A:$A,0))</f>
        <v>0</v>
      </c>
      <c r="BA146" s="198">
        <f>INDEX('[1]Jan 2024 School Census'!BO:BO,MATCH($A146,'[1]Jan 2024 School Census'!$A:$A,0))+INDEX('[1]Jan 2024 School Census'!BP:BP,MATCH($A146,'[1]Jan 2024 School Census'!$A:$A,0))+INDEX('[1]Jan 2024 School Census'!BS:BS,MATCH($A146,'[1]Jan 2024 School Census'!$A:$A,0))+INDEX('[1]Jan 2024 School Census'!BT:BT,MATCH($A146,'[1]Jan 2024 School Census'!$A:$A,0))</f>
        <v>0</v>
      </c>
      <c r="BB146" s="198">
        <f>INDEX('[1]Jan 2024 School Census'!BU:BU,MATCH($A146,'[1]Jan 2024 School Census'!$A:$A,0))</f>
        <v>96.133332999999993</v>
      </c>
      <c r="BC146" s="198">
        <f>INDEX('[1]Jan 2024 School Census'!BV:BV,MATCH($A146,'[1]Jan 2024 School Census'!$A:$A,0))</f>
        <v>50.233333999999999</v>
      </c>
      <c r="BD146" s="198">
        <f>INDEX('[1]Jan 2024 School Census'!BW:BW,MATCH($A146,'[1]Jan 2024 School Census'!$A:$A,0))+INDEX('[1]Jan 2024 School Census'!BX:BX,MATCH($A146,'[1]Jan 2024 School Census'!$A:$A,0))</f>
        <v>1</v>
      </c>
      <c r="BE146" s="198">
        <f>INDEX('[1]Jan 2024 EY Census'!J:J,MATCH($A146,'[1]Jan 2024 EY Census'!$A:$A,0))</f>
        <v>3395.604652</v>
      </c>
      <c r="BF146" s="198">
        <f>INDEX('[1]Jan 2024 EY Census'!K:K,MATCH($A146,'[1]Jan 2024 EY Census'!$A:$A,0))</f>
        <v>1273.6293250000001</v>
      </c>
      <c r="BG146" s="198">
        <f>INDEX('[1]Jan 2024 EY Census'!L:L,MATCH($A146,'[1]Jan 2024 EY Census'!$A:$A,0))</f>
        <v>36.839334999999998</v>
      </c>
      <c r="BH146" s="198">
        <f t="shared" si="24"/>
        <v>924</v>
      </c>
      <c r="BI146" s="198">
        <f t="shared" si="25"/>
        <v>1008</v>
      </c>
      <c r="BJ146" s="198">
        <f t="shared" si="26"/>
        <v>78</v>
      </c>
      <c r="BK146" s="198">
        <f t="shared" si="27"/>
        <v>62.5</v>
      </c>
      <c r="BL146" s="198">
        <v>573</v>
      </c>
      <c r="BN146" s="218">
        <v>317</v>
      </c>
      <c r="BO146" s="218" t="s">
        <v>191</v>
      </c>
      <c r="BP146" s="218">
        <v>3177004</v>
      </c>
      <c r="BQ146" s="218">
        <v>102879</v>
      </c>
      <c r="BR146" s="218" t="s">
        <v>1107</v>
      </c>
      <c r="BS146" s="218" t="s">
        <v>241</v>
      </c>
      <c r="BT146" s="194" t="str">
        <f t="shared" si="23"/>
        <v>Maintained</v>
      </c>
      <c r="BU146" s="211">
        <v>17</v>
      </c>
      <c r="BV146" s="211">
        <v>53</v>
      </c>
      <c r="BW146" s="199">
        <f t="shared" si="28"/>
        <v>3</v>
      </c>
      <c r="BX146" s="195" t="str">
        <f t="shared" si="29"/>
        <v>3173</v>
      </c>
      <c r="BY146" s="228">
        <v>931</v>
      </c>
      <c r="BZ146" s="229" t="s">
        <v>186</v>
      </c>
      <c r="CA146" s="258">
        <v>3253.7991234736842</v>
      </c>
      <c r="CB146" s="259">
        <v>428.97526294736844</v>
      </c>
      <c r="CC146" s="258">
        <v>2199.0936842105261</v>
      </c>
      <c r="CD146" s="259">
        <v>13.684210526315789</v>
      </c>
    </row>
    <row r="147" spans="1:82" ht="14.5" x14ac:dyDescent="0.35">
      <c r="A147" s="196">
        <v>213</v>
      </c>
      <c r="B147" s="197" t="s">
        <v>149</v>
      </c>
      <c r="C147" s="198">
        <v>7872.5</v>
      </c>
      <c r="D147" s="198">
        <v>8859.5</v>
      </c>
      <c r="E147" s="198">
        <f>INDEX('[1]Jan 2024 School Census'!D:D,MATCH($A147,'[1]Jan 2024 School Census'!$A:$A,0))</f>
        <v>77.599999999999994</v>
      </c>
      <c r="F147" s="198">
        <f>INDEX('[1]Jan 2024 School Census'!E:E,MATCH($A147,'[1]Jan 2024 School Census'!$A:$A,0))</f>
        <v>126</v>
      </c>
      <c r="G147" s="198">
        <f>INDEX('[1]Jan 2024 School Census'!F:F,MATCH($A147,'[1]Jan 2024 School Census'!$A:$A,0))</f>
        <v>45</v>
      </c>
      <c r="H147" s="198">
        <f>INDEX('[1]Jan 2024 School Census'!G:G,MATCH($A147,'[1]Jan 2024 School Census'!$A:$A,0))+INDEX('[1]Jan 2024 School Census'!H:H,MATCH($A147,'[1]Jan 2024 School Census'!$A:$A,0))</f>
        <v>9</v>
      </c>
      <c r="I147" s="198">
        <f>INDEX('[1]Jan 2024 School Census'!I:I,MATCH($A147,'[1]Jan 2024 School Census'!$A:$A,0))</f>
        <v>25</v>
      </c>
      <c r="J147" s="198">
        <f>INDEX('[1]Jan 2024 School Census'!J:J,MATCH($A147,'[1]Jan 2024 School Census'!$A:$A,0))</f>
        <v>317.5</v>
      </c>
      <c r="K147" s="198">
        <f>INDEX('[1]Jan 2024 School Census'!K:K,MATCH($A147,'[1]Jan 2024 School Census'!$A:$A,0))</f>
        <v>140</v>
      </c>
      <c r="L147" s="198">
        <f>INDEX('[1]Jan 2024 School Census'!L:L,MATCH($A147,'[1]Jan 2024 School Census'!$A:$A,0))+INDEX('[1]Jan 2024 School Census'!M:M,MATCH($A147,'[1]Jan 2024 School Census'!$A:$A,0))</f>
        <v>2</v>
      </c>
      <c r="M147" s="198">
        <f>INDEX('[1]Jan 2024 School Census'!N:N,MATCH($A147,'[1]Jan 2024 School Census'!$A:$A,0))+INDEX('[1]Jan 2024 School Census'!S:S,MATCH($A147,'[1]Jan 2024 School Census'!$A:$A,0))</f>
        <v>0</v>
      </c>
      <c r="N147" s="198">
        <f>INDEX('[1]Jan 2024 School Census'!O:O,MATCH($A147,'[1]Jan 2024 School Census'!$A:$A,0))+INDEX('[1]Jan 2024 School Census'!T:T,MATCH($A147,'[1]Jan 2024 School Census'!$A:$A,0))</f>
        <v>0</v>
      </c>
      <c r="O147" s="198">
        <f>INDEX('[1]Jan 2024 School Census'!P:P,MATCH($A147,'[1]Jan 2024 School Census'!$A:$A,0))+INDEX('[1]Jan 2024 School Census'!U:U,MATCH($A147,'[1]Jan 2024 School Census'!$A:$A,0))</f>
        <v>0</v>
      </c>
      <c r="P147" s="198">
        <f>INDEX('[1]Jan 2024 School Census'!Q:Q,MATCH($A147,'[1]Jan 2024 School Census'!$A:$A,0))+INDEX('[1]Jan 2024 School Census'!R:R,MATCH($A147,'[1]Jan 2024 School Census'!$A:$A,0))+INDEX('[1]Jan 2024 School Census'!V:V,MATCH($A147,'[1]Jan 2024 School Census'!$A:$A,0))+INDEX('[1]Jan 2024 School Census'!W:W,MATCH($A147,'[1]Jan 2024 School Census'!$A:$A,0))</f>
        <v>0</v>
      </c>
      <c r="Q147" s="198">
        <f>INDEX('[1]Jan 2024 School Census'!X:X,MATCH($A147,'[1]Jan 2024 School Census'!$A:$A,0))</f>
        <v>19</v>
      </c>
      <c r="R147" s="198">
        <f>INDEX('[1]Jan 2024 School Census'!Y:Y,MATCH($A147,'[1]Jan 2024 School Census'!$A:$A,0))</f>
        <v>164</v>
      </c>
      <c r="S147" s="198">
        <f>INDEX('[1]Jan 2024 School Census'!Z:Z,MATCH($A147,'[1]Jan 2024 School Census'!$A:$A,0))</f>
        <v>71</v>
      </c>
      <c r="T147" s="198">
        <f>INDEX('[1]Jan 2024 School Census'!AA:AA,MATCH($A147,'[1]Jan 2024 School Census'!$A:$A,0))+INDEX('[1]Jan 2024 School Census'!AB:AB,MATCH($A147,'[1]Jan 2024 School Census'!$A:$A,0))</f>
        <v>2</v>
      </c>
      <c r="U147" s="198">
        <f>INDEX('[1]Jan 2024 AP Census'!D:D,MATCH($A147,'[1]Jan 2024 AP Census'!$A:$A,0))</f>
        <v>0</v>
      </c>
      <c r="V147" s="198">
        <f>INDEX('[1]Jan 2024 AP Census'!E:E,MATCH($A147,'[1]Jan 2024 AP Census'!$A:$A,0))</f>
        <v>0</v>
      </c>
      <c r="W147" s="198">
        <f>INDEX('[1]Jan 2024 AP Census'!F:F,MATCH($A147,'[1]Jan 2024 AP Census'!$A:$A,0))</f>
        <v>0</v>
      </c>
      <c r="X147" s="198">
        <f>INDEX('[1]Jan 2024 EY Census'!D:D,MATCH($A147,'[1]Jan 2024 EY Census'!$A:$A,0))</f>
        <v>173.36666700000001</v>
      </c>
      <c r="Y147" s="198">
        <f>INDEX('[1]Jan 2024 EY Census'!E:E,MATCH($A147,'[1]Jan 2024 EY Census'!$A:$A,0))</f>
        <v>683.03333299999997</v>
      </c>
      <c r="Z147" s="198">
        <f>INDEX('[1]Jan 2024 EY Census'!F:F,MATCH($A147,'[1]Jan 2024 EY Census'!$A:$A,0))</f>
        <v>191.6</v>
      </c>
      <c r="AA147" s="198">
        <f>INDEX('[1]Jan 2024 EY Census'!G:G,MATCH($A147,'[1]Jan 2024 EY Census'!$A:$A,0))</f>
        <v>82</v>
      </c>
      <c r="AB147" s="198">
        <f>INDEX('[1]Jan 2024 School Census'!AF:AF,MATCH($A147,'[1]Jan 2024 School Census'!$A:$A,0))</f>
        <v>52</v>
      </c>
      <c r="AC147" s="198">
        <f>INDEX('[1]Jan 2024 School Census'!AG:AG,MATCH($A147,'[1]Jan 2024 School Census'!$A:$A,0))</f>
        <v>19</v>
      </c>
      <c r="AD147" s="198">
        <f>INDEX('[1]Jan 2024 School Census'!AH:AH,MATCH($A147,'[1]Jan 2024 School Census'!$A:$A,0))+INDEX('[1]Jan 2024 School Census'!AI:AI,MATCH($A147,'[1]Jan 2024 School Census'!$A:$A,0))</f>
        <v>2</v>
      </c>
      <c r="AE147" s="198">
        <f>INDEX('[1]Jan 2024 School Census'!AJ:AJ,MATCH($A147,'[1]Jan 2024 School Census'!$A:$A,0))</f>
        <v>69</v>
      </c>
      <c r="AF147" s="198">
        <f>INDEX('[1]Jan 2024 School Census'!AK:AK,MATCH($A147,'[1]Jan 2024 School Census'!$A:$A,0))</f>
        <v>39</v>
      </c>
      <c r="AG147" s="198">
        <f>INDEX('[1]Jan 2024 School Census'!AL:AL,MATCH($A147,'[1]Jan 2024 School Census'!$A:$A,0))+INDEX('[1]Jan 2024 School Census'!AM:AM,MATCH($A147,'[1]Jan 2024 School Census'!$A:$A,0))</f>
        <v>1</v>
      </c>
      <c r="AH147" s="198">
        <f>INDEX('[1]Jan 2024 School Census'!AN:AN,MATCH($A147,'[1]Jan 2024 School Census'!$A:$A,0))+INDEX('[1]Jan 2024 School Census'!AR:AR,MATCH($A147,'[1]Jan 2024 School Census'!$A:$A,0))</f>
        <v>0</v>
      </c>
      <c r="AI147" s="198">
        <f>INDEX('[1]Jan 2024 School Census'!AO:AO,MATCH($A147,'[1]Jan 2024 School Census'!$A:$A,0))+INDEX('[1]Jan 2024 School Census'!AS:AS,MATCH($A147,'[1]Jan 2024 School Census'!$A:$A,0))</f>
        <v>0</v>
      </c>
      <c r="AJ147" s="198">
        <f>INDEX('[1]Jan 2024 School Census'!AP:AP,MATCH($A147,'[1]Jan 2024 School Census'!$A:$A,0))+INDEX('[1]Jan 2024 School Census'!AQ:AQ,MATCH($A147,'[1]Jan 2024 School Census'!$A:$A,0))+INDEX('[1]Jan 2024 School Census'!AT:AT,MATCH($A147,'[1]Jan 2024 School Census'!$A:$A,0))+INDEX('[1]Jan 2024 School Census'!AU:AU,MATCH($A147,'[1]Jan 2024 School Census'!$A:$A,0))</f>
        <v>0</v>
      </c>
      <c r="AK147" s="198">
        <f>INDEX('[1]Jan 2024 School Census'!AV:AV,MATCH($A147,'[1]Jan 2024 School Census'!$A:$A,0))+INDEX('[1]Jan 2024 School Census'!AZ:AZ,MATCH($A147,'[1]Jan 2024 School Census'!$A:$A,0))</f>
        <v>59</v>
      </c>
      <c r="AL147" s="198">
        <f>INDEX('[1]Jan 2024 School Census'!AW:AW,MATCH($A147,'[1]Jan 2024 School Census'!$A:$A,0))+INDEX('[1]Jan 2024 School Census'!BA:BA,MATCH($A147,'[1]Jan 2024 School Census'!$A:$A,0))</f>
        <v>28</v>
      </c>
      <c r="AM147" s="198">
        <f>INDEX('[1]Jan 2024 School Census'!AX:AX,MATCH($A147,'[1]Jan 2024 School Census'!$A:$A,0))+INDEX('[1]Jan 2024 School Census'!BB:BB,MATCH($A147,'[1]Jan 2024 School Census'!$A:$A,0))+INDEX('[1]Jan 2024 School Census'!AY:AY,MATCH($A147,'[1]Jan 2024 School Census'!$A:$A,0))+INDEX('[1]Jan 2024 School Census'!BC:BC,MATCH($A147,'[1]Jan 2024 School Census'!$A:$A,0))</f>
        <v>0</v>
      </c>
      <c r="AN147" s="198">
        <f>INDEX('[1]Jan 2024 AP Census'!I:I,MATCH($A147,'[1]Jan 2024 AP Census'!$A:$A,0))</f>
        <v>0</v>
      </c>
      <c r="AO147" s="198">
        <f>INDEX('[1]Jan 2024 AP Census'!J:J,MATCH($A147,'[1]Jan 2024 AP Census'!$A:$A,0))</f>
        <v>0</v>
      </c>
      <c r="AP147" s="198">
        <f>INDEX('[1]Jan 2024 EY Census'!N:N,MATCH($A147,'[1]Jan 2024 EY Census'!$A:$A,0))</f>
        <v>54.8</v>
      </c>
      <c r="AQ147" s="198">
        <f>INDEX('[1]Jan 2024 EY Census'!O:O,MATCH($A147,'[1]Jan 2024 EY Census'!$A:$A,0))</f>
        <v>9</v>
      </c>
      <c r="AR147" s="198">
        <f>INDEX('[1]Jan 2024 EY Census'!P:P,MATCH($A147,'[1]Jan 2024 EY Census'!$A:$A,0))</f>
        <v>1</v>
      </c>
      <c r="AS147" s="198">
        <f>INDEX('[1]Jan 2024 School Census'!BE:BE,MATCH($A147,'[1]Jan 2024 School Census'!$A:$A,0))</f>
        <v>34</v>
      </c>
      <c r="AT147" s="198">
        <f>INDEX('[1]Jan 2024 School Census'!BF:BF,MATCH($A147,'[1]Jan 2024 School Census'!$A:$A,0))</f>
        <v>11</v>
      </c>
      <c r="AU147" s="198">
        <f>INDEX('[1]Jan 2024 School Census'!BG:BG,MATCH($A147,'[1]Jan 2024 School Census'!$A:$A,0))+INDEX('[1]Jan 2024 School Census'!BH:BH,MATCH($A147,'[1]Jan 2024 School Census'!$A:$A,0))</f>
        <v>2</v>
      </c>
      <c r="AV147" s="198">
        <f>INDEX('[1]Jan 2024 School Census'!BI:BI,MATCH($A147,'[1]Jan 2024 School Census'!$A:$A,0))</f>
        <v>53.333337</v>
      </c>
      <c r="AW147" s="198">
        <f>INDEX('[1]Jan 2024 School Census'!BJ:BJ,MATCH($A147,'[1]Jan 2024 School Census'!$A:$A,0))</f>
        <v>26.000001999999999</v>
      </c>
      <c r="AX147" s="198">
        <f>INDEX('[1]Jan 2024 School Census'!BK:BK,MATCH($A147,'[1]Jan 2024 School Census'!$A:$A,0))+INDEX('[1]Jan 2024 School Census'!BL:BL,MATCH($A147,'[1]Jan 2024 School Census'!$A:$A,0))</f>
        <v>1</v>
      </c>
      <c r="AY147" s="198">
        <f>INDEX('[1]Jan 2024 School Census'!BM:BM,MATCH($A147,'[1]Jan 2024 School Census'!$A:$A,0))+INDEX('[1]Jan 2024 School Census'!BQ:BQ,MATCH($A147,'[1]Jan 2024 School Census'!$A:$A,0))</f>
        <v>0</v>
      </c>
      <c r="AZ147" s="198">
        <f>INDEX('[1]Jan 2024 School Census'!BN:BN,MATCH($A147,'[1]Jan 2024 School Census'!$A:$A,0))+INDEX('[1]Jan 2024 School Census'!BR:BR,MATCH($A147,'[1]Jan 2024 School Census'!$A:$A,0))</f>
        <v>0</v>
      </c>
      <c r="BA147" s="198">
        <f>INDEX('[1]Jan 2024 School Census'!BO:BO,MATCH($A147,'[1]Jan 2024 School Census'!$A:$A,0))+INDEX('[1]Jan 2024 School Census'!BP:BP,MATCH($A147,'[1]Jan 2024 School Census'!$A:$A,0))+INDEX('[1]Jan 2024 School Census'!BS:BS,MATCH($A147,'[1]Jan 2024 School Census'!$A:$A,0))+INDEX('[1]Jan 2024 School Census'!BT:BT,MATCH($A147,'[1]Jan 2024 School Census'!$A:$A,0))</f>
        <v>0</v>
      </c>
      <c r="BB147" s="198">
        <f>INDEX('[1]Jan 2024 School Census'!BU:BU,MATCH($A147,'[1]Jan 2024 School Census'!$A:$A,0))</f>
        <v>22</v>
      </c>
      <c r="BC147" s="198">
        <f>INDEX('[1]Jan 2024 School Census'!BV:BV,MATCH($A147,'[1]Jan 2024 School Census'!$A:$A,0))</f>
        <v>12</v>
      </c>
      <c r="BD147" s="198">
        <f>INDEX('[1]Jan 2024 School Census'!BW:BW,MATCH($A147,'[1]Jan 2024 School Census'!$A:$A,0))+INDEX('[1]Jan 2024 School Census'!BX:BX,MATCH($A147,'[1]Jan 2024 School Census'!$A:$A,0))</f>
        <v>0</v>
      </c>
      <c r="BE147" s="198">
        <f>INDEX('[1]Jan 2024 EY Census'!J:J,MATCH($A147,'[1]Jan 2024 EY Census'!$A:$A,0))</f>
        <v>123.071333</v>
      </c>
      <c r="BF147" s="198">
        <f>INDEX('[1]Jan 2024 EY Census'!K:K,MATCH($A147,'[1]Jan 2024 EY Census'!$A:$A,0))</f>
        <v>40.688000000000002</v>
      </c>
      <c r="BG147" s="198">
        <f>INDEX('[1]Jan 2024 EY Census'!L:L,MATCH($A147,'[1]Jan 2024 EY Census'!$A:$A,0))</f>
        <v>3</v>
      </c>
      <c r="BH147" s="198">
        <f t="shared" si="24"/>
        <v>69</v>
      </c>
      <c r="BI147" s="198">
        <f t="shared" si="25"/>
        <v>126</v>
      </c>
      <c r="BJ147" s="198">
        <f t="shared" si="26"/>
        <v>0</v>
      </c>
      <c r="BK147" s="198">
        <f t="shared" si="27"/>
        <v>67</v>
      </c>
      <c r="BL147" s="198">
        <v>72</v>
      </c>
      <c r="BN147" s="218">
        <v>317</v>
      </c>
      <c r="BO147" s="218" t="s">
        <v>191</v>
      </c>
      <c r="BP147" s="218">
        <v>3177007</v>
      </c>
      <c r="BQ147" s="218">
        <v>102881</v>
      </c>
      <c r="BR147" s="218" t="s">
        <v>360</v>
      </c>
      <c r="BS147" s="218" t="s">
        <v>241</v>
      </c>
      <c r="BT147" s="194" t="str">
        <f t="shared" si="23"/>
        <v>Maintained</v>
      </c>
      <c r="BU147" s="211">
        <v>189</v>
      </c>
      <c r="BV147" s="211">
        <v>0</v>
      </c>
      <c r="BW147" s="199">
        <f t="shared" si="28"/>
        <v>4</v>
      </c>
      <c r="BX147" s="195" t="str">
        <f t="shared" si="29"/>
        <v>3174</v>
      </c>
      <c r="BY147" s="228">
        <v>933</v>
      </c>
      <c r="BZ147" s="229" t="s">
        <v>204</v>
      </c>
      <c r="CA147" s="258">
        <v>2385.7466334736841</v>
      </c>
      <c r="CB147" s="259">
        <v>190.83210605263159</v>
      </c>
      <c r="CC147" s="258">
        <v>1446.1542105263159</v>
      </c>
      <c r="CD147" s="259">
        <v>1.3456142631578949</v>
      </c>
    </row>
    <row r="148" spans="1:82" ht="14.5" x14ac:dyDescent="0.35">
      <c r="A148" s="196">
        <v>943</v>
      </c>
      <c r="B148" s="197" t="s">
        <v>1193</v>
      </c>
      <c r="C148" s="198">
        <v>14736.5</v>
      </c>
      <c r="D148" s="198">
        <v>12382</v>
      </c>
      <c r="E148" s="198">
        <f>INDEX('[1]Jan 2024 School Census'!D:D,MATCH($A148,'[1]Jan 2024 School Census'!$A:$A,0))</f>
        <v>21</v>
      </c>
      <c r="F148" s="198">
        <f>INDEX('[1]Jan 2024 School Census'!E:E,MATCH($A148,'[1]Jan 2024 School Census'!$A:$A,0))</f>
        <v>87.3</v>
      </c>
      <c r="G148" s="198">
        <f>INDEX('[1]Jan 2024 School Census'!F:F,MATCH($A148,'[1]Jan 2024 School Census'!$A:$A,0))</f>
        <v>29</v>
      </c>
      <c r="H148" s="198">
        <f>INDEX('[1]Jan 2024 School Census'!G:G,MATCH($A148,'[1]Jan 2024 School Census'!$A:$A,0))+INDEX('[1]Jan 2024 School Census'!H:H,MATCH($A148,'[1]Jan 2024 School Census'!$A:$A,0))</f>
        <v>2</v>
      </c>
      <c r="I148" s="198">
        <f>INDEX('[1]Jan 2024 School Census'!I:I,MATCH($A148,'[1]Jan 2024 School Census'!$A:$A,0))</f>
        <v>26.2</v>
      </c>
      <c r="J148" s="198">
        <f>INDEX('[1]Jan 2024 School Census'!J:J,MATCH($A148,'[1]Jan 2024 School Census'!$A:$A,0))</f>
        <v>660.77800000000002</v>
      </c>
      <c r="K148" s="198">
        <f>INDEX('[1]Jan 2024 School Census'!K:K,MATCH($A148,'[1]Jan 2024 School Census'!$A:$A,0))</f>
        <v>267.08933500000001</v>
      </c>
      <c r="L148" s="198">
        <f>INDEX('[1]Jan 2024 School Census'!L:L,MATCH($A148,'[1]Jan 2024 School Census'!$A:$A,0))+INDEX('[1]Jan 2024 School Census'!M:M,MATCH($A148,'[1]Jan 2024 School Census'!$A:$A,0))</f>
        <v>4.6666670000000003</v>
      </c>
      <c r="M148" s="198">
        <f>INDEX('[1]Jan 2024 School Census'!N:N,MATCH($A148,'[1]Jan 2024 School Census'!$A:$A,0))+INDEX('[1]Jan 2024 School Census'!S:S,MATCH($A148,'[1]Jan 2024 School Census'!$A:$A,0))</f>
        <v>0</v>
      </c>
      <c r="N148" s="198">
        <f>INDEX('[1]Jan 2024 School Census'!O:O,MATCH($A148,'[1]Jan 2024 School Census'!$A:$A,0))+INDEX('[1]Jan 2024 School Census'!T:T,MATCH($A148,'[1]Jan 2024 School Census'!$A:$A,0))</f>
        <v>0</v>
      </c>
      <c r="O148" s="198">
        <f>INDEX('[1]Jan 2024 School Census'!P:P,MATCH($A148,'[1]Jan 2024 School Census'!$A:$A,0))+INDEX('[1]Jan 2024 School Census'!U:U,MATCH($A148,'[1]Jan 2024 School Census'!$A:$A,0))</f>
        <v>0</v>
      </c>
      <c r="P148" s="198">
        <f>INDEX('[1]Jan 2024 School Census'!Q:Q,MATCH($A148,'[1]Jan 2024 School Census'!$A:$A,0))+INDEX('[1]Jan 2024 School Census'!R:R,MATCH($A148,'[1]Jan 2024 School Census'!$A:$A,0))+INDEX('[1]Jan 2024 School Census'!V:V,MATCH($A148,'[1]Jan 2024 School Census'!$A:$A,0))+INDEX('[1]Jan 2024 School Census'!W:W,MATCH($A148,'[1]Jan 2024 School Census'!$A:$A,0))</f>
        <v>0</v>
      </c>
      <c r="Q148" s="198">
        <f>INDEX('[1]Jan 2024 School Census'!X:X,MATCH($A148,'[1]Jan 2024 School Census'!$A:$A,0))</f>
        <v>47.2</v>
      </c>
      <c r="R148" s="198">
        <f>INDEX('[1]Jan 2024 School Census'!Y:Y,MATCH($A148,'[1]Jan 2024 School Census'!$A:$A,0))</f>
        <v>265.25000299999999</v>
      </c>
      <c r="S148" s="198">
        <f>INDEX('[1]Jan 2024 School Census'!Z:Z,MATCH($A148,'[1]Jan 2024 School Census'!$A:$A,0))</f>
        <v>139.9</v>
      </c>
      <c r="T148" s="198">
        <f>INDEX('[1]Jan 2024 School Census'!AA:AA,MATCH($A148,'[1]Jan 2024 School Census'!$A:$A,0))+INDEX('[1]Jan 2024 School Census'!AB:AB,MATCH($A148,'[1]Jan 2024 School Census'!$A:$A,0))</f>
        <v>12</v>
      </c>
      <c r="U148" s="198">
        <f>INDEX('[1]Jan 2024 AP Census'!D:D,MATCH($A148,'[1]Jan 2024 AP Census'!$A:$A,0))</f>
        <v>0</v>
      </c>
      <c r="V148" s="198">
        <f>INDEX('[1]Jan 2024 AP Census'!E:E,MATCH($A148,'[1]Jan 2024 AP Census'!$A:$A,0))</f>
        <v>0</v>
      </c>
      <c r="W148" s="198">
        <f>INDEX('[1]Jan 2024 AP Census'!F:F,MATCH($A148,'[1]Jan 2024 AP Census'!$A:$A,0))</f>
        <v>0</v>
      </c>
      <c r="X148" s="198">
        <f>INDEX('[1]Jan 2024 EY Census'!D:D,MATCH($A148,'[1]Jan 2024 EY Census'!$A:$A,0))</f>
        <v>179.01733400000001</v>
      </c>
      <c r="Y148" s="198">
        <f>INDEX('[1]Jan 2024 EY Census'!E:E,MATCH($A148,'[1]Jan 2024 EY Census'!$A:$A,0))</f>
        <v>741.48782400000005</v>
      </c>
      <c r="Z148" s="198">
        <f>INDEX('[1]Jan 2024 EY Census'!F:F,MATCH($A148,'[1]Jan 2024 EY Census'!$A:$A,0))</f>
        <v>220.915333</v>
      </c>
      <c r="AA148" s="198">
        <f>INDEX('[1]Jan 2024 EY Census'!G:G,MATCH($A148,'[1]Jan 2024 EY Census'!$A:$A,0))</f>
        <v>26.309334</v>
      </c>
      <c r="AB148" s="198">
        <f>INDEX('[1]Jan 2024 School Census'!AF:AF,MATCH($A148,'[1]Jan 2024 School Census'!$A:$A,0))</f>
        <v>24</v>
      </c>
      <c r="AC148" s="198">
        <f>INDEX('[1]Jan 2024 School Census'!AG:AG,MATCH($A148,'[1]Jan 2024 School Census'!$A:$A,0))</f>
        <v>9</v>
      </c>
      <c r="AD148" s="198">
        <f>INDEX('[1]Jan 2024 School Census'!AH:AH,MATCH($A148,'[1]Jan 2024 School Census'!$A:$A,0))+INDEX('[1]Jan 2024 School Census'!AI:AI,MATCH($A148,'[1]Jan 2024 School Census'!$A:$A,0))</f>
        <v>1</v>
      </c>
      <c r="AE148" s="198">
        <f>INDEX('[1]Jan 2024 School Census'!AJ:AJ,MATCH($A148,'[1]Jan 2024 School Census'!$A:$A,0))</f>
        <v>61.633333</v>
      </c>
      <c r="AF148" s="198">
        <f>INDEX('[1]Jan 2024 School Census'!AK:AK,MATCH($A148,'[1]Jan 2024 School Census'!$A:$A,0))</f>
        <v>32.766666999999998</v>
      </c>
      <c r="AG148" s="198">
        <f>INDEX('[1]Jan 2024 School Census'!AL:AL,MATCH($A148,'[1]Jan 2024 School Census'!$A:$A,0))+INDEX('[1]Jan 2024 School Census'!AM:AM,MATCH($A148,'[1]Jan 2024 School Census'!$A:$A,0))</f>
        <v>1</v>
      </c>
      <c r="AH148" s="198">
        <f>INDEX('[1]Jan 2024 School Census'!AN:AN,MATCH($A148,'[1]Jan 2024 School Census'!$A:$A,0))+INDEX('[1]Jan 2024 School Census'!AR:AR,MATCH($A148,'[1]Jan 2024 School Census'!$A:$A,0))</f>
        <v>0</v>
      </c>
      <c r="AI148" s="198">
        <f>INDEX('[1]Jan 2024 School Census'!AO:AO,MATCH($A148,'[1]Jan 2024 School Census'!$A:$A,0))+INDEX('[1]Jan 2024 School Census'!AS:AS,MATCH($A148,'[1]Jan 2024 School Census'!$A:$A,0))</f>
        <v>0</v>
      </c>
      <c r="AJ148" s="198">
        <f>INDEX('[1]Jan 2024 School Census'!AP:AP,MATCH($A148,'[1]Jan 2024 School Census'!$A:$A,0))+INDEX('[1]Jan 2024 School Census'!AQ:AQ,MATCH($A148,'[1]Jan 2024 School Census'!$A:$A,0))+INDEX('[1]Jan 2024 School Census'!AT:AT,MATCH($A148,'[1]Jan 2024 School Census'!$A:$A,0))+INDEX('[1]Jan 2024 School Census'!AU:AU,MATCH($A148,'[1]Jan 2024 School Census'!$A:$A,0))</f>
        <v>0</v>
      </c>
      <c r="AK148" s="198">
        <f>INDEX('[1]Jan 2024 School Census'!AV:AV,MATCH($A148,'[1]Jan 2024 School Census'!$A:$A,0))+INDEX('[1]Jan 2024 School Census'!AZ:AZ,MATCH($A148,'[1]Jan 2024 School Census'!$A:$A,0))</f>
        <v>49</v>
      </c>
      <c r="AL148" s="198">
        <f>INDEX('[1]Jan 2024 School Census'!AW:AW,MATCH($A148,'[1]Jan 2024 School Census'!$A:$A,0))+INDEX('[1]Jan 2024 School Census'!BA:BA,MATCH($A148,'[1]Jan 2024 School Census'!$A:$A,0))</f>
        <v>21</v>
      </c>
      <c r="AM148" s="198">
        <f>INDEX('[1]Jan 2024 School Census'!AX:AX,MATCH($A148,'[1]Jan 2024 School Census'!$A:$A,0))+INDEX('[1]Jan 2024 School Census'!BB:BB,MATCH($A148,'[1]Jan 2024 School Census'!$A:$A,0))+INDEX('[1]Jan 2024 School Census'!AY:AY,MATCH($A148,'[1]Jan 2024 School Census'!$A:$A,0))+INDEX('[1]Jan 2024 School Census'!BC:BC,MATCH($A148,'[1]Jan 2024 School Census'!$A:$A,0))</f>
        <v>3</v>
      </c>
      <c r="AN148" s="198">
        <f>INDEX('[1]Jan 2024 AP Census'!I:I,MATCH($A148,'[1]Jan 2024 AP Census'!$A:$A,0))</f>
        <v>0</v>
      </c>
      <c r="AO148" s="198">
        <f>INDEX('[1]Jan 2024 AP Census'!J:J,MATCH($A148,'[1]Jan 2024 AP Census'!$A:$A,0))</f>
        <v>0</v>
      </c>
      <c r="AP148" s="198">
        <f>INDEX('[1]Jan 2024 EY Census'!N:N,MATCH($A148,'[1]Jan 2024 EY Census'!$A:$A,0))</f>
        <v>71.082491000000005</v>
      </c>
      <c r="AQ148" s="198">
        <f>INDEX('[1]Jan 2024 EY Census'!O:O,MATCH($A148,'[1]Jan 2024 EY Census'!$A:$A,0))</f>
        <v>21.8</v>
      </c>
      <c r="AR148" s="198">
        <f>INDEX('[1]Jan 2024 EY Census'!P:P,MATCH($A148,'[1]Jan 2024 EY Census'!$A:$A,0))</f>
        <v>3</v>
      </c>
      <c r="AS148" s="198">
        <f>INDEX('[1]Jan 2024 School Census'!BE:BE,MATCH($A148,'[1]Jan 2024 School Census'!$A:$A,0))</f>
        <v>52.1</v>
      </c>
      <c r="AT148" s="198">
        <f>INDEX('[1]Jan 2024 School Census'!BF:BF,MATCH($A148,'[1]Jan 2024 School Census'!$A:$A,0))</f>
        <v>19.466667000000001</v>
      </c>
      <c r="AU148" s="198">
        <f>INDEX('[1]Jan 2024 School Census'!BG:BG,MATCH($A148,'[1]Jan 2024 School Census'!$A:$A,0))+INDEX('[1]Jan 2024 School Census'!BH:BH,MATCH($A148,'[1]Jan 2024 School Census'!$A:$A,0))</f>
        <v>1</v>
      </c>
      <c r="AV148" s="198">
        <f>INDEX('[1]Jan 2024 School Census'!BI:BI,MATCH($A148,'[1]Jan 2024 School Census'!$A:$A,0))</f>
        <v>341.15333199999998</v>
      </c>
      <c r="AW148" s="198">
        <f>INDEX('[1]Jan 2024 School Census'!BJ:BJ,MATCH($A148,'[1]Jan 2024 School Census'!$A:$A,0))</f>
        <v>167.045332</v>
      </c>
      <c r="AX148" s="198">
        <f>INDEX('[1]Jan 2024 School Census'!BK:BK,MATCH($A148,'[1]Jan 2024 School Census'!$A:$A,0))+INDEX('[1]Jan 2024 School Census'!BL:BL,MATCH($A148,'[1]Jan 2024 School Census'!$A:$A,0))</f>
        <v>2.6</v>
      </c>
      <c r="AY148" s="198">
        <f>INDEX('[1]Jan 2024 School Census'!BM:BM,MATCH($A148,'[1]Jan 2024 School Census'!$A:$A,0))+INDEX('[1]Jan 2024 School Census'!BQ:BQ,MATCH($A148,'[1]Jan 2024 School Census'!$A:$A,0))</f>
        <v>0</v>
      </c>
      <c r="AZ148" s="198">
        <f>INDEX('[1]Jan 2024 School Census'!BN:BN,MATCH($A148,'[1]Jan 2024 School Census'!$A:$A,0))+INDEX('[1]Jan 2024 School Census'!BR:BR,MATCH($A148,'[1]Jan 2024 School Census'!$A:$A,0))</f>
        <v>0</v>
      </c>
      <c r="BA148" s="198">
        <f>INDEX('[1]Jan 2024 School Census'!BO:BO,MATCH($A148,'[1]Jan 2024 School Census'!$A:$A,0))+INDEX('[1]Jan 2024 School Census'!BP:BP,MATCH($A148,'[1]Jan 2024 School Census'!$A:$A,0))+INDEX('[1]Jan 2024 School Census'!BS:BS,MATCH($A148,'[1]Jan 2024 School Census'!$A:$A,0))+INDEX('[1]Jan 2024 School Census'!BT:BT,MATCH($A148,'[1]Jan 2024 School Census'!$A:$A,0))</f>
        <v>0</v>
      </c>
      <c r="BB148" s="198">
        <f>INDEX('[1]Jan 2024 School Census'!BU:BU,MATCH($A148,'[1]Jan 2024 School Census'!$A:$A,0))</f>
        <v>126.016667</v>
      </c>
      <c r="BC148" s="198">
        <f>INDEX('[1]Jan 2024 School Census'!BV:BV,MATCH($A148,'[1]Jan 2024 School Census'!$A:$A,0))</f>
        <v>84.091331999999994</v>
      </c>
      <c r="BD148" s="198">
        <f>INDEX('[1]Jan 2024 School Census'!BW:BW,MATCH($A148,'[1]Jan 2024 School Census'!$A:$A,0))+INDEX('[1]Jan 2024 School Census'!BX:BX,MATCH($A148,'[1]Jan 2024 School Census'!$A:$A,0))</f>
        <v>6.0666669999999998</v>
      </c>
      <c r="BE148" s="198">
        <f>INDEX('[1]Jan 2024 EY Census'!J:J,MATCH($A148,'[1]Jan 2024 EY Census'!$A:$A,0))</f>
        <v>507.142</v>
      </c>
      <c r="BF148" s="198">
        <f>INDEX('[1]Jan 2024 EY Census'!K:K,MATCH($A148,'[1]Jan 2024 EY Census'!$A:$A,0))</f>
        <v>154.18533300000001</v>
      </c>
      <c r="BG148" s="198">
        <f>INDEX('[1]Jan 2024 EY Census'!L:L,MATCH($A148,'[1]Jan 2024 EY Census'!$A:$A,0))</f>
        <v>15</v>
      </c>
      <c r="BH148" s="198">
        <f t="shared" si="24"/>
        <v>81</v>
      </c>
      <c r="BI148" s="198">
        <f t="shared" si="25"/>
        <v>126</v>
      </c>
      <c r="BJ148" s="198">
        <f t="shared" si="26"/>
        <v>38.5</v>
      </c>
      <c r="BK148" s="198">
        <f t="shared" si="27"/>
        <v>51</v>
      </c>
      <c r="BL148" s="198">
        <v>141</v>
      </c>
      <c r="BN148" s="218">
        <v>317</v>
      </c>
      <c r="BO148" s="218" t="s">
        <v>191</v>
      </c>
      <c r="BP148" s="218">
        <v>3177009</v>
      </c>
      <c r="BQ148" s="218">
        <v>144875</v>
      </c>
      <c r="BR148" s="218" t="s">
        <v>361</v>
      </c>
      <c r="BS148" s="218" t="s">
        <v>245</v>
      </c>
      <c r="BT148" s="194" t="str">
        <f t="shared" si="23"/>
        <v>Academy</v>
      </c>
      <c r="BU148" s="211">
        <v>77</v>
      </c>
      <c r="BV148" s="211">
        <v>99</v>
      </c>
      <c r="BW148" s="199">
        <f t="shared" ref="BW148:BW211" si="30">IF(BN148=BN147,BW147+1,1)</f>
        <v>5</v>
      </c>
      <c r="BX148" s="195" t="str">
        <f t="shared" ref="BX148:BX211" si="31">BN148&amp;BW148</f>
        <v>3175</v>
      </c>
      <c r="BY148" s="228">
        <v>935</v>
      </c>
      <c r="BZ148" s="229" t="s">
        <v>214</v>
      </c>
      <c r="CA148" s="258">
        <v>2796.7314028421051</v>
      </c>
      <c r="CB148" s="259">
        <v>633.84105263157892</v>
      </c>
      <c r="CC148" s="258">
        <v>1608.9073684210528</v>
      </c>
      <c r="CD148" s="259">
        <v>27.477894736842103</v>
      </c>
    </row>
    <row r="149" spans="1:82" ht="14.5" x14ac:dyDescent="0.35">
      <c r="A149" s="196">
        <v>359</v>
      </c>
      <c r="B149" s="197" t="s">
        <v>231</v>
      </c>
      <c r="C149" s="198">
        <v>25938</v>
      </c>
      <c r="D149" s="198">
        <v>19579.5</v>
      </c>
      <c r="E149" s="198">
        <f>INDEX('[1]Jan 2024 School Census'!D:D,MATCH($A149,'[1]Jan 2024 School Census'!$A:$A,0))</f>
        <v>57</v>
      </c>
      <c r="F149" s="198">
        <f>INDEX('[1]Jan 2024 School Census'!E:E,MATCH($A149,'[1]Jan 2024 School Census'!$A:$A,0))</f>
        <v>88.2</v>
      </c>
      <c r="G149" s="198">
        <f>INDEX('[1]Jan 2024 School Census'!F:F,MATCH($A149,'[1]Jan 2024 School Census'!$A:$A,0))</f>
        <v>36</v>
      </c>
      <c r="H149" s="198">
        <f>INDEX('[1]Jan 2024 School Census'!G:G,MATCH($A149,'[1]Jan 2024 School Census'!$A:$A,0))+INDEX('[1]Jan 2024 School Census'!H:H,MATCH($A149,'[1]Jan 2024 School Census'!$A:$A,0))</f>
        <v>0</v>
      </c>
      <c r="I149" s="198">
        <f>INDEX('[1]Jan 2024 School Census'!I:I,MATCH($A149,'[1]Jan 2024 School Census'!$A:$A,0))</f>
        <v>26</v>
      </c>
      <c r="J149" s="198">
        <f>INDEX('[1]Jan 2024 School Census'!J:J,MATCH($A149,'[1]Jan 2024 School Census'!$A:$A,0))</f>
        <v>498.933334</v>
      </c>
      <c r="K149" s="198">
        <f>INDEX('[1]Jan 2024 School Census'!K:K,MATCH($A149,'[1]Jan 2024 School Census'!$A:$A,0))</f>
        <v>248.533334</v>
      </c>
      <c r="L149" s="198">
        <f>INDEX('[1]Jan 2024 School Census'!L:L,MATCH($A149,'[1]Jan 2024 School Census'!$A:$A,0))+INDEX('[1]Jan 2024 School Census'!M:M,MATCH($A149,'[1]Jan 2024 School Census'!$A:$A,0))</f>
        <v>0</v>
      </c>
      <c r="M149" s="198">
        <f>INDEX('[1]Jan 2024 School Census'!N:N,MATCH($A149,'[1]Jan 2024 School Census'!$A:$A,0))+INDEX('[1]Jan 2024 School Census'!S:S,MATCH($A149,'[1]Jan 2024 School Census'!$A:$A,0))</f>
        <v>0</v>
      </c>
      <c r="N149" s="198">
        <f>INDEX('[1]Jan 2024 School Census'!O:O,MATCH($A149,'[1]Jan 2024 School Census'!$A:$A,0))+INDEX('[1]Jan 2024 School Census'!T:T,MATCH($A149,'[1]Jan 2024 School Census'!$A:$A,0))</f>
        <v>0</v>
      </c>
      <c r="O149" s="198">
        <f>INDEX('[1]Jan 2024 School Census'!P:P,MATCH($A149,'[1]Jan 2024 School Census'!$A:$A,0))+INDEX('[1]Jan 2024 School Census'!U:U,MATCH($A149,'[1]Jan 2024 School Census'!$A:$A,0))</f>
        <v>0</v>
      </c>
      <c r="P149" s="198">
        <f>INDEX('[1]Jan 2024 School Census'!Q:Q,MATCH($A149,'[1]Jan 2024 School Census'!$A:$A,0))+INDEX('[1]Jan 2024 School Census'!R:R,MATCH($A149,'[1]Jan 2024 School Census'!$A:$A,0))+INDEX('[1]Jan 2024 School Census'!V:V,MATCH($A149,'[1]Jan 2024 School Census'!$A:$A,0))+INDEX('[1]Jan 2024 School Census'!W:W,MATCH($A149,'[1]Jan 2024 School Census'!$A:$A,0))</f>
        <v>0</v>
      </c>
      <c r="Q149" s="198">
        <f>INDEX('[1]Jan 2024 School Census'!X:X,MATCH($A149,'[1]Jan 2024 School Census'!$A:$A,0))</f>
        <v>74</v>
      </c>
      <c r="R149" s="198">
        <f>INDEX('[1]Jan 2024 School Census'!Y:Y,MATCH($A149,'[1]Jan 2024 School Census'!$A:$A,0))</f>
        <v>310.33333599999997</v>
      </c>
      <c r="S149" s="198">
        <f>INDEX('[1]Jan 2024 School Census'!Z:Z,MATCH($A149,'[1]Jan 2024 School Census'!$A:$A,0))</f>
        <v>129</v>
      </c>
      <c r="T149" s="198">
        <f>INDEX('[1]Jan 2024 School Census'!AA:AA,MATCH($A149,'[1]Jan 2024 School Census'!$A:$A,0))+INDEX('[1]Jan 2024 School Census'!AB:AB,MATCH($A149,'[1]Jan 2024 School Census'!$A:$A,0))</f>
        <v>0</v>
      </c>
      <c r="U149" s="198">
        <f>INDEX('[1]Jan 2024 AP Census'!D:D,MATCH($A149,'[1]Jan 2024 AP Census'!$A:$A,0))</f>
        <v>0</v>
      </c>
      <c r="V149" s="198">
        <f>INDEX('[1]Jan 2024 AP Census'!E:E,MATCH($A149,'[1]Jan 2024 AP Census'!$A:$A,0))</f>
        <v>0</v>
      </c>
      <c r="W149" s="198">
        <f>INDEX('[1]Jan 2024 AP Census'!F:F,MATCH($A149,'[1]Jan 2024 AP Census'!$A:$A,0))</f>
        <v>0</v>
      </c>
      <c r="X149" s="198">
        <f>INDEX('[1]Jan 2024 EY Census'!D:D,MATCH($A149,'[1]Jan 2024 EY Census'!$A:$A,0))</f>
        <v>677.36800100000005</v>
      </c>
      <c r="Y149" s="198">
        <f>INDEX('[1]Jan 2024 EY Census'!E:E,MATCH($A149,'[1]Jan 2024 EY Census'!$A:$A,0))</f>
        <v>2358.1973379999999</v>
      </c>
      <c r="Z149" s="198">
        <f>INDEX('[1]Jan 2024 EY Census'!F:F,MATCH($A149,'[1]Jan 2024 EY Census'!$A:$A,0))</f>
        <v>744.92333399999995</v>
      </c>
      <c r="AA149" s="198">
        <f>INDEX('[1]Jan 2024 EY Census'!G:G,MATCH($A149,'[1]Jan 2024 EY Census'!$A:$A,0))</f>
        <v>5</v>
      </c>
      <c r="AB149" s="198">
        <f>INDEX('[1]Jan 2024 School Census'!AF:AF,MATCH($A149,'[1]Jan 2024 School Census'!$A:$A,0))</f>
        <v>31.8</v>
      </c>
      <c r="AC149" s="198">
        <f>INDEX('[1]Jan 2024 School Census'!AG:AG,MATCH($A149,'[1]Jan 2024 School Census'!$A:$A,0))</f>
        <v>16</v>
      </c>
      <c r="AD149" s="198">
        <f>INDEX('[1]Jan 2024 School Census'!AH:AH,MATCH($A149,'[1]Jan 2024 School Census'!$A:$A,0))+INDEX('[1]Jan 2024 School Census'!AI:AI,MATCH($A149,'[1]Jan 2024 School Census'!$A:$A,0))</f>
        <v>0</v>
      </c>
      <c r="AE149" s="198">
        <f>INDEX('[1]Jan 2024 School Census'!AJ:AJ,MATCH($A149,'[1]Jan 2024 School Census'!$A:$A,0))</f>
        <v>90</v>
      </c>
      <c r="AF149" s="198">
        <f>INDEX('[1]Jan 2024 School Census'!AK:AK,MATCH($A149,'[1]Jan 2024 School Census'!$A:$A,0))</f>
        <v>44</v>
      </c>
      <c r="AG149" s="198">
        <f>INDEX('[1]Jan 2024 School Census'!AL:AL,MATCH($A149,'[1]Jan 2024 School Census'!$A:$A,0))+INDEX('[1]Jan 2024 School Census'!AM:AM,MATCH($A149,'[1]Jan 2024 School Census'!$A:$A,0))</f>
        <v>0</v>
      </c>
      <c r="AH149" s="198">
        <f>INDEX('[1]Jan 2024 School Census'!AN:AN,MATCH($A149,'[1]Jan 2024 School Census'!$A:$A,0))+INDEX('[1]Jan 2024 School Census'!AR:AR,MATCH($A149,'[1]Jan 2024 School Census'!$A:$A,0))</f>
        <v>0</v>
      </c>
      <c r="AI149" s="198">
        <f>INDEX('[1]Jan 2024 School Census'!AO:AO,MATCH($A149,'[1]Jan 2024 School Census'!$A:$A,0))+INDEX('[1]Jan 2024 School Census'!AS:AS,MATCH($A149,'[1]Jan 2024 School Census'!$A:$A,0))</f>
        <v>0</v>
      </c>
      <c r="AJ149" s="198">
        <f>INDEX('[1]Jan 2024 School Census'!AP:AP,MATCH($A149,'[1]Jan 2024 School Census'!$A:$A,0))+INDEX('[1]Jan 2024 School Census'!AQ:AQ,MATCH($A149,'[1]Jan 2024 School Census'!$A:$A,0))+INDEX('[1]Jan 2024 School Census'!AT:AT,MATCH($A149,'[1]Jan 2024 School Census'!$A:$A,0))+INDEX('[1]Jan 2024 School Census'!AU:AU,MATCH($A149,'[1]Jan 2024 School Census'!$A:$A,0))</f>
        <v>0</v>
      </c>
      <c r="AK149" s="198">
        <f>INDEX('[1]Jan 2024 School Census'!AV:AV,MATCH($A149,'[1]Jan 2024 School Census'!$A:$A,0))+INDEX('[1]Jan 2024 School Census'!AZ:AZ,MATCH($A149,'[1]Jan 2024 School Census'!$A:$A,0))</f>
        <v>63.533334000000004</v>
      </c>
      <c r="AL149" s="198">
        <f>INDEX('[1]Jan 2024 School Census'!AW:AW,MATCH($A149,'[1]Jan 2024 School Census'!$A:$A,0))+INDEX('[1]Jan 2024 School Census'!BA:BA,MATCH($A149,'[1]Jan 2024 School Census'!$A:$A,0))</f>
        <v>39</v>
      </c>
      <c r="AM149" s="198">
        <f>INDEX('[1]Jan 2024 School Census'!AX:AX,MATCH($A149,'[1]Jan 2024 School Census'!$A:$A,0))+INDEX('[1]Jan 2024 School Census'!BB:BB,MATCH($A149,'[1]Jan 2024 School Census'!$A:$A,0))+INDEX('[1]Jan 2024 School Census'!AY:AY,MATCH($A149,'[1]Jan 2024 School Census'!$A:$A,0))+INDEX('[1]Jan 2024 School Census'!BC:BC,MATCH($A149,'[1]Jan 2024 School Census'!$A:$A,0))</f>
        <v>0</v>
      </c>
      <c r="AN149" s="198">
        <f>INDEX('[1]Jan 2024 AP Census'!I:I,MATCH($A149,'[1]Jan 2024 AP Census'!$A:$A,0))</f>
        <v>0</v>
      </c>
      <c r="AO149" s="198">
        <f>INDEX('[1]Jan 2024 AP Census'!J:J,MATCH($A149,'[1]Jan 2024 AP Census'!$A:$A,0))</f>
        <v>0</v>
      </c>
      <c r="AP149" s="198">
        <f>INDEX('[1]Jan 2024 EY Census'!N:N,MATCH($A149,'[1]Jan 2024 EY Census'!$A:$A,0))</f>
        <v>163.66400100000001</v>
      </c>
      <c r="AQ149" s="198">
        <f>INDEX('[1]Jan 2024 EY Census'!O:O,MATCH($A149,'[1]Jan 2024 EY Census'!$A:$A,0))</f>
        <v>109.028001</v>
      </c>
      <c r="AR149" s="198">
        <f>INDEX('[1]Jan 2024 EY Census'!P:P,MATCH($A149,'[1]Jan 2024 EY Census'!$A:$A,0))</f>
        <v>0</v>
      </c>
      <c r="AS149" s="198">
        <f>INDEX('[1]Jan 2024 School Census'!BE:BE,MATCH($A149,'[1]Jan 2024 School Census'!$A:$A,0))</f>
        <v>37</v>
      </c>
      <c r="AT149" s="198">
        <f>INDEX('[1]Jan 2024 School Census'!BF:BF,MATCH($A149,'[1]Jan 2024 School Census'!$A:$A,0))</f>
        <v>12</v>
      </c>
      <c r="AU149" s="198">
        <f>INDEX('[1]Jan 2024 School Census'!BG:BG,MATCH($A149,'[1]Jan 2024 School Census'!$A:$A,0))+INDEX('[1]Jan 2024 School Census'!BH:BH,MATCH($A149,'[1]Jan 2024 School Census'!$A:$A,0))</f>
        <v>0</v>
      </c>
      <c r="AV149" s="198">
        <f>INDEX('[1]Jan 2024 School Census'!BI:BI,MATCH($A149,'[1]Jan 2024 School Census'!$A:$A,0))</f>
        <v>212.73333299999999</v>
      </c>
      <c r="AW149" s="198">
        <f>INDEX('[1]Jan 2024 School Census'!BJ:BJ,MATCH($A149,'[1]Jan 2024 School Census'!$A:$A,0))</f>
        <v>116.6</v>
      </c>
      <c r="AX149" s="198">
        <f>INDEX('[1]Jan 2024 School Census'!BK:BK,MATCH($A149,'[1]Jan 2024 School Census'!$A:$A,0))+INDEX('[1]Jan 2024 School Census'!BL:BL,MATCH($A149,'[1]Jan 2024 School Census'!$A:$A,0))</f>
        <v>0</v>
      </c>
      <c r="AY149" s="198">
        <f>INDEX('[1]Jan 2024 School Census'!BM:BM,MATCH($A149,'[1]Jan 2024 School Census'!$A:$A,0))+INDEX('[1]Jan 2024 School Census'!BQ:BQ,MATCH($A149,'[1]Jan 2024 School Census'!$A:$A,0))</f>
        <v>0</v>
      </c>
      <c r="AZ149" s="198">
        <f>INDEX('[1]Jan 2024 School Census'!BN:BN,MATCH($A149,'[1]Jan 2024 School Census'!$A:$A,0))+INDEX('[1]Jan 2024 School Census'!BR:BR,MATCH($A149,'[1]Jan 2024 School Census'!$A:$A,0))</f>
        <v>0</v>
      </c>
      <c r="BA149" s="198">
        <f>INDEX('[1]Jan 2024 School Census'!BO:BO,MATCH($A149,'[1]Jan 2024 School Census'!$A:$A,0))+INDEX('[1]Jan 2024 School Census'!BP:BP,MATCH($A149,'[1]Jan 2024 School Census'!$A:$A,0))+INDEX('[1]Jan 2024 School Census'!BS:BS,MATCH($A149,'[1]Jan 2024 School Census'!$A:$A,0))+INDEX('[1]Jan 2024 School Census'!BT:BT,MATCH($A149,'[1]Jan 2024 School Census'!$A:$A,0))</f>
        <v>0</v>
      </c>
      <c r="BB149" s="198">
        <f>INDEX('[1]Jan 2024 School Census'!BU:BU,MATCH($A149,'[1]Jan 2024 School Census'!$A:$A,0))</f>
        <v>112.96666399999999</v>
      </c>
      <c r="BC149" s="198">
        <f>INDEX('[1]Jan 2024 School Census'!BV:BV,MATCH($A149,'[1]Jan 2024 School Census'!$A:$A,0))</f>
        <v>58.133330999999998</v>
      </c>
      <c r="BD149" s="198">
        <f>INDEX('[1]Jan 2024 School Census'!BW:BW,MATCH($A149,'[1]Jan 2024 School Census'!$A:$A,0))+INDEX('[1]Jan 2024 School Census'!BX:BX,MATCH($A149,'[1]Jan 2024 School Census'!$A:$A,0))</f>
        <v>0</v>
      </c>
      <c r="BE149" s="198">
        <f>INDEX('[1]Jan 2024 EY Census'!J:J,MATCH($A149,'[1]Jan 2024 EY Census'!$A:$A,0))</f>
        <v>1511.383337</v>
      </c>
      <c r="BF149" s="198">
        <f>INDEX('[1]Jan 2024 EY Census'!K:K,MATCH($A149,'[1]Jan 2024 EY Census'!$A:$A,0))</f>
        <v>471.98266899999999</v>
      </c>
      <c r="BG149" s="198">
        <f>INDEX('[1]Jan 2024 EY Census'!L:L,MATCH($A149,'[1]Jan 2024 EY Census'!$A:$A,0))</f>
        <v>1.9446669999999999</v>
      </c>
      <c r="BH149" s="198">
        <f t="shared" si="24"/>
        <v>392</v>
      </c>
      <c r="BI149" s="198">
        <f t="shared" si="25"/>
        <v>612</v>
      </c>
      <c r="BJ149" s="198">
        <f t="shared" si="26"/>
        <v>0</v>
      </c>
      <c r="BK149" s="198">
        <f t="shared" si="27"/>
        <v>0</v>
      </c>
      <c r="BL149" s="198">
        <v>124</v>
      </c>
      <c r="BN149" s="218">
        <v>318</v>
      </c>
      <c r="BO149" s="218" t="s">
        <v>193</v>
      </c>
      <c r="BP149" s="218">
        <v>3187000</v>
      </c>
      <c r="BQ149" s="218">
        <v>143317</v>
      </c>
      <c r="BR149" s="218" t="s">
        <v>362</v>
      </c>
      <c r="BS149" s="218" t="s">
        <v>245</v>
      </c>
      <c r="BT149" s="194" t="str">
        <f t="shared" si="23"/>
        <v>Academy</v>
      </c>
      <c r="BU149" s="211">
        <v>50</v>
      </c>
      <c r="BV149" s="211">
        <v>113.5</v>
      </c>
      <c r="BW149" s="199">
        <f t="shared" si="30"/>
        <v>1</v>
      </c>
      <c r="BX149" s="195" t="str">
        <f t="shared" si="31"/>
        <v>3181</v>
      </c>
      <c r="BY149" s="228">
        <v>936</v>
      </c>
      <c r="BZ149" s="229" t="s">
        <v>216</v>
      </c>
      <c r="CA149" s="258">
        <v>5128.763859421053</v>
      </c>
      <c r="CB149" s="259">
        <v>395.42192926315789</v>
      </c>
      <c r="CC149" s="258">
        <v>3360.1442105263154</v>
      </c>
      <c r="CD149" s="259">
        <v>11.405789473684212</v>
      </c>
    </row>
    <row r="150" spans="1:82" ht="14.5" x14ac:dyDescent="0.35">
      <c r="A150" s="196">
        <v>865</v>
      </c>
      <c r="B150" s="197" t="s">
        <v>232</v>
      </c>
      <c r="C150" s="198">
        <v>36950.5</v>
      </c>
      <c r="D150" s="198">
        <v>27130.5</v>
      </c>
      <c r="E150" s="198">
        <f>INDEX('[1]Jan 2024 School Census'!D:D,MATCH($A150,'[1]Jan 2024 School Census'!$A:$A,0))</f>
        <v>0</v>
      </c>
      <c r="F150" s="198">
        <f>INDEX('[1]Jan 2024 School Census'!E:E,MATCH($A150,'[1]Jan 2024 School Census'!$A:$A,0))</f>
        <v>0</v>
      </c>
      <c r="G150" s="198">
        <f>INDEX('[1]Jan 2024 School Census'!F:F,MATCH($A150,'[1]Jan 2024 School Census'!$A:$A,0))</f>
        <v>0</v>
      </c>
      <c r="H150" s="198">
        <f>INDEX('[1]Jan 2024 School Census'!G:G,MATCH($A150,'[1]Jan 2024 School Census'!$A:$A,0))+INDEX('[1]Jan 2024 School Census'!H:H,MATCH($A150,'[1]Jan 2024 School Census'!$A:$A,0))</f>
        <v>0</v>
      </c>
      <c r="I150" s="198">
        <f>INDEX('[1]Jan 2024 School Census'!I:I,MATCH($A150,'[1]Jan 2024 School Census'!$A:$A,0))</f>
        <v>15.466666999999999</v>
      </c>
      <c r="J150" s="198">
        <f>INDEX('[1]Jan 2024 School Census'!J:J,MATCH($A150,'[1]Jan 2024 School Census'!$A:$A,0))</f>
        <v>101.766668</v>
      </c>
      <c r="K150" s="198">
        <f>INDEX('[1]Jan 2024 School Census'!K:K,MATCH($A150,'[1]Jan 2024 School Census'!$A:$A,0))</f>
        <v>62.400001000000003</v>
      </c>
      <c r="L150" s="198">
        <f>INDEX('[1]Jan 2024 School Census'!L:L,MATCH($A150,'[1]Jan 2024 School Census'!$A:$A,0))+INDEX('[1]Jan 2024 School Census'!M:M,MATCH($A150,'[1]Jan 2024 School Census'!$A:$A,0))</f>
        <v>1.8666670000000001</v>
      </c>
      <c r="M150" s="198">
        <f>INDEX('[1]Jan 2024 School Census'!N:N,MATCH($A150,'[1]Jan 2024 School Census'!$A:$A,0))+INDEX('[1]Jan 2024 School Census'!S:S,MATCH($A150,'[1]Jan 2024 School Census'!$A:$A,0))</f>
        <v>0</v>
      </c>
      <c r="N150" s="198">
        <f>INDEX('[1]Jan 2024 School Census'!O:O,MATCH($A150,'[1]Jan 2024 School Census'!$A:$A,0))+INDEX('[1]Jan 2024 School Census'!T:T,MATCH($A150,'[1]Jan 2024 School Census'!$A:$A,0))</f>
        <v>0</v>
      </c>
      <c r="O150" s="198">
        <f>INDEX('[1]Jan 2024 School Census'!P:P,MATCH($A150,'[1]Jan 2024 School Census'!$A:$A,0))+INDEX('[1]Jan 2024 School Census'!U:U,MATCH($A150,'[1]Jan 2024 School Census'!$A:$A,0))</f>
        <v>0</v>
      </c>
      <c r="P150" s="198">
        <f>INDEX('[1]Jan 2024 School Census'!Q:Q,MATCH($A150,'[1]Jan 2024 School Census'!$A:$A,0))+INDEX('[1]Jan 2024 School Census'!R:R,MATCH($A150,'[1]Jan 2024 School Census'!$A:$A,0))+INDEX('[1]Jan 2024 School Census'!V:V,MATCH($A150,'[1]Jan 2024 School Census'!$A:$A,0))+INDEX('[1]Jan 2024 School Census'!W:W,MATCH($A150,'[1]Jan 2024 School Census'!$A:$A,0))</f>
        <v>0</v>
      </c>
      <c r="Q150" s="198">
        <f>INDEX('[1]Jan 2024 School Census'!X:X,MATCH($A150,'[1]Jan 2024 School Census'!$A:$A,0))</f>
        <v>16.993334000000001</v>
      </c>
      <c r="R150" s="198">
        <f>INDEX('[1]Jan 2024 School Census'!Y:Y,MATCH($A150,'[1]Jan 2024 School Census'!$A:$A,0))</f>
        <v>287.620002</v>
      </c>
      <c r="S150" s="198">
        <f>INDEX('[1]Jan 2024 School Census'!Z:Z,MATCH($A150,'[1]Jan 2024 School Census'!$A:$A,0))</f>
        <v>127.150001</v>
      </c>
      <c r="T150" s="198">
        <f>INDEX('[1]Jan 2024 School Census'!AA:AA,MATCH($A150,'[1]Jan 2024 School Census'!$A:$A,0))+INDEX('[1]Jan 2024 School Census'!AB:AB,MATCH($A150,'[1]Jan 2024 School Census'!$A:$A,0))</f>
        <v>4.6553329999999997</v>
      </c>
      <c r="U150" s="198">
        <f>INDEX('[1]Jan 2024 AP Census'!D:D,MATCH($A150,'[1]Jan 2024 AP Census'!$A:$A,0))</f>
        <v>0</v>
      </c>
      <c r="V150" s="198">
        <f>INDEX('[1]Jan 2024 AP Census'!E:E,MATCH($A150,'[1]Jan 2024 AP Census'!$A:$A,0))</f>
        <v>0</v>
      </c>
      <c r="W150" s="198">
        <f>INDEX('[1]Jan 2024 AP Census'!F:F,MATCH($A150,'[1]Jan 2024 AP Census'!$A:$A,0))</f>
        <v>0</v>
      </c>
      <c r="X150" s="198">
        <f>INDEX('[1]Jan 2024 EY Census'!D:D,MATCH($A150,'[1]Jan 2024 EY Census'!$A:$A,0))</f>
        <v>633.73332200000004</v>
      </c>
      <c r="Y150" s="198">
        <f>INDEX('[1]Jan 2024 EY Census'!E:E,MATCH($A150,'[1]Jan 2024 EY Census'!$A:$A,0))</f>
        <v>4296.5833110000003</v>
      </c>
      <c r="Z150" s="198">
        <f>INDEX('[1]Jan 2024 EY Census'!F:F,MATCH($A150,'[1]Jan 2024 EY Census'!$A:$A,0))</f>
        <v>1669.3333270000001</v>
      </c>
      <c r="AA150" s="198">
        <f>INDEX('[1]Jan 2024 EY Census'!G:G,MATCH($A150,'[1]Jan 2024 EY Census'!$A:$A,0))</f>
        <v>187.91666599999999</v>
      </c>
      <c r="AB150" s="198">
        <f>INDEX('[1]Jan 2024 School Census'!AF:AF,MATCH($A150,'[1]Jan 2024 School Census'!$A:$A,0))</f>
        <v>0</v>
      </c>
      <c r="AC150" s="198">
        <f>INDEX('[1]Jan 2024 School Census'!AG:AG,MATCH($A150,'[1]Jan 2024 School Census'!$A:$A,0))</f>
        <v>0</v>
      </c>
      <c r="AD150" s="198">
        <f>INDEX('[1]Jan 2024 School Census'!AH:AH,MATCH($A150,'[1]Jan 2024 School Census'!$A:$A,0))+INDEX('[1]Jan 2024 School Census'!AI:AI,MATCH($A150,'[1]Jan 2024 School Census'!$A:$A,0))</f>
        <v>0</v>
      </c>
      <c r="AE150" s="198">
        <f>INDEX('[1]Jan 2024 School Census'!AJ:AJ,MATCH($A150,'[1]Jan 2024 School Census'!$A:$A,0))</f>
        <v>15</v>
      </c>
      <c r="AF150" s="198">
        <f>INDEX('[1]Jan 2024 School Census'!AK:AK,MATCH($A150,'[1]Jan 2024 School Census'!$A:$A,0))</f>
        <v>9.8666669999999996</v>
      </c>
      <c r="AG150" s="198">
        <f>INDEX('[1]Jan 2024 School Census'!AL:AL,MATCH($A150,'[1]Jan 2024 School Census'!$A:$A,0))+INDEX('[1]Jan 2024 School Census'!AM:AM,MATCH($A150,'[1]Jan 2024 School Census'!$A:$A,0))</f>
        <v>0.66666700000000001</v>
      </c>
      <c r="AH150" s="198">
        <f>INDEX('[1]Jan 2024 School Census'!AN:AN,MATCH($A150,'[1]Jan 2024 School Census'!$A:$A,0))+INDEX('[1]Jan 2024 School Census'!AR:AR,MATCH($A150,'[1]Jan 2024 School Census'!$A:$A,0))</f>
        <v>0</v>
      </c>
      <c r="AI150" s="198">
        <f>INDEX('[1]Jan 2024 School Census'!AO:AO,MATCH($A150,'[1]Jan 2024 School Census'!$A:$A,0))+INDEX('[1]Jan 2024 School Census'!AS:AS,MATCH($A150,'[1]Jan 2024 School Census'!$A:$A,0))</f>
        <v>0</v>
      </c>
      <c r="AJ150" s="198">
        <f>INDEX('[1]Jan 2024 School Census'!AP:AP,MATCH($A150,'[1]Jan 2024 School Census'!$A:$A,0))+INDEX('[1]Jan 2024 School Census'!AQ:AQ,MATCH($A150,'[1]Jan 2024 School Census'!$A:$A,0))+INDEX('[1]Jan 2024 School Census'!AT:AT,MATCH($A150,'[1]Jan 2024 School Census'!$A:$A,0))+INDEX('[1]Jan 2024 School Census'!AU:AU,MATCH($A150,'[1]Jan 2024 School Census'!$A:$A,0))</f>
        <v>0</v>
      </c>
      <c r="AK150" s="198">
        <f>INDEX('[1]Jan 2024 School Census'!AV:AV,MATCH($A150,'[1]Jan 2024 School Census'!$A:$A,0))+INDEX('[1]Jan 2024 School Census'!AZ:AZ,MATCH($A150,'[1]Jan 2024 School Census'!$A:$A,0))</f>
        <v>20.066666999999999</v>
      </c>
      <c r="AL150" s="198">
        <f>INDEX('[1]Jan 2024 School Census'!AW:AW,MATCH($A150,'[1]Jan 2024 School Census'!$A:$A,0))+INDEX('[1]Jan 2024 School Census'!BA:BA,MATCH($A150,'[1]Jan 2024 School Census'!$A:$A,0))</f>
        <v>3.6666669999999999</v>
      </c>
      <c r="AM150" s="198">
        <f>INDEX('[1]Jan 2024 School Census'!AX:AX,MATCH($A150,'[1]Jan 2024 School Census'!$A:$A,0))+INDEX('[1]Jan 2024 School Census'!BB:BB,MATCH($A150,'[1]Jan 2024 School Census'!$A:$A,0))+INDEX('[1]Jan 2024 School Census'!AY:AY,MATCH($A150,'[1]Jan 2024 School Census'!$A:$A,0))+INDEX('[1]Jan 2024 School Census'!BC:BC,MATCH($A150,'[1]Jan 2024 School Census'!$A:$A,0))</f>
        <v>2</v>
      </c>
      <c r="AN150" s="198">
        <f>INDEX('[1]Jan 2024 AP Census'!I:I,MATCH($A150,'[1]Jan 2024 AP Census'!$A:$A,0))</f>
        <v>0</v>
      </c>
      <c r="AO150" s="198">
        <f>INDEX('[1]Jan 2024 AP Census'!J:J,MATCH($A150,'[1]Jan 2024 AP Census'!$A:$A,0))</f>
        <v>0</v>
      </c>
      <c r="AP150" s="198">
        <f>INDEX('[1]Jan 2024 EY Census'!N:N,MATCH($A150,'[1]Jan 2024 EY Census'!$A:$A,0))</f>
        <v>314.94999899999999</v>
      </c>
      <c r="AQ150" s="198">
        <f>INDEX('[1]Jan 2024 EY Census'!O:O,MATCH($A150,'[1]Jan 2024 EY Census'!$A:$A,0))</f>
        <v>158.566666</v>
      </c>
      <c r="AR150" s="198">
        <f>INDEX('[1]Jan 2024 EY Census'!P:P,MATCH($A150,'[1]Jan 2024 EY Census'!$A:$A,0))</f>
        <v>21.099999</v>
      </c>
      <c r="AS150" s="198">
        <f>INDEX('[1]Jan 2024 School Census'!BE:BE,MATCH($A150,'[1]Jan 2024 School Census'!$A:$A,0))</f>
        <v>0</v>
      </c>
      <c r="AT150" s="198">
        <f>INDEX('[1]Jan 2024 School Census'!BF:BF,MATCH($A150,'[1]Jan 2024 School Census'!$A:$A,0))</f>
        <v>0</v>
      </c>
      <c r="AU150" s="198">
        <f>INDEX('[1]Jan 2024 School Census'!BG:BG,MATCH($A150,'[1]Jan 2024 School Census'!$A:$A,0))+INDEX('[1]Jan 2024 School Census'!BH:BH,MATCH($A150,'[1]Jan 2024 School Census'!$A:$A,0))</f>
        <v>0</v>
      </c>
      <c r="AV150" s="198">
        <f>INDEX('[1]Jan 2024 School Census'!BI:BI,MATCH($A150,'[1]Jan 2024 School Census'!$A:$A,0))</f>
        <v>36.416665000000002</v>
      </c>
      <c r="AW150" s="198">
        <f>INDEX('[1]Jan 2024 School Census'!BJ:BJ,MATCH($A150,'[1]Jan 2024 School Census'!$A:$A,0))</f>
        <v>30.433333000000001</v>
      </c>
      <c r="AX150" s="198">
        <f>INDEX('[1]Jan 2024 School Census'!BK:BK,MATCH($A150,'[1]Jan 2024 School Census'!$A:$A,0))+INDEX('[1]Jan 2024 School Census'!BL:BL,MATCH($A150,'[1]Jan 2024 School Census'!$A:$A,0))</f>
        <v>0.2</v>
      </c>
      <c r="AY150" s="198">
        <f>INDEX('[1]Jan 2024 School Census'!BM:BM,MATCH($A150,'[1]Jan 2024 School Census'!$A:$A,0))+INDEX('[1]Jan 2024 School Census'!BQ:BQ,MATCH($A150,'[1]Jan 2024 School Census'!$A:$A,0))</f>
        <v>0</v>
      </c>
      <c r="AZ150" s="198">
        <f>INDEX('[1]Jan 2024 School Census'!BN:BN,MATCH($A150,'[1]Jan 2024 School Census'!$A:$A,0))+INDEX('[1]Jan 2024 School Census'!BR:BR,MATCH($A150,'[1]Jan 2024 School Census'!$A:$A,0))</f>
        <v>0</v>
      </c>
      <c r="BA150" s="198">
        <f>INDEX('[1]Jan 2024 School Census'!BO:BO,MATCH($A150,'[1]Jan 2024 School Census'!$A:$A,0))+INDEX('[1]Jan 2024 School Census'!BP:BP,MATCH($A150,'[1]Jan 2024 School Census'!$A:$A,0))+INDEX('[1]Jan 2024 School Census'!BS:BS,MATCH($A150,'[1]Jan 2024 School Census'!$A:$A,0))+INDEX('[1]Jan 2024 School Census'!BT:BT,MATCH($A150,'[1]Jan 2024 School Census'!$A:$A,0))</f>
        <v>0</v>
      </c>
      <c r="BB150" s="198">
        <f>INDEX('[1]Jan 2024 School Census'!BU:BU,MATCH($A150,'[1]Jan 2024 School Census'!$A:$A,0))</f>
        <v>115.316667</v>
      </c>
      <c r="BC150" s="198">
        <f>INDEX('[1]Jan 2024 School Census'!BV:BV,MATCH($A150,'[1]Jan 2024 School Census'!$A:$A,0))</f>
        <v>55.333331999999999</v>
      </c>
      <c r="BD150" s="198">
        <f>INDEX('[1]Jan 2024 School Census'!BW:BW,MATCH($A150,'[1]Jan 2024 School Census'!$A:$A,0))+INDEX('[1]Jan 2024 School Census'!BX:BX,MATCH($A150,'[1]Jan 2024 School Census'!$A:$A,0))</f>
        <v>1.5</v>
      </c>
      <c r="BE150" s="198">
        <f>INDEX('[1]Jan 2024 EY Census'!J:J,MATCH($A150,'[1]Jan 2024 EY Census'!$A:$A,0))</f>
        <v>2289.9833210000002</v>
      </c>
      <c r="BF150" s="198">
        <f>INDEX('[1]Jan 2024 EY Census'!K:K,MATCH($A150,'[1]Jan 2024 EY Census'!$A:$A,0))</f>
        <v>901.46666600000003</v>
      </c>
      <c r="BG150" s="198">
        <f>INDEX('[1]Jan 2024 EY Census'!L:L,MATCH($A150,'[1]Jan 2024 EY Census'!$A:$A,0))</f>
        <v>62.766665000000003</v>
      </c>
      <c r="BH150" s="198">
        <f t="shared" si="24"/>
        <v>160</v>
      </c>
      <c r="BI150" s="198">
        <f t="shared" si="25"/>
        <v>390</v>
      </c>
      <c r="BJ150" s="198">
        <f t="shared" si="26"/>
        <v>167</v>
      </c>
      <c r="BK150" s="198">
        <f t="shared" si="27"/>
        <v>265</v>
      </c>
      <c r="BL150" s="198">
        <v>241</v>
      </c>
      <c r="BN150" s="218">
        <v>318</v>
      </c>
      <c r="BO150" s="218" t="s">
        <v>193</v>
      </c>
      <c r="BP150" s="218">
        <v>3187002</v>
      </c>
      <c r="BQ150" s="218">
        <v>147188</v>
      </c>
      <c r="BR150" s="218" t="s">
        <v>363</v>
      </c>
      <c r="BS150" s="218" t="s">
        <v>256</v>
      </c>
      <c r="BT150" s="194" t="str">
        <f t="shared" si="23"/>
        <v>Academy</v>
      </c>
      <c r="BU150" s="211">
        <v>23</v>
      </c>
      <c r="BV150" s="211">
        <v>41</v>
      </c>
      <c r="BW150" s="199">
        <f t="shared" si="30"/>
        <v>2</v>
      </c>
      <c r="BX150" s="195" t="str">
        <f t="shared" si="31"/>
        <v>3182</v>
      </c>
      <c r="BY150" s="228">
        <v>937</v>
      </c>
      <c r="BZ150" s="229" t="s">
        <v>228</v>
      </c>
      <c r="CA150" s="258">
        <v>3032.8934030526316</v>
      </c>
      <c r="CB150" s="259">
        <v>186.13052642105265</v>
      </c>
      <c r="CC150" s="258">
        <v>1999.4889473684211</v>
      </c>
      <c r="CD150" s="259">
        <v>13.684210526315789</v>
      </c>
    </row>
    <row r="151" spans="1:82" ht="14.5" x14ac:dyDescent="0.35">
      <c r="A151" s="196">
        <v>868</v>
      </c>
      <c r="B151" s="197" t="s">
        <v>233</v>
      </c>
      <c r="C151" s="198">
        <v>10883.5</v>
      </c>
      <c r="D151" s="198">
        <v>9193</v>
      </c>
      <c r="E151" s="198">
        <f>INDEX('[1]Jan 2024 School Census'!D:D,MATCH($A151,'[1]Jan 2024 School Census'!$A:$A,0))</f>
        <v>21</v>
      </c>
      <c r="F151" s="198">
        <f>INDEX('[1]Jan 2024 School Census'!E:E,MATCH($A151,'[1]Jan 2024 School Census'!$A:$A,0))</f>
        <v>160</v>
      </c>
      <c r="G151" s="198">
        <f>INDEX('[1]Jan 2024 School Census'!F:F,MATCH($A151,'[1]Jan 2024 School Census'!$A:$A,0))</f>
        <v>57</v>
      </c>
      <c r="H151" s="198">
        <f>INDEX('[1]Jan 2024 School Census'!G:G,MATCH($A151,'[1]Jan 2024 School Census'!$A:$A,0))+INDEX('[1]Jan 2024 School Census'!H:H,MATCH($A151,'[1]Jan 2024 School Census'!$A:$A,0))</f>
        <v>7</v>
      </c>
      <c r="I151" s="198">
        <f>INDEX('[1]Jan 2024 School Census'!I:I,MATCH($A151,'[1]Jan 2024 School Census'!$A:$A,0))</f>
        <v>0</v>
      </c>
      <c r="J151" s="198">
        <f>INDEX('[1]Jan 2024 School Census'!J:J,MATCH($A151,'[1]Jan 2024 School Census'!$A:$A,0))</f>
        <v>129</v>
      </c>
      <c r="K151" s="198">
        <f>INDEX('[1]Jan 2024 School Census'!K:K,MATCH($A151,'[1]Jan 2024 School Census'!$A:$A,0))</f>
        <v>51</v>
      </c>
      <c r="L151" s="198">
        <f>INDEX('[1]Jan 2024 School Census'!L:L,MATCH($A151,'[1]Jan 2024 School Census'!$A:$A,0))+INDEX('[1]Jan 2024 School Census'!M:M,MATCH($A151,'[1]Jan 2024 School Census'!$A:$A,0))</f>
        <v>0</v>
      </c>
      <c r="M151" s="198">
        <f>INDEX('[1]Jan 2024 School Census'!N:N,MATCH($A151,'[1]Jan 2024 School Census'!$A:$A,0))+INDEX('[1]Jan 2024 School Census'!S:S,MATCH($A151,'[1]Jan 2024 School Census'!$A:$A,0))</f>
        <v>0</v>
      </c>
      <c r="N151" s="198">
        <f>INDEX('[1]Jan 2024 School Census'!O:O,MATCH($A151,'[1]Jan 2024 School Census'!$A:$A,0))+INDEX('[1]Jan 2024 School Census'!T:T,MATCH($A151,'[1]Jan 2024 School Census'!$A:$A,0))</f>
        <v>0</v>
      </c>
      <c r="O151" s="198">
        <f>INDEX('[1]Jan 2024 School Census'!P:P,MATCH($A151,'[1]Jan 2024 School Census'!$A:$A,0))+INDEX('[1]Jan 2024 School Census'!U:U,MATCH($A151,'[1]Jan 2024 School Census'!$A:$A,0))</f>
        <v>0</v>
      </c>
      <c r="P151" s="198">
        <f>INDEX('[1]Jan 2024 School Census'!Q:Q,MATCH($A151,'[1]Jan 2024 School Census'!$A:$A,0))+INDEX('[1]Jan 2024 School Census'!R:R,MATCH($A151,'[1]Jan 2024 School Census'!$A:$A,0))+INDEX('[1]Jan 2024 School Census'!V:V,MATCH($A151,'[1]Jan 2024 School Census'!$A:$A,0))+INDEX('[1]Jan 2024 School Census'!W:W,MATCH($A151,'[1]Jan 2024 School Census'!$A:$A,0))</f>
        <v>0</v>
      </c>
      <c r="Q151" s="198">
        <f>INDEX('[1]Jan 2024 School Census'!X:X,MATCH($A151,'[1]Jan 2024 School Census'!$A:$A,0))</f>
        <v>0</v>
      </c>
      <c r="R151" s="198">
        <f>INDEX('[1]Jan 2024 School Census'!Y:Y,MATCH($A151,'[1]Jan 2024 School Census'!$A:$A,0))</f>
        <v>137.1</v>
      </c>
      <c r="S151" s="198">
        <f>INDEX('[1]Jan 2024 School Census'!Z:Z,MATCH($A151,'[1]Jan 2024 School Census'!$A:$A,0))</f>
        <v>59.85</v>
      </c>
      <c r="T151" s="198">
        <f>INDEX('[1]Jan 2024 School Census'!AA:AA,MATCH($A151,'[1]Jan 2024 School Census'!$A:$A,0))+INDEX('[1]Jan 2024 School Census'!AB:AB,MATCH($A151,'[1]Jan 2024 School Census'!$A:$A,0))</f>
        <v>0</v>
      </c>
      <c r="U151" s="198">
        <f>INDEX('[1]Jan 2024 AP Census'!D:D,MATCH($A151,'[1]Jan 2024 AP Census'!$A:$A,0))</f>
        <v>0</v>
      </c>
      <c r="V151" s="198">
        <f>INDEX('[1]Jan 2024 AP Census'!E:E,MATCH($A151,'[1]Jan 2024 AP Census'!$A:$A,0))</f>
        <v>0</v>
      </c>
      <c r="W151" s="198">
        <f>INDEX('[1]Jan 2024 AP Census'!F:F,MATCH($A151,'[1]Jan 2024 AP Census'!$A:$A,0))</f>
        <v>0</v>
      </c>
      <c r="X151" s="198">
        <f>INDEX('[1]Jan 2024 EY Census'!D:D,MATCH($A151,'[1]Jan 2024 EY Census'!$A:$A,0))</f>
        <v>126.683334</v>
      </c>
      <c r="Y151" s="198">
        <f>INDEX('[1]Jan 2024 EY Census'!E:E,MATCH($A151,'[1]Jan 2024 EY Census'!$A:$A,0))</f>
        <v>1128.0560029999999</v>
      </c>
      <c r="Z151" s="198">
        <f>INDEX('[1]Jan 2024 EY Census'!F:F,MATCH($A151,'[1]Jan 2024 EY Census'!$A:$A,0))</f>
        <v>414.12199900000002</v>
      </c>
      <c r="AA151" s="198">
        <f>INDEX('[1]Jan 2024 EY Census'!G:G,MATCH($A151,'[1]Jan 2024 EY Census'!$A:$A,0))</f>
        <v>99.133332999999993</v>
      </c>
      <c r="AB151" s="198">
        <f>INDEX('[1]Jan 2024 School Census'!AF:AF,MATCH($A151,'[1]Jan 2024 School Census'!$A:$A,0))</f>
        <v>16</v>
      </c>
      <c r="AC151" s="198">
        <f>INDEX('[1]Jan 2024 School Census'!AG:AG,MATCH($A151,'[1]Jan 2024 School Census'!$A:$A,0))</f>
        <v>4</v>
      </c>
      <c r="AD151" s="198">
        <f>INDEX('[1]Jan 2024 School Census'!AH:AH,MATCH($A151,'[1]Jan 2024 School Census'!$A:$A,0))+INDEX('[1]Jan 2024 School Census'!AI:AI,MATCH($A151,'[1]Jan 2024 School Census'!$A:$A,0))</f>
        <v>2</v>
      </c>
      <c r="AE151" s="198">
        <f>INDEX('[1]Jan 2024 School Census'!AJ:AJ,MATCH($A151,'[1]Jan 2024 School Census'!$A:$A,0))</f>
        <v>22</v>
      </c>
      <c r="AF151" s="198">
        <f>INDEX('[1]Jan 2024 School Census'!AK:AK,MATCH($A151,'[1]Jan 2024 School Census'!$A:$A,0))</f>
        <v>7</v>
      </c>
      <c r="AG151" s="198">
        <f>INDEX('[1]Jan 2024 School Census'!AL:AL,MATCH($A151,'[1]Jan 2024 School Census'!$A:$A,0))+INDEX('[1]Jan 2024 School Census'!AM:AM,MATCH($A151,'[1]Jan 2024 School Census'!$A:$A,0))</f>
        <v>0</v>
      </c>
      <c r="AH151" s="198">
        <f>INDEX('[1]Jan 2024 School Census'!AN:AN,MATCH($A151,'[1]Jan 2024 School Census'!$A:$A,0))+INDEX('[1]Jan 2024 School Census'!AR:AR,MATCH($A151,'[1]Jan 2024 School Census'!$A:$A,0))</f>
        <v>0</v>
      </c>
      <c r="AI151" s="198">
        <f>INDEX('[1]Jan 2024 School Census'!AO:AO,MATCH($A151,'[1]Jan 2024 School Census'!$A:$A,0))+INDEX('[1]Jan 2024 School Census'!AS:AS,MATCH($A151,'[1]Jan 2024 School Census'!$A:$A,0))</f>
        <v>0</v>
      </c>
      <c r="AJ151" s="198">
        <f>INDEX('[1]Jan 2024 School Census'!AP:AP,MATCH($A151,'[1]Jan 2024 School Census'!$A:$A,0))+INDEX('[1]Jan 2024 School Census'!AQ:AQ,MATCH($A151,'[1]Jan 2024 School Census'!$A:$A,0))+INDEX('[1]Jan 2024 School Census'!AT:AT,MATCH($A151,'[1]Jan 2024 School Census'!$A:$A,0))+INDEX('[1]Jan 2024 School Census'!AU:AU,MATCH($A151,'[1]Jan 2024 School Census'!$A:$A,0))</f>
        <v>0</v>
      </c>
      <c r="AK151" s="198">
        <f>INDEX('[1]Jan 2024 School Census'!AV:AV,MATCH($A151,'[1]Jan 2024 School Census'!$A:$A,0))+INDEX('[1]Jan 2024 School Census'!AZ:AZ,MATCH($A151,'[1]Jan 2024 School Census'!$A:$A,0))</f>
        <v>8</v>
      </c>
      <c r="AL151" s="198">
        <f>INDEX('[1]Jan 2024 School Census'!AW:AW,MATCH($A151,'[1]Jan 2024 School Census'!$A:$A,0))+INDEX('[1]Jan 2024 School Census'!BA:BA,MATCH($A151,'[1]Jan 2024 School Census'!$A:$A,0))</f>
        <v>3</v>
      </c>
      <c r="AM151" s="198">
        <f>INDEX('[1]Jan 2024 School Census'!AX:AX,MATCH($A151,'[1]Jan 2024 School Census'!$A:$A,0))+INDEX('[1]Jan 2024 School Census'!BB:BB,MATCH($A151,'[1]Jan 2024 School Census'!$A:$A,0))+INDEX('[1]Jan 2024 School Census'!AY:AY,MATCH($A151,'[1]Jan 2024 School Census'!$A:$A,0))+INDEX('[1]Jan 2024 School Census'!BC:BC,MATCH($A151,'[1]Jan 2024 School Census'!$A:$A,0))</f>
        <v>0</v>
      </c>
      <c r="AN151" s="198">
        <f>INDEX('[1]Jan 2024 AP Census'!I:I,MATCH($A151,'[1]Jan 2024 AP Census'!$A:$A,0))</f>
        <v>0</v>
      </c>
      <c r="AO151" s="198">
        <f>INDEX('[1]Jan 2024 AP Census'!J:J,MATCH($A151,'[1]Jan 2024 AP Census'!$A:$A,0))</f>
        <v>0</v>
      </c>
      <c r="AP151" s="198">
        <f>INDEX('[1]Jan 2024 EY Census'!N:N,MATCH($A151,'[1]Jan 2024 EY Census'!$A:$A,0))</f>
        <v>32.700000000000003</v>
      </c>
      <c r="AQ151" s="198">
        <f>INDEX('[1]Jan 2024 EY Census'!O:O,MATCH($A151,'[1]Jan 2024 EY Census'!$A:$A,0))</f>
        <v>18</v>
      </c>
      <c r="AR151" s="198">
        <f>INDEX('[1]Jan 2024 EY Census'!P:P,MATCH($A151,'[1]Jan 2024 EY Census'!$A:$A,0))</f>
        <v>1</v>
      </c>
      <c r="AS151" s="198">
        <f>INDEX('[1]Jan 2024 School Census'!BE:BE,MATCH($A151,'[1]Jan 2024 School Census'!$A:$A,0))</f>
        <v>57</v>
      </c>
      <c r="AT151" s="198">
        <f>INDEX('[1]Jan 2024 School Census'!BF:BF,MATCH($A151,'[1]Jan 2024 School Census'!$A:$A,0))</f>
        <v>16</v>
      </c>
      <c r="AU151" s="198">
        <f>INDEX('[1]Jan 2024 School Census'!BG:BG,MATCH($A151,'[1]Jan 2024 School Census'!$A:$A,0))+INDEX('[1]Jan 2024 School Census'!BH:BH,MATCH($A151,'[1]Jan 2024 School Census'!$A:$A,0))</f>
        <v>0</v>
      </c>
      <c r="AV151" s="198">
        <f>INDEX('[1]Jan 2024 School Census'!BI:BI,MATCH($A151,'[1]Jan 2024 School Census'!$A:$A,0))</f>
        <v>37</v>
      </c>
      <c r="AW151" s="198">
        <f>INDEX('[1]Jan 2024 School Census'!BJ:BJ,MATCH($A151,'[1]Jan 2024 School Census'!$A:$A,0))</f>
        <v>16</v>
      </c>
      <c r="AX151" s="198">
        <f>INDEX('[1]Jan 2024 School Census'!BK:BK,MATCH($A151,'[1]Jan 2024 School Census'!$A:$A,0))+INDEX('[1]Jan 2024 School Census'!BL:BL,MATCH($A151,'[1]Jan 2024 School Census'!$A:$A,0))</f>
        <v>0</v>
      </c>
      <c r="AY151" s="198">
        <f>INDEX('[1]Jan 2024 School Census'!BM:BM,MATCH($A151,'[1]Jan 2024 School Census'!$A:$A,0))+INDEX('[1]Jan 2024 School Census'!BQ:BQ,MATCH($A151,'[1]Jan 2024 School Census'!$A:$A,0))</f>
        <v>0</v>
      </c>
      <c r="AZ151" s="198">
        <f>INDEX('[1]Jan 2024 School Census'!BN:BN,MATCH($A151,'[1]Jan 2024 School Census'!$A:$A,0))+INDEX('[1]Jan 2024 School Census'!BR:BR,MATCH($A151,'[1]Jan 2024 School Census'!$A:$A,0))</f>
        <v>0</v>
      </c>
      <c r="BA151" s="198">
        <f>INDEX('[1]Jan 2024 School Census'!BO:BO,MATCH($A151,'[1]Jan 2024 School Census'!$A:$A,0))+INDEX('[1]Jan 2024 School Census'!BP:BP,MATCH($A151,'[1]Jan 2024 School Census'!$A:$A,0))+INDEX('[1]Jan 2024 School Census'!BS:BS,MATCH($A151,'[1]Jan 2024 School Census'!$A:$A,0))+INDEX('[1]Jan 2024 School Census'!BT:BT,MATCH($A151,'[1]Jan 2024 School Census'!$A:$A,0))</f>
        <v>0</v>
      </c>
      <c r="BB151" s="198">
        <f>INDEX('[1]Jan 2024 School Census'!BU:BU,MATCH($A151,'[1]Jan 2024 School Census'!$A:$A,0))</f>
        <v>35.233333000000002</v>
      </c>
      <c r="BC151" s="198">
        <f>INDEX('[1]Jan 2024 School Census'!BV:BV,MATCH($A151,'[1]Jan 2024 School Census'!$A:$A,0))</f>
        <v>23.733332999999998</v>
      </c>
      <c r="BD151" s="198">
        <f>INDEX('[1]Jan 2024 School Census'!BW:BW,MATCH($A151,'[1]Jan 2024 School Census'!$A:$A,0))+INDEX('[1]Jan 2024 School Census'!BX:BX,MATCH($A151,'[1]Jan 2024 School Census'!$A:$A,0))</f>
        <v>0</v>
      </c>
      <c r="BE151" s="198">
        <f>INDEX('[1]Jan 2024 EY Census'!J:J,MATCH($A151,'[1]Jan 2024 EY Census'!$A:$A,0))</f>
        <v>478.54666300000002</v>
      </c>
      <c r="BF151" s="198">
        <f>INDEX('[1]Jan 2024 EY Census'!K:K,MATCH($A151,'[1]Jan 2024 EY Census'!$A:$A,0))</f>
        <v>174.78133500000001</v>
      </c>
      <c r="BG151" s="198">
        <f>INDEX('[1]Jan 2024 EY Census'!L:L,MATCH($A151,'[1]Jan 2024 EY Census'!$A:$A,0))</f>
        <v>9.9333329999999993</v>
      </c>
      <c r="BH151" s="198">
        <f t="shared" si="24"/>
        <v>92</v>
      </c>
      <c r="BI151" s="198">
        <f t="shared" si="25"/>
        <v>196</v>
      </c>
      <c r="BJ151" s="198">
        <f t="shared" si="26"/>
        <v>56.5</v>
      </c>
      <c r="BK151" s="198">
        <f t="shared" si="27"/>
        <v>55</v>
      </c>
      <c r="BL151" s="198">
        <v>89</v>
      </c>
      <c r="BN151" s="218">
        <v>318</v>
      </c>
      <c r="BO151" s="218" t="s">
        <v>193</v>
      </c>
      <c r="BP151" s="218">
        <v>3187007</v>
      </c>
      <c r="BQ151" s="218">
        <v>143318</v>
      </c>
      <c r="BR151" s="218" t="s">
        <v>364</v>
      </c>
      <c r="BS151" s="218" t="s">
        <v>245</v>
      </c>
      <c r="BT151" s="194" t="str">
        <f t="shared" si="23"/>
        <v>Academy</v>
      </c>
      <c r="BU151" s="211">
        <v>63</v>
      </c>
      <c r="BV151" s="211">
        <v>53.5</v>
      </c>
      <c r="BW151" s="199">
        <f t="shared" si="30"/>
        <v>3</v>
      </c>
      <c r="BX151" s="195" t="str">
        <f t="shared" si="31"/>
        <v>3183</v>
      </c>
      <c r="BY151" s="228">
        <v>938</v>
      </c>
      <c r="BZ151" s="229" t="s">
        <v>230</v>
      </c>
      <c r="CA151" s="258">
        <v>4012.3412276315789</v>
      </c>
      <c r="CB151" s="259">
        <v>519.86157894736846</v>
      </c>
      <c r="CC151" s="258">
        <v>2477.7384196842108</v>
      </c>
      <c r="CD151" s="259">
        <v>30.21473684210526</v>
      </c>
    </row>
    <row r="152" spans="1:82" ht="14.5" x14ac:dyDescent="0.35">
      <c r="A152" s="196">
        <v>344</v>
      </c>
      <c r="B152" s="197" t="s">
        <v>234</v>
      </c>
      <c r="C152" s="198">
        <v>24647.5</v>
      </c>
      <c r="D152" s="198">
        <v>19015.5</v>
      </c>
      <c r="E152" s="198">
        <f>INDEX('[1]Jan 2024 School Census'!D:D,MATCH($A152,'[1]Jan 2024 School Census'!$A:$A,0))</f>
        <v>94</v>
      </c>
      <c r="F152" s="198">
        <f>INDEX('[1]Jan 2024 School Census'!E:E,MATCH($A152,'[1]Jan 2024 School Census'!$A:$A,0))</f>
        <v>103.6</v>
      </c>
      <c r="G152" s="198">
        <f>INDEX('[1]Jan 2024 School Census'!F:F,MATCH($A152,'[1]Jan 2024 School Census'!$A:$A,0))</f>
        <v>47</v>
      </c>
      <c r="H152" s="198">
        <f>INDEX('[1]Jan 2024 School Census'!G:G,MATCH($A152,'[1]Jan 2024 School Census'!$A:$A,0))+INDEX('[1]Jan 2024 School Census'!H:H,MATCH($A152,'[1]Jan 2024 School Census'!$A:$A,0))</f>
        <v>0</v>
      </c>
      <c r="I152" s="198">
        <f>INDEX('[1]Jan 2024 School Census'!I:I,MATCH($A152,'[1]Jan 2024 School Census'!$A:$A,0))</f>
        <v>218.1</v>
      </c>
      <c r="J152" s="198">
        <f>INDEX('[1]Jan 2024 School Census'!J:J,MATCH($A152,'[1]Jan 2024 School Census'!$A:$A,0))</f>
        <v>887.246667</v>
      </c>
      <c r="K152" s="198">
        <f>INDEX('[1]Jan 2024 School Census'!K:K,MATCH($A152,'[1]Jan 2024 School Census'!$A:$A,0))</f>
        <v>398.566667</v>
      </c>
      <c r="L152" s="198">
        <f>INDEX('[1]Jan 2024 School Census'!L:L,MATCH($A152,'[1]Jan 2024 School Census'!$A:$A,0))+INDEX('[1]Jan 2024 School Census'!M:M,MATCH($A152,'[1]Jan 2024 School Census'!$A:$A,0))</f>
        <v>10</v>
      </c>
      <c r="M152" s="198">
        <f>INDEX('[1]Jan 2024 School Census'!N:N,MATCH($A152,'[1]Jan 2024 School Census'!$A:$A,0))+INDEX('[1]Jan 2024 School Census'!S:S,MATCH($A152,'[1]Jan 2024 School Census'!$A:$A,0))</f>
        <v>0</v>
      </c>
      <c r="N152" s="198">
        <f>INDEX('[1]Jan 2024 School Census'!O:O,MATCH($A152,'[1]Jan 2024 School Census'!$A:$A,0))+INDEX('[1]Jan 2024 School Census'!T:T,MATCH($A152,'[1]Jan 2024 School Census'!$A:$A,0))</f>
        <v>0</v>
      </c>
      <c r="O152" s="198">
        <f>INDEX('[1]Jan 2024 School Census'!P:P,MATCH($A152,'[1]Jan 2024 School Census'!$A:$A,0))+INDEX('[1]Jan 2024 School Census'!U:U,MATCH($A152,'[1]Jan 2024 School Census'!$A:$A,0))</f>
        <v>0</v>
      </c>
      <c r="P152" s="198">
        <f>INDEX('[1]Jan 2024 School Census'!Q:Q,MATCH($A152,'[1]Jan 2024 School Census'!$A:$A,0))+INDEX('[1]Jan 2024 School Census'!R:R,MATCH($A152,'[1]Jan 2024 School Census'!$A:$A,0))+INDEX('[1]Jan 2024 School Census'!V:V,MATCH($A152,'[1]Jan 2024 School Census'!$A:$A,0))+INDEX('[1]Jan 2024 School Census'!W:W,MATCH($A152,'[1]Jan 2024 School Census'!$A:$A,0))</f>
        <v>0</v>
      </c>
      <c r="Q152" s="198">
        <f>INDEX('[1]Jan 2024 School Census'!X:X,MATCH($A152,'[1]Jan 2024 School Census'!$A:$A,0))</f>
        <v>10.933332999999999</v>
      </c>
      <c r="R152" s="198">
        <f>INDEX('[1]Jan 2024 School Census'!Y:Y,MATCH($A152,'[1]Jan 2024 School Census'!$A:$A,0))</f>
        <v>328.83333299999998</v>
      </c>
      <c r="S152" s="198">
        <f>INDEX('[1]Jan 2024 School Census'!Z:Z,MATCH($A152,'[1]Jan 2024 School Census'!$A:$A,0))</f>
        <v>137.6</v>
      </c>
      <c r="T152" s="198">
        <f>INDEX('[1]Jan 2024 School Census'!AA:AA,MATCH($A152,'[1]Jan 2024 School Census'!$A:$A,0))+INDEX('[1]Jan 2024 School Census'!AB:AB,MATCH($A152,'[1]Jan 2024 School Census'!$A:$A,0))</f>
        <v>6</v>
      </c>
      <c r="U152" s="198">
        <f>INDEX('[1]Jan 2024 AP Census'!D:D,MATCH($A152,'[1]Jan 2024 AP Census'!$A:$A,0))</f>
        <v>0</v>
      </c>
      <c r="V152" s="198">
        <f>INDEX('[1]Jan 2024 AP Census'!E:E,MATCH($A152,'[1]Jan 2024 AP Census'!$A:$A,0))</f>
        <v>0</v>
      </c>
      <c r="W152" s="198">
        <f>INDEX('[1]Jan 2024 AP Census'!F:F,MATCH($A152,'[1]Jan 2024 AP Census'!$A:$A,0))</f>
        <v>0</v>
      </c>
      <c r="X152" s="198">
        <f>INDEX('[1]Jan 2024 EY Census'!D:D,MATCH($A152,'[1]Jan 2024 EY Census'!$A:$A,0))</f>
        <v>591.45333500000004</v>
      </c>
      <c r="Y152" s="198">
        <f>INDEX('[1]Jan 2024 EY Census'!E:E,MATCH($A152,'[1]Jan 2024 EY Census'!$A:$A,0))</f>
        <v>1694.1346699999999</v>
      </c>
      <c r="Z152" s="198">
        <f>INDEX('[1]Jan 2024 EY Census'!F:F,MATCH($A152,'[1]Jan 2024 EY Census'!$A:$A,0))</f>
        <v>548.70333200000005</v>
      </c>
      <c r="AA152" s="198">
        <f>INDEX('[1]Jan 2024 EY Census'!G:G,MATCH($A152,'[1]Jan 2024 EY Census'!$A:$A,0))</f>
        <v>30.512</v>
      </c>
      <c r="AB152" s="198">
        <f>INDEX('[1]Jan 2024 School Census'!AF:AF,MATCH($A152,'[1]Jan 2024 School Census'!$A:$A,0))</f>
        <v>27</v>
      </c>
      <c r="AC152" s="198">
        <f>INDEX('[1]Jan 2024 School Census'!AG:AG,MATCH($A152,'[1]Jan 2024 School Census'!$A:$A,0))</f>
        <v>16</v>
      </c>
      <c r="AD152" s="198">
        <f>INDEX('[1]Jan 2024 School Census'!AH:AH,MATCH($A152,'[1]Jan 2024 School Census'!$A:$A,0))+INDEX('[1]Jan 2024 School Census'!AI:AI,MATCH($A152,'[1]Jan 2024 School Census'!$A:$A,0))</f>
        <v>0</v>
      </c>
      <c r="AE152" s="198">
        <f>INDEX('[1]Jan 2024 School Census'!AJ:AJ,MATCH($A152,'[1]Jan 2024 School Census'!$A:$A,0))</f>
        <v>235.8</v>
      </c>
      <c r="AF152" s="198">
        <f>INDEX('[1]Jan 2024 School Census'!AK:AK,MATCH($A152,'[1]Jan 2024 School Census'!$A:$A,0))</f>
        <v>106.666667</v>
      </c>
      <c r="AG152" s="198">
        <f>INDEX('[1]Jan 2024 School Census'!AL:AL,MATCH($A152,'[1]Jan 2024 School Census'!$A:$A,0))+INDEX('[1]Jan 2024 School Census'!AM:AM,MATCH($A152,'[1]Jan 2024 School Census'!$A:$A,0))</f>
        <v>6</v>
      </c>
      <c r="AH152" s="198">
        <f>INDEX('[1]Jan 2024 School Census'!AN:AN,MATCH($A152,'[1]Jan 2024 School Census'!$A:$A,0))+INDEX('[1]Jan 2024 School Census'!AR:AR,MATCH($A152,'[1]Jan 2024 School Census'!$A:$A,0))</f>
        <v>0</v>
      </c>
      <c r="AI152" s="198">
        <f>INDEX('[1]Jan 2024 School Census'!AO:AO,MATCH($A152,'[1]Jan 2024 School Census'!$A:$A,0))+INDEX('[1]Jan 2024 School Census'!AS:AS,MATCH($A152,'[1]Jan 2024 School Census'!$A:$A,0))</f>
        <v>0</v>
      </c>
      <c r="AJ152" s="198">
        <f>INDEX('[1]Jan 2024 School Census'!AP:AP,MATCH($A152,'[1]Jan 2024 School Census'!$A:$A,0))+INDEX('[1]Jan 2024 School Census'!AQ:AQ,MATCH($A152,'[1]Jan 2024 School Census'!$A:$A,0))+INDEX('[1]Jan 2024 School Census'!AT:AT,MATCH($A152,'[1]Jan 2024 School Census'!$A:$A,0))+INDEX('[1]Jan 2024 School Census'!AU:AU,MATCH($A152,'[1]Jan 2024 School Census'!$A:$A,0))</f>
        <v>0</v>
      </c>
      <c r="AK152" s="198">
        <f>INDEX('[1]Jan 2024 School Census'!AV:AV,MATCH($A152,'[1]Jan 2024 School Census'!$A:$A,0))+INDEX('[1]Jan 2024 School Census'!AZ:AZ,MATCH($A152,'[1]Jan 2024 School Census'!$A:$A,0))</f>
        <v>55</v>
      </c>
      <c r="AL152" s="198">
        <f>INDEX('[1]Jan 2024 School Census'!AW:AW,MATCH($A152,'[1]Jan 2024 School Census'!$A:$A,0))+INDEX('[1]Jan 2024 School Census'!BA:BA,MATCH($A152,'[1]Jan 2024 School Census'!$A:$A,0))</f>
        <v>20</v>
      </c>
      <c r="AM152" s="198">
        <f>INDEX('[1]Jan 2024 School Census'!AX:AX,MATCH($A152,'[1]Jan 2024 School Census'!$A:$A,0))+INDEX('[1]Jan 2024 School Census'!BB:BB,MATCH($A152,'[1]Jan 2024 School Census'!$A:$A,0))+INDEX('[1]Jan 2024 School Census'!AY:AY,MATCH($A152,'[1]Jan 2024 School Census'!$A:$A,0))+INDEX('[1]Jan 2024 School Census'!BC:BC,MATCH($A152,'[1]Jan 2024 School Census'!$A:$A,0))</f>
        <v>1</v>
      </c>
      <c r="AN152" s="198">
        <f>INDEX('[1]Jan 2024 AP Census'!I:I,MATCH($A152,'[1]Jan 2024 AP Census'!$A:$A,0))</f>
        <v>0</v>
      </c>
      <c r="AO152" s="198">
        <f>INDEX('[1]Jan 2024 AP Census'!J:J,MATCH($A152,'[1]Jan 2024 AP Census'!$A:$A,0))</f>
        <v>0</v>
      </c>
      <c r="AP152" s="198">
        <f>INDEX('[1]Jan 2024 EY Census'!N:N,MATCH($A152,'[1]Jan 2024 EY Census'!$A:$A,0))</f>
        <v>237.27866700000001</v>
      </c>
      <c r="AQ152" s="198">
        <f>INDEX('[1]Jan 2024 EY Census'!O:O,MATCH($A152,'[1]Jan 2024 EY Census'!$A:$A,0))</f>
        <v>98.179333</v>
      </c>
      <c r="AR152" s="198">
        <f>INDEX('[1]Jan 2024 EY Census'!P:P,MATCH($A152,'[1]Jan 2024 EY Census'!$A:$A,0))</f>
        <v>9.8000000000000007</v>
      </c>
      <c r="AS152" s="198">
        <f>INDEX('[1]Jan 2024 School Census'!BE:BE,MATCH($A152,'[1]Jan 2024 School Census'!$A:$A,0))</f>
        <v>20.8</v>
      </c>
      <c r="AT152" s="198">
        <f>INDEX('[1]Jan 2024 School Census'!BF:BF,MATCH($A152,'[1]Jan 2024 School Census'!$A:$A,0))</f>
        <v>12</v>
      </c>
      <c r="AU152" s="198">
        <f>INDEX('[1]Jan 2024 School Census'!BG:BG,MATCH($A152,'[1]Jan 2024 School Census'!$A:$A,0))+INDEX('[1]Jan 2024 School Census'!BH:BH,MATCH($A152,'[1]Jan 2024 School Census'!$A:$A,0))</f>
        <v>0</v>
      </c>
      <c r="AV152" s="198">
        <f>INDEX('[1]Jan 2024 School Census'!BI:BI,MATCH($A152,'[1]Jan 2024 School Census'!$A:$A,0))</f>
        <v>336.955332</v>
      </c>
      <c r="AW152" s="198">
        <f>INDEX('[1]Jan 2024 School Census'!BJ:BJ,MATCH($A152,'[1]Jan 2024 School Census'!$A:$A,0))</f>
        <v>184.03866600000001</v>
      </c>
      <c r="AX152" s="198">
        <f>INDEX('[1]Jan 2024 School Census'!BK:BK,MATCH($A152,'[1]Jan 2024 School Census'!$A:$A,0))+INDEX('[1]Jan 2024 School Census'!BL:BL,MATCH($A152,'[1]Jan 2024 School Census'!$A:$A,0))</f>
        <v>3</v>
      </c>
      <c r="AY152" s="198">
        <f>INDEX('[1]Jan 2024 School Census'!BM:BM,MATCH($A152,'[1]Jan 2024 School Census'!$A:$A,0))+INDEX('[1]Jan 2024 School Census'!BQ:BQ,MATCH($A152,'[1]Jan 2024 School Census'!$A:$A,0))</f>
        <v>0</v>
      </c>
      <c r="AZ152" s="198">
        <f>INDEX('[1]Jan 2024 School Census'!BN:BN,MATCH($A152,'[1]Jan 2024 School Census'!$A:$A,0))+INDEX('[1]Jan 2024 School Census'!BR:BR,MATCH($A152,'[1]Jan 2024 School Census'!$A:$A,0))</f>
        <v>0</v>
      </c>
      <c r="BA152" s="198">
        <f>INDEX('[1]Jan 2024 School Census'!BO:BO,MATCH($A152,'[1]Jan 2024 School Census'!$A:$A,0))+INDEX('[1]Jan 2024 School Census'!BP:BP,MATCH($A152,'[1]Jan 2024 School Census'!$A:$A,0))+INDEX('[1]Jan 2024 School Census'!BS:BS,MATCH($A152,'[1]Jan 2024 School Census'!$A:$A,0))+INDEX('[1]Jan 2024 School Census'!BT:BT,MATCH($A152,'[1]Jan 2024 School Census'!$A:$A,0))</f>
        <v>0</v>
      </c>
      <c r="BB152" s="198">
        <f>INDEX('[1]Jan 2024 School Census'!BU:BU,MATCH($A152,'[1]Jan 2024 School Census'!$A:$A,0))</f>
        <v>154.14999900000001</v>
      </c>
      <c r="BC152" s="198">
        <f>INDEX('[1]Jan 2024 School Census'!BV:BV,MATCH($A152,'[1]Jan 2024 School Census'!$A:$A,0))</f>
        <v>69.366667000000007</v>
      </c>
      <c r="BD152" s="198">
        <f>INDEX('[1]Jan 2024 School Census'!BW:BW,MATCH($A152,'[1]Jan 2024 School Census'!$A:$A,0))+INDEX('[1]Jan 2024 School Census'!BX:BX,MATCH($A152,'[1]Jan 2024 School Census'!$A:$A,0))</f>
        <v>3.7333340000000002</v>
      </c>
      <c r="BE152" s="198">
        <f>INDEX('[1]Jan 2024 EY Census'!J:J,MATCH($A152,'[1]Jan 2024 EY Census'!$A:$A,0))</f>
        <v>1055.6533400000001</v>
      </c>
      <c r="BF152" s="198">
        <f>INDEX('[1]Jan 2024 EY Census'!K:K,MATCH($A152,'[1]Jan 2024 EY Census'!$A:$A,0))</f>
        <v>360.86667</v>
      </c>
      <c r="BG152" s="198">
        <f>INDEX('[1]Jan 2024 EY Census'!L:L,MATCH($A152,'[1]Jan 2024 EY Census'!$A:$A,0))</f>
        <v>12.4</v>
      </c>
      <c r="BH152" s="198">
        <f t="shared" si="24"/>
        <v>692</v>
      </c>
      <c r="BI152" s="198">
        <f t="shared" si="25"/>
        <v>821</v>
      </c>
      <c r="BJ152" s="198">
        <f t="shared" si="26"/>
        <v>0</v>
      </c>
      <c r="BK152" s="198">
        <f t="shared" si="27"/>
        <v>0</v>
      </c>
      <c r="BL152" s="198">
        <v>96</v>
      </c>
      <c r="BN152" s="218">
        <v>319</v>
      </c>
      <c r="BO152" s="218" t="s">
        <v>217</v>
      </c>
      <c r="BP152" s="218">
        <v>3197001</v>
      </c>
      <c r="BQ152" s="218">
        <v>139722</v>
      </c>
      <c r="BR152" s="218" t="s">
        <v>365</v>
      </c>
      <c r="BS152" s="218" t="s">
        <v>286</v>
      </c>
      <c r="BT152" s="194" t="str">
        <f t="shared" si="23"/>
        <v>Academy</v>
      </c>
      <c r="BU152" s="211">
        <v>20</v>
      </c>
      <c r="BV152" s="211">
        <v>226.5</v>
      </c>
      <c r="BW152" s="199">
        <f t="shared" si="30"/>
        <v>1</v>
      </c>
      <c r="BX152" s="195" t="str">
        <f t="shared" si="31"/>
        <v>3191</v>
      </c>
      <c r="BY152" s="228">
        <v>940</v>
      </c>
      <c r="BZ152" s="229" t="s">
        <v>1099</v>
      </c>
      <c r="CA152" s="258">
        <v>1415.2900034210525</v>
      </c>
      <c r="CB152" s="259">
        <v>361.8552631578948</v>
      </c>
      <c r="CC152" s="258">
        <v>817.0545643684211</v>
      </c>
      <c r="CD152" s="259">
        <v>23.194736842105264</v>
      </c>
    </row>
    <row r="153" spans="1:82" ht="14.5" x14ac:dyDescent="0.35">
      <c r="A153" s="196">
        <v>872</v>
      </c>
      <c r="B153" s="197" t="s">
        <v>235</v>
      </c>
      <c r="C153" s="198">
        <v>15549.5</v>
      </c>
      <c r="D153" s="198">
        <v>11002.5</v>
      </c>
      <c r="E153" s="198">
        <f>INDEX('[1]Jan 2024 School Census'!D:D,MATCH($A153,'[1]Jan 2024 School Census'!$A:$A,0))</f>
        <v>0</v>
      </c>
      <c r="F153" s="198">
        <f>INDEX('[1]Jan 2024 School Census'!E:E,MATCH($A153,'[1]Jan 2024 School Census'!$A:$A,0))</f>
        <v>89.133332999999993</v>
      </c>
      <c r="G153" s="198">
        <f>INDEX('[1]Jan 2024 School Census'!F:F,MATCH($A153,'[1]Jan 2024 School Census'!$A:$A,0))</f>
        <v>26.8</v>
      </c>
      <c r="H153" s="198">
        <f>INDEX('[1]Jan 2024 School Census'!G:G,MATCH($A153,'[1]Jan 2024 School Census'!$A:$A,0))+INDEX('[1]Jan 2024 School Census'!H:H,MATCH($A153,'[1]Jan 2024 School Census'!$A:$A,0))</f>
        <v>1</v>
      </c>
      <c r="I153" s="198">
        <f>INDEX('[1]Jan 2024 School Census'!I:I,MATCH($A153,'[1]Jan 2024 School Census'!$A:$A,0))</f>
        <v>4</v>
      </c>
      <c r="J153" s="198">
        <f>INDEX('[1]Jan 2024 School Census'!J:J,MATCH($A153,'[1]Jan 2024 School Census'!$A:$A,0))</f>
        <v>202.6</v>
      </c>
      <c r="K153" s="198">
        <f>INDEX('[1]Jan 2024 School Census'!K:K,MATCH($A153,'[1]Jan 2024 School Census'!$A:$A,0))</f>
        <v>81.8</v>
      </c>
      <c r="L153" s="198">
        <f>INDEX('[1]Jan 2024 School Census'!L:L,MATCH($A153,'[1]Jan 2024 School Census'!$A:$A,0))+INDEX('[1]Jan 2024 School Census'!M:M,MATCH($A153,'[1]Jan 2024 School Census'!$A:$A,0))</f>
        <v>0</v>
      </c>
      <c r="M153" s="198">
        <f>INDEX('[1]Jan 2024 School Census'!N:N,MATCH($A153,'[1]Jan 2024 School Census'!$A:$A,0))+INDEX('[1]Jan 2024 School Census'!S:S,MATCH($A153,'[1]Jan 2024 School Census'!$A:$A,0))</f>
        <v>0</v>
      </c>
      <c r="N153" s="198">
        <f>INDEX('[1]Jan 2024 School Census'!O:O,MATCH($A153,'[1]Jan 2024 School Census'!$A:$A,0))+INDEX('[1]Jan 2024 School Census'!T:T,MATCH($A153,'[1]Jan 2024 School Census'!$A:$A,0))</f>
        <v>0</v>
      </c>
      <c r="O153" s="198">
        <f>INDEX('[1]Jan 2024 School Census'!P:P,MATCH($A153,'[1]Jan 2024 School Census'!$A:$A,0))+INDEX('[1]Jan 2024 School Census'!U:U,MATCH($A153,'[1]Jan 2024 School Census'!$A:$A,0))</f>
        <v>0</v>
      </c>
      <c r="P153" s="198">
        <f>INDEX('[1]Jan 2024 School Census'!Q:Q,MATCH($A153,'[1]Jan 2024 School Census'!$A:$A,0))+INDEX('[1]Jan 2024 School Census'!R:R,MATCH($A153,'[1]Jan 2024 School Census'!$A:$A,0))+INDEX('[1]Jan 2024 School Census'!V:V,MATCH($A153,'[1]Jan 2024 School Census'!$A:$A,0))+INDEX('[1]Jan 2024 School Census'!W:W,MATCH($A153,'[1]Jan 2024 School Census'!$A:$A,0))</f>
        <v>0</v>
      </c>
      <c r="Q153" s="198">
        <f>INDEX('[1]Jan 2024 School Census'!X:X,MATCH($A153,'[1]Jan 2024 School Census'!$A:$A,0))</f>
        <v>5</v>
      </c>
      <c r="R153" s="198">
        <f>INDEX('[1]Jan 2024 School Census'!Y:Y,MATCH($A153,'[1]Jan 2024 School Census'!$A:$A,0))</f>
        <v>207.2</v>
      </c>
      <c r="S153" s="198">
        <f>INDEX('[1]Jan 2024 School Census'!Z:Z,MATCH($A153,'[1]Jan 2024 School Census'!$A:$A,0))</f>
        <v>101</v>
      </c>
      <c r="T153" s="198">
        <f>INDEX('[1]Jan 2024 School Census'!AA:AA,MATCH($A153,'[1]Jan 2024 School Census'!$A:$A,0))+INDEX('[1]Jan 2024 School Census'!AB:AB,MATCH($A153,'[1]Jan 2024 School Census'!$A:$A,0))</f>
        <v>0</v>
      </c>
      <c r="U153" s="198">
        <f>INDEX('[1]Jan 2024 AP Census'!D:D,MATCH($A153,'[1]Jan 2024 AP Census'!$A:$A,0))</f>
        <v>0</v>
      </c>
      <c r="V153" s="198">
        <f>INDEX('[1]Jan 2024 AP Census'!E:E,MATCH($A153,'[1]Jan 2024 AP Census'!$A:$A,0))</f>
        <v>0</v>
      </c>
      <c r="W153" s="198">
        <f>INDEX('[1]Jan 2024 AP Census'!F:F,MATCH($A153,'[1]Jan 2024 AP Census'!$A:$A,0))</f>
        <v>0</v>
      </c>
      <c r="X153" s="198">
        <f>INDEX('[1]Jan 2024 EY Census'!D:D,MATCH($A153,'[1]Jan 2024 EY Census'!$A:$A,0))</f>
        <v>114.139122</v>
      </c>
      <c r="Y153" s="198">
        <f>INDEX('[1]Jan 2024 EY Census'!E:E,MATCH($A153,'[1]Jan 2024 EY Census'!$A:$A,0))</f>
        <v>1260.937177</v>
      </c>
      <c r="Z153" s="198">
        <f>INDEX('[1]Jan 2024 EY Census'!F:F,MATCH($A153,'[1]Jan 2024 EY Census'!$A:$A,0))</f>
        <v>449.11703799999998</v>
      </c>
      <c r="AA153" s="198">
        <f>INDEX('[1]Jan 2024 EY Census'!G:G,MATCH($A153,'[1]Jan 2024 EY Census'!$A:$A,0))</f>
        <v>114.99986</v>
      </c>
      <c r="AB153" s="198">
        <f>INDEX('[1]Jan 2024 School Census'!AF:AF,MATCH($A153,'[1]Jan 2024 School Census'!$A:$A,0))</f>
        <v>7.6</v>
      </c>
      <c r="AC153" s="198">
        <f>INDEX('[1]Jan 2024 School Census'!AG:AG,MATCH($A153,'[1]Jan 2024 School Census'!$A:$A,0))</f>
        <v>1</v>
      </c>
      <c r="AD153" s="198">
        <f>INDEX('[1]Jan 2024 School Census'!AH:AH,MATCH($A153,'[1]Jan 2024 School Census'!$A:$A,0))+INDEX('[1]Jan 2024 School Census'!AI:AI,MATCH($A153,'[1]Jan 2024 School Census'!$A:$A,0))</f>
        <v>0</v>
      </c>
      <c r="AE153" s="198">
        <f>INDEX('[1]Jan 2024 School Census'!AJ:AJ,MATCH($A153,'[1]Jan 2024 School Census'!$A:$A,0))</f>
        <v>10</v>
      </c>
      <c r="AF153" s="198">
        <f>INDEX('[1]Jan 2024 School Census'!AK:AK,MATCH($A153,'[1]Jan 2024 School Census'!$A:$A,0))</f>
        <v>2</v>
      </c>
      <c r="AG153" s="198">
        <f>INDEX('[1]Jan 2024 School Census'!AL:AL,MATCH($A153,'[1]Jan 2024 School Census'!$A:$A,0))+INDEX('[1]Jan 2024 School Census'!AM:AM,MATCH($A153,'[1]Jan 2024 School Census'!$A:$A,0))</f>
        <v>0</v>
      </c>
      <c r="AH153" s="198">
        <f>INDEX('[1]Jan 2024 School Census'!AN:AN,MATCH($A153,'[1]Jan 2024 School Census'!$A:$A,0))+INDEX('[1]Jan 2024 School Census'!AR:AR,MATCH($A153,'[1]Jan 2024 School Census'!$A:$A,0))</f>
        <v>0</v>
      </c>
      <c r="AI153" s="198">
        <f>INDEX('[1]Jan 2024 School Census'!AO:AO,MATCH($A153,'[1]Jan 2024 School Census'!$A:$A,0))+INDEX('[1]Jan 2024 School Census'!AS:AS,MATCH($A153,'[1]Jan 2024 School Census'!$A:$A,0))</f>
        <v>0</v>
      </c>
      <c r="AJ153" s="198">
        <f>INDEX('[1]Jan 2024 School Census'!AP:AP,MATCH($A153,'[1]Jan 2024 School Census'!$A:$A,0))+INDEX('[1]Jan 2024 School Census'!AQ:AQ,MATCH($A153,'[1]Jan 2024 School Census'!$A:$A,0))+INDEX('[1]Jan 2024 School Census'!AT:AT,MATCH($A153,'[1]Jan 2024 School Census'!$A:$A,0))+INDEX('[1]Jan 2024 School Census'!AU:AU,MATCH($A153,'[1]Jan 2024 School Census'!$A:$A,0))</f>
        <v>0</v>
      </c>
      <c r="AK153" s="198">
        <f>INDEX('[1]Jan 2024 School Census'!AV:AV,MATCH($A153,'[1]Jan 2024 School Census'!$A:$A,0))+INDEX('[1]Jan 2024 School Census'!AZ:AZ,MATCH($A153,'[1]Jan 2024 School Census'!$A:$A,0))</f>
        <v>15</v>
      </c>
      <c r="AL153" s="198">
        <f>INDEX('[1]Jan 2024 School Census'!AW:AW,MATCH($A153,'[1]Jan 2024 School Census'!$A:$A,0))+INDEX('[1]Jan 2024 School Census'!BA:BA,MATCH($A153,'[1]Jan 2024 School Census'!$A:$A,0))</f>
        <v>12</v>
      </c>
      <c r="AM153" s="198">
        <f>INDEX('[1]Jan 2024 School Census'!AX:AX,MATCH($A153,'[1]Jan 2024 School Census'!$A:$A,0))+INDEX('[1]Jan 2024 School Census'!BB:BB,MATCH($A153,'[1]Jan 2024 School Census'!$A:$A,0))+INDEX('[1]Jan 2024 School Census'!AY:AY,MATCH($A153,'[1]Jan 2024 School Census'!$A:$A,0))+INDEX('[1]Jan 2024 School Census'!BC:BC,MATCH($A153,'[1]Jan 2024 School Census'!$A:$A,0))</f>
        <v>0</v>
      </c>
      <c r="AN153" s="198">
        <f>INDEX('[1]Jan 2024 AP Census'!I:I,MATCH($A153,'[1]Jan 2024 AP Census'!$A:$A,0))</f>
        <v>0</v>
      </c>
      <c r="AO153" s="198">
        <f>INDEX('[1]Jan 2024 AP Census'!J:J,MATCH($A153,'[1]Jan 2024 AP Census'!$A:$A,0))</f>
        <v>0</v>
      </c>
      <c r="AP153" s="198">
        <f>INDEX('[1]Jan 2024 EY Census'!N:N,MATCH($A153,'[1]Jan 2024 EY Census'!$A:$A,0))</f>
        <v>48.185825000000001</v>
      </c>
      <c r="AQ153" s="198">
        <f>INDEX('[1]Jan 2024 EY Census'!O:O,MATCH($A153,'[1]Jan 2024 EY Census'!$A:$A,0))</f>
        <v>27.784210999999999</v>
      </c>
      <c r="AR153" s="198">
        <f>INDEX('[1]Jan 2024 EY Census'!P:P,MATCH($A153,'[1]Jan 2024 EY Census'!$A:$A,0))</f>
        <v>0</v>
      </c>
      <c r="AS153" s="198">
        <f>INDEX('[1]Jan 2024 School Census'!BE:BE,MATCH($A153,'[1]Jan 2024 School Census'!$A:$A,0))</f>
        <v>29.147335999999999</v>
      </c>
      <c r="AT153" s="198">
        <f>INDEX('[1]Jan 2024 School Census'!BF:BF,MATCH($A153,'[1]Jan 2024 School Census'!$A:$A,0))</f>
        <v>13.564667999999999</v>
      </c>
      <c r="AU153" s="198">
        <f>INDEX('[1]Jan 2024 School Census'!BG:BG,MATCH($A153,'[1]Jan 2024 School Census'!$A:$A,0))+INDEX('[1]Jan 2024 School Census'!BH:BH,MATCH($A153,'[1]Jan 2024 School Census'!$A:$A,0))</f>
        <v>0.76866699999999999</v>
      </c>
      <c r="AV153" s="198">
        <f>INDEX('[1]Jan 2024 School Census'!BI:BI,MATCH($A153,'[1]Jan 2024 School Census'!$A:$A,0))</f>
        <v>62</v>
      </c>
      <c r="AW153" s="198">
        <f>INDEX('[1]Jan 2024 School Census'!BJ:BJ,MATCH($A153,'[1]Jan 2024 School Census'!$A:$A,0))</f>
        <v>38</v>
      </c>
      <c r="AX153" s="198">
        <f>INDEX('[1]Jan 2024 School Census'!BK:BK,MATCH($A153,'[1]Jan 2024 School Census'!$A:$A,0))+INDEX('[1]Jan 2024 School Census'!BL:BL,MATCH($A153,'[1]Jan 2024 School Census'!$A:$A,0))</f>
        <v>0</v>
      </c>
      <c r="AY153" s="198">
        <f>INDEX('[1]Jan 2024 School Census'!BM:BM,MATCH($A153,'[1]Jan 2024 School Census'!$A:$A,0))+INDEX('[1]Jan 2024 School Census'!BQ:BQ,MATCH($A153,'[1]Jan 2024 School Census'!$A:$A,0))</f>
        <v>0</v>
      </c>
      <c r="AZ153" s="198">
        <f>INDEX('[1]Jan 2024 School Census'!BN:BN,MATCH($A153,'[1]Jan 2024 School Census'!$A:$A,0))+INDEX('[1]Jan 2024 School Census'!BR:BR,MATCH($A153,'[1]Jan 2024 School Census'!$A:$A,0))</f>
        <v>0</v>
      </c>
      <c r="BA153" s="198">
        <f>INDEX('[1]Jan 2024 School Census'!BO:BO,MATCH($A153,'[1]Jan 2024 School Census'!$A:$A,0))+INDEX('[1]Jan 2024 School Census'!BP:BP,MATCH($A153,'[1]Jan 2024 School Census'!$A:$A,0))+INDEX('[1]Jan 2024 School Census'!BS:BS,MATCH($A153,'[1]Jan 2024 School Census'!$A:$A,0))+INDEX('[1]Jan 2024 School Census'!BT:BT,MATCH($A153,'[1]Jan 2024 School Census'!$A:$A,0))</f>
        <v>0</v>
      </c>
      <c r="BB153" s="198">
        <f>INDEX('[1]Jan 2024 School Census'!BU:BU,MATCH($A153,'[1]Jan 2024 School Census'!$A:$A,0))</f>
        <v>93.4</v>
      </c>
      <c r="BC153" s="198">
        <f>INDEX('[1]Jan 2024 School Census'!BV:BV,MATCH($A153,'[1]Jan 2024 School Census'!$A:$A,0))</f>
        <v>45.4</v>
      </c>
      <c r="BD153" s="198">
        <f>INDEX('[1]Jan 2024 School Census'!BW:BW,MATCH($A153,'[1]Jan 2024 School Census'!$A:$A,0))+INDEX('[1]Jan 2024 School Census'!BX:BX,MATCH($A153,'[1]Jan 2024 School Census'!$A:$A,0))</f>
        <v>0</v>
      </c>
      <c r="BE153" s="198">
        <f>INDEX('[1]Jan 2024 EY Census'!J:J,MATCH($A153,'[1]Jan 2024 EY Census'!$A:$A,0))</f>
        <v>524.39999399999999</v>
      </c>
      <c r="BF153" s="198">
        <f>INDEX('[1]Jan 2024 EY Census'!K:K,MATCH($A153,'[1]Jan 2024 EY Census'!$A:$A,0))</f>
        <v>193.647333</v>
      </c>
      <c r="BG153" s="198">
        <f>INDEX('[1]Jan 2024 EY Census'!L:L,MATCH($A153,'[1]Jan 2024 EY Census'!$A:$A,0))</f>
        <v>19.066666000000001</v>
      </c>
      <c r="BH153" s="198">
        <f t="shared" si="24"/>
        <v>111</v>
      </c>
      <c r="BI153" s="198">
        <f t="shared" si="25"/>
        <v>164</v>
      </c>
      <c r="BJ153" s="198">
        <f t="shared" si="26"/>
        <v>25</v>
      </c>
      <c r="BK153" s="198">
        <f t="shared" si="27"/>
        <v>83</v>
      </c>
      <c r="BL153" s="198">
        <v>89</v>
      </c>
      <c r="BN153" s="218">
        <v>319</v>
      </c>
      <c r="BO153" s="218" t="s">
        <v>217</v>
      </c>
      <c r="BP153" s="218">
        <v>3197002</v>
      </c>
      <c r="BQ153" s="218">
        <v>103025</v>
      </c>
      <c r="BR153" s="218" t="s">
        <v>366</v>
      </c>
      <c r="BS153" s="218" t="s">
        <v>264</v>
      </c>
      <c r="BT153" s="194" t="str">
        <f t="shared" si="23"/>
        <v>Maintained</v>
      </c>
      <c r="BU153" s="211">
        <v>73</v>
      </c>
      <c r="BV153" s="211">
        <v>107</v>
      </c>
      <c r="BW153" s="199">
        <f t="shared" si="30"/>
        <v>2</v>
      </c>
      <c r="BX153" s="195" t="str">
        <f t="shared" si="31"/>
        <v>3192</v>
      </c>
      <c r="BY153" s="228">
        <v>941</v>
      </c>
      <c r="BZ153" s="229" t="s">
        <v>1100</v>
      </c>
      <c r="CA153" s="258">
        <v>1993.4980726842107</v>
      </c>
      <c r="CB153" s="259">
        <v>269.90403531578943</v>
      </c>
      <c r="CC153" s="258">
        <v>1221.8973711578947</v>
      </c>
      <c r="CD153" s="259">
        <v>29.749473684210525</v>
      </c>
    </row>
    <row r="154" spans="1:82" ht="14.5" x14ac:dyDescent="0.35">
      <c r="A154" s="196">
        <v>336</v>
      </c>
      <c r="B154" s="197" t="s">
        <v>236</v>
      </c>
      <c r="C154" s="198">
        <v>24912</v>
      </c>
      <c r="D154" s="198">
        <v>18036.5</v>
      </c>
      <c r="E154" s="198">
        <f>INDEX('[1]Jan 2024 School Census'!D:D,MATCH($A154,'[1]Jan 2024 School Census'!$A:$A,0))</f>
        <v>158</v>
      </c>
      <c r="F154" s="198">
        <f>INDEX('[1]Jan 2024 School Census'!E:E,MATCH($A154,'[1]Jan 2024 School Census'!$A:$A,0))</f>
        <v>427.5</v>
      </c>
      <c r="G154" s="198">
        <f>INDEX('[1]Jan 2024 School Census'!F:F,MATCH($A154,'[1]Jan 2024 School Census'!$A:$A,0))</f>
        <v>137</v>
      </c>
      <c r="H154" s="198">
        <f>INDEX('[1]Jan 2024 School Census'!G:G,MATCH($A154,'[1]Jan 2024 School Census'!$A:$A,0))+INDEX('[1]Jan 2024 School Census'!H:H,MATCH($A154,'[1]Jan 2024 School Census'!$A:$A,0))</f>
        <v>15</v>
      </c>
      <c r="I154" s="198">
        <f>INDEX('[1]Jan 2024 School Census'!I:I,MATCH($A154,'[1]Jan 2024 School Census'!$A:$A,0))</f>
        <v>48</v>
      </c>
      <c r="J154" s="198">
        <f>INDEX('[1]Jan 2024 School Census'!J:J,MATCH($A154,'[1]Jan 2024 School Census'!$A:$A,0))</f>
        <v>635</v>
      </c>
      <c r="K154" s="198">
        <f>INDEX('[1]Jan 2024 School Census'!K:K,MATCH($A154,'[1]Jan 2024 School Census'!$A:$A,0))</f>
        <v>295</v>
      </c>
      <c r="L154" s="198">
        <f>INDEX('[1]Jan 2024 School Census'!L:L,MATCH($A154,'[1]Jan 2024 School Census'!$A:$A,0))+INDEX('[1]Jan 2024 School Census'!M:M,MATCH($A154,'[1]Jan 2024 School Census'!$A:$A,0))</f>
        <v>6</v>
      </c>
      <c r="M154" s="198">
        <f>INDEX('[1]Jan 2024 School Census'!N:N,MATCH($A154,'[1]Jan 2024 School Census'!$A:$A,0))+INDEX('[1]Jan 2024 School Census'!S:S,MATCH($A154,'[1]Jan 2024 School Census'!$A:$A,0))</f>
        <v>0</v>
      </c>
      <c r="N154" s="198">
        <f>INDEX('[1]Jan 2024 School Census'!O:O,MATCH($A154,'[1]Jan 2024 School Census'!$A:$A,0))+INDEX('[1]Jan 2024 School Census'!T:T,MATCH($A154,'[1]Jan 2024 School Census'!$A:$A,0))</f>
        <v>0</v>
      </c>
      <c r="O154" s="198">
        <f>INDEX('[1]Jan 2024 School Census'!P:P,MATCH($A154,'[1]Jan 2024 School Census'!$A:$A,0))+INDEX('[1]Jan 2024 School Census'!U:U,MATCH($A154,'[1]Jan 2024 School Census'!$A:$A,0))</f>
        <v>0</v>
      </c>
      <c r="P154" s="198">
        <f>INDEX('[1]Jan 2024 School Census'!Q:Q,MATCH($A154,'[1]Jan 2024 School Census'!$A:$A,0))+INDEX('[1]Jan 2024 School Census'!R:R,MATCH($A154,'[1]Jan 2024 School Census'!$A:$A,0))+INDEX('[1]Jan 2024 School Census'!V:V,MATCH($A154,'[1]Jan 2024 School Census'!$A:$A,0))+INDEX('[1]Jan 2024 School Census'!W:W,MATCH($A154,'[1]Jan 2024 School Census'!$A:$A,0))</f>
        <v>0</v>
      </c>
      <c r="Q154" s="198">
        <f>INDEX('[1]Jan 2024 School Census'!X:X,MATCH($A154,'[1]Jan 2024 School Census'!$A:$A,0))</f>
        <v>81.8</v>
      </c>
      <c r="R154" s="198">
        <f>INDEX('[1]Jan 2024 School Census'!Y:Y,MATCH($A154,'[1]Jan 2024 School Census'!$A:$A,0))</f>
        <v>846.8</v>
      </c>
      <c r="S154" s="198">
        <f>INDEX('[1]Jan 2024 School Census'!Z:Z,MATCH($A154,'[1]Jan 2024 School Census'!$A:$A,0))</f>
        <v>351</v>
      </c>
      <c r="T154" s="198">
        <f>INDEX('[1]Jan 2024 School Census'!AA:AA,MATCH($A154,'[1]Jan 2024 School Census'!$A:$A,0))+INDEX('[1]Jan 2024 School Census'!AB:AB,MATCH($A154,'[1]Jan 2024 School Census'!$A:$A,0))</f>
        <v>1</v>
      </c>
      <c r="U154" s="198">
        <f>INDEX('[1]Jan 2024 AP Census'!D:D,MATCH($A154,'[1]Jan 2024 AP Census'!$A:$A,0))</f>
        <v>0</v>
      </c>
      <c r="V154" s="198">
        <f>INDEX('[1]Jan 2024 AP Census'!E:E,MATCH($A154,'[1]Jan 2024 AP Census'!$A:$A,0))</f>
        <v>0</v>
      </c>
      <c r="W154" s="198">
        <f>INDEX('[1]Jan 2024 AP Census'!F:F,MATCH($A154,'[1]Jan 2024 AP Census'!$A:$A,0))</f>
        <v>0</v>
      </c>
      <c r="X154" s="198">
        <f>INDEX('[1]Jan 2024 EY Census'!D:D,MATCH($A154,'[1]Jan 2024 EY Census'!$A:$A,0))</f>
        <v>501.84064799999999</v>
      </c>
      <c r="Y154" s="198">
        <f>INDEX('[1]Jan 2024 EY Census'!E:E,MATCH($A154,'[1]Jan 2024 EY Census'!$A:$A,0))</f>
        <v>1034.826082</v>
      </c>
      <c r="Z154" s="198">
        <f>INDEX('[1]Jan 2024 EY Census'!F:F,MATCH($A154,'[1]Jan 2024 EY Census'!$A:$A,0))</f>
        <v>287.02207399999998</v>
      </c>
      <c r="AA154" s="198">
        <f>INDEX('[1]Jan 2024 EY Census'!G:G,MATCH($A154,'[1]Jan 2024 EY Census'!$A:$A,0))</f>
        <v>50</v>
      </c>
      <c r="AB154" s="198">
        <f>INDEX('[1]Jan 2024 School Census'!AF:AF,MATCH($A154,'[1]Jan 2024 School Census'!$A:$A,0))</f>
        <v>133.5</v>
      </c>
      <c r="AC154" s="198">
        <f>INDEX('[1]Jan 2024 School Census'!AG:AG,MATCH($A154,'[1]Jan 2024 School Census'!$A:$A,0))</f>
        <v>38</v>
      </c>
      <c r="AD154" s="198">
        <f>INDEX('[1]Jan 2024 School Census'!AH:AH,MATCH($A154,'[1]Jan 2024 School Census'!$A:$A,0))+INDEX('[1]Jan 2024 School Census'!AI:AI,MATCH($A154,'[1]Jan 2024 School Census'!$A:$A,0))</f>
        <v>6</v>
      </c>
      <c r="AE154" s="198">
        <f>INDEX('[1]Jan 2024 School Census'!AJ:AJ,MATCH($A154,'[1]Jan 2024 School Census'!$A:$A,0))</f>
        <v>177</v>
      </c>
      <c r="AF154" s="198">
        <f>INDEX('[1]Jan 2024 School Census'!AK:AK,MATCH($A154,'[1]Jan 2024 School Census'!$A:$A,0))</f>
        <v>90</v>
      </c>
      <c r="AG154" s="198">
        <f>INDEX('[1]Jan 2024 School Census'!AL:AL,MATCH($A154,'[1]Jan 2024 School Census'!$A:$A,0))+INDEX('[1]Jan 2024 School Census'!AM:AM,MATCH($A154,'[1]Jan 2024 School Census'!$A:$A,0))</f>
        <v>4</v>
      </c>
      <c r="AH154" s="198">
        <f>INDEX('[1]Jan 2024 School Census'!AN:AN,MATCH($A154,'[1]Jan 2024 School Census'!$A:$A,0))+INDEX('[1]Jan 2024 School Census'!AR:AR,MATCH($A154,'[1]Jan 2024 School Census'!$A:$A,0))</f>
        <v>0</v>
      </c>
      <c r="AI154" s="198">
        <f>INDEX('[1]Jan 2024 School Census'!AO:AO,MATCH($A154,'[1]Jan 2024 School Census'!$A:$A,0))+INDEX('[1]Jan 2024 School Census'!AS:AS,MATCH($A154,'[1]Jan 2024 School Census'!$A:$A,0))</f>
        <v>0</v>
      </c>
      <c r="AJ154" s="198">
        <f>INDEX('[1]Jan 2024 School Census'!AP:AP,MATCH($A154,'[1]Jan 2024 School Census'!$A:$A,0))+INDEX('[1]Jan 2024 School Census'!AQ:AQ,MATCH($A154,'[1]Jan 2024 School Census'!$A:$A,0))+INDEX('[1]Jan 2024 School Census'!AT:AT,MATCH($A154,'[1]Jan 2024 School Census'!$A:$A,0))+INDEX('[1]Jan 2024 School Census'!AU:AU,MATCH($A154,'[1]Jan 2024 School Census'!$A:$A,0))</f>
        <v>0</v>
      </c>
      <c r="AK154" s="198">
        <f>INDEX('[1]Jan 2024 School Census'!AV:AV,MATCH($A154,'[1]Jan 2024 School Census'!$A:$A,0))+INDEX('[1]Jan 2024 School Census'!AZ:AZ,MATCH($A154,'[1]Jan 2024 School Census'!$A:$A,0))</f>
        <v>185</v>
      </c>
      <c r="AL154" s="198">
        <f>INDEX('[1]Jan 2024 School Census'!AW:AW,MATCH($A154,'[1]Jan 2024 School Census'!$A:$A,0))+INDEX('[1]Jan 2024 School Census'!BA:BA,MATCH($A154,'[1]Jan 2024 School Census'!$A:$A,0))</f>
        <v>89</v>
      </c>
      <c r="AM154" s="198">
        <f>INDEX('[1]Jan 2024 School Census'!AX:AX,MATCH($A154,'[1]Jan 2024 School Census'!$A:$A,0))+INDEX('[1]Jan 2024 School Census'!BB:BB,MATCH($A154,'[1]Jan 2024 School Census'!$A:$A,0))+INDEX('[1]Jan 2024 School Census'!AY:AY,MATCH($A154,'[1]Jan 2024 School Census'!$A:$A,0))+INDEX('[1]Jan 2024 School Census'!BC:BC,MATCH($A154,'[1]Jan 2024 School Census'!$A:$A,0))</f>
        <v>0</v>
      </c>
      <c r="AN154" s="198">
        <f>INDEX('[1]Jan 2024 AP Census'!I:I,MATCH($A154,'[1]Jan 2024 AP Census'!$A:$A,0))</f>
        <v>0</v>
      </c>
      <c r="AO154" s="198">
        <f>INDEX('[1]Jan 2024 AP Census'!J:J,MATCH($A154,'[1]Jan 2024 AP Census'!$A:$A,0))</f>
        <v>0</v>
      </c>
      <c r="AP154" s="198">
        <f>INDEX('[1]Jan 2024 EY Census'!N:N,MATCH($A154,'[1]Jan 2024 EY Census'!$A:$A,0))</f>
        <v>156.57280700000001</v>
      </c>
      <c r="AQ154" s="198">
        <f>INDEX('[1]Jan 2024 EY Census'!O:O,MATCH($A154,'[1]Jan 2024 EY Census'!$A:$A,0))</f>
        <v>57.946789000000003</v>
      </c>
      <c r="AR154" s="198">
        <f>INDEX('[1]Jan 2024 EY Census'!P:P,MATCH($A154,'[1]Jan 2024 EY Census'!$A:$A,0))</f>
        <v>2</v>
      </c>
      <c r="AS154" s="198">
        <f>INDEX('[1]Jan 2024 School Census'!BE:BE,MATCH($A154,'[1]Jan 2024 School Census'!$A:$A,0))</f>
        <v>76</v>
      </c>
      <c r="AT154" s="198">
        <f>INDEX('[1]Jan 2024 School Census'!BF:BF,MATCH($A154,'[1]Jan 2024 School Census'!$A:$A,0))</f>
        <v>34</v>
      </c>
      <c r="AU154" s="198">
        <f>INDEX('[1]Jan 2024 School Census'!BG:BG,MATCH($A154,'[1]Jan 2024 School Census'!$A:$A,0))+INDEX('[1]Jan 2024 School Census'!BH:BH,MATCH($A154,'[1]Jan 2024 School Census'!$A:$A,0))</f>
        <v>5</v>
      </c>
      <c r="AV154" s="198">
        <f>INDEX('[1]Jan 2024 School Census'!BI:BI,MATCH($A154,'[1]Jan 2024 School Census'!$A:$A,0))</f>
        <v>76</v>
      </c>
      <c r="AW154" s="198">
        <f>INDEX('[1]Jan 2024 School Census'!BJ:BJ,MATCH($A154,'[1]Jan 2024 School Census'!$A:$A,0))</f>
        <v>55</v>
      </c>
      <c r="AX154" s="198">
        <f>INDEX('[1]Jan 2024 School Census'!BK:BK,MATCH($A154,'[1]Jan 2024 School Census'!$A:$A,0))+INDEX('[1]Jan 2024 School Census'!BL:BL,MATCH($A154,'[1]Jan 2024 School Census'!$A:$A,0))</f>
        <v>0</v>
      </c>
      <c r="AY154" s="198">
        <f>INDEX('[1]Jan 2024 School Census'!BM:BM,MATCH($A154,'[1]Jan 2024 School Census'!$A:$A,0))+INDEX('[1]Jan 2024 School Census'!BQ:BQ,MATCH($A154,'[1]Jan 2024 School Census'!$A:$A,0))</f>
        <v>0</v>
      </c>
      <c r="AZ154" s="198">
        <f>INDEX('[1]Jan 2024 School Census'!BN:BN,MATCH($A154,'[1]Jan 2024 School Census'!$A:$A,0))+INDEX('[1]Jan 2024 School Census'!BR:BR,MATCH($A154,'[1]Jan 2024 School Census'!$A:$A,0))</f>
        <v>0</v>
      </c>
      <c r="BA154" s="198">
        <f>INDEX('[1]Jan 2024 School Census'!BO:BO,MATCH($A154,'[1]Jan 2024 School Census'!$A:$A,0))+INDEX('[1]Jan 2024 School Census'!BP:BP,MATCH($A154,'[1]Jan 2024 School Census'!$A:$A,0))+INDEX('[1]Jan 2024 School Census'!BS:BS,MATCH($A154,'[1]Jan 2024 School Census'!$A:$A,0))+INDEX('[1]Jan 2024 School Census'!BT:BT,MATCH($A154,'[1]Jan 2024 School Census'!$A:$A,0))</f>
        <v>0</v>
      </c>
      <c r="BB154" s="198">
        <f>INDEX('[1]Jan 2024 School Census'!BU:BU,MATCH($A154,'[1]Jan 2024 School Census'!$A:$A,0))</f>
        <v>120.166667</v>
      </c>
      <c r="BC154" s="198">
        <f>INDEX('[1]Jan 2024 School Census'!BV:BV,MATCH($A154,'[1]Jan 2024 School Census'!$A:$A,0))</f>
        <v>70</v>
      </c>
      <c r="BD154" s="198">
        <f>INDEX('[1]Jan 2024 School Census'!BW:BW,MATCH($A154,'[1]Jan 2024 School Census'!$A:$A,0))+INDEX('[1]Jan 2024 School Census'!BX:BX,MATCH($A154,'[1]Jan 2024 School Census'!$A:$A,0))</f>
        <v>1</v>
      </c>
      <c r="BE154" s="198">
        <f>INDEX('[1]Jan 2024 EY Census'!J:J,MATCH($A154,'[1]Jan 2024 EY Census'!$A:$A,0))</f>
        <v>515.11934699999995</v>
      </c>
      <c r="BF154" s="198">
        <f>INDEX('[1]Jan 2024 EY Census'!K:K,MATCH($A154,'[1]Jan 2024 EY Census'!$A:$A,0))</f>
        <v>178.32467</v>
      </c>
      <c r="BG154" s="198">
        <f>INDEX('[1]Jan 2024 EY Census'!L:L,MATCH($A154,'[1]Jan 2024 EY Census'!$A:$A,0))</f>
        <v>3</v>
      </c>
      <c r="BH154" s="198">
        <f t="shared" si="24"/>
        <v>121</v>
      </c>
      <c r="BI154" s="198">
        <f t="shared" si="25"/>
        <v>207</v>
      </c>
      <c r="BJ154" s="198">
        <f t="shared" si="26"/>
        <v>282</v>
      </c>
      <c r="BK154" s="198">
        <f t="shared" si="27"/>
        <v>439</v>
      </c>
      <c r="BL154" s="198">
        <v>37</v>
      </c>
      <c r="BN154" s="218">
        <v>319</v>
      </c>
      <c r="BO154" s="218" t="s">
        <v>217</v>
      </c>
      <c r="BP154" s="218">
        <v>3197005</v>
      </c>
      <c r="BQ154" s="218">
        <v>137507</v>
      </c>
      <c r="BR154" s="218" t="s">
        <v>367</v>
      </c>
      <c r="BS154" s="218" t="s">
        <v>245</v>
      </c>
      <c r="BT154" s="194" t="str">
        <f t="shared" si="23"/>
        <v>Academy</v>
      </c>
      <c r="BU154" s="211">
        <v>16</v>
      </c>
      <c r="BV154" s="211">
        <v>72</v>
      </c>
      <c r="BW154" s="199">
        <f t="shared" si="30"/>
        <v>3</v>
      </c>
      <c r="BX154" s="195" t="str">
        <f t="shared" si="31"/>
        <v>3193</v>
      </c>
      <c r="BY154" s="228">
        <v>942</v>
      </c>
      <c r="BZ154" s="229" t="s">
        <v>1192</v>
      </c>
      <c r="CA154" s="258">
        <v>1226.3876845263158</v>
      </c>
      <c r="CB154" s="259">
        <v>235.29831568421054</v>
      </c>
      <c r="CC154" s="258">
        <v>854.56754363157893</v>
      </c>
      <c r="CD154" s="259">
        <v>6.1784210526315784</v>
      </c>
    </row>
    <row r="155" spans="1:82" ht="14.5" x14ac:dyDescent="0.35">
      <c r="A155" s="196">
        <v>885</v>
      </c>
      <c r="B155" s="197" t="s">
        <v>237</v>
      </c>
      <c r="C155" s="198">
        <v>43226</v>
      </c>
      <c r="D155" s="198">
        <v>31154</v>
      </c>
      <c r="E155" s="198">
        <f>INDEX('[1]Jan 2024 School Census'!D:D,MATCH($A155,'[1]Jan 2024 School Census'!$A:$A,0))</f>
        <v>12.4</v>
      </c>
      <c r="F155" s="198">
        <f>INDEX('[1]Jan 2024 School Census'!E:E,MATCH($A155,'[1]Jan 2024 School Census'!$A:$A,0))</f>
        <v>38.4</v>
      </c>
      <c r="G155" s="198">
        <f>INDEX('[1]Jan 2024 School Census'!F:F,MATCH($A155,'[1]Jan 2024 School Census'!$A:$A,0))</f>
        <v>18.600000000000001</v>
      </c>
      <c r="H155" s="198">
        <f>INDEX('[1]Jan 2024 School Census'!G:G,MATCH($A155,'[1]Jan 2024 School Census'!$A:$A,0))+INDEX('[1]Jan 2024 School Census'!H:H,MATCH($A155,'[1]Jan 2024 School Census'!$A:$A,0))</f>
        <v>3.8</v>
      </c>
      <c r="I155" s="198">
        <f>INDEX('[1]Jan 2024 School Census'!I:I,MATCH($A155,'[1]Jan 2024 School Census'!$A:$A,0))</f>
        <v>115.766665</v>
      </c>
      <c r="J155" s="198">
        <f>INDEX('[1]Jan 2024 School Census'!J:J,MATCH($A155,'[1]Jan 2024 School Census'!$A:$A,0))</f>
        <v>620.68000199999994</v>
      </c>
      <c r="K155" s="198">
        <f>INDEX('[1]Jan 2024 School Census'!K:K,MATCH($A155,'[1]Jan 2024 School Census'!$A:$A,0))</f>
        <v>224.716668</v>
      </c>
      <c r="L155" s="198">
        <f>INDEX('[1]Jan 2024 School Census'!L:L,MATCH($A155,'[1]Jan 2024 School Census'!$A:$A,0))+INDEX('[1]Jan 2024 School Census'!M:M,MATCH($A155,'[1]Jan 2024 School Census'!$A:$A,0))</f>
        <v>6.8</v>
      </c>
      <c r="M155" s="198">
        <f>INDEX('[1]Jan 2024 School Census'!N:N,MATCH($A155,'[1]Jan 2024 School Census'!$A:$A,0))+INDEX('[1]Jan 2024 School Census'!S:S,MATCH($A155,'[1]Jan 2024 School Census'!$A:$A,0))</f>
        <v>0</v>
      </c>
      <c r="N155" s="198">
        <f>INDEX('[1]Jan 2024 School Census'!O:O,MATCH($A155,'[1]Jan 2024 School Census'!$A:$A,0))+INDEX('[1]Jan 2024 School Census'!T:T,MATCH($A155,'[1]Jan 2024 School Census'!$A:$A,0))</f>
        <v>0</v>
      </c>
      <c r="O155" s="198">
        <f>INDEX('[1]Jan 2024 School Census'!P:P,MATCH($A155,'[1]Jan 2024 School Census'!$A:$A,0))+INDEX('[1]Jan 2024 School Census'!U:U,MATCH($A155,'[1]Jan 2024 School Census'!$A:$A,0))</f>
        <v>0</v>
      </c>
      <c r="P155" s="198">
        <f>INDEX('[1]Jan 2024 School Census'!Q:Q,MATCH($A155,'[1]Jan 2024 School Census'!$A:$A,0))+INDEX('[1]Jan 2024 School Census'!R:R,MATCH($A155,'[1]Jan 2024 School Census'!$A:$A,0))+INDEX('[1]Jan 2024 School Census'!V:V,MATCH($A155,'[1]Jan 2024 School Census'!$A:$A,0))+INDEX('[1]Jan 2024 School Census'!W:W,MATCH($A155,'[1]Jan 2024 School Census'!$A:$A,0))</f>
        <v>0</v>
      </c>
      <c r="Q155" s="198">
        <f>INDEX('[1]Jan 2024 School Census'!X:X,MATCH($A155,'[1]Jan 2024 School Census'!$A:$A,0))</f>
        <v>76.050002000000006</v>
      </c>
      <c r="R155" s="198">
        <f>INDEX('[1]Jan 2024 School Census'!Y:Y,MATCH($A155,'[1]Jan 2024 School Census'!$A:$A,0))</f>
        <v>789.733341</v>
      </c>
      <c r="S155" s="198">
        <f>INDEX('[1]Jan 2024 School Census'!Z:Z,MATCH($A155,'[1]Jan 2024 School Census'!$A:$A,0))</f>
        <v>319.063334</v>
      </c>
      <c r="T155" s="198">
        <f>INDEX('[1]Jan 2024 School Census'!AA:AA,MATCH($A155,'[1]Jan 2024 School Census'!$A:$A,0))+INDEX('[1]Jan 2024 School Census'!AB:AB,MATCH($A155,'[1]Jan 2024 School Census'!$A:$A,0))</f>
        <v>15.65</v>
      </c>
      <c r="U155" s="198">
        <f>INDEX('[1]Jan 2024 AP Census'!D:D,MATCH($A155,'[1]Jan 2024 AP Census'!$A:$A,0))</f>
        <v>0</v>
      </c>
      <c r="V155" s="198">
        <f>INDEX('[1]Jan 2024 AP Census'!E:E,MATCH($A155,'[1]Jan 2024 AP Census'!$A:$A,0))</f>
        <v>0</v>
      </c>
      <c r="W155" s="198">
        <f>INDEX('[1]Jan 2024 AP Census'!F:F,MATCH($A155,'[1]Jan 2024 AP Census'!$A:$A,0))</f>
        <v>0</v>
      </c>
      <c r="X155" s="198">
        <f>INDEX('[1]Jan 2024 EY Census'!D:D,MATCH($A155,'[1]Jan 2024 EY Census'!$A:$A,0))</f>
        <v>719.06963199999996</v>
      </c>
      <c r="Y155" s="198">
        <f>INDEX('[1]Jan 2024 EY Census'!E:E,MATCH($A155,'[1]Jan 2024 EY Census'!$A:$A,0))</f>
        <v>3859.54925</v>
      </c>
      <c r="Z155" s="198">
        <f>INDEX('[1]Jan 2024 EY Census'!F:F,MATCH($A155,'[1]Jan 2024 EY Census'!$A:$A,0))</f>
        <v>1278.0923809999999</v>
      </c>
      <c r="AA155" s="198">
        <f>INDEX('[1]Jan 2024 EY Census'!G:G,MATCH($A155,'[1]Jan 2024 EY Census'!$A:$A,0))</f>
        <v>147.707966</v>
      </c>
      <c r="AB155" s="198">
        <f>INDEX('[1]Jan 2024 School Census'!AF:AF,MATCH($A155,'[1]Jan 2024 School Census'!$A:$A,0))</f>
        <v>0</v>
      </c>
      <c r="AC155" s="198">
        <f>INDEX('[1]Jan 2024 School Census'!AG:AG,MATCH($A155,'[1]Jan 2024 School Census'!$A:$A,0))</f>
        <v>0</v>
      </c>
      <c r="AD155" s="198">
        <f>INDEX('[1]Jan 2024 School Census'!AH:AH,MATCH($A155,'[1]Jan 2024 School Census'!$A:$A,0))+INDEX('[1]Jan 2024 School Census'!AI:AI,MATCH($A155,'[1]Jan 2024 School Census'!$A:$A,0))</f>
        <v>0</v>
      </c>
      <c r="AE155" s="198">
        <f>INDEX('[1]Jan 2024 School Census'!AJ:AJ,MATCH($A155,'[1]Jan 2024 School Census'!$A:$A,0))</f>
        <v>82.933331999999993</v>
      </c>
      <c r="AF155" s="198">
        <f>INDEX('[1]Jan 2024 School Census'!AK:AK,MATCH($A155,'[1]Jan 2024 School Census'!$A:$A,0))</f>
        <v>36.866666000000002</v>
      </c>
      <c r="AG155" s="198">
        <f>INDEX('[1]Jan 2024 School Census'!AL:AL,MATCH($A155,'[1]Jan 2024 School Census'!$A:$A,0))+INDEX('[1]Jan 2024 School Census'!AM:AM,MATCH($A155,'[1]Jan 2024 School Census'!$A:$A,0))</f>
        <v>2.4</v>
      </c>
      <c r="AH155" s="198">
        <f>INDEX('[1]Jan 2024 School Census'!AN:AN,MATCH($A155,'[1]Jan 2024 School Census'!$A:$A,0))+INDEX('[1]Jan 2024 School Census'!AR:AR,MATCH($A155,'[1]Jan 2024 School Census'!$A:$A,0))</f>
        <v>0</v>
      </c>
      <c r="AI155" s="198">
        <f>INDEX('[1]Jan 2024 School Census'!AO:AO,MATCH($A155,'[1]Jan 2024 School Census'!$A:$A,0))+INDEX('[1]Jan 2024 School Census'!AS:AS,MATCH($A155,'[1]Jan 2024 School Census'!$A:$A,0))</f>
        <v>0</v>
      </c>
      <c r="AJ155" s="198">
        <f>INDEX('[1]Jan 2024 School Census'!AP:AP,MATCH($A155,'[1]Jan 2024 School Census'!$A:$A,0))+INDEX('[1]Jan 2024 School Census'!AQ:AQ,MATCH($A155,'[1]Jan 2024 School Census'!$A:$A,0))+INDEX('[1]Jan 2024 School Census'!AT:AT,MATCH($A155,'[1]Jan 2024 School Census'!$A:$A,0))+INDEX('[1]Jan 2024 School Census'!AU:AU,MATCH($A155,'[1]Jan 2024 School Census'!$A:$A,0))</f>
        <v>0</v>
      </c>
      <c r="AK155" s="198">
        <f>INDEX('[1]Jan 2024 School Census'!AV:AV,MATCH($A155,'[1]Jan 2024 School Census'!$A:$A,0))+INDEX('[1]Jan 2024 School Census'!AZ:AZ,MATCH($A155,'[1]Jan 2024 School Census'!$A:$A,0))</f>
        <v>100.11666700000001</v>
      </c>
      <c r="AL155" s="198">
        <f>INDEX('[1]Jan 2024 School Census'!AW:AW,MATCH($A155,'[1]Jan 2024 School Census'!$A:$A,0))+INDEX('[1]Jan 2024 School Census'!BA:BA,MATCH($A155,'[1]Jan 2024 School Census'!$A:$A,0))</f>
        <v>58.7</v>
      </c>
      <c r="AM155" s="198">
        <f>INDEX('[1]Jan 2024 School Census'!AX:AX,MATCH($A155,'[1]Jan 2024 School Census'!$A:$A,0))+INDEX('[1]Jan 2024 School Census'!BB:BB,MATCH($A155,'[1]Jan 2024 School Census'!$A:$A,0))+INDEX('[1]Jan 2024 School Census'!AY:AY,MATCH($A155,'[1]Jan 2024 School Census'!$A:$A,0))+INDEX('[1]Jan 2024 School Census'!BC:BC,MATCH($A155,'[1]Jan 2024 School Census'!$A:$A,0))</f>
        <v>5</v>
      </c>
      <c r="AN155" s="198">
        <f>INDEX('[1]Jan 2024 AP Census'!I:I,MATCH($A155,'[1]Jan 2024 AP Census'!$A:$A,0))</f>
        <v>0</v>
      </c>
      <c r="AO155" s="198">
        <f>INDEX('[1]Jan 2024 AP Census'!J:J,MATCH($A155,'[1]Jan 2024 AP Census'!$A:$A,0))</f>
        <v>0</v>
      </c>
      <c r="AP155" s="198">
        <f>INDEX('[1]Jan 2024 EY Census'!N:N,MATCH($A155,'[1]Jan 2024 EY Census'!$A:$A,0))</f>
        <v>299.15717999999998</v>
      </c>
      <c r="AQ155" s="198">
        <f>INDEX('[1]Jan 2024 EY Census'!O:O,MATCH($A155,'[1]Jan 2024 EY Census'!$A:$A,0))</f>
        <v>137.31724800000001</v>
      </c>
      <c r="AR155" s="198">
        <f>INDEX('[1]Jan 2024 EY Census'!P:P,MATCH($A155,'[1]Jan 2024 EY Census'!$A:$A,0))</f>
        <v>7</v>
      </c>
      <c r="AS155" s="198">
        <f>INDEX('[1]Jan 2024 School Census'!BE:BE,MATCH($A155,'[1]Jan 2024 School Census'!$A:$A,0))</f>
        <v>11.4</v>
      </c>
      <c r="AT155" s="198">
        <f>INDEX('[1]Jan 2024 School Census'!BF:BF,MATCH($A155,'[1]Jan 2024 School Census'!$A:$A,0))</f>
        <v>9</v>
      </c>
      <c r="AU155" s="198">
        <f>INDEX('[1]Jan 2024 School Census'!BG:BG,MATCH($A155,'[1]Jan 2024 School Census'!$A:$A,0))+INDEX('[1]Jan 2024 School Census'!BH:BH,MATCH($A155,'[1]Jan 2024 School Census'!$A:$A,0))</f>
        <v>0.6</v>
      </c>
      <c r="AV155" s="198">
        <f>INDEX('[1]Jan 2024 School Census'!BI:BI,MATCH($A155,'[1]Jan 2024 School Census'!$A:$A,0))</f>
        <v>267.733338</v>
      </c>
      <c r="AW155" s="198">
        <f>INDEX('[1]Jan 2024 School Census'!BJ:BJ,MATCH($A155,'[1]Jan 2024 School Census'!$A:$A,0))</f>
        <v>102.450002</v>
      </c>
      <c r="AX155" s="198">
        <f>INDEX('[1]Jan 2024 School Census'!BK:BK,MATCH($A155,'[1]Jan 2024 School Census'!$A:$A,0))+INDEX('[1]Jan 2024 School Census'!BL:BL,MATCH($A155,'[1]Jan 2024 School Census'!$A:$A,0))</f>
        <v>2.6</v>
      </c>
      <c r="AY155" s="198">
        <f>INDEX('[1]Jan 2024 School Census'!BM:BM,MATCH($A155,'[1]Jan 2024 School Census'!$A:$A,0))+INDEX('[1]Jan 2024 School Census'!BQ:BQ,MATCH($A155,'[1]Jan 2024 School Census'!$A:$A,0))</f>
        <v>0</v>
      </c>
      <c r="AZ155" s="198">
        <f>INDEX('[1]Jan 2024 School Census'!BN:BN,MATCH($A155,'[1]Jan 2024 School Census'!$A:$A,0))+INDEX('[1]Jan 2024 School Census'!BR:BR,MATCH($A155,'[1]Jan 2024 School Census'!$A:$A,0))</f>
        <v>0</v>
      </c>
      <c r="BA155" s="198">
        <f>INDEX('[1]Jan 2024 School Census'!BO:BO,MATCH($A155,'[1]Jan 2024 School Census'!$A:$A,0))+INDEX('[1]Jan 2024 School Census'!BP:BP,MATCH($A155,'[1]Jan 2024 School Census'!$A:$A,0))+INDEX('[1]Jan 2024 School Census'!BS:BS,MATCH($A155,'[1]Jan 2024 School Census'!$A:$A,0))+INDEX('[1]Jan 2024 School Census'!BT:BT,MATCH($A155,'[1]Jan 2024 School Census'!$A:$A,0))</f>
        <v>0</v>
      </c>
      <c r="BB155" s="198">
        <f>INDEX('[1]Jan 2024 School Census'!BU:BU,MATCH($A155,'[1]Jan 2024 School Census'!$A:$A,0))</f>
        <v>290.93333699999999</v>
      </c>
      <c r="BC155" s="198">
        <f>INDEX('[1]Jan 2024 School Census'!BV:BV,MATCH($A155,'[1]Jan 2024 School Census'!$A:$A,0))</f>
        <v>131.04666700000001</v>
      </c>
      <c r="BD155" s="198">
        <f>INDEX('[1]Jan 2024 School Census'!BW:BW,MATCH($A155,'[1]Jan 2024 School Census'!$A:$A,0))+INDEX('[1]Jan 2024 School Census'!BX:BX,MATCH($A155,'[1]Jan 2024 School Census'!$A:$A,0))</f>
        <v>7</v>
      </c>
      <c r="BE155" s="198">
        <f>INDEX('[1]Jan 2024 EY Census'!J:J,MATCH($A155,'[1]Jan 2024 EY Census'!$A:$A,0))</f>
        <v>2341.5653299999999</v>
      </c>
      <c r="BF155" s="198">
        <f>INDEX('[1]Jan 2024 EY Census'!K:K,MATCH($A155,'[1]Jan 2024 EY Census'!$A:$A,0))</f>
        <v>811.67599499999994</v>
      </c>
      <c r="BG155" s="198">
        <f>INDEX('[1]Jan 2024 EY Census'!L:L,MATCH($A155,'[1]Jan 2024 EY Census'!$A:$A,0))</f>
        <v>48.538666999999997</v>
      </c>
      <c r="BH155" s="198">
        <f t="shared" si="24"/>
        <v>616</v>
      </c>
      <c r="BI155" s="198">
        <f t="shared" si="25"/>
        <v>339</v>
      </c>
      <c r="BJ155" s="198">
        <f t="shared" si="26"/>
        <v>213</v>
      </c>
      <c r="BK155" s="198">
        <f t="shared" si="27"/>
        <v>613</v>
      </c>
      <c r="BL155" s="198">
        <v>316</v>
      </c>
      <c r="BN155" s="218">
        <v>319</v>
      </c>
      <c r="BO155" s="218" t="s">
        <v>217</v>
      </c>
      <c r="BP155" s="218">
        <v>3197006</v>
      </c>
      <c r="BQ155" s="218">
        <v>144851</v>
      </c>
      <c r="BR155" s="218" t="s">
        <v>1196</v>
      </c>
      <c r="BS155" s="218" t="s">
        <v>245</v>
      </c>
      <c r="BT155" s="194" t="str">
        <f t="shared" si="23"/>
        <v>Academy</v>
      </c>
      <c r="BU155" s="211">
        <v>64</v>
      </c>
      <c r="BV155" s="211">
        <v>86</v>
      </c>
      <c r="BW155" s="199">
        <f t="shared" si="30"/>
        <v>4</v>
      </c>
      <c r="BX155" s="195" t="str">
        <f t="shared" si="31"/>
        <v>3194</v>
      </c>
      <c r="BY155" s="228">
        <v>943</v>
      </c>
      <c r="BZ155" s="229" t="s">
        <v>1193</v>
      </c>
      <c r="CA155" s="258">
        <v>956.25473705263153</v>
      </c>
      <c r="CB155" s="259">
        <v>147.19157915789475</v>
      </c>
      <c r="CC155" s="258">
        <v>720.56947368421061</v>
      </c>
      <c r="CD155" s="259">
        <v>6.8421052631578947</v>
      </c>
    </row>
    <row r="156" spans="1:82" ht="14.5" x14ac:dyDescent="0.35">
      <c r="A156" s="196">
        <v>816</v>
      </c>
      <c r="B156" s="197" t="s">
        <v>238</v>
      </c>
      <c r="C156" s="198">
        <v>12842</v>
      </c>
      <c r="D156" s="198">
        <v>9785</v>
      </c>
      <c r="E156" s="198">
        <f>INDEX('[1]Jan 2024 School Census'!D:D,MATCH($A156,'[1]Jan 2024 School Census'!$A:$A,0))</f>
        <v>3</v>
      </c>
      <c r="F156" s="198">
        <f>INDEX('[1]Jan 2024 School Census'!E:E,MATCH($A156,'[1]Jan 2024 School Census'!$A:$A,0))</f>
        <v>33.266666999999998</v>
      </c>
      <c r="G156" s="198">
        <f>INDEX('[1]Jan 2024 School Census'!F:F,MATCH($A156,'[1]Jan 2024 School Census'!$A:$A,0))</f>
        <v>18</v>
      </c>
      <c r="H156" s="198">
        <f>INDEX('[1]Jan 2024 School Census'!G:G,MATCH($A156,'[1]Jan 2024 School Census'!$A:$A,0))+INDEX('[1]Jan 2024 School Census'!H:H,MATCH($A156,'[1]Jan 2024 School Census'!$A:$A,0))</f>
        <v>4</v>
      </c>
      <c r="I156" s="198">
        <f>INDEX('[1]Jan 2024 School Census'!I:I,MATCH($A156,'[1]Jan 2024 School Census'!$A:$A,0))</f>
        <v>0</v>
      </c>
      <c r="J156" s="198">
        <f>INDEX('[1]Jan 2024 School Census'!J:J,MATCH($A156,'[1]Jan 2024 School Census'!$A:$A,0))</f>
        <v>111.666667</v>
      </c>
      <c r="K156" s="198">
        <f>INDEX('[1]Jan 2024 School Census'!K:K,MATCH($A156,'[1]Jan 2024 School Census'!$A:$A,0))</f>
        <v>45.8</v>
      </c>
      <c r="L156" s="198">
        <f>INDEX('[1]Jan 2024 School Census'!L:L,MATCH($A156,'[1]Jan 2024 School Census'!$A:$A,0))+INDEX('[1]Jan 2024 School Census'!M:M,MATCH($A156,'[1]Jan 2024 School Census'!$A:$A,0))</f>
        <v>1</v>
      </c>
      <c r="M156" s="198">
        <f>INDEX('[1]Jan 2024 School Census'!N:N,MATCH($A156,'[1]Jan 2024 School Census'!$A:$A,0))+INDEX('[1]Jan 2024 School Census'!S:S,MATCH($A156,'[1]Jan 2024 School Census'!$A:$A,0))</f>
        <v>0</v>
      </c>
      <c r="N156" s="198">
        <f>INDEX('[1]Jan 2024 School Census'!O:O,MATCH($A156,'[1]Jan 2024 School Census'!$A:$A,0))+INDEX('[1]Jan 2024 School Census'!T:T,MATCH($A156,'[1]Jan 2024 School Census'!$A:$A,0))</f>
        <v>0</v>
      </c>
      <c r="O156" s="198">
        <f>INDEX('[1]Jan 2024 School Census'!P:P,MATCH($A156,'[1]Jan 2024 School Census'!$A:$A,0))+INDEX('[1]Jan 2024 School Census'!U:U,MATCH($A156,'[1]Jan 2024 School Census'!$A:$A,0))</f>
        <v>0</v>
      </c>
      <c r="P156" s="198">
        <f>INDEX('[1]Jan 2024 School Census'!Q:Q,MATCH($A156,'[1]Jan 2024 School Census'!$A:$A,0))+INDEX('[1]Jan 2024 School Census'!R:R,MATCH($A156,'[1]Jan 2024 School Census'!$A:$A,0))+INDEX('[1]Jan 2024 School Census'!V:V,MATCH($A156,'[1]Jan 2024 School Census'!$A:$A,0))+INDEX('[1]Jan 2024 School Census'!W:W,MATCH($A156,'[1]Jan 2024 School Census'!$A:$A,0))</f>
        <v>0</v>
      </c>
      <c r="Q156" s="198">
        <f>INDEX('[1]Jan 2024 School Census'!X:X,MATCH($A156,'[1]Jan 2024 School Census'!$A:$A,0))</f>
        <v>36.799999999999997</v>
      </c>
      <c r="R156" s="198">
        <f>INDEX('[1]Jan 2024 School Census'!Y:Y,MATCH($A156,'[1]Jan 2024 School Census'!$A:$A,0))</f>
        <v>345.83333599999997</v>
      </c>
      <c r="S156" s="198">
        <f>INDEX('[1]Jan 2024 School Census'!Z:Z,MATCH($A156,'[1]Jan 2024 School Census'!$A:$A,0))</f>
        <v>132.76666800000001</v>
      </c>
      <c r="T156" s="198">
        <f>INDEX('[1]Jan 2024 School Census'!AA:AA,MATCH($A156,'[1]Jan 2024 School Census'!$A:$A,0))+INDEX('[1]Jan 2024 School Census'!AB:AB,MATCH($A156,'[1]Jan 2024 School Census'!$A:$A,0))</f>
        <v>2.8</v>
      </c>
      <c r="U156" s="198">
        <f>INDEX('[1]Jan 2024 AP Census'!D:D,MATCH($A156,'[1]Jan 2024 AP Census'!$A:$A,0))</f>
        <v>0</v>
      </c>
      <c r="V156" s="198">
        <f>INDEX('[1]Jan 2024 AP Census'!E:E,MATCH($A156,'[1]Jan 2024 AP Census'!$A:$A,0))</f>
        <v>0</v>
      </c>
      <c r="W156" s="198">
        <f>INDEX('[1]Jan 2024 AP Census'!F:F,MATCH($A156,'[1]Jan 2024 AP Census'!$A:$A,0))</f>
        <v>0</v>
      </c>
      <c r="X156" s="198">
        <f>INDEX('[1]Jan 2024 EY Census'!D:D,MATCH($A156,'[1]Jan 2024 EY Census'!$A:$A,0))</f>
        <v>212.71333300000001</v>
      </c>
      <c r="Y156" s="198">
        <f>INDEX('[1]Jan 2024 EY Census'!E:E,MATCH($A156,'[1]Jan 2024 EY Census'!$A:$A,0))</f>
        <v>1198.700004</v>
      </c>
      <c r="Z156" s="198">
        <f>INDEX('[1]Jan 2024 EY Census'!F:F,MATCH($A156,'[1]Jan 2024 EY Census'!$A:$A,0))</f>
        <v>336.53333500000002</v>
      </c>
      <c r="AA156" s="198">
        <f>INDEX('[1]Jan 2024 EY Census'!G:G,MATCH($A156,'[1]Jan 2024 EY Census'!$A:$A,0))</f>
        <v>71.7</v>
      </c>
      <c r="AB156" s="198">
        <f>INDEX('[1]Jan 2024 School Census'!AF:AF,MATCH($A156,'[1]Jan 2024 School Census'!$A:$A,0))</f>
        <v>5.9333330000000002</v>
      </c>
      <c r="AC156" s="198">
        <f>INDEX('[1]Jan 2024 School Census'!AG:AG,MATCH($A156,'[1]Jan 2024 School Census'!$A:$A,0))</f>
        <v>2</v>
      </c>
      <c r="AD156" s="198">
        <f>INDEX('[1]Jan 2024 School Census'!AH:AH,MATCH($A156,'[1]Jan 2024 School Census'!$A:$A,0))+INDEX('[1]Jan 2024 School Census'!AI:AI,MATCH($A156,'[1]Jan 2024 School Census'!$A:$A,0))</f>
        <v>1</v>
      </c>
      <c r="AE156" s="198">
        <f>INDEX('[1]Jan 2024 School Census'!AJ:AJ,MATCH($A156,'[1]Jan 2024 School Census'!$A:$A,0))</f>
        <v>13</v>
      </c>
      <c r="AF156" s="198">
        <f>INDEX('[1]Jan 2024 School Census'!AK:AK,MATCH($A156,'[1]Jan 2024 School Census'!$A:$A,0))</f>
        <v>9</v>
      </c>
      <c r="AG156" s="198">
        <f>INDEX('[1]Jan 2024 School Census'!AL:AL,MATCH($A156,'[1]Jan 2024 School Census'!$A:$A,0))+INDEX('[1]Jan 2024 School Census'!AM:AM,MATCH($A156,'[1]Jan 2024 School Census'!$A:$A,0))</f>
        <v>0</v>
      </c>
      <c r="AH156" s="198">
        <f>INDEX('[1]Jan 2024 School Census'!AN:AN,MATCH($A156,'[1]Jan 2024 School Census'!$A:$A,0))+INDEX('[1]Jan 2024 School Census'!AR:AR,MATCH($A156,'[1]Jan 2024 School Census'!$A:$A,0))</f>
        <v>0</v>
      </c>
      <c r="AI156" s="198">
        <f>INDEX('[1]Jan 2024 School Census'!AO:AO,MATCH($A156,'[1]Jan 2024 School Census'!$A:$A,0))+INDEX('[1]Jan 2024 School Census'!AS:AS,MATCH($A156,'[1]Jan 2024 School Census'!$A:$A,0))</f>
        <v>0</v>
      </c>
      <c r="AJ156" s="198">
        <f>INDEX('[1]Jan 2024 School Census'!AP:AP,MATCH($A156,'[1]Jan 2024 School Census'!$A:$A,0))+INDEX('[1]Jan 2024 School Census'!AQ:AQ,MATCH($A156,'[1]Jan 2024 School Census'!$A:$A,0))+INDEX('[1]Jan 2024 School Census'!AT:AT,MATCH($A156,'[1]Jan 2024 School Census'!$A:$A,0))+INDEX('[1]Jan 2024 School Census'!AU:AU,MATCH($A156,'[1]Jan 2024 School Census'!$A:$A,0))</f>
        <v>0</v>
      </c>
      <c r="AK156" s="198">
        <f>INDEX('[1]Jan 2024 School Census'!AV:AV,MATCH($A156,'[1]Jan 2024 School Census'!$A:$A,0))+INDEX('[1]Jan 2024 School Census'!AZ:AZ,MATCH($A156,'[1]Jan 2024 School Census'!$A:$A,0))</f>
        <v>64.066665999999998</v>
      </c>
      <c r="AL156" s="198">
        <f>INDEX('[1]Jan 2024 School Census'!AW:AW,MATCH($A156,'[1]Jan 2024 School Census'!$A:$A,0))+INDEX('[1]Jan 2024 School Census'!BA:BA,MATCH($A156,'[1]Jan 2024 School Census'!$A:$A,0))</f>
        <v>30.666667</v>
      </c>
      <c r="AM156" s="198">
        <f>INDEX('[1]Jan 2024 School Census'!AX:AX,MATCH($A156,'[1]Jan 2024 School Census'!$A:$A,0))+INDEX('[1]Jan 2024 School Census'!BB:BB,MATCH($A156,'[1]Jan 2024 School Census'!$A:$A,0))+INDEX('[1]Jan 2024 School Census'!AY:AY,MATCH($A156,'[1]Jan 2024 School Census'!$A:$A,0))+INDEX('[1]Jan 2024 School Census'!BC:BC,MATCH($A156,'[1]Jan 2024 School Census'!$A:$A,0))</f>
        <v>0</v>
      </c>
      <c r="AN156" s="198">
        <f>INDEX('[1]Jan 2024 AP Census'!I:I,MATCH($A156,'[1]Jan 2024 AP Census'!$A:$A,0))</f>
        <v>0</v>
      </c>
      <c r="AO156" s="198">
        <f>INDEX('[1]Jan 2024 AP Census'!J:J,MATCH($A156,'[1]Jan 2024 AP Census'!$A:$A,0))</f>
        <v>0</v>
      </c>
      <c r="AP156" s="198">
        <f>INDEX('[1]Jan 2024 EY Census'!N:N,MATCH($A156,'[1]Jan 2024 EY Census'!$A:$A,0))</f>
        <v>110.633334</v>
      </c>
      <c r="AQ156" s="198">
        <f>INDEX('[1]Jan 2024 EY Census'!O:O,MATCH($A156,'[1]Jan 2024 EY Census'!$A:$A,0))</f>
        <v>36.750000999999997</v>
      </c>
      <c r="AR156" s="198">
        <f>INDEX('[1]Jan 2024 EY Census'!P:P,MATCH($A156,'[1]Jan 2024 EY Census'!$A:$A,0))</f>
        <v>2</v>
      </c>
      <c r="AS156" s="198">
        <f>INDEX('[1]Jan 2024 School Census'!BE:BE,MATCH($A156,'[1]Jan 2024 School Census'!$A:$A,0))</f>
        <v>20.666667</v>
      </c>
      <c r="AT156" s="198">
        <f>INDEX('[1]Jan 2024 School Census'!BF:BF,MATCH($A156,'[1]Jan 2024 School Census'!$A:$A,0))</f>
        <v>11.286667</v>
      </c>
      <c r="AU156" s="198">
        <f>INDEX('[1]Jan 2024 School Census'!BG:BG,MATCH($A156,'[1]Jan 2024 School Census'!$A:$A,0))+INDEX('[1]Jan 2024 School Census'!BH:BH,MATCH($A156,'[1]Jan 2024 School Census'!$A:$A,0))</f>
        <v>3</v>
      </c>
      <c r="AV156" s="198">
        <f>INDEX('[1]Jan 2024 School Census'!BI:BI,MATCH($A156,'[1]Jan 2024 School Census'!$A:$A,0))</f>
        <v>44.8</v>
      </c>
      <c r="AW156" s="198">
        <f>INDEX('[1]Jan 2024 School Census'!BJ:BJ,MATCH($A156,'[1]Jan 2024 School Census'!$A:$A,0))</f>
        <v>18.850000000000001</v>
      </c>
      <c r="AX156" s="198">
        <f>INDEX('[1]Jan 2024 School Census'!BK:BK,MATCH($A156,'[1]Jan 2024 School Census'!$A:$A,0))+INDEX('[1]Jan 2024 School Census'!BL:BL,MATCH($A156,'[1]Jan 2024 School Census'!$A:$A,0))</f>
        <v>1</v>
      </c>
      <c r="AY156" s="198">
        <f>INDEX('[1]Jan 2024 School Census'!BM:BM,MATCH($A156,'[1]Jan 2024 School Census'!$A:$A,0))+INDEX('[1]Jan 2024 School Census'!BQ:BQ,MATCH($A156,'[1]Jan 2024 School Census'!$A:$A,0))</f>
        <v>0</v>
      </c>
      <c r="AZ156" s="198">
        <f>INDEX('[1]Jan 2024 School Census'!BN:BN,MATCH($A156,'[1]Jan 2024 School Census'!$A:$A,0))+INDEX('[1]Jan 2024 School Census'!BR:BR,MATCH($A156,'[1]Jan 2024 School Census'!$A:$A,0))</f>
        <v>0</v>
      </c>
      <c r="BA156" s="198">
        <f>INDEX('[1]Jan 2024 School Census'!BO:BO,MATCH($A156,'[1]Jan 2024 School Census'!$A:$A,0))+INDEX('[1]Jan 2024 School Census'!BP:BP,MATCH($A156,'[1]Jan 2024 School Census'!$A:$A,0))+INDEX('[1]Jan 2024 School Census'!BS:BS,MATCH($A156,'[1]Jan 2024 School Census'!$A:$A,0))+INDEX('[1]Jan 2024 School Census'!BT:BT,MATCH($A156,'[1]Jan 2024 School Census'!$A:$A,0))</f>
        <v>0</v>
      </c>
      <c r="BB156" s="198">
        <f>INDEX('[1]Jan 2024 School Census'!BU:BU,MATCH($A156,'[1]Jan 2024 School Census'!$A:$A,0))</f>
        <v>113.538662</v>
      </c>
      <c r="BC156" s="198">
        <f>INDEX('[1]Jan 2024 School Census'!BV:BV,MATCH($A156,'[1]Jan 2024 School Census'!$A:$A,0))</f>
        <v>60.671998000000002</v>
      </c>
      <c r="BD156" s="198">
        <f>INDEX('[1]Jan 2024 School Census'!BW:BW,MATCH($A156,'[1]Jan 2024 School Census'!$A:$A,0))+INDEX('[1]Jan 2024 School Census'!BX:BX,MATCH($A156,'[1]Jan 2024 School Census'!$A:$A,0))</f>
        <v>1</v>
      </c>
      <c r="BE156" s="198">
        <f>INDEX('[1]Jan 2024 EY Census'!J:J,MATCH($A156,'[1]Jan 2024 EY Census'!$A:$A,0))</f>
        <v>760.60000200000002</v>
      </c>
      <c r="BF156" s="198">
        <f>INDEX('[1]Jan 2024 EY Census'!K:K,MATCH($A156,'[1]Jan 2024 EY Census'!$A:$A,0))</f>
        <v>213.66333299999999</v>
      </c>
      <c r="BG156" s="198">
        <f>INDEX('[1]Jan 2024 EY Census'!L:L,MATCH($A156,'[1]Jan 2024 EY Census'!$A:$A,0))</f>
        <v>28.600000999999999</v>
      </c>
      <c r="BH156" s="198">
        <f t="shared" si="24"/>
        <v>0</v>
      </c>
      <c r="BI156" s="198">
        <f t="shared" si="25"/>
        <v>218.5</v>
      </c>
      <c r="BJ156" s="198">
        <f t="shared" si="26"/>
        <v>116.5</v>
      </c>
      <c r="BK156" s="198">
        <f t="shared" si="27"/>
        <v>0</v>
      </c>
      <c r="BL156" s="198">
        <v>8</v>
      </c>
      <c r="BN156" s="218">
        <v>320</v>
      </c>
      <c r="BO156" s="218" t="s">
        <v>226</v>
      </c>
      <c r="BP156" s="218">
        <v>3205950</v>
      </c>
      <c r="BQ156" s="218">
        <v>140795</v>
      </c>
      <c r="BR156" s="218" t="s">
        <v>1234</v>
      </c>
      <c r="BS156" s="218" t="s">
        <v>245</v>
      </c>
      <c r="BT156" s="194" t="str">
        <f t="shared" si="23"/>
        <v>Academy</v>
      </c>
      <c r="BU156" s="211">
        <v>180</v>
      </c>
      <c r="BV156" s="211">
        <v>190.5</v>
      </c>
      <c r="BW156" s="199">
        <f t="shared" si="30"/>
        <v>1</v>
      </c>
      <c r="BX156" s="195" t="str">
        <f t="shared" si="31"/>
        <v>3201</v>
      </c>
      <c r="BY156" s="195"/>
    </row>
    <row r="157" spans="1:82" ht="14.5" x14ac:dyDescent="0.35">
      <c r="A157" s="205"/>
      <c r="B157" s="206"/>
      <c r="C157" s="207"/>
      <c r="D157" s="207"/>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208"/>
      <c r="BD157" s="208"/>
      <c r="BE157" s="208"/>
      <c r="BF157" s="208"/>
      <c r="BG157" s="208"/>
      <c r="BH157" s="209"/>
      <c r="BI157" s="209"/>
      <c r="BJ157" s="209"/>
      <c r="BK157" s="209"/>
      <c r="BL157" s="209"/>
      <c r="BN157" s="218">
        <v>320</v>
      </c>
      <c r="BO157" s="218" t="s">
        <v>226</v>
      </c>
      <c r="BP157" s="218">
        <v>3207002</v>
      </c>
      <c r="BQ157" s="218">
        <v>138454</v>
      </c>
      <c r="BR157" s="218" t="s">
        <v>1108</v>
      </c>
      <c r="BS157" s="218" t="s">
        <v>245</v>
      </c>
      <c r="BT157" s="194" t="str">
        <f t="shared" si="23"/>
        <v>Academy</v>
      </c>
      <c r="BU157" s="211">
        <v>73</v>
      </c>
      <c r="BV157" s="211">
        <v>209.5</v>
      </c>
      <c r="BW157" s="199">
        <f t="shared" si="30"/>
        <v>2</v>
      </c>
      <c r="BX157" s="195" t="str">
        <f t="shared" si="31"/>
        <v>3202</v>
      </c>
      <c r="BY157" s="195"/>
    </row>
    <row r="158" spans="1:82" ht="14.5" x14ac:dyDescent="0.35">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0"/>
      <c r="AZ158" s="210"/>
      <c r="BA158" s="210"/>
      <c r="BB158" s="210"/>
      <c r="BC158" s="210"/>
      <c r="BD158" s="210"/>
      <c r="BE158" s="210"/>
      <c r="BF158" s="210"/>
      <c r="BG158" s="210"/>
      <c r="BN158" s="218">
        <v>320</v>
      </c>
      <c r="BO158" s="218" t="s">
        <v>226</v>
      </c>
      <c r="BP158" s="218">
        <v>3207003</v>
      </c>
      <c r="BQ158" s="218">
        <v>140197</v>
      </c>
      <c r="BR158" s="218" t="s">
        <v>368</v>
      </c>
      <c r="BS158" s="218" t="s">
        <v>286</v>
      </c>
      <c r="BT158" s="194" t="str">
        <f t="shared" si="23"/>
        <v>Academy</v>
      </c>
      <c r="BU158" s="211">
        <v>25</v>
      </c>
      <c r="BV158" s="211">
        <v>78</v>
      </c>
      <c r="BW158" s="199">
        <f t="shared" si="30"/>
        <v>3</v>
      </c>
      <c r="BX158" s="195" t="str">
        <f t="shared" si="31"/>
        <v>3203</v>
      </c>
      <c r="BY158" s="195"/>
    </row>
    <row r="159" spans="1:82" ht="14.5" x14ac:dyDescent="0.35">
      <c r="BN159" s="218">
        <v>320</v>
      </c>
      <c r="BO159" s="218" t="s">
        <v>226</v>
      </c>
      <c r="BP159" s="218">
        <v>3207011</v>
      </c>
      <c r="BQ159" s="218">
        <v>131697</v>
      </c>
      <c r="BR159" s="218" t="s">
        <v>369</v>
      </c>
      <c r="BS159" s="218" t="s">
        <v>241</v>
      </c>
      <c r="BT159" s="194" t="str">
        <f t="shared" si="23"/>
        <v>Maintained</v>
      </c>
      <c r="BU159" s="211">
        <v>1</v>
      </c>
      <c r="BV159" s="211">
        <v>31</v>
      </c>
      <c r="BW159" s="199">
        <f t="shared" si="30"/>
        <v>4</v>
      </c>
      <c r="BX159" s="195" t="str">
        <f t="shared" si="31"/>
        <v>3204</v>
      </c>
      <c r="BY159" s="195"/>
    </row>
    <row r="160" spans="1:82" ht="14.5" x14ac:dyDescent="0.35">
      <c r="BN160" s="218">
        <v>330</v>
      </c>
      <c r="BO160" s="218" t="s">
        <v>100</v>
      </c>
      <c r="BP160" s="218">
        <v>3302207</v>
      </c>
      <c r="BQ160" s="218">
        <v>148653</v>
      </c>
      <c r="BR160" s="218" t="s">
        <v>1150</v>
      </c>
      <c r="BS160" s="218" t="s">
        <v>245</v>
      </c>
      <c r="BT160" s="194" t="str">
        <f t="shared" si="23"/>
        <v>Academy</v>
      </c>
      <c r="BU160" s="211">
        <v>171</v>
      </c>
      <c r="BV160" s="211">
        <v>0</v>
      </c>
      <c r="BW160" s="199">
        <f t="shared" si="30"/>
        <v>1</v>
      </c>
      <c r="BX160" s="195" t="str">
        <f t="shared" si="31"/>
        <v>3301</v>
      </c>
      <c r="BY160" s="195"/>
    </row>
    <row r="161" spans="66:77" ht="14.5" x14ac:dyDescent="0.35">
      <c r="BN161" s="218">
        <v>330</v>
      </c>
      <c r="BO161" s="218" t="s">
        <v>100</v>
      </c>
      <c r="BP161" s="218">
        <v>3307000</v>
      </c>
      <c r="BQ161" s="218">
        <v>144336</v>
      </c>
      <c r="BR161" s="218" t="s">
        <v>370</v>
      </c>
      <c r="BS161" s="218" t="s">
        <v>286</v>
      </c>
      <c r="BT161" s="194" t="str">
        <f t="shared" si="23"/>
        <v>Academy</v>
      </c>
      <c r="BU161" s="211">
        <v>63</v>
      </c>
      <c r="BV161" s="211">
        <v>207</v>
      </c>
      <c r="BW161" s="199">
        <f t="shared" si="30"/>
        <v>2</v>
      </c>
      <c r="BX161" s="195" t="str">
        <f t="shared" si="31"/>
        <v>3302</v>
      </c>
      <c r="BY161" s="195"/>
    </row>
    <row r="162" spans="66:77" ht="14.5" x14ac:dyDescent="0.35">
      <c r="BN162" s="218">
        <v>330</v>
      </c>
      <c r="BO162" s="218" t="s">
        <v>100</v>
      </c>
      <c r="BP162" s="218">
        <v>3307001</v>
      </c>
      <c r="BQ162" s="218">
        <v>146858</v>
      </c>
      <c r="BR162" s="218" t="s">
        <v>381</v>
      </c>
      <c r="BS162" s="218" t="s">
        <v>286</v>
      </c>
      <c r="BT162" s="194" t="str">
        <f t="shared" si="23"/>
        <v>Academy</v>
      </c>
      <c r="BU162" s="211">
        <v>0</v>
      </c>
      <c r="BV162" s="211">
        <v>304</v>
      </c>
      <c r="BW162" s="199">
        <f t="shared" si="30"/>
        <v>3</v>
      </c>
      <c r="BX162" s="195" t="str">
        <f t="shared" si="31"/>
        <v>3303</v>
      </c>
      <c r="BY162" s="195"/>
    </row>
    <row r="163" spans="66:77" ht="14.5" x14ac:dyDescent="0.35">
      <c r="BN163" s="218">
        <v>330</v>
      </c>
      <c r="BO163" s="218" t="s">
        <v>100</v>
      </c>
      <c r="BP163" s="218">
        <v>3307004</v>
      </c>
      <c r="BQ163" s="218">
        <v>148225</v>
      </c>
      <c r="BR163" s="218" t="s">
        <v>383</v>
      </c>
      <c r="BS163" s="218" t="s">
        <v>286</v>
      </c>
      <c r="BT163" s="194" t="str">
        <f t="shared" si="23"/>
        <v>Academy</v>
      </c>
      <c r="BU163" s="211">
        <v>99</v>
      </c>
      <c r="BV163" s="211">
        <v>207.5</v>
      </c>
      <c r="BW163" s="199">
        <f t="shared" si="30"/>
        <v>4</v>
      </c>
      <c r="BX163" s="195" t="str">
        <f t="shared" si="31"/>
        <v>3304</v>
      </c>
      <c r="BY163" s="195"/>
    </row>
    <row r="164" spans="66:77" ht="14.5" x14ac:dyDescent="0.35">
      <c r="BN164" s="218">
        <v>330</v>
      </c>
      <c r="BO164" s="218" t="s">
        <v>100</v>
      </c>
      <c r="BP164" s="218">
        <v>3307005</v>
      </c>
      <c r="BQ164" s="218">
        <v>148722</v>
      </c>
      <c r="BR164" s="218" t="s">
        <v>1151</v>
      </c>
      <c r="BS164" s="218" t="s">
        <v>286</v>
      </c>
      <c r="BT164" s="194" t="str">
        <f t="shared" si="23"/>
        <v>Academy</v>
      </c>
      <c r="BU164" s="211">
        <v>28</v>
      </c>
      <c r="BV164" s="211">
        <v>43.5</v>
      </c>
      <c r="BW164" s="199">
        <f t="shared" si="30"/>
        <v>5</v>
      </c>
      <c r="BX164" s="195" t="str">
        <f t="shared" si="31"/>
        <v>3305</v>
      </c>
      <c r="BY164" s="195"/>
    </row>
    <row r="165" spans="66:77" ht="14.5" x14ac:dyDescent="0.35">
      <c r="BN165" s="218">
        <v>330</v>
      </c>
      <c r="BO165" s="218" t="s">
        <v>100</v>
      </c>
      <c r="BP165" s="218">
        <v>3307006</v>
      </c>
      <c r="BQ165" s="218">
        <v>103600</v>
      </c>
      <c r="BR165" s="218" t="s">
        <v>371</v>
      </c>
      <c r="BS165" s="218" t="s">
        <v>264</v>
      </c>
      <c r="BT165" s="194" t="str">
        <f t="shared" si="23"/>
        <v>Maintained</v>
      </c>
      <c r="BU165" s="211">
        <v>129</v>
      </c>
      <c r="BV165" s="211">
        <v>24</v>
      </c>
      <c r="BW165" s="199">
        <f t="shared" si="30"/>
        <v>6</v>
      </c>
      <c r="BX165" s="195" t="str">
        <f t="shared" si="31"/>
        <v>3306</v>
      </c>
      <c r="BY165" s="195"/>
    </row>
    <row r="166" spans="66:77" ht="14.5" x14ac:dyDescent="0.35">
      <c r="BN166" s="218">
        <v>330</v>
      </c>
      <c r="BO166" s="218" t="s">
        <v>100</v>
      </c>
      <c r="BP166" s="218">
        <v>3307009</v>
      </c>
      <c r="BQ166" s="218">
        <v>103601</v>
      </c>
      <c r="BR166" s="218" t="s">
        <v>372</v>
      </c>
      <c r="BS166" s="218" t="s">
        <v>241</v>
      </c>
      <c r="BT166" s="194" t="str">
        <f t="shared" si="23"/>
        <v>Maintained</v>
      </c>
      <c r="BU166" s="211">
        <v>86</v>
      </c>
      <c r="BV166" s="211">
        <v>138</v>
      </c>
      <c r="BW166" s="199">
        <f t="shared" si="30"/>
        <v>7</v>
      </c>
      <c r="BX166" s="195" t="str">
        <f t="shared" si="31"/>
        <v>3307</v>
      </c>
      <c r="BY166" s="195"/>
    </row>
    <row r="167" spans="66:77" ht="14.5" x14ac:dyDescent="0.35">
      <c r="BN167" s="218">
        <v>330</v>
      </c>
      <c r="BO167" s="218" t="s">
        <v>100</v>
      </c>
      <c r="BP167" s="218">
        <v>3307012</v>
      </c>
      <c r="BQ167" s="218">
        <v>103603</v>
      </c>
      <c r="BR167" s="218" t="s">
        <v>373</v>
      </c>
      <c r="BS167" s="218" t="s">
        <v>264</v>
      </c>
      <c r="BT167" s="194" t="str">
        <f t="shared" si="23"/>
        <v>Maintained</v>
      </c>
      <c r="BU167" s="211">
        <v>59</v>
      </c>
      <c r="BV167" s="211">
        <v>0</v>
      </c>
      <c r="BW167" s="199">
        <f t="shared" si="30"/>
        <v>8</v>
      </c>
      <c r="BX167" s="195" t="str">
        <f t="shared" si="31"/>
        <v>3308</v>
      </c>
      <c r="BY167" s="195"/>
    </row>
    <row r="168" spans="66:77" ht="14.5" x14ac:dyDescent="0.35">
      <c r="BN168" s="218">
        <v>330</v>
      </c>
      <c r="BO168" s="218" t="s">
        <v>100</v>
      </c>
      <c r="BP168" s="218">
        <v>3307013</v>
      </c>
      <c r="BQ168" s="218">
        <v>141252</v>
      </c>
      <c r="BR168" s="218" t="s">
        <v>1152</v>
      </c>
      <c r="BS168" s="218" t="s">
        <v>245</v>
      </c>
      <c r="BT168" s="194" t="str">
        <f t="shared" si="23"/>
        <v>Academy</v>
      </c>
      <c r="BU168" s="211">
        <v>126</v>
      </c>
      <c r="BV168" s="211">
        <v>301.5</v>
      </c>
      <c r="BW168" s="199">
        <f t="shared" si="30"/>
        <v>9</v>
      </c>
      <c r="BX168" s="195" t="str">
        <f t="shared" si="31"/>
        <v>3309</v>
      </c>
      <c r="BY168" s="195"/>
    </row>
    <row r="169" spans="66:77" ht="14.5" x14ac:dyDescent="0.35">
      <c r="BN169" s="218">
        <v>330</v>
      </c>
      <c r="BO169" s="218" t="s">
        <v>100</v>
      </c>
      <c r="BP169" s="218">
        <v>3307014</v>
      </c>
      <c r="BQ169" s="218">
        <v>103605</v>
      </c>
      <c r="BR169" s="218" t="s">
        <v>374</v>
      </c>
      <c r="BS169" s="218" t="s">
        <v>241</v>
      </c>
      <c r="BT169" s="194" t="str">
        <f t="shared" si="23"/>
        <v>Maintained</v>
      </c>
      <c r="BU169" s="211">
        <v>103</v>
      </c>
      <c r="BV169" s="211">
        <v>174</v>
      </c>
      <c r="BW169" s="199">
        <f t="shared" si="30"/>
        <v>10</v>
      </c>
      <c r="BX169" s="195" t="str">
        <f t="shared" si="31"/>
        <v>33010</v>
      </c>
      <c r="BY169" s="195"/>
    </row>
    <row r="170" spans="66:77" ht="14.5" x14ac:dyDescent="0.35">
      <c r="BN170" s="218">
        <v>330</v>
      </c>
      <c r="BO170" s="218" t="s">
        <v>100</v>
      </c>
      <c r="BP170" s="218">
        <v>3307016</v>
      </c>
      <c r="BQ170" s="218">
        <v>103606</v>
      </c>
      <c r="BR170" s="218" t="s">
        <v>375</v>
      </c>
      <c r="BS170" s="218" t="s">
        <v>264</v>
      </c>
      <c r="BT170" s="194" t="str">
        <f t="shared" si="23"/>
        <v>Maintained</v>
      </c>
      <c r="BU170" s="211">
        <v>0</v>
      </c>
      <c r="BV170" s="211">
        <v>186</v>
      </c>
      <c r="BW170" s="199">
        <f t="shared" si="30"/>
        <v>11</v>
      </c>
      <c r="BX170" s="195" t="str">
        <f t="shared" si="31"/>
        <v>33011</v>
      </c>
      <c r="BY170" s="195"/>
    </row>
    <row r="171" spans="66:77" ht="14.5" x14ac:dyDescent="0.35">
      <c r="BN171" s="218">
        <v>330</v>
      </c>
      <c r="BO171" s="218" t="s">
        <v>100</v>
      </c>
      <c r="BP171" s="218">
        <v>3307030</v>
      </c>
      <c r="BQ171" s="218">
        <v>103611</v>
      </c>
      <c r="BR171" s="218" t="s">
        <v>376</v>
      </c>
      <c r="BS171" s="218" t="s">
        <v>264</v>
      </c>
      <c r="BT171" s="194" t="str">
        <f t="shared" si="23"/>
        <v>Maintained</v>
      </c>
      <c r="BU171" s="211">
        <v>0</v>
      </c>
      <c r="BV171" s="211">
        <v>81</v>
      </c>
      <c r="BW171" s="199">
        <f t="shared" si="30"/>
        <v>12</v>
      </c>
      <c r="BX171" s="195" t="str">
        <f t="shared" si="31"/>
        <v>33012</v>
      </c>
      <c r="BY171" s="195"/>
    </row>
    <row r="172" spans="66:77" ht="14.5" x14ac:dyDescent="0.35">
      <c r="BN172" s="218">
        <v>330</v>
      </c>
      <c r="BO172" s="218" t="s">
        <v>100</v>
      </c>
      <c r="BP172" s="218">
        <v>3307031</v>
      </c>
      <c r="BQ172" s="218">
        <v>138281</v>
      </c>
      <c r="BR172" s="218" t="s">
        <v>377</v>
      </c>
      <c r="BS172" s="218" t="s">
        <v>245</v>
      </c>
      <c r="BT172" s="194" t="str">
        <f t="shared" si="23"/>
        <v>Academy</v>
      </c>
      <c r="BU172" s="211">
        <v>89</v>
      </c>
      <c r="BV172" s="211">
        <v>173</v>
      </c>
      <c r="BW172" s="199">
        <f t="shared" si="30"/>
        <v>13</v>
      </c>
      <c r="BX172" s="195" t="str">
        <f t="shared" si="31"/>
        <v>33013</v>
      </c>
      <c r="BY172" s="195"/>
    </row>
    <row r="173" spans="66:77" ht="14.5" x14ac:dyDescent="0.35">
      <c r="BN173" s="218">
        <v>330</v>
      </c>
      <c r="BO173" s="218" t="s">
        <v>100</v>
      </c>
      <c r="BP173" s="218">
        <v>3307033</v>
      </c>
      <c r="BQ173" s="218">
        <v>103613</v>
      </c>
      <c r="BR173" s="218" t="s">
        <v>378</v>
      </c>
      <c r="BS173" s="218" t="s">
        <v>264</v>
      </c>
      <c r="BT173" s="194" t="str">
        <f t="shared" si="23"/>
        <v>Maintained</v>
      </c>
      <c r="BU173" s="211">
        <v>0</v>
      </c>
      <c r="BV173" s="211">
        <v>406</v>
      </c>
      <c r="BW173" s="199">
        <f t="shared" si="30"/>
        <v>14</v>
      </c>
      <c r="BX173" s="195" t="str">
        <f t="shared" si="31"/>
        <v>33014</v>
      </c>
      <c r="BY173" s="195"/>
    </row>
    <row r="174" spans="66:77" ht="14.5" x14ac:dyDescent="0.35">
      <c r="BN174" s="218">
        <v>330</v>
      </c>
      <c r="BO174" s="218" t="s">
        <v>100</v>
      </c>
      <c r="BP174" s="218">
        <v>3307034</v>
      </c>
      <c r="BQ174" s="218">
        <v>103614</v>
      </c>
      <c r="BR174" s="218" t="s">
        <v>379</v>
      </c>
      <c r="BS174" s="218" t="s">
        <v>241</v>
      </c>
      <c r="BT174" s="194" t="str">
        <f t="shared" si="23"/>
        <v>Maintained</v>
      </c>
      <c r="BU174" s="211">
        <v>30</v>
      </c>
      <c r="BV174" s="211">
        <v>53</v>
      </c>
      <c r="BW174" s="199">
        <f t="shared" si="30"/>
        <v>15</v>
      </c>
      <c r="BX174" s="195" t="str">
        <f t="shared" si="31"/>
        <v>33015</v>
      </c>
      <c r="BY174" s="195"/>
    </row>
    <row r="175" spans="66:77" ht="14.5" x14ac:dyDescent="0.35">
      <c r="BN175" s="218">
        <v>330</v>
      </c>
      <c r="BO175" s="218" t="s">
        <v>100</v>
      </c>
      <c r="BP175" s="218">
        <v>3307035</v>
      </c>
      <c r="BQ175" s="218">
        <v>103615</v>
      </c>
      <c r="BR175" s="218" t="s">
        <v>380</v>
      </c>
      <c r="BS175" s="218" t="s">
        <v>264</v>
      </c>
      <c r="BT175" s="194" t="str">
        <f t="shared" si="23"/>
        <v>Maintained</v>
      </c>
      <c r="BU175" s="211">
        <v>150</v>
      </c>
      <c r="BV175" s="211">
        <v>0</v>
      </c>
      <c r="BW175" s="199">
        <f t="shared" si="30"/>
        <v>16</v>
      </c>
      <c r="BX175" s="195" t="str">
        <f t="shared" si="31"/>
        <v>33016</v>
      </c>
      <c r="BY175" s="195"/>
    </row>
    <row r="176" spans="66:77" ht="14.5" x14ac:dyDescent="0.35">
      <c r="BN176" s="218">
        <v>330</v>
      </c>
      <c r="BO176" s="218" t="s">
        <v>100</v>
      </c>
      <c r="BP176" s="218">
        <v>3307038</v>
      </c>
      <c r="BQ176" s="218">
        <v>144042</v>
      </c>
      <c r="BR176" s="218" t="s">
        <v>382</v>
      </c>
      <c r="BS176" s="218" t="s">
        <v>245</v>
      </c>
      <c r="BT176" s="194" t="str">
        <f t="shared" si="23"/>
        <v>Academy</v>
      </c>
      <c r="BU176" s="211">
        <v>102</v>
      </c>
      <c r="BV176" s="211">
        <v>0</v>
      </c>
      <c r="BW176" s="199">
        <f t="shared" si="30"/>
        <v>17</v>
      </c>
      <c r="BX176" s="195" t="str">
        <f t="shared" si="31"/>
        <v>33017</v>
      </c>
      <c r="BY176" s="195"/>
    </row>
    <row r="177" spans="66:77" ht="14.5" x14ac:dyDescent="0.35">
      <c r="BN177" s="218">
        <v>330</v>
      </c>
      <c r="BO177" s="218" t="s">
        <v>100</v>
      </c>
      <c r="BP177" s="218">
        <v>3307045</v>
      </c>
      <c r="BQ177" s="218">
        <v>103622</v>
      </c>
      <c r="BR177" s="218" t="s">
        <v>384</v>
      </c>
      <c r="BS177" s="218" t="s">
        <v>264</v>
      </c>
      <c r="BT177" s="194" t="str">
        <f t="shared" si="23"/>
        <v>Maintained</v>
      </c>
      <c r="BU177" s="211">
        <v>144</v>
      </c>
      <c r="BV177" s="211">
        <v>135</v>
      </c>
      <c r="BW177" s="199">
        <f t="shared" si="30"/>
        <v>18</v>
      </c>
      <c r="BX177" s="195" t="str">
        <f t="shared" si="31"/>
        <v>33018</v>
      </c>
      <c r="BY177" s="195"/>
    </row>
    <row r="178" spans="66:77" ht="14.5" x14ac:dyDescent="0.35">
      <c r="BN178" s="218">
        <v>330</v>
      </c>
      <c r="BO178" s="218" t="s">
        <v>100</v>
      </c>
      <c r="BP178" s="218">
        <v>3307047</v>
      </c>
      <c r="BQ178" s="218">
        <v>103623</v>
      </c>
      <c r="BR178" s="218" t="s">
        <v>385</v>
      </c>
      <c r="BS178" s="218" t="s">
        <v>241</v>
      </c>
      <c r="BT178" s="194" t="str">
        <f t="shared" si="23"/>
        <v>Maintained</v>
      </c>
      <c r="BU178" s="211">
        <v>92</v>
      </c>
      <c r="BV178" s="211">
        <v>0</v>
      </c>
      <c r="BW178" s="199">
        <f t="shared" si="30"/>
        <v>19</v>
      </c>
      <c r="BX178" s="195" t="str">
        <f t="shared" si="31"/>
        <v>33019</v>
      </c>
      <c r="BY178" s="195"/>
    </row>
    <row r="179" spans="66:77" ht="14.5" x14ac:dyDescent="0.35">
      <c r="BN179" s="218">
        <v>330</v>
      </c>
      <c r="BO179" s="218" t="s">
        <v>100</v>
      </c>
      <c r="BP179" s="218">
        <v>3307049</v>
      </c>
      <c r="BQ179" s="218">
        <v>144043</v>
      </c>
      <c r="BR179" s="218" t="s">
        <v>260</v>
      </c>
      <c r="BS179" s="218" t="s">
        <v>245</v>
      </c>
      <c r="BT179" s="194" t="str">
        <f t="shared" si="23"/>
        <v>Academy</v>
      </c>
      <c r="BU179" s="211">
        <v>89</v>
      </c>
      <c r="BV179" s="211">
        <v>0</v>
      </c>
      <c r="BW179" s="199">
        <f t="shared" si="30"/>
        <v>20</v>
      </c>
      <c r="BX179" s="195" t="str">
        <f t="shared" si="31"/>
        <v>33020</v>
      </c>
      <c r="BY179" s="195"/>
    </row>
    <row r="180" spans="66:77" ht="14.5" x14ac:dyDescent="0.35">
      <c r="BN180" s="218">
        <v>330</v>
      </c>
      <c r="BO180" s="218" t="s">
        <v>100</v>
      </c>
      <c r="BP180" s="218">
        <v>3307050</v>
      </c>
      <c r="BQ180" s="218">
        <v>103625</v>
      </c>
      <c r="BR180" s="218" t="s">
        <v>1235</v>
      </c>
      <c r="BS180" s="218" t="s">
        <v>264</v>
      </c>
      <c r="BT180" s="194" t="str">
        <f t="shared" si="23"/>
        <v>Maintained</v>
      </c>
      <c r="BU180" s="211">
        <v>0</v>
      </c>
      <c r="BV180" s="211">
        <v>113</v>
      </c>
      <c r="BW180" s="199">
        <f t="shared" si="30"/>
        <v>21</v>
      </c>
      <c r="BX180" s="195" t="str">
        <f t="shared" si="31"/>
        <v>33021</v>
      </c>
      <c r="BY180" s="195"/>
    </row>
    <row r="181" spans="66:77" ht="14.5" x14ac:dyDescent="0.35">
      <c r="BN181" s="218">
        <v>330</v>
      </c>
      <c r="BO181" s="218" t="s">
        <v>100</v>
      </c>
      <c r="BP181" s="218">
        <v>3307051</v>
      </c>
      <c r="BQ181" s="218">
        <v>103626</v>
      </c>
      <c r="BR181" s="218" t="s">
        <v>386</v>
      </c>
      <c r="BS181" s="218" t="s">
        <v>241</v>
      </c>
      <c r="BT181" s="194" t="str">
        <f t="shared" si="23"/>
        <v>Maintained</v>
      </c>
      <c r="BU181" s="211">
        <v>112</v>
      </c>
      <c r="BV181" s="211">
        <v>0</v>
      </c>
      <c r="BW181" s="199">
        <f t="shared" si="30"/>
        <v>22</v>
      </c>
      <c r="BX181" s="195" t="str">
        <f t="shared" si="31"/>
        <v>33022</v>
      </c>
      <c r="BY181" s="195"/>
    </row>
    <row r="182" spans="66:77" ht="14.5" x14ac:dyDescent="0.35">
      <c r="BN182" s="218">
        <v>330</v>
      </c>
      <c r="BO182" s="218" t="s">
        <v>100</v>
      </c>
      <c r="BP182" s="218">
        <v>3307052</v>
      </c>
      <c r="BQ182" s="218">
        <v>103627</v>
      </c>
      <c r="BR182" s="218" t="s">
        <v>387</v>
      </c>
      <c r="BS182" s="218" t="s">
        <v>241</v>
      </c>
      <c r="BT182" s="194" t="str">
        <f t="shared" si="23"/>
        <v>Maintained</v>
      </c>
      <c r="BU182" s="211">
        <v>92</v>
      </c>
      <c r="BV182" s="211">
        <v>0</v>
      </c>
      <c r="BW182" s="199">
        <f t="shared" si="30"/>
        <v>23</v>
      </c>
      <c r="BX182" s="195" t="str">
        <f t="shared" si="31"/>
        <v>33023</v>
      </c>
      <c r="BY182" s="195"/>
    </row>
    <row r="183" spans="66:77" ht="14.5" x14ac:dyDescent="0.35">
      <c r="BN183" s="218">
        <v>330</v>
      </c>
      <c r="BO183" s="218" t="s">
        <v>100</v>
      </c>
      <c r="BP183" s="218">
        <v>3307053</v>
      </c>
      <c r="BQ183" s="218">
        <v>103628</v>
      </c>
      <c r="BR183" s="218" t="s">
        <v>388</v>
      </c>
      <c r="BS183" s="218" t="s">
        <v>241</v>
      </c>
      <c r="BT183" s="194" t="str">
        <f t="shared" si="23"/>
        <v>Maintained</v>
      </c>
      <c r="BU183" s="211">
        <v>0</v>
      </c>
      <c r="BV183" s="211">
        <v>182</v>
      </c>
      <c r="BW183" s="199">
        <f t="shared" si="30"/>
        <v>24</v>
      </c>
      <c r="BX183" s="195" t="str">
        <f t="shared" si="31"/>
        <v>33024</v>
      </c>
      <c r="BY183" s="195"/>
    </row>
    <row r="184" spans="66:77" ht="14.5" x14ac:dyDescent="0.35">
      <c r="BN184" s="218">
        <v>330</v>
      </c>
      <c r="BO184" s="218" t="s">
        <v>100</v>
      </c>
      <c r="BP184" s="218">
        <v>3307060</v>
      </c>
      <c r="BQ184" s="218">
        <v>103630</v>
      </c>
      <c r="BR184" s="218" t="s">
        <v>389</v>
      </c>
      <c r="BS184" s="218" t="s">
        <v>264</v>
      </c>
      <c r="BT184" s="194" t="str">
        <f t="shared" si="23"/>
        <v>Maintained</v>
      </c>
      <c r="BU184" s="211">
        <v>98</v>
      </c>
      <c r="BV184" s="211">
        <v>0</v>
      </c>
      <c r="BW184" s="199">
        <f t="shared" si="30"/>
        <v>25</v>
      </c>
      <c r="BX184" s="195" t="str">
        <f t="shared" si="31"/>
        <v>33025</v>
      </c>
      <c r="BY184" s="195"/>
    </row>
    <row r="185" spans="66:77" ht="14.5" x14ac:dyDescent="0.35">
      <c r="BN185" s="218">
        <v>330</v>
      </c>
      <c r="BO185" s="218" t="s">
        <v>100</v>
      </c>
      <c r="BP185" s="218">
        <v>3307062</v>
      </c>
      <c r="BQ185" s="218">
        <v>103632</v>
      </c>
      <c r="BR185" s="218" t="s">
        <v>390</v>
      </c>
      <c r="BS185" s="218" t="s">
        <v>241</v>
      </c>
      <c r="BT185" s="194" t="str">
        <f t="shared" si="23"/>
        <v>Maintained</v>
      </c>
      <c r="BU185" s="211">
        <v>13</v>
      </c>
      <c r="BV185" s="211">
        <v>111</v>
      </c>
      <c r="BW185" s="199">
        <f t="shared" si="30"/>
        <v>26</v>
      </c>
      <c r="BX185" s="195" t="str">
        <f t="shared" si="31"/>
        <v>33026</v>
      </c>
      <c r="BY185" s="195"/>
    </row>
    <row r="186" spans="66:77" ht="14.5" x14ac:dyDescent="0.35">
      <c r="BN186" s="218">
        <v>330</v>
      </c>
      <c r="BO186" s="218" t="s">
        <v>100</v>
      </c>
      <c r="BP186" s="218">
        <v>3307063</v>
      </c>
      <c r="BQ186" s="218">
        <v>139526</v>
      </c>
      <c r="BR186" s="218" t="s">
        <v>391</v>
      </c>
      <c r="BS186" s="218" t="s">
        <v>245</v>
      </c>
      <c r="BT186" s="194" t="str">
        <f t="shared" si="23"/>
        <v>Academy</v>
      </c>
      <c r="BU186" s="211">
        <v>2</v>
      </c>
      <c r="BV186" s="211">
        <v>122</v>
      </c>
      <c r="BW186" s="199">
        <f t="shared" si="30"/>
        <v>27</v>
      </c>
      <c r="BX186" s="195" t="str">
        <f t="shared" si="31"/>
        <v>33027</v>
      </c>
      <c r="BY186" s="195"/>
    </row>
    <row r="187" spans="66:77" ht="14.5" x14ac:dyDescent="0.35">
      <c r="BN187" s="218">
        <v>331</v>
      </c>
      <c r="BO187" s="218" t="s">
        <v>125</v>
      </c>
      <c r="BP187" s="218">
        <v>3317000</v>
      </c>
      <c r="BQ187" s="218">
        <v>139911</v>
      </c>
      <c r="BR187" s="218" t="s">
        <v>1109</v>
      </c>
      <c r="BS187" s="218" t="s">
        <v>286</v>
      </c>
      <c r="BT187" s="194" t="str">
        <f t="shared" si="23"/>
        <v>Academy</v>
      </c>
      <c r="BU187" s="211">
        <v>102</v>
      </c>
      <c r="BV187" s="211">
        <v>0</v>
      </c>
      <c r="BW187" s="199">
        <f t="shared" si="30"/>
        <v>1</v>
      </c>
      <c r="BX187" s="195" t="str">
        <f t="shared" si="31"/>
        <v>3311</v>
      </c>
      <c r="BY187" s="195"/>
    </row>
    <row r="188" spans="66:77" ht="14.5" x14ac:dyDescent="0.35">
      <c r="BN188" s="218">
        <v>331</v>
      </c>
      <c r="BO188" s="218" t="s">
        <v>125</v>
      </c>
      <c r="BP188" s="218">
        <v>3317002</v>
      </c>
      <c r="BQ188" s="218">
        <v>141376</v>
      </c>
      <c r="BR188" s="218" t="s">
        <v>392</v>
      </c>
      <c r="BS188" s="218" t="s">
        <v>286</v>
      </c>
      <c r="BT188" s="194" t="str">
        <f t="shared" si="23"/>
        <v>Academy</v>
      </c>
      <c r="BU188" s="211">
        <v>0</v>
      </c>
      <c r="BV188" s="211">
        <v>197</v>
      </c>
      <c r="BW188" s="199">
        <f t="shared" si="30"/>
        <v>2</v>
      </c>
      <c r="BX188" s="195" t="str">
        <f t="shared" si="31"/>
        <v>3312</v>
      </c>
      <c r="BY188" s="195"/>
    </row>
    <row r="189" spans="66:77" ht="14.5" x14ac:dyDescent="0.35">
      <c r="BN189" s="218">
        <v>331</v>
      </c>
      <c r="BO189" s="218" t="s">
        <v>125</v>
      </c>
      <c r="BP189" s="218">
        <v>3317009</v>
      </c>
      <c r="BQ189" s="218">
        <v>103760</v>
      </c>
      <c r="BR189" s="218" t="s">
        <v>393</v>
      </c>
      <c r="BS189" s="218" t="s">
        <v>241</v>
      </c>
      <c r="BT189" s="194" t="str">
        <f t="shared" si="23"/>
        <v>Maintained</v>
      </c>
      <c r="BU189" s="211">
        <v>90</v>
      </c>
      <c r="BV189" s="211">
        <v>161</v>
      </c>
      <c r="BW189" s="199">
        <f t="shared" si="30"/>
        <v>3</v>
      </c>
      <c r="BX189" s="195" t="str">
        <f t="shared" si="31"/>
        <v>3313</v>
      </c>
      <c r="BY189" s="195"/>
    </row>
    <row r="190" spans="66:77" ht="14.5" x14ac:dyDescent="0.35">
      <c r="BN190" s="218">
        <v>331</v>
      </c>
      <c r="BO190" s="218" t="s">
        <v>125</v>
      </c>
      <c r="BP190" s="218">
        <v>3317017</v>
      </c>
      <c r="BQ190" s="218">
        <v>103763</v>
      </c>
      <c r="BR190" s="218" t="s">
        <v>394</v>
      </c>
      <c r="BS190" s="218" t="s">
        <v>241</v>
      </c>
      <c r="BT190" s="194" t="str">
        <f t="shared" si="23"/>
        <v>Maintained</v>
      </c>
      <c r="BU190" s="211">
        <v>118</v>
      </c>
      <c r="BV190" s="211">
        <v>0</v>
      </c>
      <c r="BW190" s="199">
        <f t="shared" si="30"/>
        <v>4</v>
      </c>
      <c r="BX190" s="195" t="str">
        <f t="shared" si="31"/>
        <v>3314</v>
      </c>
      <c r="BY190" s="195"/>
    </row>
    <row r="191" spans="66:77" ht="14.5" x14ac:dyDescent="0.35">
      <c r="BN191" s="218">
        <v>331</v>
      </c>
      <c r="BO191" s="218" t="s">
        <v>125</v>
      </c>
      <c r="BP191" s="218">
        <v>3317019</v>
      </c>
      <c r="BQ191" s="218">
        <v>103765</v>
      </c>
      <c r="BR191" s="218" t="s">
        <v>395</v>
      </c>
      <c r="BS191" s="218" t="s">
        <v>241</v>
      </c>
      <c r="BT191" s="194" t="str">
        <f t="shared" si="23"/>
        <v>Maintained</v>
      </c>
      <c r="BU191" s="211">
        <v>0</v>
      </c>
      <c r="BV191" s="211">
        <v>126</v>
      </c>
      <c r="BW191" s="199">
        <f t="shared" si="30"/>
        <v>5</v>
      </c>
      <c r="BX191" s="195" t="str">
        <f t="shared" si="31"/>
        <v>3315</v>
      </c>
      <c r="BY191" s="195"/>
    </row>
    <row r="192" spans="66:77" ht="14.5" x14ac:dyDescent="0.35">
      <c r="BN192" s="218">
        <v>331</v>
      </c>
      <c r="BO192" s="218" t="s">
        <v>125</v>
      </c>
      <c r="BP192" s="218">
        <v>3317021</v>
      </c>
      <c r="BQ192" s="218">
        <v>131574</v>
      </c>
      <c r="BR192" s="218" t="s">
        <v>396</v>
      </c>
      <c r="BS192" s="218" t="s">
        <v>241</v>
      </c>
      <c r="BT192" s="194" t="str">
        <f t="shared" si="23"/>
        <v>Maintained</v>
      </c>
      <c r="BU192" s="211">
        <v>57</v>
      </c>
      <c r="BV192" s="211">
        <v>87</v>
      </c>
      <c r="BW192" s="199">
        <f t="shared" si="30"/>
        <v>6</v>
      </c>
      <c r="BX192" s="195" t="str">
        <f t="shared" si="31"/>
        <v>3316</v>
      </c>
      <c r="BY192" s="195"/>
    </row>
    <row r="193" spans="66:77" ht="14.5" x14ac:dyDescent="0.35">
      <c r="BN193" s="218">
        <v>331</v>
      </c>
      <c r="BO193" s="218" t="s">
        <v>125</v>
      </c>
      <c r="BP193" s="218">
        <v>3317022</v>
      </c>
      <c r="BQ193" s="218">
        <v>149424</v>
      </c>
      <c r="BR193" s="218" t="s">
        <v>1197</v>
      </c>
      <c r="BS193" s="218" t="s">
        <v>245</v>
      </c>
      <c r="BT193" s="194" t="str">
        <f t="shared" si="23"/>
        <v>Academy</v>
      </c>
      <c r="BU193" s="211">
        <v>0</v>
      </c>
      <c r="BV193" s="211">
        <v>144.5</v>
      </c>
      <c r="BW193" s="199">
        <f t="shared" si="30"/>
        <v>7</v>
      </c>
      <c r="BX193" s="195" t="str">
        <f t="shared" si="31"/>
        <v>3317</v>
      </c>
      <c r="BY193" s="195"/>
    </row>
    <row r="194" spans="66:77" ht="14.5" x14ac:dyDescent="0.35">
      <c r="BN194" s="218">
        <v>331</v>
      </c>
      <c r="BO194" s="218" t="s">
        <v>125</v>
      </c>
      <c r="BP194" s="218">
        <v>3317024</v>
      </c>
      <c r="BQ194" s="218">
        <v>135569</v>
      </c>
      <c r="BR194" s="218" t="s">
        <v>397</v>
      </c>
      <c r="BS194" s="218" t="s">
        <v>241</v>
      </c>
      <c r="BT194" s="194" t="str">
        <f t="shared" si="23"/>
        <v>Maintained</v>
      </c>
      <c r="BU194" s="211">
        <v>161</v>
      </c>
      <c r="BV194" s="211">
        <v>0</v>
      </c>
      <c r="BW194" s="199">
        <f t="shared" si="30"/>
        <v>8</v>
      </c>
      <c r="BX194" s="195" t="str">
        <f t="shared" si="31"/>
        <v>3318</v>
      </c>
      <c r="BY194" s="195"/>
    </row>
    <row r="195" spans="66:77" ht="14.5" x14ac:dyDescent="0.35">
      <c r="BN195" s="218">
        <v>332</v>
      </c>
      <c r="BO195" s="218" t="s">
        <v>134</v>
      </c>
      <c r="BP195" s="218">
        <v>3327001</v>
      </c>
      <c r="BQ195" s="218">
        <v>103877</v>
      </c>
      <c r="BR195" s="218" t="s">
        <v>1153</v>
      </c>
      <c r="BS195" s="218" t="s">
        <v>264</v>
      </c>
      <c r="BT195" s="194" t="str">
        <f t="shared" si="23"/>
        <v>Maintained</v>
      </c>
      <c r="BU195" s="211">
        <v>0</v>
      </c>
      <c r="BV195" s="211">
        <v>189</v>
      </c>
      <c r="BW195" s="199">
        <f t="shared" si="30"/>
        <v>1</v>
      </c>
      <c r="BX195" s="195" t="str">
        <f t="shared" si="31"/>
        <v>3321</v>
      </c>
      <c r="BY195" s="195"/>
    </row>
    <row r="196" spans="66:77" ht="14.5" x14ac:dyDescent="0.35">
      <c r="BN196" s="218">
        <v>332</v>
      </c>
      <c r="BO196" s="218" t="s">
        <v>134</v>
      </c>
      <c r="BP196" s="218">
        <v>3327002</v>
      </c>
      <c r="BQ196" s="218">
        <v>103878</v>
      </c>
      <c r="BR196" s="218" t="s">
        <v>398</v>
      </c>
      <c r="BS196" s="218" t="s">
        <v>241</v>
      </c>
      <c r="BT196" s="194" t="str">
        <f t="shared" si="23"/>
        <v>Maintained</v>
      </c>
      <c r="BU196" s="211">
        <v>110</v>
      </c>
      <c r="BV196" s="211">
        <v>79</v>
      </c>
      <c r="BW196" s="199">
        <f t="shared" si="30"/>
        <v>2</v>
      </c>
      <c r="BX196" s="195" t="str">
        <f t="shared" si="31"/>
        <v>3322</v>
      </c>
      <c r="BY196" s="195"/>
    </row>
    <row r="197" spans="66:77" ht="14.5" x14ac:dyDescent="0.35">
      <c r="BN197" s="218">
        <v>332</v>
      </c>
      <c r="BO197" s="218" t="s">
        <v>134</v>
      </c>
      <c r="BP197" s="218">
        <v>3327003</v>
      </c>
      <c r="BQ197" s="218">
        <v>103879</v>
      </c>
      <c r="BR197" s="218" t="s">
        <v>1110</v>
      </c>
      <c r="BS197" s="218" t="s">
        <v>241</v>
      </c>
      <c r="BT197" s="194" t="str">
        <f t="shared" ref="BT197:BT260" si="32">IF(OR(LEFT(BS197,7)="Academy",LEFT(BS197,11)="Free School"),"Academy","Maintained")</f>
        <v>Maintained</v>
      </c>
      <c r="BU197" s="211">
        <v>111</v>
      </c>
      <c r="BV197" s="211">
        <v>0</v>
      </c>
      <c r="BW197" s="199">
        <f t="shared" si="30"/>
        <v>3</v>
      </c>
      <c r="BX197" s="195" t="str">
        <f t="shared" si="31"/>
        <v>3323</v>
      </c>
      <c r="BY197" s="195"/>
    </row>
    <row r="198" spans="66:77" ht="14.5" x14ac:dyDescent="0.35">
      <c r="BN198" s="218">
        <v>332</v>
      </c>
      <c r="BO198" s="218" t="s">
        <v>134</v>
      </c>
      <c r="BP198" s="218">
        <v>3327004</v>
      </c>
      <c r="BQ198" s="218">
        <v>103880</v>
      </c>
      <c r="BR198" s="218" t="s">
        <v>399</v>
      </c>
      <c r="BS198" s="218" t="s">
        <v>241</v>
      </c>
      <c r="BT198" s="194" t="str">
        <f t="shared" si="32"/>
        <v>Maintained</v>
      </c>
      <c r="BU198" s="211">
        <v>74</v>
      </c>
      <c r="BV198" s="211">
        <v>78</v>
      </c>
      <c r="BW198" s="199">
        <f t="shared" si="30"/>
        <v>4</v>
      </c>
      <c r="BX198" s="195" t="str">
        <f t="shared" si="31"/>
        <v>3324</v>
      </c>
      <c r="BY198" s="195"/>
    </row>
    <row r="199" spans="66:77" ht="14.5" x14ac:dyDescent="0.35">
      <c r="BN199" s="218">
        <v>332</v>
      </c>
      <c r="BO199" s="218" t="s">
        <v>134</v>
      </c>
      <c r="BP199" s="218">
        <v>3327005</v>
      </c>
      <c r="BQ199" s="218">
        <v>103881</v>
      </c>
      <c r="BR199" s="218" t="s">
        <v>400</v>
      </c>
      <c r="BS199" s="218" t="s">
        <v>264</v>
      </c>
      <c r="BT199" s="194" t="str">
        <f t="shared" si="32"/>
        <v>Maintained</v>
      </c>
      <c r="BU199" s="211">
        <v>95</v>
      </c>
      <c r="BV199" s="211">
        <v>76</v>
      </c>
      <c r="BW199" s="199">
        <f t="shared" si="30"/>
        <v>5</v>
      </c>
      <c r="BX199" s="195" t="str">
        <f t="shared" si="31"/>
        <v>3325</v>
      </c>
      <c r="BY199" s="195"/>
    </row>
    <row r="200" spans="66:77" ht="14.5" x14ac:dyDescent="0.35">
      <c r="BN200" s="218">
        <v>332</v>
      </c>
      <c r="BO200" s="218" t="s">
        <v>134</v>
      </c>
      <c r="BP200" s="218">
        <v>3327008</v>
      </c>
      <c r="BQ200" s="218">
        <v>103882</v>
      </c>
      <c r="BR200" s="218" t="s">
        <v>401</v>
      </c>
      <c r="BS200" s="218" t="s">
        <v>241</v>
      </c>
      <c r="BT200" s="194" t="str">
        <f t="shared" si="32"/>
        <v>Maintained</v>
      </c>
      <c r="BU200" s="211">
        <v>0</v>
      </c>
      <c r="BV200" s="211">
        <v>48</v>
      </c>
      <c r="BW200" s="199">
        <f t="shared" si="30"/>
        <v>6</v>
      </c>
      <c r="BX200" s="195" t="str">
        <f t="shared" si="31"/>
        <v>3326</v>
      </c>
      <c r="BY200" s="195"/>
    </row>
    <row r="201" spans="66:77" ht="14.5" x14ac:dyDescent="0.35">
      <c r="BN201" s="218">
        <v>332</v>
      </c>
      <c r="BO201" s="218" t="s">
        <v>134</v>
      </c>
      <c r="BP201" s="218">
        <v>3327009</v>
      </c>
      <c r="BQ201" s="218">
        <v>103883</v>
      </c>
      <c r="BR201" s="218" t="s">
        <v>402</v>
      </c>
      <c r="BS201" s="218" t="s">
        <v>241</v>
      </c>
      <c r="BT201" s="194" t="str">
        <f t="shared" si="32"/>
        <v>Maintained</v>
      </c>
      <c r="BU201" s="211">
        <v>48</v>
      </c>
      <c r="BV201" s="211">
        <v>62</v>
      </c>
      <c r="BW201" s="199">
        <f t="shared" si="30"/>
        <v>7</v>
      </c>
      <c r="BX201" s="195" t="str">
        <f t="shared" si="31"/>
        <v>3327</v>
      </c>
      <c r="BY201" s="195"/>
    </row>
    <row r="202" spans="66:77" ht="14.5" x14ac:dyDescent="0.35">
      <c r="BN202" s="218">
        <v>333</v>
      </c>
      <c r="BO202" s="218" t="s">
        <v>198</v>
      </c>
      <c r="BP202" s="218">
        <v>3337000</v>
      </c>
      <c r="BQ202" s="218">
        <v>148400</v>
      </c>
      <c r="BR202" s="218" t="s">
        <v>1154</v>
      </c>
      <c r="BS202" s="218" t="s">
        <v>256</v>
      </c>
      <c r="BT202" s="194" t="str">
        <f t="shared" si="32"/>
        <v>Academy</v>
      </c>
      <c r="BU202" s="211">
        <v>0</v>
      </c>
      <c r="BV202" s="211">
        <v>98</v>
      </c>
      <c r="BW202" s="199">
        <f t="shared" si="30"/>
        <v>1</v>
      </c>
      <c r="BX202" s="195" t="str">
        <f t="shared" si="31"/>
        <v>3331</v>
      </c>
      <c r="BY202" s="195"/>
    </row>
    <row r="203" spans="66:77" ht="14.5" x14ac:dyDescent="0.35">
      <c r="BN203" s="218">
        <v>333</v>
      </c>
      <c r="BO203" s="218" t="s">
        <v>198</v>
      </c>
      <c r="BP203" s="218">
        <v>3337001</v>
      </c>
      <c r="BQ203" s="218">
        <v>147347</v>
      </c>
      <c r="BR203" s="218" t="s">
        <v>403</v>
      </c>
      <c r="BS203" s="218" t="s">
        <v>245</v>
      </c>
      <c r="BT203" s="194" t="str">
        <f t="shared" si="32"/>
        <v>Academy</v>
      </c>
      <c r="BU203" s="211">
        <v>60</v>
      </c>
      <c r="BV203" s="211">
        <v>58</v>
      </c>
      <c r="BW203" s="199">
        <f t="shared" si="30"/>
        <v>2</v>
      </c>
      <c r="BX203" s="195" t="str">
        <f t="shared" si="31"/>
        <v>3332</v>
      </c>
      <c r="BY203" s="195"/>
    </row>
    <row r="204" spans="66:77" ht="14.5" x14ac:dyDescent="0.35">
      <c r="BN204" s="218">
        <v>333</v>
      </c>
      <c r="BO204" s="218" t="s">
        <v>198</v>
      </c>
      <c r="BP204" s="218">
        <v>3337006</v>
      </c>
      <c r="BQ204" s="218">
        <v>149156</v>
      </c>
      <c r="BR204" s="218" t="s">
        <v>1198</v>
      </c>
      <c r="BS204" s="218" t="s">
        <v>256</v>
      </c>
      <c r="BT204" s="194" t="str">
        <f t="shared" si="32"/>
        <v>Academy</v>
      </c>
      <c r="BU204" s="211">
        <v>44</v>
      </c>
      <c r="BV204" s="211">
        <v>0</v>
      </c>
      <c r="BW204" s="199">
        <f t="shared" si="30"/>
        <v>3</v>
      </c>
      <c r="BX204" s="195" t="str">
        <f t="shared" si="31"/>
        <v>3333</v>
      </c>
      <c r="BY204" s="195"/>
    </row>
    <row r="205" spans="66:77" ht="14.5" x14ac:dyDescent="0.35">
      <c r="BN205" s="218">
        <v>333</v>
      </c>
      <c r="BO205" s="218" t="s">
        <v>198</v>
      </c>
      <c r="BP205" s="218">
        <v>3337017</v>
      </c>
      <c r="BQ205" s="218">
        <v>132231</v>
      </c>
      <c r="BR205" s="218" t="s">
        <v>404</v>
      </c>
      <c r="BS205" s="218" t="s">
        <v>241</v>
      </c>
      <c r="BT205" s="194" t="str">
        <f t="shared" si="32"/>
        <v>Maintained</v>
      </c>
      <c r="BU205" s="211">
        <v>0</v>
      </c>
      <c r="BV205" s="211">
        <v>214</v>
      </c>
      <c r="BW205" s="199">
        <f t="shared" si="30"/>
        <v>4</v>
      </c>
      <c r="BX205" s="195" t="str">
        <f t="shared" si="31"/>
        <v>3334</v>
      </c>
      <c r="BY205" s="195"/>
    </row>
    <row r="206" spans="66:77" ht="14.5" x14ac:dyDescent="0.35">
      <c r="BN206" s="218">
        <v>333</v>
      </c>
      <c r="BO206" s="218" t="s">
        <v>198</v>
      </c>
      <c r="BP206" s="218">
        <v>3337018</v>
      </c>
      <c r="BQ206" s="218">
        <v>132232</v>
      </c>
      <c r="BR206" s="218" t="s">
        <v>405</v>
      </c>
      <c r="BS206" s="218" t="s">
        <v>241</v>
      </c>
      <c r="BT206" s="194" t="str">
        <f t="shared" si="32"/>
        <v>Maintained</v>
      </c>
      <c r="BU206" s="211">
        <v>143</v>
      </c>
      <c r="BV206" s="211">
        <v>0</v>
      </c>
      <c r="BW206" s="199">
        <f t="shared" si="30"/>
        <v>5</v>
      </c>
      <c r="BX206" s="195" t="str">
        <f t="shared" si="31"/>
        <v>3335</v>
      </c>
      <c r="BY206" s="195"/>
    </row>
    <row r="207" spans="66:77" ht="14.5" x14ac:dyDescent="0.35">
      <c r="BN207" s="218">
        <v>333</v>
      </c>
      <c r="BO207" s="218" t="s">
        <v>198</v>
      </c>
      <c r="BP207" s="218">
        <v>3337019</v>
      </c>
      <c r="BQ207" s="218">
        <v>132233</v>
      </c>
      <c r="BR207" s="218" t="s">
        <v>406</v>
      </c>
      <c r="BS207" s="218" t="s">
        <v>241</v>
      </c>
      <c r="BT207" s="194" t="str">
        <f t="shared" si="32"/>
        <v>Maintained</v>
      </c>
      <c r="BU207" s="211">
        <v>17</v>
      </c>
      <c r="BV207" s="211">
        <v>234</v>
      </c>
      <c r="BW207" s="199">
        <f t="shared" si="30"/>
        <v>6</v>
      </c>
      <c r="BX207" s="195" t="str">
        <f t="shared" si="31"/>
        <v>3336</v>
      </c>
      <c r="BY207" s="195"/>
    </row>
    <row r="208" spans="66:77" ht="14.5" x14ac:dyDescent="0.35">
      <c r="BN208" s="218">
        <v>334</v>
      </c>
      <c r="BO208" s="218" t="s">
        <v>203</v>
      </c>
      <c r="BP208" s="218">
        <v>3347001</v>
      </c>
      <c r="BQ208" s="218">
        <v>104130</v>
      </c>
      <c r="BR208" s="218" t="s">
        <v>407</v>
      </c>
      <c r="BS208" s="218" t="s">
        <v>241</v>
      </c>
      <c r="BT208" s="194" t="str">
        <f t="shared" si="32"/>
        <v>Maintained</v>
      </c>
      <c r="BU208" s="211">
        <v>66</v>
      </c>
      <c r="BV208" s="211">
        <v>122</v>
      </c>
      <c r="BW208" s="199">
        <f t="shared" si="30"/>
        <v>1</v>
      </c>
      <c r="BX208" s="195" t="str">
        <f t="shared" si="31"/>
        <v>3341</v>
      </c>
      <c r="BY208" s="195"/>
    </row>
    <row r="209" spans="66:77" ht="14.5" x14ac:dyDescent="0.35">
      <c r="BN209" s="218">
        <v>334</v>
      </c>
      <c r="BO209" s="218" t="s">
        <v>203</v>
      </c>
      <c r="BP209" s="218">
        <v>3347002</v>
      </c>
      <c r="BQ209" s="218">
        <v>104131</v>
      </c>
      <c r="BR209" s="218" t="s">
        <v>408</v>
      </c>
      <c r="BS209" s="218" t="s">
        <v>241</v>
      </c>
      <c r="BT209" s="194" t="str">
        <f t="shared" si="32"/>
        <v>Maintained</v>
      </c>
      <c r="BU209" s="211">
        <v>87</v>
      </c>
      <c r="BV209" s="211">
        <v>64</v>
      </c>
      <c r="BW209" s="199">
        <f t="shared" si="30"/>
        <v>2</v>
      </c>
      <c r="BX209" s="195" t="str">
        <f t="shared" si="31"/>
        <v>3342</v>
      </c>
      <c r="BY209" s="195"/>
    </row>
    <row r="210" spans="66:77" ht="14.5" x14ac:dyDescent="0.35">
      <c r="BN210" s="218">
        <v>334</v>
      </c>
      <c r="BO210" s="218" t="s">
        <v>203</v>
      </c>
      <c r="BP210" s="218">
        <v>3347003</v>
      </c>
      <c r="BQ210" s="218">
        <v>141171</v>
      </c>
      <c r="BR210" s="218" t="s">
        <v>1111</v>
      </c>
      <c r="BS210" s="218" t="s">
        <v>286</v>
      </c>
      <c r="BT210" s="194" t="str">
        <f t="shared" si="32"/>
        <v>Academy</v>
      </c>
      <c r="BU210" s="211">
        <v>25</v>
      </c>
      <c r="BV210" s="211">
        <v>70</v>
      </c>
      <c r="BW210" s="199">
        <f t="shared" si="30"/>
        <v>3</v>
      </c>
      <c r="BX210" s="195" t="str">
        <f t="shared" si="31"/>
        <v>3343</v>
      </c>
      <c r="BY210" s="195"/>
    </row>
    <row r="211" spans="66:77" ht="14.5" x14ac:dyDescent="0.35">
      <c r="BN211" s="218">
        <v>334</v>
      </c>
      <c r="BO211" s="218" t="s">
        <v>203</v>
      </c>
      <c r="BP211" s="218">
        <v>3347004</v>
      </c>
      <c r="BQ211" s="218">
        <v>149753</v>
      </c>
      <c r="BR211" s="218" t="s">
        <v>1236</v>
      </c>
      <c r="BS211" s="218" t="s">
        <v>256</v>
      </c>
      <c r="BT211" s="194" t="str">
        <f t="shared" si="32"/>
        <v>Academy</v>
      </c>
      <c r="BU211" s="211">
        <v>0</v>
      </c>
      <c r="BV211" s="211">
        <v>14</v>
      </c>
      <c r="BW211" s="199">
        <f t="shared" si="30"/>
        <v>4</v>
      </c>
      <c r="BX211" s="195" t="str">
        <f t="shared" si="31"/>
        <v>3344</v>
      </c>
      <c r="BY211" s="195"/>
    </row>
    <row r="212" spans="66:77" ht="14.5" x14ac:dyDescent="0.35">
      <c r="BN212" s="218">
        <v>334</v>
      </c>
      <c r="BO212" s="218" t="s">
        <v>203</v>
      </c>
      <c r="BP212" s="218">
        <v>3347005</v>
      </c>
      <c r="BQ212" s="218">
        <v>104132</v>
      </c>
      <c r="BR212" s="218" t="s">
        <v>409</v>
      </c>
      <c r="BS212" s="218" t="s">
        <v>241</v>
      </c>
      <c r="BT212" s="194" t="str">
        <f t="shared" si="32"/>
        <v>Maintained</v>
      </c>
      <c r="BU212" s="211">
        <v>56</v>
      </c>
      <c r="BV212" s="211">
        <v>120</v>
      </c>
      <c r="BW212" s="199">
        <f t="shared" ref="BW212:BW275" si="33">IF(BN212=BN211,BW211+1,1)</f>
        <v>5</v>
      </c>
      <c r="BX212" s="195" t="str">
        <f t="shared" ref="BX212:BX275" si="34">BN212&amp;BW212</f>
        <v>3345</v>
      </c>
      <c r="BY212" s="195"/>
    </row>
    <row r="213" spans="66:77" ht="14.5" x14ac:dyDescent="0.35">
      <c r="BN213" s="218">
        <v>334</v>
      </c>
      <c r="BO213" s="218" t="s">
        <v>203</v>
      </c>
      <c r="BP213" s="218">
        <v>3347007</v>
      </c>
      <c r="BQ213" s="218">
        <v>104133</v>
      </c>
      <c r="BR213" s="218" t="s">
        <v>410</v>
      </c>
      <c r="BS213" s="218" t="s">
        <v>241</v>
      </c>
      <c r="BT213" s="194" t="str">
        <f t="shared" si="32"/>
        <v>Maintained</v>
      </c>
      <c r="BU213" s="211">
        <v>96</v>
      </c>
      <c r="BV213" s="211">
        <v>70</v>
      </c>
      <c r="BW213" s="199">
        <f t="shared" si="33"/>
        <v>6</v>
      </c>
      <c r="BX213" s="195" t="str">
        <f t="shared" si="34"/>
        <v>3346</v>
      </c>
      <c r="BY213" s="195"/>
    </row>
    <row r="214" spans="66:77" ht="14.5" x14ac:dyDescent="0.35">
      <c r="BN214" s="218">
        <v>335</v>
      </c>
      <c r="BO214" s="218" t="s">
        <v>225</v>
      </c>
      <c r="BP214" s="218">
        <v>3357002</v>
      </c>
      <c r="BQ214" s="218">
        <v>104269</v>
      </c>
      <c r="BR214" s="218" t="s">
        <v>1112</v>
      </c>
      <c r="BS214" s="218" t="s">
        <v>241</v>
      </c>
      <c r="BT214" s="194" t="str">
        <f t="shared" si="32"/>
        <v>Maintained</v>
      </c>
      <c r="BU214" s="211">
        <v>50</v>
      </c>
      <c r="BV214" s="211">
        <v>170</v>
      </c>
      <c r="BW214" s="199">
        <f t="shared" si="33"/>
        <v>1</v>
      </c>
      <c r="BX214" s="195" t="str">
        <f t="shared" si="34"/>
        <v>3351</v>
      </c>
      <c r="BY214" s="195"/>
    </row>
    <row r="215" spans="66:77" ht="14.5" x14ac:dyDescent="0.35">
      <c r="BN215" s="218">
        <v>335</v>
      </c>
      <c r="BO215" s="218" t="s">
        <v>225</v>
      </c>
      <c r="BP215" s="218">
        <v>3357004</v>
      </c>
      <c r="BQ215" s="218">
        <v>104271</v>
      </c>
      <c r="BR215" s="218" t="s">
        <v>411</v>
      </c>
      <c r="BS215" s="218" t="s">
        <v>241</v>
      </c>
      <c r="BT215" s="194" t="str">
        <f t="shared" si="32"/>
        <v>Maintained</v>
      </c>
      <c r="BU215" s="211">
        <v>40</v>
      </c>
      <c r="BV215" s="211">
        <v>141</v>
      </c>
      <c r="BW215" s="199">
        <f t="shared" si="33"/>
        <v>2</v>
      </c>
      <c r="BX215" s="195" t="str">
        <f t="shared" si="34"/>
        <v>3352</v>
      </c>
      <c r="BY215" s="195"/>
    </row>
    <row r="216" spans="66:77" ht="14.5" x14ac:dyDescent="0.35">
      <c r="BN216" s="218">
        <v>335</v>
      </c>
      <c r="BO216" s="218" t="s">
        <v>225</v>
      </c>
      <c r="BP216" s="218">
        <v>3357007</v>
      </c>
      <c r="BQ216" s="218">
        <v>104274</v>
      </c>
      <c r="BR216" s="218" t="s">
        <v>412</v>
      </c>
      <c r="BS216" s="218" t="s">
        <v>241</v>
      </c>
      <c r="BT216" s="194" t="str">
        <f t="shared" si="32"/>
        <v>Maintained</v>
      </c>
      <c r="BU216" s="211">
        <v>103</v>
      </c>
      <c r="BV216" s="211">
        <v>0</v>
      </c>
      <c r="BW216" s="199">
        <f t="shared" si="33"/>
        <v>3</v>
      </c>
      <c r="BX216" s="195" t="str">
        <f t="shared" si="34"/>
        <v>3353</v>
      </c>
      <c r="BY216" s="195"/>
    </row>
    <row r="217" spans="66:77" ht="14.5" x14ac:dyDescent="0.35">
      <c r="BN217" s="218">
        <v>335</v>
      </c>
      <c r="BO217" s="218" t="s">
        <v>225</v>
      </c>
      <c r="BP217" s="218">
        <v>3357008</v>
      </c>
      <c r="BQ217" s="218">
        <v>149678</v>
      </c>
      <c r="BR217" s="218" t="s">
        <v>1237</v>
      </c>
      <c r="BS217" s="218" t="s">
        <v>286</v>
      </c>
      <c r="BT217" s="194" t="str">
        <f t="shared" si="32"/>
        <v>Academy</v>
      </c>
      <c r="BU217" s="211">
        <v>0</v>
      </c>
      <c r="BV217" s="211">
        <v>141</v>
      </c>
      <c r="BW217" s="199">
        <f t="shared" si="33"/>
        <v>4</v>
      </c>
      <c r="BX217" s="195" t="str">
        <f t="shared" si="34"/>
        <v>3354</v>
      </c>
      <c r="BY217" s="195"/>
    </row>
    <row r="218" spans="66:77" ht="14.5" x14ac:dyDescent="0.35">
      <c r="BN218" s="218">
        <v>335</v>
      </c>
      <c r="BO218" s="218" t="s">
        <v>225</v>
      </c>
      <c r="BP218" s="218">
        <v>3357011</v>
      </c>
      <c r="BQ218" s="218">
        <v>104275</v>
      </c>
      <c r="BR218" s="218" t="s">
        <v>413</v>
      </c>
      <c r="BS218" s="218" t="s">
        <v>241</v>
      </c>
      <c r="BT218" s="194" t="str">
        <f t="shared" si="32"/>
        <v>Maintained</v>
      </c>
      <c r="BU218" s="211">
        <v>169</v>
      </c>
      <c r="BV218" s="211">
        <v>31</v>
      </c>
      <c r="BW218" s="199">
        <f t="shared" si="33"/>
        <v>5</v>
      </c>
      <c r="BX218" s="195" t="str">
        <f t="shared" si="34"/>
        <v>3355</v>
      </c>
      <c r="BY218" s="195"/>
    </row>
    <row r="219" spans="66:77" ht="14.5" x14ac:dyDescent="0.35">
      <c r="BN219" s="218">
        <v>335</v>
      </c>
      <c r="BO219" s="218" t="s">
        <v>225</v>
      </c>
      <c r="BP219" s="218">
        <v>3357013</v>
      </c>
      <c r="BQ219" s="218">
        <v>143382</v>
      </c>
      <c r="BR219" s="218" t="s">
        <v>414</v>
      </c>
      <c r="BS219" s="218" t="s">
        <v>245</v>
      </c>
      <c r="BT219" s="194" t="str">
        <f t="shared" si="32"/>
        <v>Academy</v>
      </c>
      <c r="BU219" s="211">
        <v>46</v>
      </c>
      <c r="BV219" s="211">
        <v>0</v>
      </c>
      <c r="BW219" s="199">
        <f t="shared" si="33"/>
        <v>6</v>
      </c>
      <c r="BX219" s="195" t="str">
        <f t="shared" si="34"/>
        <v>3356</v>
      </c>
      <c r="BY219" s="195"/>
    </row>
    <row r="220" spans="66:77" ht="14.5" x14ac:dyDescent="0.35">
      <c r="BN220" s="218">
        <v>335</v>
      </c>
      <c r="BO220" s="218" t="s">
        <v>225</v>
      </c>
      <c r="BP220" s="218">
        <v>3357014</v>
      </c>
      <c r="BQ220" s="218">
        <v>135461</v>
      </c>
      <c r="BR220" s="218" t="s">
        <v>415</v>
      </c>
      <c r="BS220" s="218" t="s">
        <v>241</v>
      </c>
      <c r="BT220" s="194" t="str">
        <f t="shared" si="32"/>
        <v>Maintained</v>
      </c>
      <c r="BU220" s="211">
        <v>0</v>
      </c>
      <c r="BV220" s="211">
        <v>74</v>
      </c>
      <c r="BW220" s="199">
        <f t="shared" si="33"/>
        <v>7</v>
      </c>
      <c r="BX220" s="195" t="str">
        <f t="shared" si="34"/>
        <v>3357</v>
      </c>
      <c r="BY220" s="195"/>
    </row>
    <row r="221" spans="66:77" ht="14.5" x14ac:dyDescent="0.35">
      <c r="BN221" s="218">
        <v>336</v>
      </c>
      <c r="BO221" s="218" t="s">
        <v>236</v>
      </c>
      <c r="BP221" s="218">
        <v>3367000</v>
      </c>
      <c r="BQ221" s="218">
        <v>142086</v>
      </c>
      <c r="BR221" s="218" t="s">
        <v>1113</v>
      </c>
      <c r="BS221" s="218" t="s">
        <v>286</v>
      </c>
      <c r="BT221" s="194" t="str">
        <f t="shared" si="32"/>
        <v>Academy</v>
      </c>
      <c r="BU221" s="211">
        <v>20</v>
      </c>
      <c r="BV221" s="211">
        <v>86</v>
      </c>
      <c r="BW221" s="199">
        <f t="shared" si="33"/>
        <v>1</v>
      </c>
      <c r="BX221" s="195" t="str">
        <f t="shared" si="34"/>
        <v>3361</v>
      </c>
      <c r="BY221" s="195"/>
    </row>
    <row r="222" spans="66:77" ht="14.5" x14ac:dyDescent="0.35">
      <c r="BN222" s="218">
        <v>336</v>
      </c>
      <c r="BO222" s="218" t="s">
        <v>236</v>
      </c>
      <c r="BP222" s="218">
        <v>3367001</v>
      </c>
      <c r="BQ222" s="218">
        <v>142123</v>
      </c>
      <c r="BR222" s="218" t="s">
        <v>416</v>
      </c>
      <c r="BS222" s="218" t="s">
        <v>256</v>
      </c>
      <c r="BT222" s="194" t="str">
        <f t="shared" si="32"/>
        <v>Academy</v>
      </c>
      <c r="BU222" s="211">
        <v>0</v>
      </c>
      <c r="BV222" s="211">
        <v>50</v>
      </c>
      <c r="BW222" s="199">
        <f t="shared" si="33"/>
        <v>2</v>
      </c>
      <c r="BX222" s="195" t="str">
        <f t="shared" si="34"/>
        <v>3362</v>
      </c>
      <c r="BY222" s="195"/>
    </row>
    <row r="223" spans="66:77" ht="14.5" x14ac:dyDescent="0.35">
      <c r="BN223" s="218">
        <v>336</v>
      </c>
      <c r="BO223" s="218" t="s">
        <v>236</v>
      </c>
      <c r="BP223" s="218">
        <v>3367004</v>
      </c>
      <c r="BQ223" s="218">
        <v>104412</v>
      </c>
      <c r="BR223" s="218" t="s">
        <v>417</v>
      </c>
      <c r="BS223" s="218" t="s">
        <v>241</v>
      </c>
      <c r="BT223" s="194" t="str">
        <f t="shared" si="32"/>
        <v>Maintained</v>
      </c>
      <c r="BU223" s="211">
        <v>57</v>
      </c>
      <c r="BV223" s="211">
        <v>125</v>
      </c>
      <c r="BW223" s="199">
        <f t="shared" si="33"/>
        <v>3</v>
      </c>
      <c r="BX223" s="195" t="str">
        <f t="shared" si="34"/>
        <v>3363</v>
      </c>
      <c r="BY223" s="195"/>
    </row>
    <row r="224" spans="66:77" ht="14.5" x14ac:dyDescent="0.35">
      <c r="BN224" s="218">
        <v>336</v>
      </c>
      <c r="BO224" s="218" t="s">
        <v>236</v>
      </c>
      <c r="BP224" s="218">
        <v>3367005</v>
      </c>
      <c r="BQ224" s="218">
        <v>142383</v>
      </c>
      <c r="BR224" s="218" t="s">
        <v>418</v>
      </c>
      <c r="BS224" s="218" t="s">
        <v>245</v>
      </c>
      <c r="BT224" s="194" t="str">
        <f t="shared" si="32"/>
        <v>Academy</v>
      </c>
      <c r="BU224" s="211">
        <v>59</v>
      </c>
      <c r="BV224" s="211">
        <v>133</v>
      </c>
      <c r="BW224" s="199">
        <f t="shared" si="33"/>
        <v>4</v>
      </c>
      <c r="BX224" s="195" t="str">
        <f t="shared" si="34"/>
        <v>3364</v>
      </c>
      <c r="BY224" s="195"/>
    </row>
    <row r="225" spans="66:77" ht="14.5" x14ac:dyDescent="0.35">
      <c r="BN225" s="218">
        <v>336</v>
      </c>
      <c r="BO225" s="218" t="s">
        <v>236</v>
      </c>
      <c r="BP225" s="218">
        <v>3367007</v>
      </c>
      <c r="BQ225" s="218">
        <v>149227</v>
      </c>
      <c r="BR225" s="218" t="s">
        <v>419</v>
      </c>
      <c r="BS225" s="218" t="s">
        <v>245</v>
      </c>
      <c r="BT225" s="194" t="str">
        <f t="shared" si="32"/>
        <v>Academy</v>
      </c>
      <c r="BU225" s="211">
        <v>66</v>
      </c>
      <c r="BV225" s="211">
        <v>98</v>
      </c>
      <c r="BW225" s="199">
        <f t="shared" si="33"/>
        <v>5</v>
      </c>
      <c r="BX225" s="195" t="str">
        <f t="shared" si="34"/>
        <v>3365</v>
      </c>
      <c r="BY225" s="195"/>
    </row>
    <row r="226" spans="66:77" ht="14.5" x14ac:dyDescent="0.35">
      <c r="BN226" s="218">
        <v>336</v>
      </c>
      <c r="BO226" s="218" t="s">
        <v>236</v>
      </c>
      <c r="BP226" s="218">
        <v>3367008</v>
      </c>
      <c r="BQ226" s="218">
        <v>104415</v>
      </c>
      <c r="BR226" s="218" t="s">
        <v>420</v>
      </c>
      <c r="BS226" s="218" t="s">
        <v>241</v>
      </c>
      <c r="BT226" s="194" t="str">
        <f t="shared" si="32"/>
        <v>Maintained</v>
      </c>
      <c r="BU226" s="211">
        <v>64</v>
      </c>
      <c r="BV226" s="211">
        <v>82</v>
      </c>
      <c r="BW226" s="199">
        <f t="shared" si="33"/>
        <v>6</v>
      </c>
      <c r="BX226" s="195" t="str">
        <f t="shared" si="34"/>
        <v>3366</v>
      </c>
      <c r="BY226" s="195"/>
    </row>
    <row r="227" spans="66:77" ht="14.5" x14ac:dyDescent="0.35">
      <c r="BN227" s="218">
        <v>336</v>
      </c>
      <c r="BO227" s="218" t="s">
        <v>236</v>
      </c>
      <c r="BP227" s="218">
        <v>3367011</v>
      </c>
      <c r="BQ227" s="218">
        <v>143506</v>
      </c>
      <c r="BR227" s="218" t="s">
        <v>421</v>
      </c>
      <c r="BS227" s="218" t="s">
        <v>245</v>
      </c>
      <c r="BT227" s="194" t="str">
        <f t="shared" si="32"/>
        <v>Academy</v>
      </c>
      <c r="BU227" s="211">
        <v>75</v>
      </c>
      <c r="BV227" s="211">
        <v>0</v>
      </c>
      <c r="BW227" s="199">
        <f t="shared" si="33"/>
        <v>7</v>
      </c>
      <c r="BX227" s="195" t="str">
        <f t="shared" si="34"/>
        <v>3367</v>
      </c>
      <c r="BY227" s="195"/>
    </row>
    <row r="228" spans="66:77" ht="14.5" x14ac:dyDescent="0.35">
      <c r="BN228" s="218">
        <v>336</v>
      </c>
      <c r="BO228" s="218" t="s">
        <v>236</v>
      </c>
      <c r="BP228" s="218">
        <v>3367012</v>
      </c>
      <c r="BQ228" s="218">
        <v>149228</v>
      </c>
      <c r="BR228" s="218" t="s">
        <v>422</v>
      </c>
      <c r="BS228" s="218" t="s">
        <v>245</v>
      </c>
      <c r="BT228" s="194" t="str">
        <f t="shared" si="32"/>
        <v>Academy</v>
      </c>
      <c r="BU228" s="211">
        <v>62</v>
      </c>
      <c r="BV228" s="211">
        <v>72</v>
      </c>
      <c r="BW228" s="199">
        <f t="shared" si="33"/>
        <v>8</v>
      </c>
      <c r="BX228" s="195" t="str">
        <f t="shared" si="34"/>
        <v>3368</v>
      </c>
      <c r="BY228" s="195"/>
    </row>
    <row r="229" spans="66:77" ht="14.5" x14ac:dyDescent="0.35">
      <c r="BN229" s="218">
        <v>340</v>
      </c>
      <c r="BO229" s="218" t="s">
        <v>161</v>
      </c>
      <c r="BP229" s="218">
        <v>3407002</v>
      </c>
      <c r="BQ229" s="218">
        <v>141033</v>
      </c>
      <c r="BR229" s="218" t="s">
        <v>423</v>
      </c>
      <c r="BS229" s="218" t="s">
        <v>286</v>
      </c>
      <c r="BT229" s="194" t="str">
        <f t="shared" si="32"/>
        <v>Academy</v>
      </c>
      <c r="BU229" s="211">
        <v>7</v>
      </c>
      <c r="BV229" s="211">
        <v>70</v>
      </c>
      <c r="BW229" s="199">
        <f t="shared" si="33"/>
        <v>1</v>
      </c>
      <c r="BX229" s="195" t="str">
        <f t="shared" si="34"/>
        <v>3401</v>
      </c>
      <c r="BY229" s="195"/>
    </row>
    <row r="230" spans="66:77" ht="14.5" x14ac:dyDescent="0.35">
      <c r="BN230" s="218">
        <v>340</v>
      </c>
      <c r="BO230" s="218" t="s">
        <v>161</v>
      </c>
      <c r="BP230" s="218">
        <v>3407005</v>
      </c>
      <c r="BQ230" s="218">
        <v>104495</v>
      </c>
      <c r="BR230" s="218" t="s">
        <v>424</v>
      </c>
      <c r="BS230" s="218" t="s">
        <v>241</v>
      </c>
      <c r="BT230" s="194" t="str">
        <f t="shared" si="32"/>
        <v>Maintained</v>
      </c>
      <c r="BU230" s="211">
        <v>82</v>
      </c>
      <c r="BV230" s="211">
        <v>142</v>
      </c>
      <c r="BW230" s="199">
        <f t="shared" si="33"/>
        <v>2</v>
      </c>
      <c r="BX230" s="195" t="str">
        <f t="shared" si="34"/>
        <v>3402</v>
      </c>
      <c r="BY230" s="195"/>
    </row>
    <row r="231" spans="66:77" ht="14.5" x14ac:dyDescent="0.35">
      <c r="BN231" s="218">
        <v>340</v>
      </c>
      <c r="BO231" s="218" t="s">
        <v>161</v>
      </c>
      <c r="BP231" s="218">
        <v>3407013</v>
      </c>
      <c r="BQ231" s="218">
        <v>104498</v>
      </c>
      <c r="BR231" s="218" t="s">
        <v>425</v>
      </c>
      <c r="BS231" s="218" t="s">
        <v>241</v>
      </c>
      <c r="BT231" s="194" t="str">
        <f t="shared" si="32"/>
        <v>Maintained</v>
      </c>
      <c r="BU231" s="211">
        <v>0</v>
      </c>
      <c r="BV231" s="211">
        <v>287</v>
      </c>
      <c r="BW231" s="199">
        <f t="shared" si="33"/>
        <v>3</v>
      </c>
      <c r="BX231" s="195" t="str">
        <f t="shared" si="34"/>
        <v>3403</v>
      </c>
      <c r="BY231" s="195"/>
    </row>
    <row r="232" spans="66:77" ht="14.5" x14ac:dyDescent="0.35">
      <c r="BN232" s="218">
        <v>340</v>
      </c>
      <c r="BO232" s="218" t="s">
        <v>161</v>
      </c>
      <c r="BP232" s="218">
        <v>3407015</v>
      </c>
      <c r="BQ232" s="218">
        <v>104500</v>
      </c>
      <c r="BR232" s="218" t="s">
        <v>426</v>
      </c>
      <c r="BS232" s="218" t="s">
        <v>241</v>
      </c>
      <c r="BT232" s="194" t="str">
        <f t="shared" si="32"/>
        <v>Maintained</v>
      </c>
      <c r="BU232" s="211">
        <v>105</v>
      </c>
      <c r="BV232" s="211">
        <v>0</v>
      </c>
      <c r="BW232" s="199">
        <f t="shared" si="33"/>
        <v>4</v>
      </c>
      <c r="BX232" s="195" t="str">
        <f t="shared" si="34"/>
        <v>3404</v>
      </c>
      <c r="BY232" s="195"/>
    </row>
    <row r="233" spans="66:77" ht="14.5" x14ac:dyDescent="0.35">
      <c r="BN233" s="218">
        <v>341</v>
      </c>
      <c r="BO233" s="218" t="s">
        <v>167</v>
      </c>
      <c r="BP233" s="218">
        <v>3417025</v>
      </c>
      <c r="BQ233" s="218">
        <v>104736</v>
      </c>
      <c r="BR233" s="218" t="s">
        <v>427</v>
      </c>
      <c r="BS233" s="218" t="s">
        <v>241</v>
      </c>
      <c r="BT233" s="194" t="str">
        <f t="shared" si="32"/>
        <v>Maintained</v>
      </c>
      <c r="BU233" s="211">
        <v>86</v>
      </c>
      <c r="BV233" s="211">
        <v>182</v>
      </c>
      <c r="BW233" s="199">
        <f t="shared" si="33"/>
        <v>1</v>
      </c>
      <c r="BX233" s="195" t="str">
        <f t="shared" si="34"/>
        <v>3411</v>
      </c>
      <c r="BY233" s="195"/>
    </row>
    <row r="234" spans="66:77" ht="14.5" x14ac:dyDescent="0.35">
      <c r="BN234" s="218">
        <v>341</v>
      </c>
      <c r="BO234" s="218" t="s">
        <v>167</v>
      </c>
      <c r="BP234" s="218">
        <v>3417039</v>
      </c>
      <c r="BQ234" s="218">
        <v>104739</v>
      </c>
      <c r="BR234" s="218" t="s">
        <v>428</v>
      </c>
      <c r="BS234" s="218" t="s">
        <v>241</v>
      </c>
      <c r="BT234" s="194" t="str">
        <f t="shared" si="32"/>
        <v>Maintained</v>
      </c>
      <c r="BU234" s="211">
        <v>0</v>
      </c>
      <c r="BV234" s="211">
        <v>75</v>
      </c>
      <c r="BW234" s="199">
        <f t="shared" si="33"/>
        <v>2</v>
      </c>
      <c r="BX234" s="195" t="str">
        <f t="shared" si="34"/>
        <v>3412</v>
      </c>
      <c r="BY234" s="195"/>
    </row>
    <row r="235" spans="66:77" ht="14.5" x14ac:dyDescent="0.35">
      <c r="BN235" s="218">
        <v>341</v>
      </c>
      <c r="BO235" s="218" t="s">
        <v>167</v>
      </c>
      <c r="BP235" s="218">
        <v>3417042</v>
      </c>
      <c r="BQ235" s="218">
        <v>104742</v>
      </c>
      <c r="BR235" s="218" t="s">
        <v>429</v>
      </c>
      <c r="BS235" s="218" t="s">
        <v>241</v>
      </c>
      <c r="BT235" s="194" t="str">
        <f t="shared" si="32"/>
        <v>Maintained</v>
      </c>
      <c r="BU235" s="211">
        <v>0</v>
      </c>
      <c r="BV235" s="211">
        <v>67</v>
      </c>
      <c r="BW235" s="199">
        <f t="shared" si="33"/>
        <v>3</v>
      </c>
      <c r="BX235" s="195" t="str">
        <f t="shared" si="34"/>
        <v>3413</v>
      </c>
      <c r="BY235" s="195"/>
    </row>
    <row r="236" spans="66:77" ht="14.5" x14ac:dyDescent="0.35">
      <c r="BN236" s="218">
        <v>341</v>
      </c>
      <c r="BO236" s="218" t="s">
        <v>167</v>
      </c>
      <c r="BP236" s="218">
        <v>3417045</v>
      </c>
      <c r="BQ236" s="218">
        <v>104744</v>
      </c>
      <c r="BR236" s="218" t="s">
        <v>430</v>
      </c>
      <c r="BS236" s="218" t="s">
        <v>241</v>
      </c>
      <c r="BT236" s="194" t="str">
        <f t="shared" si="32"/>
        <v>Maintained</v>
      </c>
      <c r="BU236" s="211">
        <v>69</v>
      </c>
      <c r="BV236" s="211">
        <v>0</v>
      </c>
      <c r="BW236" s="199">
        <f t="shared" si="33"/>
        <v>4</v>
      </c>
      <c r="BX236" s="195" t="str">
        <f t="shared" si="34"/>
        <v>3414</v>
      </c>
      <c r="BY236" s="195"/>
    </row>
    <row r="237" spans="66:77" ht="14.5" x14ac:dyDescent="0.35">
      <c r="BN237" s="218">
        <v>341</v>
      </c>
      <c r="BO237" s="218" t="s">
        <v>167</v>
      </c>
      <c r="BP237" s="218">
        <v>3417051</v>
      </c>
      <c r="BQ237" s="218">
        <v>104748</v>
      </c>
      <c r="BR237" s="218" t="s">
        <v>431</v>
      </c>
      <c r="BS237" s="218" t="s">
        <v>241</v>
      </c>
      <c r="BT237" s="194" t="str">
        <f t="shared" si="32"/>
        <v>Maintained</v>
      </c>
      <c r="BU237" s="211">
        <v>0</v>
      </c>
      <c r="BV237" s="211">
        <v>169</v>
      </c>
      <c r="BW237" s="199">
        <f t="shared" si="33"/>
        <v>5</v>
      </c>
      <c r="BX237" s="195" t="str">
        <f t="shared" si="34"/>
        <v>3415</v>
      </c>
      <c r="BY237" s="195"/>
    </row>
    <row r="238" spans="66:77" ht="14.5" x14ac:dyDescent="0.35">
      <c r="BN238" s="218">
        <v>341</v>
      </c>
      <c r="BO238" s="218" t="s">
        <v>167</v>
      </c>
      <c r="BP238" s="218">
        <v>3417052</v>
      </c>
      <c r="BQ238" s="218">
        <v>104749</v>
      </c>
      <c r="BR238" s="218" t="s">
        <v>432</v>
      </c>
      <c r="BS238" s="218" t="s">
        <v>241</v>
      </c>
      <c r="BT238" s="194" t="str">
        <f t="shared" si="32"/>
        <v>Maintained</v>
      </c>
      <c r="BU238" s="211">
        <v>0</v>
      </c>
      <c r="BV238" s="211">
        <v>147</v>
      </c>
      <c r="BW238" s="199">
        <f t="shared" si="33"/>
        <v>6</v>
      </c>
      <c r="BX238" s="195" t="str">
        <f t="shared" si="34"/>
        <v>3416</v>
      </c>
      <c r="BY238" s="195"/>
    </row>
    <row r="239" spans="66:77" ht="14.5" x14ac:dyDescent="0.35">
      <c r="BN239" s="218">
        <v>341</v>
      </c>
      <c r="BO239" s="218" t="s">
        <v>167</v>
      </c>
      <c r="BP239" s="218">
        <v>3417054</v>
      </c>
      <c r="BQ239" s="218">
        <v>104751</v>
      </c>
      <c r="BR239" s="218" t="s">
        <v>433</v>
      </c>
      <c r="BS239" s="218" t="s">
        <v>241</v>
      </c>
      <c r="BT239" s="194" t="str">
        <f t="shared" si="32"/>
        <v>Maintained</v>
      </c>
      <c r="BU239" s="211">
        <v>183</v>
      </c>
      <c r="BV239" s="211">
        <v>0</v>
      </c>
      <c r="BW239" s="199">
        <f t="shared" si="33"/>
        <v>7</v>
      </c>
      <c r="BX239" s="195" t="str">
        <f t="shared" si="34"/>
        <v>3417</v>
      </c>
      <c r="BY239" s="195"/>
    </row>
    <row r="240" spans="66:77" ht="14.5" x14ac:dyDescent="0.35">
      <c r="BN240" s="218">
        <v>341</v>
      </c>
      <c r="BO240" s="218" t="s">
        <v>167</v>
      </c>
      <c r="BP240" s="218">
        <v>3417059</v>
      </c>
      <c r="BQ240" s="218">
        <v>130961</v>
      </c>
      <c r="BR240" s="218" t="s">
        <v>434</v>
      </c>
      <c r="BS240" s="218" t="s">
        <v>241</v>
      </c>
      <c r="BT240" s="194" t="str">
        <f t="shared" si="32"/>
        <v>Maintained</v>
      </c>
      <c r="BU240" s="211">
        <v>0</v>
      </c>
      <c r="BV240" s="211">
        <v>90</v>
      </c>
      <c r="BW240" s="199">
        <f t="shared" si="33"/>
        <v>8</v>
      </c>
      <c r="BX240" s="195" t="str">
        <f t="shared" si="34"/>
        <v>3418</v>
      </c>
      <c r="BY240" s="195"/>
    </row>
    <row r="241" spans="66:77" ht="14.5" x14ac:dyDescent="0.35">
      <c r="BN241" s="218">
        <v>341</v>
      </c>
      <c r="BO241" s="218" t="s">
        <v>167</v>
      </c>
      <c r="BP241" s="218">
        <v>3417063</v>
      </c>
      <c r="BQ241" s="218">
        <v>104750</v>
      </c>
      <c r="BR241" s="218" t="s">
        <v>435</v>
      </c>
      <c r="BS241" s="218" t="s">
        <v>241</v>
      </c>
      <c r="BT241" s="194" t="str">
        <f t="shared" si="32"/>
        <v>Maintained</v>
      </c>
      <c r="BU241" s="211">
        <v>208</v>
      </c>
      <c r="BV241" s="211">
        <v>0</v>
      </c>
      <c r="BW241" s="199">
        <f t="shared" si="33"/>
        <v>9</v>
      </c>
      <c r="BX241" s="195" t="str">
        <f t="shared" si="34"/>
        <v>3419</v>
      </c>
      <c r="BY241" s="195"/>
    </row>
    <row r="242" spans="66:77" ht="14.5" x14ac:dyDescent="0.35">
      <c r="BN242" s="218">
        <v>341</v>
      </c>
      <c r="BO242" s="218" t="s">
        <v>167</v>
      </c>
      <c r="BP242" s="218">
        <v>3417065</v>
      </c>
      <c r="BQ242" s="218">
        <v>133421</v>
      </c>
      <c r="BR242" s="218" t="s">
        <v>436</v>
      </c>
      <c r="BS242" s="218" t="s">
        <v>241</v>
      </c>
      <c r="BT242" s="194" t="str">
        <f t="shared" si="32"/>
        <v>Maintained</v>
      </c>
      <c r="BU242" s="211">
        <v>58</v>
      </c>
      <c r="BV242" s="211">
        <v>0</v>
      </c>
      <c r="BW242" s="199">
        <f t="shared" si="33"/>
        <v>10</v>
      </c>
      <c r="BX242" s="195" t="str">
        <f t="shared" si="34"/>
        <v>34110</v>
      </c>
      <c r="BY242" s="195"/>
    </row>
    <row r="243" spans="66:77" ht="14.5" x14ac:dyDescent="0.35">
      <c r="BN243" s="218">
        <v>341</v>
      </c>
      <c r="BO243" s="218" t="s">
        <v>167</v>
      </c>
      <c r="BP243" s="218">
        <v>3417069</v>
      </c>
      <c r="BQ243" s="218">
        <v>134658</v>
      </c>
      <c r="BR243" s="218" t="s">
        <v>437</v>
      </c>
      <c r="BS243" s="218" t="s">
        <v>241</v>
      </c>
      <c r="BT243" s="194" t="str">
        <f t="shared" si="32"/>
        <v>Maintained</v>
      </c>
      <c r="BU243" s="211">
        <v>0</v>
      </c>
      <c r="BV243" s="211">
        <v>194</v>
      </c>
      <c r="BW243" s="199">
        <f t="shared" si="33"/>
        <v>11</v>
      </c>
      <c r="BX243" s="195" t="str">
        <f t="shared" si="34"/>
        <v>34111</v>
      </c>
      <c r="BY243" s="195"/>
    </row>
    <row r="244" spans="66:77" ht="14.5" x14ac:dyDescent="0.35">
      <c r="BN244" s="218">
        <v>341</v>
      </c>
      <c r="BO244" s="218" t="s">
        <v>167</v>
      </c>
      <c r="BP244" s="218">
        <v>3417070</v>
      </c>
      <c r="BQ244" s="218">
        <v>133441</v>
      </c>
      <c r="BR244" s="218" t="s">
        <v>438</v>
      </c>
      <c r="BS244" s="218" t="s">
        <v>241</v>
      </c>
      <c r="BT244" s="194" t="str">
        <f t="shared" si="32"/>
        <v>Maintained</v>
      </c>
      <c r="BU244" s="211">
        <v>44</v>
      </c>
      <c r="BV244" s="211">
        <v>291</v>
      </c>
      <c r="BW244" s="199">
        <f t="shared" si="33"/>
        <v>12</v>
      </c>
      <c r="BX244" s="195" t="str">
        <f t="shared" si="34"/>
        <v>34112</v>
      </c>
      <c r="BY244" s="195"/>
    </row>
    <row r="245" spans="66:77" ht="14.5" x14ac:dyDescent="0.35">
      <c r="BN245" s="218">
        <v>342</v>
      </c>
      <c r="BO245" s="218" t="s">
        <v>209</v>
      </c>
      <c r="BP245" s="218">
        <v>3427005</v>
      </c>
      <c r="BQ245" s="218">
        <v>104843</v>
      </c>
      <c r="BR245" s="218" t="s">
        <v>1199</v>
      </c>
      <c r="BS245" s="218" t="s">
        <v>241</v>
      </c>
      <c r="BT245" s="194" t="str">
        <f t="shared" si="32"/>
        <v>Maintained</v>
      </c>
      <c r="BU245" s="211">
        <v>13</v>
      </c>
      <c r="BV245" s="211">
        <v>48</v>
      </c>
      <c r="BW245" s="199">
        <f t="shared" si="33"/>
        <v>1</v>
      </c>
      <c r="BX245" s="195" t="str">
        <f t="shared" si="34"/>
        <v>3421</v>
      </c>
      <c r="BY245" s="195"/>
    </row>
    <row r="246" spans="66:77" ht="14.5" x14ac:dyDescent="0.35">
      <c r="BN246" s="218">
        <v>342</v>
      </c>
      <c r="BO246" s="218" t="s">
        <v>209</v>
      </c>
      <c r="BP246" s="218">
        <v>3427007</v>
      </c>
      <c r="BQ246" s="218">
        <v>131022</v>
      </c>
      <c r="BR246" s="218" t="s">
        <v>439</v>
      </c>
      <c r="BS246" s="218" t="s">
        <v>241</v>
      </c>
      <c r="BT246" s="194" t="str">
        <f t="shared" si="32"/>
        <v>Maintained</v>
      </c>
      <c r="BU246" s="211">
        <v>0</v>
      </c>
      <c r="BV246" s="211">
        <v>135</v>
      </c>
      <c r="BW246" s="199">
        <f t="shared" si="33"/>
        <v>2</v>
      </c>
      <c r="BX246" s="195" t="str">
        <f t="shared" si="34"/>
        <v>3422</v>
      </c>
      <c r="BY246" s="195"/>
    </row>
    <row r="247" spans="66:77" ht="14.5" x14ac:dyDescent="0.35">
      <c r="BN247" s="218">
        <v>342</v>
      </c>
      <c r="BO247" s="218" t="s">
        <v>209</v>
      </c>
      <c r="BP247" s="218">
        <v>3427008</v>
      </c>
      <c r="BQ247" s="218">
        <v>134865</v>
      </c>
      <c r="BR247" s="218" t="s">
        <v>440</v>
      </c>
      <c r="BS247" s="218" t="s">
        <v>241</v>
      </c>
      <c r="BT247" s="194" t="str">
        <f t="shared" si="32"/>
        <v>Maintained</v>
      </c>
      <c r="BU247" s="211">
        <v>119</v>
      </c>
      <c r="BV247" s="211">
        <v>104</v>
      </c>
      <c r="BW247" s="199">
        <f t="shared" si="33"/>
        <v>3</v>
      </c>
      <c r="BX247" s="195" t="str">
        <f t="shared" si="34"/>
        <v>3423</v>
      </c>
      <c r="BY247" s="195"/>
    </row>
    <row r="248" spans="66:77" ht="14.5" x14ac:dyDescent="0.35">
      <c r="BN248" s="218">
        <v>343</v>
      </c>
      <c r="BO248" s="218" t="s">
        <v>199</v>
      </c>
      <c r="BP248" s="218">
        <v>3437004</v>
      </c>
      <c r="BQ248" s="218">
        <v>104977</v>
      </c>
      <c r="BR248" s="218" t="s">
        <v>441</v>
      </c>
      <c r="BS248" s="218" t="s">
        <v>241</v>
      </c>
      <c r="BT248" s="194" t="str">
        <f t="shared" si="32"/>
        <v>Maintained</v>
      </c>
      <c r="BU248" s="211">
        <v>0</v>
      </c>
      <c r="BV248" s="211">
        <v>125</v>
      </c>
      <c r="BW248" s="199">
        <f t="shared" si="33"/>
        <v>1</v>
      </c>
      <c r="BX248" s="195" t="str">
        <f t="shared" si="34"/>
        <v>3431</v>
      </c>
      <c r="BY248" s="195"/>
    </row>
    <row r="249" spans="66:77" ht="14.5" x14ac:dyDescent="0.35">
      <c r="BN249" s="218">
        <v>343</v>
      </c>
      <c r="BO249" s="218" t="s">
        <v>199</v>
      </c>
      <c r="BP249" s="218">
        <v>3437006</v>
      </c>
      <c r="BQ249" s="218">
        <v>104979</v>
      </c>
      <c r="BR249" s="218" t="s">
        <v>442</v>
      </c>
      <c r="BS249" s="218" t="s">
        <v>241</v>
      </c>
      <c r="BT249" s="194" t="str">
        <f t="shared" si="32"/>
        <v>Maintained</v>
      </c>
      <c r="BU249" s="211">
        <v>46</v>
      </c>
      <c r="BV249" s="211">
        <v>57</v>
      </c>
      <c r="BW249" s="199">
        <f t="shared" si="33"/>
        <v>2</v>
      </c>
      <c r="BX249" s="195" t="str">
        <f t="shared" si="34"/>
        <v>3432</v>
      </c>
      <c r="BY249" s="195"/>
    </row>
    <row r="250" spans="66:77" ht="14.5" x14ac:dyDescent="0.35">
      <c r="BN250" s="218">
        <v>343</v>
      </c>
      <c r="BO250" s="218" t="s">
        <v>199</v>
      </c>
      <c r="BP250" s="218">
        <v>3437009</v>
      </c>
      <c r="BQ250" s="218">
        <v>104980</v>
      </c>
      <c r="BR250" s="218" t="s">
        <v>443</v>
      </c>
      <c r="BS250" s="218" t="s">
        <v>241</v>
      </c>
      <c r="BT250" s="194" t="str">
        <f t="shared" si="32"/>
        <v>Maintained</v>
      </c>
      <c r="BU250" s="211">
        <v>0</v>
      </c>
      <c r="BV250" s="211">
        <v>166</v>
      </c>
      <c r="BW250" s="199">
        <f t="shared" si="33"/>
        <v>3</v>
      </c>
      <c r="BX250" s="195" t="str">
        <f t="shared" si="34"/>
        <v>3433</v>
      </c>
      <c r="BY250" s="195"/>
    </row>
    <row r="251" spans="66:77" ht="14.5" x14ac:dyDescent="0.35">
      <c r="BN251" s="218">
        <v>343</v>
      </c>
      <c r="BO251" s="218" t="s">
        <v>199</v>
      </c>
      <c r="BP251" s="218">
        <v>3437011</v>
      </c>
      <c r="BQ251" s="218">
        <v>104982</v>
      </c>
      <c r="BR251" s="218" t="s">
        <v>444</v>
      </c>
      <c r="BS251" s="218" t="s">
        <v>241</v>
      </c>
      <c r="BT251" s="194" t="str">
        <f t="shared" si="32"/>
        <v>Maintained</v>
      </c>
      <c r="BU251" s="211">
        <v>30</v>
      </c>
      <c r="BV251" s="211">
        <v>77</v>
      </c>
      <c r="BW251" s="199">
        <f t="shared" si="33"/>
        <v>4</v>
      </c>
      <c r="BX251" s="195" t="str">
        <f t="shared" si="34"/>
        <v>3434</v>
      </c>
      <c r="BY251" s="195"/>
    </row>
    <row r="252" spans="66:77" ht="14.5" x14ac:dyDescent="0.35">
      <c r="BN252" s="218">
        <v>343</v>
      </c>
      <c r="BO252" s="218" t="s">
        <v>199</v>
      </c>
      <c r="BP252" s="218">
        <v>3437013</v>
      </c>
      <c r="BQ252" s="218">
        <v>104983</v>
      </c>
      <c r="BR252" s="218" t="s">
        <v>445</v>
      </c>
      <c r="BS252" s="218" t="s">
        <v>241</v>
      </c>
      <c r="BT252" s="194" t="str">
        <f t="shared" si="32"/>
        <v>Maintained</v>
      </c>
      <c r="BU252" s="211">
        <v>108</v>
      </c>
      <c r="BV252" s="211">
        <v>197</v>
      </c>
      <c r="BW252" s="199">
        <f t="shared" si="33"/>
        <v>5</v>
      </c>
      <c r="BX252" s="195" t="str">
        <f t="shared" si="34"/>
        <v>3435</v>
      </c>
      <c r="BY252" s="195"/>
    </row>
    <row r="253" spans="66:77" ht="14.5" x14ac:dyDescent="0.35">
      <c r="BN253" s="218">
        <v>344</v>
      </c>
      <c r="BO253" s="218" t="s">
        <v>234</v>
      </c>
      <c r="BP253" s="218">
        <v>3447000</v>
      </c>
      <c r="BQ253" s="218">
        <v>105128</v>
      </c>
      <c r="BR253" s="218" t="s">
        <v>446</v>
      </c>
      <c r="BS253" s="218" t="s">
        <v>241</v>
      </c>
      <c r="BT253" s="194" t="str">
        <f t="shared" si="32"/>
        <v>Maintained</v>
      </c>
      <c r="BU253" s="211">
        <v>161</v>
      </c>
      <c r="BV253" s="211">
        <v>0</v>
      </c>
      <c r="BW253" s="199">
        <f t="shared" si="33"/>
        <v>1</v>
      </c>
      <c r="BX253" s="195" t="str">
        <f t="shared" si="34"/>
        <v>3441</v>
      </c>
      <c r="BY253" s="195"/>
    </row>
    <row r="254" spans="66:77" ht="14.5" x14ac:dyDescent="0.35">
      <c r="BN254" s="218">
        <v>344</v>
      </c>
      <c r="BO254" s="218" t="s">
        <v>234</v>
      </c>
      <c r="BP254" s="218">
        <v>3447001</v>
      </c>
      <c r="BQ254" s="218">
        <v>105129</v>
      </c>
      <c r="BR254" s="218" t="s">
        <v>447</v>
      </c>
      <c r="BS254" s="218" t="s">
        <v>241</v>
      </c>
      <c r="BT254" s="194" t="str">
        <f t="shared" si="32"/>
        <v>Maintained</v>
      </c>
      <c r="BU254" s="211">
        <v>0</v>
      </c>
      <c r="BV254" s="211">
        <v>341</v>
      </c>
      <c r="BW254" s="199">
        <f t="shared" si="33"/>
        <v>2</v>
      </c>
      <c r="BX254" s="195" t="str">
        <f t="shared" si="34"/>
        <v>3442</v>
      </c>
      <c r="BY254" s="195"/>
    </row>
    <row r="255" spans="66:77" ht="14.5" x14ac:dyDescent="0.35">
      <c r="BN255" s="218">
        <v>344</v>
      </c>
      <c r="BO255" s="218" t="s">
        <v>234</v>
      </c>
      <c r="BP255" s="218">
        <v>3447003</v>
      </c>
      <c r="BQ255" s="218">
        <v>105130</v>
      </c>
      <c r="BR255" s="218" t="s">
        <v>448</v>
      </c>
      <c r="BS255" s="218" t="s">
        <v>241</v>
      </c>
      <c r="BT255" s="194" t="str">
        <f t="shared" si="32"/>
        <v>Maintained</v>
      </c>
      <c r="BU255" s="211">
        <v>0</v>
      </c>
      <c r="BV255" s="211">
        <v>57</v>
      </c>
      <c r="BW255" s="199">
        <f t="shared" si="33"/>
        <v>3</v>
      </c>
      <c r="BX255" s="195" t="str">
        <f t="shared" si="34"/>
        <v>3443</v>
      </c>
      <c r="BY255" s="195"/>
    </row>
    <row r="256" spans="66:77" ht="14.5" x14ac:dyDescent="0.35">
      <c r="BN256" s="218">
        <v>344</v>
      </c>
      <c r="BO256" s="218" t="s">
        <v>234</v>
      </c>
      <c r="BP256" s="218">
        <v>3447004</v>
      </c>
      <c r="BQ256" s="218">
        <v>105131</v>
      </c>
      <c r="BR256" s="218" t="s">
        <v>449</v>
      </c>
      <c r="BS256" s="218" t="s">
        <v>241</v>
      </c>
      <c r="BT256" s="194" t="str">
        <f t="shared" si="32"/>
        <v>Maintained</v>
      </c>
      <c r="BU256" s="211">
        <v>0</v>
      </c>
      <c r="BV256" s="211">
        <v>194</v>
      </c>
      <c r="BW256" s="199">
        <f t="shared" si="33"/>
        <v>4</v>
      </c>
      <c r="BX256" s="195" t="str">
        <f t="shared" si="34"/>
        <v>3444</v>
      </c>
      <c r="BY256" s="195"/>
    </row>
    <row r="257" spans="66:77" ht="14.5" x14ac:dyDescent="0.35">
      <c r="BN257" s="218">
        <v>344</v>
      </c>
      <c r="BO257" s="218" t="s">
        <v>234</v>
      </c>
      <c r="BP257" s="218">
        <v>3447005</v>
      </c>
      <c r="BQ257" s="218">
        <v>105132</v>
      </c>
      <c r="BR257" s="218" t="s">
        <v>450</v>
      </c>
      <c r="BS257" s="218" t="s">
        <v>241</v>
      </c>
      <c r="BT257" s="194" t="str">
        <f t="shared" si="32"/>
        <v>Maintained</v>
      </c>
      <c r="BU257" s="211">
        <v>212</v>
      </c>
      <c r="BV257" s="211">
        <v>0</v>
      </c>
      <c r="BW257" s="199">
        <f t="shared" si="33"/>
        <v>5</v>
      </c>
      <c r="BX257" s="195" t="str">
        <f t="shared" si="34"/>
        <v>3445</v>
      </c>
      <c r="BY257" s="195"/>
    </row>
    <row r="258" spans="66:77" ht="14.5" x14ac:dyDescent="0.35">
      <c r="BN258" s="218">
        <v>344</v>
      </c>
      <c r="BO258" s="218" t="s">
        <v>234</v>
      </c>
      <c r="BP258" s="218">
        <v>3447007</v>
      </c>
      <c r="BQ258" s="218">
        <v>105133</v>
      </c>
      <c r="BR258" s="218" t="s">
        <v>451</v>
      </c>
      <c r="BS258" s="218" t="s">
        <v>241</v>
      </c>
      <c r="BT258" s="194" t="str">
        <f t="shared" si="32"/>
        <v>Maintained</v>
      </c>
      <c r="BU258" s="211">
        <v>0</v>
      </c>
      <c r="BV258" s="211">
        <v>110</v>
      </c>
      <c r="BW258" s="199">
        <f t="shared" si="33"/>
        <v>6</v>
      </c>
      <c r="BX258" s="195" t="str">
        <f t="shared" si="34"/>
        <v>3446</v>
      </c>
      <c r="BY258" s="195"/>
    </row>
    <row r="259" spans="66:77" ht="14.5" x14ac:dyDescent="0.35">
      <c r="BN259" s="218">
        <v>344</v>
      </c>
      <c r="BO259" s="218" t="s">
        <v>234</v>
      </c>
      <c r="BP259" s="218">
        <v>3447010</v>
      </c>
      <c r="BQ259" s="218">
        <v>105134</v>
      </c>
      <c r="BR259" s="218" t="s">
        <v>452</v>
      </c>
      <c r="BS259" s="218" t="s">
        <v>241</v>
      </c>
      <c r="BT259" s="194" t="str">
        <f t="shared" si="32"/>
        <v>Maintained</v>
      </c>
      <c r="BU259" s="211">
        <v>60</v>
      </c>
      <c r="BV259" s="211">
        <v>0</v>
      </c>
      <c r="BW259" s="199">
        <f t="shared" si="33"/>
        <v>7</v>
      </c>
      <c r="BX259" s="195" t="str">
        <f t="shared" si="34"/>
        <v>3447</v>
      </c>
      <c r="BY259" s="195"/>
    </row>
    <row r="260" spans="66:77" ht="14.5" x14ac:dyDescent="0.35">
      <c r="BN260" s="218">
        <v>344</v>
      </c>
      <c r="BO260" s="218" t="s">
        <v>234</v>
      </c>
      <c r="BP260" s="218">
        <v>3447017</v>
      </c>
      <c r="BQ260" s="218">
        <v>105138</v>
      </c>
      <c r="BR260" s="218" t="s">
        <v>453</v>
      </c>
      <c r="BS260" s="218" t="s">
        <v>241</v>
      </c>
      <c r="BT260" s="194" t="str">
        <f t="shared" si="32"/>
        <v>Maintained</v>
      </c>
      <c r="BU260" s="211">
        <v>152</v>
      </c>
      <c r="BV260" s="211">
        <v>0</v>
      </c>
      <c r="BW260" s="199">
        <f t="shared" si="33"/>
        <v>8</v>
      </c>
      <c r="BX260" s="195" t="str">
        <f t="shared" si="34"/>
        <v>3448</v>
      </c>
      <c r="BY260" s="195"/>
    </row>
    <row r="261" spans="66:77" ht="14.5" x14ac:dyDescent="0.35">
      <c r="BN261" s="218">
        <v>344</v>
      </c>
      <c r="BO261" s="218" t="s">
        <v>234</v>
      </c>
      <c r="BP261" s="218">
        <v>3447020</v>
      </c>
      <c r="BQ261" s="218">
        <v>105140</v>
      </c>
      <c r="BR261" s="218" t="s">
        <v>454</v>
      </c>
      <c r="BS261" s="218" t="s">
        <v>241</v>
      </c>
      <c r="BT261" s="194" t="str">
        <f t="shared" ref="BT261:BT324" si="35">IF(OR(LEFT(BS261,7)="Academy",LEFT(BS261,11)="Free School"),"Academy","Maintained")</f>
        <v>Maintained</v>
      </c>
      <c r="BU261" s="211">
        <v>83</v>
      </c>
      <c r="BV261" s="211">
        <v>1</v>
      </c>
      <c r="BW261" s="199">
        <f t="shared" si="33"/>
        <v>9</v>
      </c>
      <c r="BX261" s="195" t="str">
        <f t="shared" si="34"/>
        <v>3449</v>
      </c>
      <c r="BY261" s="195"/>
    </row>
    <row r="262" spans="66:77" ht="14.5" x14ac:dyDescent="0.35">
      <c r="BN262" s="218">
        <v>344</v>
      </c>
      <c r="BO262" s="218" t="s">
        <v>234</v>
      </c>
      <c r="BP262" s="218">
        <v>3447215</v>
      </c>
      <c r="BQ262" s="218">
        <v>127715</v>
      </c>
      <c r="BR262" s="218" t="s">
        <v>455</v>
      </c>
      <c r="BS262" s="218" t="s">
        <v>241</v>
      </c>
      <c r="BT262" s="194" t="str">
        <f t="shared" si="35"/>
        <v>Maintained</v>
      </c>
      <c r="BU262" s="211">
        <v>24</v>
      </c>
      <c r="BV262" s="211">
        <v>118</v>
      </c>
      <c r="BW262" s="199">
        <f t="shared" si="33"/>
        <v>10</v>
      </c>
      <c r="BX262" s="195" t="str">
        <f t="shared" si="34"/>
        <v>34410</v>
      </c>
      <c r="BY262" s="195"/>
    </row>
    <row r="263" spans="66:77" ht="14.5" x14ac:dyDescent="0.35">
      <c r="BN263" s="218">
        <v>350</v>
      </c>
      <c r="BO263" s="218" t="s">
        <v>104</v>
      </c>
      <c r="BP263" s="218">
        <v>3507000</v>
      </c>
      <c r="BQ263" s="218">
        <v>146406</v>
      </c>
      <c r="BR263" s="218" t="s">
        <v>456</v>
      </c>
      <c r="BS263" s="218" t="s">
        <v>245</v>
      </c>
      <c r="BT263" s="194" t="str">
        <f t="shared" si="35"/>
        <v>Academy</v>
      </c>
      <c r="BU263" s="211">
        <v>198</v>
      </c>
      <c r="BV263" s="211">
        <v>0</v>
      </c>
      <c r="BW263" s="199">
        <f t="shared" si="33"/>
        <v>1</v>
      </c>
      <c r="BX263" s="195" t="str">
        <f t="shared" si="34"/>
        <v>3501</v>
      </c>
      <c r="BY263" s="195"/>
    </row>
    <row r="264" spans="66:77" ht="14.5" x14ac:dyDescent="0.35">
      <c r="BN264" s="218">
        <v>350</v>
      </c>
      <c r="BO264" s="218" t="s">
        <v>104</v>
      </c>
      <c r="BP264" s="218">
        <v>3507002</v>
      </c>
      <c r="BQ264" s="218">
        <v>105276</v>
      </c>
      <c r="BR264" s="218" t="s">
        <v>457</v>
      </c>
      <c r="BS264" s="218" t="s">
        <v>241</v>
      </c>
      <c r="BT264" s="194" t="str">
        <f t="shared" si="35"/>
        <v>Maintained</v>
      </c>
      <c r="BU264" s="211">
        <v>37</v>
      </c>
      <c r="BV264" s="211">
        <v>42</v>
      </c>
      <c r="BW264" s="199">
        <f t="shared" si="33"/>
        <v>2</v>
      </c>
      <c r="BX264" s="195" t="str">
        <f t="shared" si="34"/>
        <v>3502</v>
      </c>
      <c r="BY264" s="195"/>
    </row>
    <row r="265" spans="66:77" ht="14.5" x14ac:dyDescent="0.35">
      <c r="BN265" s="218">
        <v>350</v>
      </c>
      <c r="BO265" s="218" t="s">
        <v>104</v>
      </c>
      <c r="BP265" s="218">
        <v>3507003</v>
      </c>
      <c r="BQ265" s="218">
        <v>105277</v>
      </c>
      <c r="BR265" s="218" t="s">
        <v>458</v>
      </c>
      <c r="BS265" s="218" t="s">
        <v>241</v>
      </c>
      <c r="BT265" s="194" t="str">
        <f t="shared" si="35"/>
        <v>Maintained</v>
      </c>
      <c r="BU265" s="211">
        <v>0</v>
      </c>
      <c r="BV265" s="211">
        <v>335</v>
      </c>
      <c r="BW265" s="199">
        <f t="shared" si="33"/>
        <v>3</v>
      </c>
      <c r="BX265" s="195" t="str">
        <f t="shared" si="34"/>
        <v>3503</v>
      </c>
      <c r="BY265" s="195"/>
    </row>
    <row r="266" spans="66:77" ht="14.5" x14ac:dyDescent="0.35">
      <c r="BN266" s="218">
        <v>350</v>
      </c>
      <c r="BO266" s="218" t="s">
        <v>104</v>
      </c>
      <c r="BP266" s="218">
        <v>3507004</v>
      </c>
      <c r="BQ266" s="218">
        <v>146410</v>
      </c>
      <c r="BR266" s="218" t="s">
        <v>459</v>
      </c>
      <c r="BS266" s="218" t="s">
        <v>245</v>
      </c>
      <c r="BT266" s="194" t="str">
        <f t="shared" si="35"/>
        <v>Academy</v>
      </c>
      <c r="BU266" s="211">
        <v>0</v>
      </c>
      <c r="BV266" s="211">
        <v>215</v>
      </c>
      <c r="BW266" s="199">
        <f t="shared" si="33"/>
        <v>4</v>
      </c>
      <c r="BX266" s="195" t="str">
        <f t="shared" si="34"/>
        <v>3504</v>
      </c>
      <c r="BY266" s="195"/>
    </row>
    <row r="267" spans="66:77" ht="14.5" x14ac:dyDescent="0.35">
      <c r="BN267" s="218">
        <v>350</v>
      </c>
      <c r="BO267" s="218" t="s">
        <v>104</v>
      </c>
      <c r="BP267" s="218">
        <v>3507006</v>
      </c>
      <c r="BQ267" s="218">
        <v>142766</v>
      </c>
      <c r="BR267" s="218" t="s">
        <v>460</v>
      </c>
      <c r="BS267" s="218" t="s">
        <v>286</v>
      </c>
      <c r="BT267" s="194" t="str">
        <f t="shared" si="35"/>
        <v>Academy</v>
      </c>
      <c r="BU267" s="211">
        <v>0</v>
      </c>
      <c r="BV267" s="211">
        <v>94</v>
      </c>
      <c r="BW267" s="199">
        <f t="shared" si="33"/>
        <v>5</v>
      </c>
      <c r="BX267" s="195" t="str">
        <f t="shared" si="34"/>
        <v>3505</v>
      </c>
      <c r="BY267" s="195"/>
    </row>
    <row r="268" spans="66:77" ht="14.5" x14ac:dyDescent="0.35">
      <c r="BN268" s="218">
        <v>350</v>
      </c>
      <c r="BO268" s="218" t="s">
        <v>104</v>
      </c>
      <c r="BP268" s="218">
        <v>3507008</v>
      </c>
      <c r="BQ268" s="218">
        <v>105281</v>
      </c>
      <c r="BR268" s="218" t="s">
        <v>461</v>
      </c>
      <c r="BS268" s="218" t="s">
        <v>241</v>
      </c>
      <c r="BT268" s="194" t="str">
        <f t="shared" si="35"/>
        <v>Maintained</v>
      </c>
      <c r="BU268" s="211">
        <v>166</v>
      </c>
      <c r="BV268" s="211">
        <v>0</v>
      </c>
      <c r="BW268" s="199">
        <f t="shared" si="33"/>
        <v>6</v>
      </c>
      <c r="BX268" s="195" t="str">
        <f t="shared" si="34"/>
        <v>3506</v>
      </c>
      <c r="BY268" s="195"/>
    </row>
    <row r="269" spans="66:77" ht="14.5" x14ac:dyDescent="0.35">
      <c r="BN269" s="218">
        <v>351</v>
      </c>
      <c r="BO269" s="218" t="s">
        <v>115</v>
      </c>
      <c r="BP269" s="218">
        <v>3517009</v>
      </c>
      <c r="BQ269" s="218">
        <v>105376</v>
      </c>
      <c r="BR269" s="218" t="s">
        <v>462</v>
      </c>
      <c r="BS269" s="218" t="s">
        <v>241</v>
      </c>
      <c r="BT269" s="194" t="str">
        <f t="shared" si="35"/>
        <v>Maintained</v>
      </c>
      <c r="BU269" s="211">
        <v>0</v>
      </c>
      <c r="BV269" s="211">
        <v>12</v>
      </c>
      <c r="BW269" s="199">
        <f t="shared" si="33"/>
        <v>1</v>
      </c>
      <c r="BX269" s="195" t="str">
        <f t="shared" si="34"/>
        <v>3511</v>
      </c>
      <c r="BY269" s="195"/>
    </row>
    <row r="270" spans="66:77" ht="14.5" x14ac:dyDescent="0.35">
      <c r="BN270" s="218">
        <v>351</v>
      </c>
      <c r="BO270" s="218" t="s">
        <v>115</v>
      </c>
      <c r="BP270" s="218">
        <v>3517010</v>
      </c>
      <c r="BQ270" s="218">
        <v>105377</v>
      </c>
      <c r="BR270" s="218" t="s">
        <v>463</v>
      </c>
      <c r="BS270" s="218" t="s">
        <v>241</v>
      </c>
      <c r="BT270" s="194" t="str">
        <f t="shared" si="35"/>
        <v>Maintained</v>
      </c>
      <c r="BU270" s="211">
        <v>169</v>
      </c>
      <c r="BV270" s="211">
        <v>0</v>
      </c>
      <c r="BW270" s="199">
        <f t="shared" si="33"/>
        <v>2</v>
      </c>
      <c r="BX270" s="195" t="str">
        <f t="shared" si="34"/>
        <v>3512</v>
      </c>
      <c r="BY270" s="195"/>
    </row>
    <row r="271" spans="66:77" ht="14.5" x14ac:dyDescent="0.35">
      <c r="BN271" s="218">
        <v>351</v>
      </c>
      <c r="BO271" s="218" t="s">
        <v>115</v>
      </c>
      <c r="BP271" s="218">
        <v>3517011</v>
      </c>
      <c r="BQ271" s="218">
        <v>146891</v>
      </c>
      <c r="BR271" s="218" t="s">
        <v>464</v>
      </c>
      <c r="BS271" s="218" t="s">
        <v>245</v>
      </c>
      <c r="BT271" s="194" t="str">
        <f t="shared" si="35"/>
        <v>Academy</v>
      </c>
      <c r="BU271" s="211">
        <v>0</v>
      </c>
      <c r="BV271" s="211">
        <v>341</v>
      </c>
      <c r="BW271" s="199">
        <f t="shared" si="33"/>
        <v>3</v>
      </c>
      <c r="BX271" s="195" t="str">
        <f t="shared" si="34"/>
        <v>3513</v>
      </c>
      <c r="BY271" s="195"/>
    </row>
    <row r="272" spans="66:77" ht="14.5" x14ac:dyDescent="0.35">
      <c r="BN272" s="218">
        <v>352</v>
      </c>
      <c r="BO272" s="218" t="s">
        <v>169</v>
      </c>
      <c r="BP272" s="218">
        <v>3527000</v>
      </c>
      <c r="BQ272" s="218">
        <v>142893</v>
      </c>
      <c r="BR272" s="218" t="s">
        <v>465</v>
      </c>
      <c r="BS272" s="218" t="s">
        <v>256</v>
      </c>
      <c r="BT272" s="194" t="str">
        <f t="shared" si="35"/>
        <v>Academy</v>
      </c>
      <c r="BU272" s="211">
        <v>0</v>
      </c>
      <c r="BV272" s="211">
        <v>141</v>
      </c>
      <c r="BW272" s="199">
        <f t="shared" si="33"/>
        <v>1</v>
      </c>
      <c r="BX272" s="195" t="str">
        <f t="shared" si="34"/>
        <v>3521</v>
      </c>
      <c r="BY272" s="195"/>
    </row>
    <row r="273" spans="66:77" ht="14.5" x14ac:dyDescent="0.35">
      <c r="BN273" s="218">
        <v>352</v>
      </c>
      <c r="BO273" s="218" t="s">
        <v>169</v>
      </c>
      <c r="BP273" s="218">
        <v>3527001</v>
      </c>
      <c r="BQ273" s="218">
        <v>145845</v>
      </c>
      <c r="BR273" s="218" t="s">
        <v>466</v>
      </c>
      <c r="BS273" s="218" t="s">
        <v>286</v>
      </c>
      <c r="BT273" s="194" t="str">
        <f t="shared" si="35"/>
        <v>Academy</v>
      </c>
      <c r="BU273" s="211">
        <v>99</v>
      </c>
      <c r="BV273" s="211">
        <v>163</v>
      </c>
      <c r="BW273" s="199">
        <f t="shared" si="33"/>
        <v>2</v>
      </c>
      <c r="BX273" s="195" t="str">
        <f t="shared" si="34"/>
        <v>3522</v>
      </c>
      <c r="BY273" s="195"/>
    </row>
    <row r="274" spans="66:77" ht="14.5" x14ac:dyDescent="0.35">
      <c r="BN274" s="218">
        <v>352</v>
      </c>
      <c r="BO274" s="218" t="s">
        <v>169</v>
      </c>
      <c r="BP274" s="218">
        <v>3527002</v>
      </c>
      <c r="BQ274" s="218">
        <v>147885</v>
      </c>
      <c r="BR274" s="218" t="s">
        <v>1114</v>
      </c>
      <c r="BS274" s="218" t="s">
        <v>256</v>
      </c>
      <c r="BT274" s="194" t="str">
        <f t="shared" si="35"/>
        <v>Academy</v>
      </c>
      <c r="BU274" s="211">
        <v>123.5</v>
      </c>
      <c r="BV274" s="211">
        <v>0</v>
      </c>
      <c r="BW274" s="199">
        <f t="shared" si="33"/>
        <v>3</v>
      </c>
      <c r="BX274" s="195" t="str">
        <f t="shared" si="34"/>
        <v>3523</v>
      </c>
      <c r="BY274" s="195"/>
    </row>
    <row r="275" spans="66:77" ht="14.5" x14ac:dyDescent="0.35">
      <c r="BN275" s="218">
        <v>352</v>
      </c>
      <c r="BO275" s="218" t="s">
        <v>169</v>
      </c>
      <c r="BP275" s="218">
        <v>3527023</v>
      </c>
      <c r="BQ275" s="218">
        <v>105606</v>
      </c>
      <c r="BR275" s="218" t="s">
        <v>467</v>
      </c>
      <c r="BS275" s="218" t="s">
        <v>241</v>
      </c>
      <c r="BT275" s="194" t="str">
        <f t="shared" si="35"/>
        <v>Maintained</v>
      </c>
      <c r="BU275" s="211">
        <v>187</v>
      </c>
      <c r="BV275" s="211">
        <v>0</v>
      </c>
      <c r="BW275" s="199">
        <f t="shared" si="33"/>
        <v>4</v>
      </c>
      <c r="BX275" s="195" t="str">
        <f t="shared" si="34"/>
        <v>3524</v>
      </c>
      <c r="BY275" s="195"/>
    </row>
    <row r="276" spans="66:77" ht="14.5" x14ac:dyDescent="0.35">
      <c r="BN276" s="218">
        <v>352</v>
      </c>
      <c r="BO276" s="218" t="s">
        <v>169</v>
      </c>
      <c r="BP276" s="218">
        <v>3527029</v>
      </c>
      <c r="BQ276" s="218">
        <v>105608</v>
      </c>
      <c r="BR276" s="218" t="s">
        <v>468</v>
      </c>
      <c r="BS276" s="218" t="s">
        <v>241</v>
      </c>
      <c r="BT276" s="194" t="str">
        <f t="shared" si="35"/>
        <v>Maintained</v>
      </c>
      <c r="BU276" s="211">
        <v>74</v>
      </c>
      <c r="BV276" s="211">
        <v>107</v>
      </c>
      <c r="BW276" s="199">
        <f t="shared" ref="BW276:BW339" si="36">IF(BN276=BN275,BW275+1,1)</f>
        <v>5</v>
      </c>
      <c r="BX276" s="195" t="str">
        <f t="shared" ref="BX276:BX339" si="37">BN276&amp;BW276</f>
        <v>3525</v>
      </c>
      <c r="BY276" s="195"/>
    </row>
    <row r="277" spans="66:77" ht="14.5" x14ac:dyDescent="0.35">
      <c r="BN277" s="218">
        <v>352</v>
      </c>
      <c r="BO277" s="218" t="s">
        <v>169</v>
      </c>
      <c r="BP277" s="218">
        <v>3527039</v>
      </c>
      <c r="BQ277" s="218">
        <v>141805</v>
      </c>
      <c r="BR277" s="218" t="s">
        <v>469</v>
      </c>
      <c r="BS277" s="218" t="s">
        <v>245</v>
      </c>
      <c r="BT277" s="194" t="str">
        <f t="shared" si="35"/>
        <v>Academy</v>
      </c>
      <c r="BU277" s="211">
        <v>0</v>
      </c>
      <c r="BV277" s="211">
        <v>277</v>
      </c>
      <c r="BW277" s="199">
        <f t="shared" si="36"/>
        <v>6</v>
      </c>
      <c r="BX277" s="195" t="str">
        <f t="shared" si="37"/>
        <v>3526</v>
      </c>
      <c r="BY277" s="195"/>
    </row>
    <row r="278" spans="66:77" ht="14.5" x14ac:dyDescent="0.35">
      <c r="BN278" s="218">
        <v>352</v>
      </c>
      <c r="BO278" s="218" t="s">
        <v>169</v>
      </c>
      <c r="BP278" s="218">
        <v>3527041</v>
      </c>
      <c r="BQ278" s="218">
        <v>105613</v>
      </c>
      <c r="BR278" s="218" t="s">
        <v>470</v>
      </c>
      <c r="BS278" s="218" t="s">
        <v>241</v>
      </c>
      <c r="BT278" s="194" t="str">
        <f t="shared" si="35"/>
        <v>Maintained</v>
      </c>
      <c r="BU278" s="211">
        <v>169</v>
      </c>
      <c r="BV278" s="211">
        <v>0</v>
      </c>
      <c r="BW278" s="199">
        <f t="shared" si="36"/>
        <v>7</v>
      </c>
      <c r="BX278" s="195" t="str">
        <f t="shared" si="37"/>
        <v>3527</v>
      </c>
      <c r="BY278" s="195"/>
    </row>
    <row r="279" spans="66:77" ht="14.5" x14ac:dyDescent="0.35">
      <c r="BN279" s="218">
        <v>352</v>
      </c>
      <c r="BO279" s="218" t="s">
        <v>169</v>
      </c>
      <c r="BP279" s="218">
        <v>3527042</v>
      </c>
      <c r="BQ279" s="218">
        <v>105614</v>
      </c>
      <c r="BR279" s="218" t="s">
        <v>471</v>
      </c>
      <c r="BS279" s="218" t="s">
        <v>241</v>
      </c>
      <c r="BT279" s="194" t="str">
        <f t="shared" si="35"/>
        <v>Maintained</v>
      </c>
      <c r="BU279" s="211">
        <v>0</v>
      </c>
      <c r="BV279" s="211">
        <v>161</v>
      </c>
      <c r="BW279" s="199">
        <f t="shared" si="36"/>
        <v>8</v>
      </c>
      <c r="BX279" s="195" t="str">
        <f t="shared" si="37"/>
        <v>3528</v>
      </c>
      <c r="BY279" s="195"/>
    </row>
    <row r="280" spans="66:77" ht="14.5" x14ac:dyDescent="0.35">
      <c r="BN280" s="218">
        <v>352</v>
      </c>
      <c r="BO280" s="218" t="s">
        <v>169</v>
      </c>
      <c r="BP280" s="218">
        <v>3527043</v>
      </c>
      <c r="BQ280" s="218">
        <v>138532</v>
      </c>
      <c r="BR280" s="218" t="s">
        <v>472</v>
      </c>
      <c r="BS280" s="218" t="s">
        <v>245</v>
      </c>
      <c r="BT280" s="194" t="str">
        <f t="shared" si="35"/>
        <v>Academy</v>
      </c>
      <c r="BU280" s="211">
        <v>0</v>
      </c>
      <c r="BV280" s="211">
        <v>224</v>
      </c>
      <c r="BW280" s="199">
        <f t="shared" si="36"/>
        <v>9</v>
      </c>
      <c r="BX280" s="195" t="str">
        <f t="shared" si="37"/>
        <v>3529</v>
      </c>
      <c r="BY280" s="195"/>
    </row>
    <row r="281" spans="66:77" ht="14.5" x14ac:dyDescent="0.35">
      <c r="BN281" s="218">
        <v>352</v>
      </c>
      <c r="BO281" s="218" t="s">
        <v>169</v>
      </c>
      <c r="BP281" s="218">
        <v>3527047</v>
      </c>
      <c r="BQ281" s="218">
        <v>105616</v>
      </c>
      <c r="BR281" s="218" t="s">
        <v>473</v>
      </c>
      <c r="BS281" s="218" t="s">
        <v>241</v>
      </c>
      <c r="BT281" s="194" t="str">
        <f t="shared" si="35"/>
        <v>Maintained</v>
      </c>
      <c r="BU281" s="211">
        <v>72</v>
      </c>
      <c r="BV281" s="211">
        <v>0</v>
      </c>
      <c r="BW281" s="199">
        <f t="shared" si="36"/>
        <v>10</v>
      </c>
      <c r="BX281" s="195" t="str">
        <f t="shared" si="37"/>
        <v>35210</v>
      </c>
      <c r="BY281" s="195"/>
    </row>
    <row r="282" spans="66:77" ht="14.5" x14ac:dyDescent="0.35">
      <c r="BN282" s="218">
        <v>352</v>
      </c>
      <c r="BO282" s="218" t="s">
        <v>169</v>
      </c>
      <c r="BP282" s="218">
        <v>3527056</v>
      </c>
      <c r="BQ282" s="218">
        <v>105623</v>
      </c>
      <c r="BR282" s="218" t="s">
        <v>474</v>
      </c>
      <c r="BS282" s="218" t="s">
        <v>241</v>
      </c>
      <c r="BT282" s="194" t="str">
        <f t="shared" si="35"/>
        <v>Maintained</v>
      </c>
      <c r="BU282" s="211">
        <v>16</v>
      </c>
      <c r="BV282" s="211">
        <v>129</v>
      </c>
      <c r="BW282" s="199">
        <f t="shared" si="36"/>
        <v>11</v>
      </c>
      <c r="BX282" s="195" t="str">
        <f t="shared" si="37"/>
        <v>35211</v>
      </c>
      <c r="BY282" s="195"/>
    </row>
    <row r="283" spans="66:77" ht="14.5" x14ac:dyDescent="0.35">
      <c r="BN283" s="218">
        <v>352</v>
      </c>
      <c r="BO283" s="218" t="s">
        <v>169</v>
      </c>
      <c r="BP283" s="218">
        <v>3527061</v>
      </c>
      <c r="BQ283" s="218">
        <v>132905</v>
      </c>
      <c r="BR283" s="218" t="s">
        <v>475</v>
      </c>
      <c r="BS283" s="218" t="s">
        <v>241</v>
      </c>
      <c r="BT283" s="194" t="str">
        <f t="shared" si="35"/>
        <v>Maintained</v>
      </c>
      <c r="BU283" s="211">
        <v>0</v>
      </c>
      <c r="BV283" s="211">
        <v>203</v>
      </c>
      <c r="BW283" s="199">
        <f t="shared" si="36"/>
        <v>12</v>
      </c>
      <c r="BX283" s="195" t="str">
        <f t="shared" si="37"/>
        <v>35212</v>
      </c>
      <c r="BY283" s="195"/>
    </row>
    <row r="284" spans="66:77" ht="14.5" x14ac:dyDescent="0.35">
      <c r="BN284" s="218">
        <v>352</v>
      </c>
      <c r="BO284" s="218" t="s">
        <v>169</v>
      </c>
      <c r="BP284" s="218">
        <v>3527749</v>
      </c>
      <c r="BQ284" s="218">
        <v>127802</v>
      </c>
      <c r="BR284" s="218" t="s">
        <v>476</v>
      </c>
      <c r="BS284" s="218" t="s">
        <v>241</v>
      </c>
      <c r="BT284" s="194" t="str">
        <f t="shared" si="35"/>
        <v>Maintained</v>
      </c>
      <c r="BU284" s="211">
        <v>155</v>
      </c>
      <c r="BV284" s="211">
        <v>0</v>
      </c>
      <c r="BW284" s="199">
        <f t="shared" si="36"/>
        <v>13</v>
      </c>
      <c r="BX284" s="195" t="str">
        <f t="shared" si="37"/>
        <v>35213</v>
      </c>
      <c r="BY284" s="195"/>
    </row>
    <row r="285" spans="66:77" ht="14.5" x14ac:dyDescent="0.35">
      <c r="BN285" s="218">
        <v>353</v>
      </c>
      <c r="BO285" s="218" t="s">
        <v>185</v>
      </c>
      <c r="BP285" s="218">
        <v>3531101</v>
      </c>
      <c r="BQ285" s="218">
        <v>140388</v>
      </c>
      <c r="BR285" s="218" t="s">
        <v>477</v>
      </c>
      <c r="BS285" s="218" t="s">
        <v>286</v>
      </c>
      <c r="BT285" s="194" t="str">
        <f t="shared" si="35"/>
        <v>Academy</v>
      </c>
      <c r="BU285" s="211">
        <v>92</v>
      </c>
      <c r="BV285" s="211">
        <v>198.5</v>
      </c>
      <c r="BW285" s="199">
        <f t="shared" si="36"/>
        <v>1</v>
      </c>
      <c r="BX285" s="195" t="str">
        <f t="shared" si="37"/>
        <v>3531</v>
      </c>
      <c r="BY285" s="195"/>
    </row>
    <row r="286" spans="66:77" ht="14.5" x14ac:dyDescent="0.35">
      <c r="BN286" s="218">
        <v>353</v>
      </c>
      <c r="BO286" s="218" t="s">
        <v>185</v>
      </c>
      <c r="BP286" s="218">
        <v>3537002</v>
      </c>
      <c r="BQ286" s="218">
        <v>143762</v>
      </c>
      <c r="BR286" s="218" t="s">
        <v>1200</v>
      </c>
      <c r="BS286" s="218" t="s">
        <v>256</v>
      </c>
      <c r="BT286" s="194" t="str">
        <f t="shared" si="35"/>
        <v>Academy</v>
      </c>
      <c r="BU286" s="211">
        <v>107</v>
      </c>
      <c r="BV286" s="211">
        <v>0</v>
      </c>
      <c r="BW286" s="199">
        <f t="shared" si="36"/>
        <v>2</v>
      </c>
      <c r="BX286" s="195" t="str">
        <f t="shared" si="37"/>
        <v>3532</v>
      </c>
      <c r="BY286" s="195"/>
    </row>
    <row r="287" spans="66:77" ht="14.5" x14ac:dyDescent="0.35">
      <c r="BN287" s="218">
        <v>353</v>
      </c>
      <c r="BO287" s="218" t="s">
        <v>185</v>
      </c>
      <c r="BP287" s="218">
        <v>3537003</v>
      </c>
      <c r="BQ287" s="218">
        <v>145922</v>
      </c>
      <c r="BR287" s="218" t="s">
        <v>478</v>
      </c>
      <c r="BS287" s="218" t="s">
        <v>256</v>
      </c>
      <c r="BT287" s="194" t="str">
        <f t="shared" si="35"/>
        <v>Academy</v>
      </c>
      <c r="BU287" s="211">
        <v>0</v>
      </c>
      <c r="BV287" s="211">
        <v>86</v>
      </c>
      <c r="BW287" s="199">
        <f t="shared" si="36"/>
        <v>3</v>
      </c>
      <c r="BX287" s="195" t="str">
        <f t="shared" si="37"/>
        <v>3533</v>
      </c>
      <c r="BY287" s="195"/>
    </row>
    <row r="288" spans="66:77" ht="14.5" x14ac:dyDescent="0.35">
      <c r="BN288" s="218">
        <v>353</v>
      </c>
      <c r="BO288" s="218" t="s">
        <v>185</v>
      </c>
      <c r="BP288" s="218">
        <v>3537012</v>
      </c>
      <c r="BQ288" s="218">
        <v>143472</v>
      </c>
      <c r="BR288" s="218" t="s">
        <v>479</v>
      </c>
      <c r="BS288" s="218" t="s">
        <v>245</v>
      </c>
      <c r="BT288" s="194" t="str">
        <f t="shared" si="35"/>
        <v>Academy</v>
      </c>
      <c r="BU288" s="211">
        <v>49</v>
      </c>
      <c r="BV288" s="211">
        <v>61</v>
      </c>
      <c r="BW288" s="199">
        <f t="shared" si="36"/>
        <v>4</v>
      </c>
      <c r="BX288" s="195" t="str">
        <f t="shared" si="37"/>
        <v>3534</v>
      </c>
      <c r="BY288" s="195"/>
    </row>
    <row r="289" spans="66:77" ht="14.5" x14ac:dyDescent="0.35">
      <c r="BN289" s="218">
        <v>353</v>
      </c>
      <c r="BO289" s="218" t="s">
        <v>185</v>
      </c>
      <c r="BP289" s="218">
        <v>3537013</v>
      </c>
      <c r="BQ289" s="218">
        <v>143304</v>
      </c>
      <c r="BR289" s="218" t="s">
        <v>480</v>
      </c>
      <c r="BS289" s="218" t="s">
        <v>245</v>
      </c>
      <c r="BT289" s="194" t="str">
        <f t="shared" si="35"/>
        <v>Academy</v>
      </c>
      <c r="BU289" s="211">
        <v>208</v>
      </c>
      <c r="BV289" s="211">
        <v>0</v>
      </c>
      <c r="BW289" s="199">
        <f t="shared" si="36"/>
        <v>5</v>
      </c>
      <c r="BX289" s="195" t="str">
        <f t="shared" si="37"/>
        <v>3535</v>
      </c>
      <c r="BY289" s="195"/>
    </row>
    <row r="290" spans="66:77" ht="14.5" x14ac:dyDescent="0.35">
      <c r="BN290" s="218">
        <v>353</v>
      </c>
      <c r="BO290" s="218" t="s">
        <v>185</v>
      </c>
      <c r="BP290" s="218">
        <v>3537014</v>
      </c>
      <c r="BQ290" s="218">
        <v>138697</v>
      </c>
      <c r="BR290" s="218" t="s">
        <v>481</v>
      </c>
      <c r="BS290" s="218" t="s">
        <v>245</v>
      </c>
      <c r="BT290" s="194" t="str">
        <f t="shared" si="35"/>
        <v>Academy</v>
      </c>
      <c r="BU290" s="211">
        <v>0</v>
      </c>
      <c r="BV290" s="211">
        <v>637</v>
      </c>
      <c r="BW290" s="199">
        <f t="shared" si="36"/>
        <v>6</v>
      </c>
      <c r="BX290" s="195" t="str">
        <f t="shared" si="37"/>
        <v>3536</v>
      </c>
      <c r="BY290" s="195"/>
    </row>
    <row r="291" spans="66:77" ht="14.5" x14ac:dyDescent="0.35">
      <c r="BN291" s="218">
        <v>354</v>
      </c>
      <c r="BO291" s="218" t="s">
        <v>194</v>
      </c>
      <c r="BP291" s="218">
        <v>3547006</v>
      </c>
      <c r="BQ291" s="218">
        <v>105861</v>
      </c>
      <c r="BR291" s="218" t="s">
        <v>482</v>
      </c>
      <c r="BS291" s="218" t="s">
        <v>241</v>
      </c>
      <c r="BT291" s="194" t="str">
        <f t="shared" si="35"/>
        <v>Maintained</v>
      </c>
      <c r="BU291" s="211">
        <v>17</v>
      </c>
      <c r="BV291" s="211">
        <v>59</v>
      </c>
      <c r="BW291" s="199">
        <f t="shared" si="36"/>
        <v>1</v>
      </c>
      <c r="BX291" s="195" t="str">
        <f t="shared" si="37"/>
        <v>3541</v>
      </c>
      <c r="BY291" s="195"/>
    </row>
    <row r="292" spans="66:77" ht="14.5" x14ac:dyDescent="0.35">
      <c r="BN292" s="218">
        <v>354</v>
      </c>
      <c r="BO292" s="218" t="s">
        <v>194</v>
      </c>
      <c r="BP292" s="218">
        <v>3547013</v>
      </c>
      <c r="BQ292" s="218">
        <v>135200</v>
      </c>
      <c r="BR292" s="218" t="s">
        <v>483</v>
      </c>
      <c r="BS292" s="218" t="s">
        <v>241</v>
      </c>
      <c r="BT292" s="194" t="str">
        <f t="shared" si="35"/>
        <v>Maintained</v>
      </c>
      <c r="BU292" s="211">
        <v>128.5</v>
      </c>
      <c r="BV292" s="211">
        <v>0</v>
      </c>
      <c r="BW292" s="199">
        <f t="shared" si="36"/>
        <v>2</v>
      </c>
      <c r="BX292" s="195" t="str">
        <f t="shared" si="37"/>
        <v>3542</v>
      </c>
      <c r="BY292" s="195"/>
    </row>
    <row r="293" spans="66:77" ht="14.5" x14ac:dyDescent="0.35">
      <c r="BN293" s="218">
        <v>354</v>
      </c>
      <c r="BO293" s="218" t="s">
        <v>194</v>
      </c>
      <c r="BP293" s="218">
        <v>3547014</v>
      </c>
      <c r="BQ293" s="218">
        <v>135201</v>
      </c>
      <c r="BR293" s="218" t="s">
        <v>484</v>
      </c>
      <c r="BS293" s="218" t="s">
        <v>241</v>
      </c>
      <c r="BT293" s="194" t="str">
        <f t="shared" si="35"/>
        <v>Maintained</v>
      </c>
      <c r="BU293" s="211">
        <v>120</v>
      </c>
      <c r="BV293" s="211">
        <v>0</v>
      </c>
      <c r="BW293" s="199">
        <f t="shared" si="36"/>
        <v>3</v>
      </c>
      <c r="BX293" s="195" t="str">
        <f t="shared" si="37"/>
        <v>3543</v>
      </c>
      <c r="BY293" s="195"/>
    </row>
    <row r="294" spans="66:77" ht="14.5" x14ac:dyDescent="0.35">
      <c r="BN294" s="218">
        <v>354</v>
      </c>
      <c r="BO294" s="218" t="s">
        <v>194</v>
      </c>
      <c r="BP294" s="218">
        <v>3547015</v>
      </c>
      <c r="BQ294" s="218">
        <v>135202</v>
      </c>
      <c r="BR294" s="218" t="s">
        <v>485</v>
      </c>
      <c r="BS294" s="218" t="s">
        <v>241</v>
      </c>
      <c r="BT294" s="194" t="str">
        <f t="shared" si="35"/>
        <v>Maintained</v>
      </c>
      <c r="BU294" s="211">
        <v>0</v>
      </c>
      <c r="BV294" s="211">
        <v>340</v>
      </c>
      <c r="BW294" s="199">
        <f t="shared" si="36"/>
        <v>4</v>
      </c>
      <c r="BX294" s="195" t="str">
        <f t="shared" si="37"/>
        <v>3544</v>
      </c>
      <c r="BY294" s="195"/>
    </row>
    <row r="295" spans="66:77" ht="14.5" x14ac:dyDescent="0.35">
      <c r="BN295" s="218">
        <v>355</v>
      </c>
      <c r="BO295" s="218" t="s">
        <v>197</v>
      </c>
      <c r="BP295" s="218">
        <v>3557000</v>
      </c>
      <c r="BQ295" s="218">
        <v>145850</v>
      </c>
      <c r="BR295" s="218" t="s">
        <v>1115</v>
      </c>
      <c r="BS295" s="218" t="s">
        <v>286</v>
      </c>
      <c r="BT295" s="194" t="str">
        <f t="shared" si="35"/>
        <v>Academy</v>
      </c>
      <c r="BU295" s="211">
        <v>18</v>
      </c>
      <c r="BV295" s="211">
        <v>128.5</v>
      </c>
      <c r="BW295" s="199">
        <f t="shared" si="36"/>
        <v>1</v>
      </c>
      <c r="BX295" s="195" t="str">
        <f t="shared" si="37"/>
        <v>3551</v>
      </c>
      <c r="BY295" s="195"/>
    </row>
    <row r="296" spans="66:77" ht="14.5" x14ac:dyDescent="0.35">
      <c r="BN296" s="218">
        <v>355</v>
      </c>
      <c r="BO296" s="218" t="s">
        <v>197</v>
      </c>
      <c r="BP296" s="218">
        <v>3557025</v>
      </c>
      <c r="BQ296" s="218">
        <v>138130</v>
      </c>
      <c r="BR296" s="218" t="s">
        <v>486</v>
      </c>
      <c r="BS296" s="218" t="s">
        <v>245</v>
      </c>
      <c r="BT296" s="194" t="str">
        <f t="shared" si="35"/>
        <v>Academy</v>
      </c>
      <c r="BU296" s="211">
        <v>17</v>
      </c>
      <c r="BV296" s="211">
        <v>297</v>
      </c>
      <c r="BW296" s="199">
        <f t="shared" si="36"/>
        <v>2</v>
      </c>
      <c r="BX296" s="195" t="str">
        <f t="shared" si="37"/>
        <v>3552</v>
      </c>
      <c r="BY296" s="195"/>
    </row>
    <row r="297" spans="66:77" ht="14.5" x14ac:dyDescent="0.35">
      <c r="BN297" s="218">
        <v>355</v>
      </c>
      <c r="BO297" s="218" t="s">
        <v>197</v>
      </c>
      <c r="BP297" s="218">
        <v>3557026</v>
      </c>
      <c r="BQ297" s="218">
        <v>143062</v>
      </c>
      <c r="BR297" s="218" t="s">
        <v>487</v>
      </c>
      <c r="BS297" s="218" t="s">
        <v>245</v>
      </c>
      <c r="BT297" s="194" t="str">
        <f t="shared" si="35"/>
        <v>Academy</v>
      </c>
      <c r="BU297" s="211">
        <v>0</v>
      </c>
      <c r="BV297" s="211">
        <v>180</v>
      </c>
      <c r="BW297" s="199">
        <f t="shared" si="36"/>
        <v>3</v>
      </c>
      <c r="BX297" s="195" t="str">
        <f t="shared" si="37"/>
        <v>3553</v>
      </c>
      <c r="BY297" s="195"/>
    </row>
    <row r="298" spans="66:77" ht="14.5" x14ac:dyDescent="0.35">
      <c r="BN298" s="218">
        <v>355</v>
      </c>
      <c r="BO298" s="218" t="s">
        <v>197</v>
      </c>
      <c r="BP298" s="218">
        <v>3557029</v>
      </c>
      <c r="BQ298" s="218">
        <v>132153</v>
      </c>
      <c r="BR298" s="218" t="s">
        <v>488</v>
      </c>
      <c r="BS298" s="218" t="s">
        <v>241</v>
      </c>
      <c r="BT298" s="194" t="str">
        <f t="shared" si="35"/>
        <v>Maintained</v>
      </c>
      <c r="BU298" s="211">
        <v>338</v>
      </c>
      <c r="BV298" s="211">
        <v>0</v>
      </c>
      <c r="BW298" s="199">
        <f t="shared" si="36"/>
        <v>4</v>
      </c>
      <c r="BX298" s="195" t="str">
        <f t="shared" si="37"/>
        <v>3554</v>
      </c>
      <c r="BY298" s="195"/>
    </row>
    <row r="299" spans="66:77" ht="14.5" x14ac:dyDescent="0.35">
      <c r="BN299" s="218">
        <v>356</v>
      </c>
      <c r="BO299" s="218" t="s">
        <v>211</v>
      </c>
      <c r="BP299" s="218">
        <v>3567504</v>
      </c>
      <c r="BQ299" s="218">
        <v>106168</v>
      </c>
      <c r="BR299" s="218" t="s">
        <v>489</v>
      </c>
      <c r="BS299" s="218" t="s">
        <v>241</v>
      </c>
      <c r="BT299" s="194" t="str">
        <f t="shared" si="35"/>
        <v>Maintained</v>
      </c>
      <c r="BU299" s="211">
        <v>57</v>
      </c>
      <c r="BV299" s="211">
        <v>0</v>
      </c>
      <c r="BW299" s="199">
        <f t="shared" si="36"/>
        <v>1</v>
      </c>
      <c r="BX299" s="195" t="str">
        <f t="shared" si="37"/>
        <v>3561</v>
      </c>
      <c r="BY299" s="195"/>
    </row>
    <row r="300" spans="66:77" ht="14.5" x14ac:dyDescent="0.35">
      <c r="BN300" s="218">
        <v>356</v>
      </c>
      <c r="BO300" s="218" t="s">
        <v>211</v>
      </c>
      <c r="BP300" s="218">
        <v>3567506</v>
      </c>
      <c r="BQ300" s="218">
        <v>106170</v>
      </c>
      <c r="BR300" s="218" t="s">
        <v>490</v>
      </c>
      <c r="BS300" s="218" t="s">
        <v>241</v>
      </c>
      <c r="BT300" s="194" t="str">
        <f t="shared" si="35"/>
        <v>Maintained</v>
      </c>
      <c r="BU300" s="211">
        <v>184</v>
      </c>
      <c r="BV300" s="211">
        <v>0</v>
      </c>
      <c r="BW300" s="199">
        <f t="shared" si="36"/>
        <v>2</v>
      </c>
      <c r="BX300" s="195" t="str">
        <f t="shared" si="37"/>
        <v>3562</v>
      </c>
      <c r="BY300" s="195"/>
    </row>
    <row r="301" spans="66:77" ht="14.5" x14ac:dyDescent="0.35">
      <c r="BN301" s="218">
        <v>356</v>
      </c>
      <c r="BO301" s="218" t="s">
        <v>211</v>
      </c>
      <c r="BP301" s="218">
        <v>3567508</v>
      </c>
      <c r="BQ301" s="218">
        <v>106172</v>
      </c>
      <c r="BR301" s="218" t="s">
        <v>491</v>
      </c>
      <c r="BS301" s="218" t="s">
        <v>241</v>
      </c>
      <c r="BT301" s="194" t="str">
        <f t="shared" si="35"/>
        <v>Maintained</v>
      </c>
      <c r="BU301" s="211">
        <v>0</v>
      </c>
      <c r="BV301" s="211">
        <v>341</v>
      </c>
      <c r="BW301" s="199">
        <f t="shared" si="36"/>
        <v>3</v>
      </c>
      <c r="BX301" s="195" t="str">
        <f t="shared" si="37"/>
        <v>3563</v>
      </c>
      <c r="BY301" s="195"/>
    </row>
    <row r="302" spans="66:77" ht="14.5" x14ac:dyDescent="0.35">
      <c r="BN302" s="218">
        <v>356</v>
      </c>
      <c r="BO302" s="218" t="s">
        <v>211</v>
      </c>
      <c r="BP302" s="218">
        <v>3567509</v>
      </c>
      <c r="BQ302" s="218">
        <v>106173</v>
      </c>
      <c r="BR302" s="218" t="s">
        <v>492</v>
      </c>
      <c r="BS302" s="218" t="s">
        <v>241</v>
      </c>
      <c r="BT302" s="194" t="str">
        <f t="shared" si="35"/>
        <v>Maintained</v>
      </c>
      <c r="BU302" s="211">
        <v>0</v>
      </c>
      <c r="BV302" s="211">
        <v>92</v>
      </c>
      <c r="BW302" s="199">
        <f t="shared" si="36"/>
        <v>4</v>
      </c>
      <c r="BX302" s="195" t="str">
        <f t="shared" si="37"/>
        <v>3564</v>
      </c>
      <c r="BY302" s="195"/>
    </row>
    <row r="303" spans="66:77" ht="14.5" x14ac:dyDescent="0.35">
      <c r="BN303" s="218">
        <v>356</v>
      </c>
      <c r="BO303" s="218" t="s">
        <v>211</v>
      </c>
      <c r="BP303" s="218">
        <v>3567510</v>
      </c>
      <c r="BQ303" s="218">
        <v>131887</v>
      </c>
      <c r="BR303" s="218" t="s">
        <v>493</v>
      </c>
      <c r="BS303" s="218" t="s">
        <v>241</v>
      </c>
      <c r="BT303" s="194" t="str">
        <f t="shared" si="35"/>
        <v>Maintained</v>
      </c>
      <c r="BU303" s="211">
        <v>35</v>
      </c>
      <c r="BV303" s="211">
        <v>0</v>
      </c>
      <c r="BW303" s="199">
        <f t="shared" si="36"/>
        <v>5</v>
      </c>
      <c r="BX303" s="195" t="str">
        <f t="shared" si="37"/>
        <v>3565</v>
      </c>
      <c r="BY303" s="195"/>
    </row>
    <row r="304" spans="66:77" ht="14.5" x14ac:dyDescent="0.35">
      <c r="BN304" s="218">
        <v>356</v>
      </c>
      <c r="BO304" s="218" t="s">
        <v>211</v>
      </c>
      <c r="BP304" s="218">
        <v>3567511</v>
      </c>
      <c r="BQ304" s="218">
        <v>131889</v>
      </c>
      <c r="BR304" s="218" t="s">
        <v>494</v>
      </c>
      <c r="BS304" s="218" t="s">
        <v>241</v>
      </c>
      <c r="BT304" s="194" t="str">
        <f t="shared" si="35"/>
        <v>Maintained</v>
      </c>
      <c r="BU304" s="211">
        <v>0</v>
      </c>
      <c r="BV304" s="211">
        <v>49</v>
      </c>
      <c r="BW304" s="199">
        <f t="shared" si="36"/>
        <v>6</v>
      </c>
      <c r="BX304" s="195" t="str">
        <f t="shared" si="37"/>
        <v>3566</v>
      </c>
      <c r="BY304" s="195"/>
    </row>
    <row r="305" spans="66:77" ht="14.5" x14ac:dyDescent="0.35">
      <c r="BN305" s="218">
        <v>357</v>
      </c>
      <c r="BO305" s="218" t="s">
        <v>219</v>
      </c>
      <c r="BP305" s="218">
        <v>3577000</v>
      </c>
      <c r="BQ305" s="218">
        <v>148936</v>
      </c>
      <c r="BR305" s="218" t="s">
        <v>498</v>
      </c>
      <c r="BS305" s="218" t="s">
        <v>286</v>
      </c>
      <c r="BT305" s="194" t="str">
        <f t="shared" si="35"/>
        <v>Academy</v>
      </c>
      <c r="BU305" s="211">
        <v>0</v>
      </c>
      <c r="BV305" s="211">
        <v>228</v>
      </c>
      <c r="BW305" s="199">
        <f t="shared" si="36"/>
        <v>1</v>
      </c>
      <c r="BX305" s="195" t="str">
        <f t="shared" si="37"/>
        <v>3571</v>
      </c>
      <c r="BY305" s="195"/>
    </row>
    <row r="306" spans="66:77" ht="14.5" x14ac:dyDescent="0.35">
      <c r="BN306" s="218">
        <v>357</v>
      </c>
      <c r="BO306" s="218" t="s">
        <v>219</v>
      </c>
      <c r="BP306" s="218">
        <v>3577001</v>
      </c>
      <c r="BQ306" s="218">
        <v>140133</v>
      </c>
      <c r="BR306" s="218" t="s">
        <v>495</v>
      </c>
      <c r="BS306" s="218" t="s">
        <v>245</v>
      </c>
      <c r="BT306" s="194" t="str">
        <f t="shared" si="35"/>
        <v>Academy</v>
      </c>
      <c r="BU306" s="211">
        <v>219</v>
      </c>
      <c r="BV306" s="211">
        <v>0</v>
      </c>
      <c r="BW306" s="199">
        <f t="shared" si="36"/>
        <v>2</v>
      </c>
      <c r="BX306" s="195" t="str">
        <f t="shared" si="37"/>
        <v>3572</v>
      </c>
      <c r="BY306" s="195"/>
    </row>
    <row r="307" spans="66:77" ht="14.5" x14ac:dyDescent="0.35">
      <c r="BN307" s="218">
        <v>357</v>
      </c>
      <c r="BO307" s="218" t="s">
        <v>219</v>
      </c>
      <c r="BP307" s="218">
        <v>3577002</v>
      </c>
      <c r="BQ307" s="218">
        <v>106278</v>
      </c>
      <c r="BR307" s="218" t="s">
        <v>496</v>
      </c>
      <c r="BS307" s="218" t="s">
        <v>241</v>
      </c>
      <c r="BT307" s="194" t="str">
        <f t="shared" si="35"/>
        <v>Maintained</v>
      </c>
      <c r="BU307" s="211">
        <v>38</v>
      </c>
      <c r="BV307" s="211">
        <v>57</v>
      </c>
      <c r="BW307" s="199">
        <f t="shared" si="36"/>
        <v>3</v>
      </c>
      <c r="BX307" s="195" t="str">
        <f t="shared" si="37"/>
        <v>3573</v>
      </c>
      <c r="BY307" s="195"/>
    </row>
    <row r="308" spans="66:77" ht="14.5" x14ac:dyDescent="0.35">
      <c r="BN308" s="218">
        <v>357</v>
      </c>
      <c r="BO308" s="218" t="s">
        <v>219</v>
      </c>
      <c r="BP308" s="218">
        <v>3577005</v>
      </c>
      <c r="BQ308" s="218">
        <v>106279</v>
      </c>
      <c r="BR308" s="218" t="s">
        <v>497</v>
      </c>
      <c r="BS308" s="218" t="s">
        <v>241</v>
      </c>
      <c r="BT308" s="194" t="str">
        <f t="shared" si="35"/>
        <v>Maintained</v>
      </c>
      <c r="BU308" s="211">
        <v>0</v>
      </c>
      <c r="BV308" s="211">
        <v>136</v>
      </c>
      <c r="BW308" s="199">
        <f t="shared" si="36"/>
        <v>4</v>
      </c>
      <c r="BX308" s="195" t="str">
        <f t="shared" si="37"/>
        <v>3574</v>
      </c>
      <c r="BY308" s="195"/>
    </row>
    <row r="309" spans="66:77" ht="14.5" x14ac:dyDescent="0.35">
      <c r="BN309" s="218">
        <v>357</v>
      </c>
      <c r="BO309" s="218" t="s">
        <v>219</v>
      </c>
      <c r="BP309" s="218">
        <v>3577009</v>
      </c>
      <c r="BQ309" s="218">
        <v>106281</v>
      </c>
      <c r="BR309" s="218" t="s">
        <v>499</v>
      </c>
      <c r="BS309" s="218" t="s">
        <v>241</v>
      </c>
      <c r="BT309" s="194" t="str">
        <f t="shared" si="35"/>
        <v>Maintained</v>
      </c>
      <c r="BU309" s="211">
        <v>150</v>
      </c>
      <c r="BV309" s="211">
        <v>0</v>
      </c>
      <c r="BW309" s="199">
        <f t="shared" si="36"/>
        <v>5</v>
      </c>
      <c r="BX309" s="195" t="str">
        <f t="shared" si="37"/>
        <v>3575</v>
      </c>
      <c r="BY309" s="195"/>
    </row>
    <row r="310" spans="66:77" ht="14.5" x14ac:dyDescent="0.35">
      <c r="BN310" s="218">
        <v>358</v>
      </c>
      <c r="BO310" s="218" t="s">
        <v>223</v>
      </c>
      <c r="BP310" s="218">
        <v>3587000</v>
      </c>
      <c r="BQ310" s="218">
        <v>142289</v>
      </c>
      <c r="BR310" s="218" t="s">
        <v>500</v>
      </c>
      <c r="BS310" s="218" t="s">
        <v>245</v>
      </c>
      <c r="BT310" s="194" t="str">
        <f t="shared" si="35"/>
        <v>Academy</v>
      </c>
      <c r="BU310" s="211">
        <v>123.5</v>
      </c>
      <c r="BV310" s="211">
        <v>0</v>
      </c>
      <c r="BW310" s="199">
        <f t="shared" si="36"/>
        <v>1</v>
      </c>
      <c r="BX310" s="195" t="str">
        <f t="shared" si="37"/>
        <v>3581</v>
      </c>
      <c r="BY310" s="195"/>
    </row>
    <row r="311" spans="66:77" ht="14.5" x14ac:dyDescent="0.35">
      <c r="BN311" s="218">
        <v>358</v>
      </c>
      <c r="BO311" s="218" t="s">
        <v>223</v>
      </c>
      <c r="BP311" s="218">
        <v>3587001</v>
      </c>
      <c r="BQ311" s="218">
        <v>106391</v>
      </c>
      <c r="BR311" s="218" t="s">
        <v>501</v>
      </c>
      <c r="BS311" s="218" t="s">
        <v>241</v>
      </c>
      <c r="BT311" s="194" t="str">
        <f t="shared" si="35"/>
        <v>Maintained</v>
      </c>
      <c r="BU311" s="211">
        <v>0</v>
      </c>
      <c r="BV311" s="211">
        <v>149</v>
      </c>
      <c r="BW311" s="199">
        <f t="shared" si="36"/>
        <v>2</v>
      </c>
      <c r="BX311" s="195" t="str">
        <f t="shared" si="37"/>
        <v>3582</v>
      </c>
      <c r="BY311" s="195"/>
    </row>
    <row r="312" spans="66:77" ht="14.5" x14ac:dyDescent="0.35">
      <c r="BN312" s="218">
        <v>358</v>
      </c>
      <c r="BO312" s="218" t="s">
        <v>223</v>
      </c>
      <c r="BP312" s="218">
        <v>3587002</v>
      </c>
      <c r="BQ312" s="218">
        <v>142782</v>
      </c>
      <c r="BR312" s="218" t="s">
        <v>502</v>
      </c>
      <c r="BS312" s="218" t="s">
        <v>256</v>
      </c>
      <c r="BT312" s="194" t="str">
        <f t="shared" si="35"/>
        <v>Academy</v>
      </c>
      <c r="BU312" s="211">
        <v>130</v>
      </c>
      <c r="BV312" s="211">
        <v>0</v>
      </c>
      <c r="BW312" s="199">
        <f t="shared" si="36"/>
        <v>3</v>
      </c>
      <c r="BX312" s="195" t="str">
        <f t="shared" si="37"/>
        <v>3583</v>
      </c>
      <c r="BY312" s="195"/>
    </row>
    <row r="313" spans="66:77" ht="14.5" x14ac:dyDescent="0.35">
      <c r="BN313" s="218">
        <v>358</v>
      </c>
      <c r="BO313" s="218" t="s">
        <v>223</v>
      </c>
      <c r="BP313" s="218">
        <v>3587003</v>
      </c>
      <c r="BQ313" s="218">
        <v>147372</v>
      </c>
      <c r="BR313" s="218" t="s">
        <v>503</v>
      </c>
      <c r="BS313" s="218" t="s">
        <v>245</v>
      </c>
      <c r="BT313" s="194" t="str">
        <f t="shared" si="35"/>
        <v>Academy</v>
      </c>
      <c r="BU313" s="211">
        <v>72.5</v>
      </c>
      <c r="BV313" s="211">
        <v>0</v>
      </c>
      <c r="BW313" s="199">
        <f t="shared" si="36"/>
        <v>4</v>
      </c>
      <c r="BX313" s="195" t="str">
        <f t="shared" si="37"/>
        <v>3584</v>
      </c>
      <c r="BY313" s="195"/>
    </row>
    <row r="314" spans="66:77" ht="14.5" x14ac:dyDescent="0.35">
      <c r="BN314" s="218">
        <v>358</v>
      </c>
      <c r="BO314" s="218" t="s">
        <v>223</v>
      </c>
      <c r="BP314" s="218">
        <v>3587005</v>
      </c>
      <c r="BQ314" s="218">
        <v>106394</v>
      </c>
      <c r="BR314" s="218" t="s">
        <v>504</v>
      </c>
      <c r="BS314" s="218" t="s">
        <v>241</v>
      </c>
      <c r="BT314" s="194" t="str">
        <f t="shared" si="35"/>
        <v>Maintained</v>
      </c>
      <c r="BU314" s="211">
        <v>122</v>
      </c>
      <c r="BV314" s="211">
        <v>0</v>
      </c>
      <c r="BW314" s="199">
        <f t="shared" si="36"/>
        <v>5</v>
      </c>
      <c r="BX314" s="195" t="str">
        <f t="shared" si="37"/>
        <v>3585</v>
      </c>
      <c r="BY314" s="195"/>
    </row>
    <row r="315" spans="66:77" ht="14.5" x14ac:dyDescent="0.35">
      <c r="BN315" s="218">
        <v>358</v>
      </c>
      <c r="BO315" s="218" t="s">
        <v>223</v>
      </c>
      <c r="BP315" s="218">
        <v>3587008</v>
      </c>
      <c r="BQ315" s="218">
        <v>142288</v>
      </c>
      <c r="BR315" s="218" t="s">
        <v>505</v>
      </c>
      <c r="BS315" s="218" t="s">
        <v>245</v>
      </c>
      <c r="BT315" s="194" t="str">
        <f t="shared" si="35"/>
        <v>Academy</v>
      </c>
      <c r="BU315" s="211">
        <v>0</v>
      </c>
      <c r="BV315" s="211">
        <v>207.5</v>
      </c>
      <c r="BW315" s="199">
        <f t="shared" si="36"/>
        <v>6</v>
      </c>
      <c r="BX315" s="195" t="str">
        <f t="shared" si="37"/>
        <v>3586</v>
      </c>
      <c r="BY315" s="195"/>
    </row>
    <row r="316" spans="66:77" ht="14.5" x14ac:dyDescent="0.35">
      <c r="BN316" s="218">
        <v>358</v>
      </c>
      <c r="BO316" s="218" t="s">
        <v>223</v>
      </c>
      <c r="BP316" s="218">
        <v>3587009</v>
      </c>
      <c r="BQ316" s="218">
        <v>131885</v>
      </c>
      <c r="BR316" s="218" t="s">
        <v>506</v>
      </c>
      <c r="BS316" s="218" t="s">
        <v>241</v>
      </c>
      <c r="BT316" s="194" t="str">
        <f t="shared" si="35"/>
        <v>Maintained</v>
      </c>
      <c r="BU316" s="211">
        <v>0</v>
      </c>
      <c r="BV316" s="211">
        <v>62</v>
      </c>
      <c r="BW316" s="199">
        <f t="shared" si="36"/>
        <v>7</v>
      </c>
      <c r="BX316" s="195" t="str">
        <f t="shared" si="37"/>
        <v>3587</v>
      </c>
      <c r="BY316" s="195"/>
    </row>
    <row r="317" spans="66:77" ht="14.5" x14ac:dyDescent="0.35">
      <c r="BN317" s="218">
        <v>359</v>
      </c>
      <c r="BO317" s="218" t="s">
        <v>231</v>
      </c>
      <c r="BP317" s="218">
        <v>3597001</v>
      </c>
      <c r="BQ317" s="218">
        <v>134297</v>
      </c>
      <c r="BR317" s="218" t="s">
        <v>507</v>
      </c>
      <c r="BS317" s="218" t="s">
        <v>241</v>
      </c>
      <c r="BT317" s="194" t="str">
        <f t="shared" si="35"/>
        <v>Maintained</v>
      </c>
      <c r="BU317" s="211">
        <v>76</v>
      </c>
      <c r="BV317" s="211">
        <v>53</v>
      </c>
      <c r="BW317" s="199">
        <f t="shared" si="36"/>
        <v>1</v>
      </c>
      <c r="BX317" s="195" t="str">
        <f t="shared" si="37"/>
        <v>3591</v>
      </c>
      <c r="BY317" s="195"/>
    </row>
    <row r="318" spans="66:77" ht="14.5" x14ac:dyDescent="0.35">
      <c r="BN318" s="218">
        <v>359</v>
      </c>
      <c r="BO318" s="218" t="s">
        <v>231</v>
      </c>
      <c r="BP318" s="218">
        <v>3597002</v>
      </c>
      <c r="BQ318" s="218">
        <v>106543</v>
      </c>
      <c r="BR318" s="218" t="s">
        <v>436</v>
      </c>
      <c r="BS318" s="218" t="s">
        <v>241</v>
      </c>
      <c r="BT318" s="194" t="str">
        <f t="shared" si="35"/>
        <v>Maintained</v>
      </c>
      <c r="BU318" s="211">
        <v>121</v>
      </c>
      <c r="BV318" s="211">
        <v>106</v>
      </c>
      <c r="BW318" s="199">
        <f t="shared" si="36"/>
        <v>2</v>
      </c>
      <c r="BX318" s="195" t="str">
        <f t="shared" si="37"/>
        <v>3592</v>
      </c>
      <c r="BY318" s="195"/>
    </row>
    <row r="319" spans="66:77" ht="14.5" x14ac:dyDescent="0.35">
      <c r="BN319" s="218">
        <v>359</v>
      </c>
      <c r="BO319" s="218" t="s">
        <v>231</v>
      </c>
      <c r="BP319" s="218">
        <v>3597018</v>
      </c>
      <c r="BQ319" s="218">
        <v>132155</v>
      </c>
      <c r="BR319" s="218" t="s">
        <v>508</v>
      </c>
      <c r="BS319" s="218" t="s">
        <v>241</v>
      </c>
      <c r="BT319" s="194" t="str">
        <f t="shared" si="35"/>
        <v>Maintained</v>
      </c>
      <c r="BU319" s="211">
        <v>65</v>
      </c>
      <c r="BV319" s="211">
        <v>0</v>
      </c>
      <c r="BW319" s="199">
        <f t="shared" si="36"/>
        <v>3</v>
      </c>
      <c r="BX319" s="195" t="str">
        <f t="shared" si="37"/>
        <v>3593</v>
      </c>
      <c r="BY319" s="195"/>
    </row>
    <row r="320" spans="66:77" ht="14.5" x14ac:dyDescent="0.35">
      <c r="BN320" s="218">
        <v>359</v>
      </c>
      <c r="BO320" s="218" t="s">
        <v>231</v>
      </c>
      <c r="BP320" s="218">
        <v>3597020</v>
      </c>
      <c r="BQ320" s="218">
        <v>131295</v>
      </c>
      <c r="BR320" s="218" t="s">
        <v>509</v>
      </c>
      <c r="BS320" s="218" t="s">
        <v>241</v>
      </c>
      <c r="BT320" s="194" t="str">
        <f t="shared" si="35"/>
        <v>Maintained</v>
      </c>
      <c r="BU320" s="211">
        <v>130</v>
      </c>
      <c r="BV320" s="211">
        <v>1</v>
      </c>
      <c r="BW320" s="199">
        <f t="shared" si="36"/>
        <v>4</v>
      </c>
      <c r="BX320" s="195" t="str">
        <f t="shared" si="37"/>
        <v>3594</v>
      </c>
      <c r="BY320" s="195"/>
    </row>
    <row r="321" spans="66:77" ht="14.5" x14ac:dyDescent="0.35">
      <c r="BN321" s="218">
        <v>359</v>
      </c>
      <c r="BO321" s="218" t="s">
        <v>231</v>
      </c>
      <c r="BP321" s="218">
        <v>3597022</v>
      </c>
      <c r="BQ321" s="218">
        <v>131530</v>
      </c>
      <c r="BR321" s="218" t="s">
        <v>510</v>
      </c>
      <c r="BS321" s="218" t="s">
        <v>241</v>
      </c>
      <c r="BT321" s="194" t="str">
        <f t="shared" si="35"/>
        <v>Maintained</v>
      </c>
      <c r="BU321" s="211">
        <v>0</v>
      </c>
      <c r="BV321" s="211">
        <v>365</v>
      </c>
      <c r="BW321" s="199">
        <f t="shared" si="36"/>
        <v>5</v>
      </c>
      <c r="BX321" s="195" t="str">
        <f t="shared" si="37"/>
        <v>3595</v>
      </c>
      <c r="BY321" s="195"/>
    </row>
    <row r="322" spans="66:77" ht="14.5" x14ac:dyDescent="0.35">
      <c r="BN322" s="218">
        <v>359</v>
      </c>
      <c r="BO322" s="218" t="s">
        <v>231</v>
      </c>
      <c r="BP322" s="218">
        <v>3597023</v>
      </c>
      <c r="BQ322" s="218">
        <v>135199</v>
      </c>
      <c r="BR322" s="218" t="s">
        <v>511</v>
      </c>
      <c r="BS322" s="218" t="s">
        <v>241</v>
      </c>
      <c r="BT322" s="194" t="str">
        <f t="shared" si="35"/>
        <v>Maintained</v>
      </c>
      <c r="BU322" s="211">
        <v>0</v>
      </c>
      <c r="BV322" s="211">
        <v>87</v>
      </c>
      <c r="BW322" s="199">
        <f t="shared" si="36"/>
        <v>6</v>
      </c>
      <c r="BX322" s="195" t="str">
        <f t="shared" si="37"/>
        <v>3596</v>
      </c>
      <c r="BY322" s="195"/>
    </row>
    <row r="323" spans="66:77" ht="14.5" x14ac:dyDescent="0.35">
      <c r="BN323" s="218">
        <v>370</v>
      </c>
      <c r="BO323" s="218" t="s">
        <v>95</v>
      </c>
      <c r="BP323" s="218">
        <v>3707009</v>
      </c>
      <c r="BQ323" s="218">
        <v>141704</v>
      </c>
      <c r="BR323" s="218" t="s">
        <v>512</v>
      </c>
      <c r="BS323" s="218" t="s">
        <v>245</v>
      </c>
      <c r="BT323" s="194" t="str">
        <f t="shared" si="35"/>
        <v>Academy</v>
      </c>
      <c r="BU323" s="211">
        <v>115</v>
      </c>
      <c r="BV323" s="211">
        <v>221</v>
      </c>
      <c r="BW323" s="199">
        <f t="shared" si="36"/>
        <v>1</v>
      </c>
      <c r="BX323" s="195" t="str">
        <f t="shared" si="37"/>
        <v>3701</v>
      </c>
      <c r="BY323" s="195"/>
    </row>
    <row r="324" spans="66:77" ht="14.5" x14ac:dyDescent="0.35">
      <c r="BN324" s="218">
        <v>370</v>
      </c>
      <c r="BO324" s="218" t="s">
        <v>95</v>
      </c>
      <c r="BP324" s="218">
        <v>3707010</v>
      </c>
      <c r="BQ324" s="218">
        <v>141563</v>
      </c>
      <c r="BR324" s="218" t="s">
        <v>513</v>
      </c>
      <c r="BS324" s="218" t="s">
        <v>245</v>
      </c>
      <c r="BT324" s="194" t="str">
        <f t="shared" si="35"/>
        <v>Academy</v>
      </c>
      <c r="BU324" s="211">
        <v>25</v>
      </c>
      <c r="BV324" s="211">
        <v>85</v>
      </c>
      <c r="BW324" s="199">
        <f t="shared" si="36"/>
        <v>2</v>
      </c>
      <c r="BX324" s="195" t="str">
        <f t="shared" si="37"/>
        <v>3702</v>
      </c>
      <c r="BY324" s="195"/>
    </row>
    <row r="325" spans="66:77" ht="14.5" x14ac:dyDescent="0.35">
      <c r="BN325" s="218">
        <v>371</v>
      </c>
      <c r="BO325" s="218" t="s">
        <v>132</v>
      </c>
      <c r="BP325" s="218">
        <v>3717000</v>
      </c>
      <c r="BQ325" s="218">
        <v>144346</v>
      </c>
      <c r="BR325" s="218" t="s">
        <v>514</v>
      </c>
      <c r="BS325" s="218" t="s">
        <v>286</v>
      </c>
      <c r="BT325" s="194" t="str">
        <f t="shared" ref="BT325:BT388" si="38">IF(OR(LEFT(BS325,7)="Academy",LEFT(BS325,11)="Free School"),"Academy","Maintained")</f>
        <v>Academy</v>
      </c>
      <c r="BU325" s="211">
        <v>23</v>
      </c>
      <c r="BV325" s="211">
        <v>114</v>
      </c>
      <c r="BW325" s="199">
        <f t="shared" si="36"/>
        <v>1</v>
      </c>
      <c r="BX325" s="195" t="str">
        <f t="shared" si="37"/>
        <v>3711</v>
      </c>
      <c r="BY325" s="195"/>
    </row>
    <row r="326" spans="66:77" ht="14.5" x14ac:dyDescent="0.35">
      <c r="BN326" s="218">
        <v>371</v>
      </c>
      <c r="BO326" s="218" t="s">
        <v>132</v>
      </c>
      <c r="BP326" s="218">
        <v>3717001</v>
      </c>
      <c r="BQ326" s="218">
        <v>147864</v>
      </c>
      <c r="BR326" s="218" t="s">
        <v>1116</v>
      </c>
      <c r="BS326" s="218" t="s">
        <v>256</v>
      </c>
      <c r="BT326" s="194" t="str">
        <f t="shared" si="38"/>
        <v>Academy</v>
      </c>
      <c r="BU326" s="211">
        <v>29</v>
      </c>
      <c r="BV326" s="211">
        <v>76</v>
      </c>
      <c r="BW326" s="199">
        <f t="shared" si="36"/>
        <v>2</v>
      </c>
      <c r="BX326" s="195" t="str">
        <f t="shared" si="37"/>
        <v>3712</v>
      </c>
      <c r="BY326" s="195"/>
    </row>
    <row r="327" spans="66:77" ht="14.5" x14ac:dyDescent="0.35">
      <c r="BN327" s="218">
        <v>371</v>
      </c>
      <c r="BO327" s="218" t="s">
        <v>132</v>
      </c>
      <c r="BP327" s="218">
        <v>3717012</v>
      </c>
      <c r="BQ327" s="218">
        <v>147515</v>
      </c>
      <c r="BR327" s="218" t="s">
        <v>515</v>
      </c>
      <c r="BS327" s="218" t="s">
        <v>245</v>
      </c>
      <c r="BT327" s="194" t="str">
        <f t="shared" si="38"/>
        <v>Academy</v>
      </c>
      <c r="BU327" s="211">
        <v>33</v>
      </c>
      <c r="BV327" s="211">
        <v>51</v>
      </c>
      <c r="BW327" s="199">
        <f t="shared" si="36"/>
        <v>3</v>
      </c>
      <c r="BX327" s="195" t="str">
        <f t="shared" si="37"/>
        <v>3713</v>
      </c>
      <c r="BY327" s="195"/>
    </row>
    <row r="328" spans="66:77" ht="14.5" x14ac:dyDescent="0.35">
      <c r="BN328" s="218">
        <v>371</v>
      </c>
      <c r="BO328" s="218" t="s">
        <v>132</v>
      </c>
      <c r="BP328" s="218">
        <v>3717014</v>
      </c>
      <c r="BQ328" s="218">
        <v>147582</v>
      </c>
      <c r="BR328" s="218" t="s">
        <v>516</v>
      </c>
      <c r="BS328" s="218" t="s">
        <v>245</v>
      </c>
      <c r="BT328" s="194" t="str">
        <f t="shared" si="38"/>
        <v>Academy</v>
      </c>
      <c r="BU328" s="211">
        <v>58</v>
      </c>
      <c r="BV328" s="211">
        <v>81</v>
      </c>
      <c r="BW328" s="199">
        <f t="shared" si="36"/>
        <v>4</v>
      </c>
      <c r="BX328" s="195" t="str">
        <f t="shared" si="37"/>
        <v>3714</v>
      </c>
      <c r="BY328" s="195"/>
    </row>
    <row r="329" spans="66:77" ht="14.5" x14ac:dyDescent="0.35">
      <c r="BN329" s="218">
        <v>371</v>
      </c>
      <c r="BO329" s="218" t="s">
        <v>132</v>
      </c>
      <c r="BP329" s="218">
        <v>3717015</v>
      </c>
      <c r="BQ329" s="218">
        <v>135547</v>
      </c>
      <c r="BR329" s="218" t="s">
        <v>517</v>
      </c>
      <c r="BS329" s="218" t="s">
        <v>241</v>
      </c>
      <c r="BT329" s="194" t="str">
        <f t="shared" si="38"/>
        <v>Maintained</v>
      </c>
      <c r="BU329" s="211">
        <v>29</v>
      </c>
      <c r="BV329" s="211">
        <v>111</v>
      </c>
      <c r="BW329" s="199">
        <f t="shared" si="36"/>
        <v>5</v>
      </c>
      <c r="BX329" s="195" t="str">
        <f t="shared" si="37"/>
        <v>3715</v>
      </c>
      <c r="BY329" s="195"/>
    </row>
    <row r="330" spans="66:77" ht="14.5" x14ac:dyDescent="0.35">
      <c r="BN330" s="218">
        <v>371</v>
      </c>
      <c r="BO330" s="218" t="s">
        <v>132</v>
      </c>
      <c r="BP330" s="218">
        <v>3717016</v>
      </c>
      <c r="BQ330" s="218">
        <v>147829</v>
      </c>
      <c r="BR330" s="218" t="s">
        <v>518</v>
      </c>
      <c r="BS330" s="218" t="s">
        <v>245</v>
      </c>
      <c r="BT330" s="194" t="str">
        <f t="shared" si="38"/>
        <v>Academy</v>
      </c>
      <c r="BU330" s="211">
        <v>76</v>
      </c>
      <c r="BV330" s="211">
        <v>64</v>
      </c>
      <c r="BW330" s="199">
        <f t="shared" si="36"/>
        <v>6</v>
      </c>
      <c r="BX330" s="195" t="str">
        <f t="shared" si="37"/>
        <v>3716</v>
      </c>
      <c r="BY330" s="195"/>
    </row>
    <row r="331" spans="66:77" ht="14.5" x14ac:dyDescent="0.35">
      <c r="BN331" s="218">
        <v>372</v>
      </c>
      <c r="BO331" s="218" t="s">
        <v>195</v>
      </c>
      <c r="BP331" s="218">
        <v>3725950</v>
      </c>
      <c r="BQ331" s="218">
        <v>150133</v>
      </c>
      <c r="BR331" s="218" t="s">
        <v>522</v>
      </c>
      <c r="BS331" s="218" t="s">
        <v>245</v>
      </c>
      <c r="BT331" s="194" t="str">
        <f t="shared" si="38"/>
        <v>Academy</v>
      </c>
      <c r="BU331" s="211">
        <v>64</v>
      </c>
      <c r="BV331" s="211">
        <v>78.5</v>
      </c>
      <c r="BW331" s="199">
        <f t="shared" si="36"/>
        <v>1</v>
      </c>
      <c r="BX331" s="195" t="str">
        <f t="shared" si="37"/>
        <v>3721</v>
      </c>
      <c r="BY331" s="195"/>
    </row>
    <row r="332" spans="66:77" ht="14.5" x14ac:dyDescent="0.35">
      <c r="BN332" s="218">
        <v>372</v>
      </c>
      <c r="BO332" s="218" t="s">
        <v>195</v>
      </c>
      <c r="BP332" s="218">
        <v>3727000</v>
      </c>
      <c r="BQ332" s="218">
        <v>106966</v>
      </c>
      <c r="BR332" s="218" t="s">
        <v>519</v>
      </c>
      <c r="BS332" s="218" t="s">
        <v>241</v>
      </c>
      <c r="BT332" s="194" t="str">
        <f t="shared" si="38"/>
        <v>Maintained</v>
      </c>
      <c r="BU332" s="211">
        <v>58</v>
      </c>
      <c r="BV332" s="211">
        <v>120</v>
      </c>
      <c r="BW332" s="199">
        <f t="shared" si="36"/>
        <v>2</v>
      </c>
      <c r="BX332" s="195" t="str">
        <f t="shared" si="37"/>
        <v>3722</v>
      </c>
      <c r="BY332" s="195"/>
    </row>
    <row r="333" spans="66:77" ht="14.5" x14ac:dyDescent="0.35">
      <c r="BN333" s="218">
        <v>372</v>
      </c>
      <c r="BO333" s="218" t="s">
        <v>195</v>
      </c>
      <c r="BP333" s="218">
        <v>3727002</v>
      </c>
      <c r="BQ333" s="218">
        <v>142768</v>
      </c>
      <c r="BR333" s="218" t="s">
        <v>520</v>
      </c>
      <c r="BS333" s="218" t="s">
        <v>286</v>
      </c>
      <c r="BT333" s="194" t="str">
        <f t="shared" si="38"/>
        <v>Academy</v>
      </c>
      <c r="BU333" s="211">
        <v>46</v>
      </c>
      <c r="BV333" s="211">
        <v>173</v>
      </c>
      <c r="BW333" s="199">
        <f t="shared" si="36"/>
        <v>3</v>
      </c>
      <c r="BX333" s="195" t="str">
        <f t="shared" si="37"/>
        <v>3723</v>
      </c>
      <c r="BY333" s="195"/>
    </row>
    <row r="334" spans="66:77" ht="14.5" x14ac:dyDescent="0.35">
      <c r="BN334" s="218">
        <v>372</v>
      </c>
      <c r="BO334" s="218" t="s">
        <v>195</v>
      </c>
      <c r="BP334" s="218">
        <v>3727003</v>
      </c>
      <c r="BQ334" s="218">
        <v>142797</v>
      </c>
      <c r="BR334" s="218" t="s">
        <v>521</v>
      </c>
      <c r="BS334" s="218" t="s">
        <v>245</v>
      </c>
      <c r="BT334" s="194" t="str">
        <f t="shared" si="38"/>
        <v>Academy</v>
      </c>
      <c r="BU334" s="211">
        <v>55</v>
      </c>
      <c r="BV334" s="211">
        <v>87</v>
      </c>
      <c r="BW334" s="199">
        <f t="shared" si="36"/>
        <v>4</v>
      </c>
      <c r="BX334" s="195" t="str">
        <f t="shared" si="37"/>
        <v>3724</v>
      </c>
      <c r="BY334" s="195"/>
    </row>
    <row r="335" spans="66:77" ht="14.5" x14ac:dyDescent="0.35">
      <c r="BN335" s="218">
        <v>372</v>
      </c>
      <c r="BO335" s="218" t="s">
        <v>195</v>
      </c>
      <c r="BP335" s="218">
        <v>3727004</v>
      </c>
      <c r="BQ335" s="218">
        <v>149188</v>
      </c>
      <c r="BR335" s="218" t="s">
        <v>1201</v>
      </c>
      <c r="BS335" s="218" t="s">
        <v>256</v>
      </c>
      <c r="BT335" s="194" t="str">
        <f t="shared" si="38"/>
        <v>Academy</v>
      </c>
      <c r="BU335" s="211">
        <v>47</v>
      </c>
      <c r="BV335" s="211">
        <v>120</v>
      </c>
      <c r="BW335" s="199">
        <f t="shared" si="36"/>
        <v>5</v>
      </c>
      <c r="BX335" s="195" t="str">
        <f t="shared" si="37"/>
        <v>3725</v>
      </c>
      <c r="BY335" s="195"/>
    </row>
    <row r="336" spans="66:77" ht="14.5" x14ac:dyDescent="0.35">
      <c r="BN336" s="218">
        <v>372</v>
      </c>
      <c r="BO336" s="218" t="s">
        <v>195</v>
      </c>
      <c r="BP336" s="218">
        <v>3727009</v>
      </c>
      <c r="BQ336" s="218">
        <v>149642</v>
      </c>
      <c r="BR336" s="218" t="s">
        <v>342</v>
      </c>
      <c r="BS336" s="218" t="s">
        <v>245</v>
      </c>
      <c r="BT336" s="194" t="str">
        <f t="shared" si="38"/>
        <v>Academy</v>
      </c>
      <c r="BU336" s="211">
        <v>33</v>
      </c>
      <c r="BV336" s="211">
        <v>153</v>
      </c>
      <c r="BW336" s="199">
        <f t="shared" si="36"/>
        <v>6</v>
      </c>
      <c r="BX336" s="195" t="str">
        <f t="shared" si="37"/>
        <v>3726</v>
      </c>
      <c r="BY336" s="195"/>
    </row>
    <row r="337" spans="66:77" ht="14.5" x14ac:dyDescent="0.35">
      <c r="BN337" s="218">
        <v>372</v>
      </c>
      <c r="BO337" s="218" t="s">
        <v>195</v>
      </c>
      <c r="BP337" s="218">
        <v>3727011</v>
      </c>
      <c r="BQ337" s="218">
        <v>142795</v>
      </c>
      <c r="BR337" s="218" t="s">
        <v>523</v>
      </c>
      <c r="BS337" s="218" t="s">
        <v>245</v>
      </c>
      <c r="BT337" s="194" t="str">
        <f t="shared" si="38"/>
        <v>Academy</v>
      </c>
      <c r="BU337" s="211">
        <v>76</v>
      </c>
      <c r="BV337" s="211">
        <v>68.5</v>
      </c>
      <c r="BW337" s="199">
        <f t="shared" si="36"/>
        <v>7</v>
      </c>
      <c r="BX337" s="195" t="str">
        <f t="shared" si="37"/>
        <v>3727</v>
      </c>
      <c r="BY337" s="195"/>
    </row>
    <row r="338" spans="66:77" ht="14.5" x14ac:dyDescent="0.35">
      <c r="BN338" s="218">
        <v>373</v>
      </c>
      <c r="BO338" s="218" t="s">
        <v>200</v>
      </c>
      <c r="BP338" s="218">
        <v>3735950</v>
      </c>
      <c r="BQ338" s="218">
        <v>149427</v>
      </c>
      <c r="BR338" s="218" t="s">
        <v>1238</v>
      </c>
      <c r="BS338" s="218" t="s">
        <v>245</v>
      </c>
      <c r="BT338" s="194" t="str">
        <f t="shared" si="38"/>
        <v>Academy</v>
      </c>
      <c r="BU338" s="211">
        <v>0</v>
      </c>
      <c r="BV338" s="211">
        <v>167</v>
      </c>
      <c r="BW338" s="199">
        <f t="shared" si="36"/>
        <v>1</v>
      </c>
      <c r="BX338" s="195" t="str">
        <f t="shared" si="37"/>
        <v>3731</v>
      </c>
      <c r="BY338" s="195"/>
    </row>
    <row r="339" spans="66:77" ht="14.5" x14ac:dyDescent="0.35">
      <c r="BN339" s="218">
        <v>373</v>
      </c>
      <c r="BO339" s="218" t="s">
        <v>200</v>
      </c>
      <c r="BP339" s="218">
        <v>3737000</v>
      </c>
      <c r="BQ339" s="218">
        <v>149087</v>
      </c>
      <c r="BR339" s="218" t="s">
        <v>1082</v>
      </c>
      <c r="BS339" s="218" t="s">
        <v>256</v>
      </c>
      <c r="BT339" s="194" t="str">
        <f t="shared" si="38"/>
        <v>Academy</v>
      </c>
      <c r="BU339" s="211">
        <v>31</v>
      </c>
      <c r="BV339" s="211">
        <v>61</v>
      </c>
      <c r="BW339" s="199">
        <f t="shared" si="36"/>
        <v>2</v>
      </c>
      <c r="BX339" s="195" t="str">
        <f t="shared" si="37"/>
        <v>3732</v>
      </c>
      <c r="BY339" s="195"/>
    </row>
    <row r="340" spans="66:77" ht="14.5" x14ac:dyDescent="0.35">
      <c r="BN340" s="218">
        <v>373</v>
      </c>
      <c r="BO340" s="218" t="s">
        <v>200</v>
      </c>
      <c r="BP340" s="218">
        <v>3737010</v>
      </c>
      <c r="BQ340" s="218">
        <v>107169</v>
      </c>
      <c r="BR340" s="218" t="s">
        <v>524</v>
      </c>
      <c r="BS340" s="218" t="s">
        <v>241</v>
      </c>
      <c r="BT340" s="194" t="str">
        <f t="shared" si="38"/>
        <v>Maintained</v>
      </c>
      <c r="BU340" s="211">
        <v>0</v>
      </c>
      <c r="BV340" s="211">
        <v>286</v>
      </c>
      <c r="BW340" s="199">
        <f t="shared" ref="BW340:BW403" si="39">IF(BN340=BN339,BW339+1,1)</f>
        <v>3</v>
      </c>
      <c r="BX340" s="195" t="str">
        <f t="shared" ref="BX340:BX403" si="40">BN340&amp;BW340</f>
        <v>3733</v>
      </c>
      <c r="BY340" s="195"/>
    </row>
    <row r="341" spans="66:77" ht="14.5" x14ac:dyDescent="0.35">
      <c r="BN341" s="218">
        <v>373</v>
      </c>
      <c r="BO341" s="218" t="s">
        <v>200</v>
      </c>
      <c r="BP341" s="218">
        <v>3737013</v>
      </c>
      <c r="BQ341" s="218">
        <v>107171</v>
      </c>
      <c r="BR341" s="218" t="s">
        <v>525</v>
      </c>
      <c r="BS341" s="218" t="s">
        <v>241</v>
      </c>
      <c r="BT341" s="194" t="str">
        <f t="shared" si="38"/>
        <v>Maintained</v>
      </c>
      <c r="BU341" s="211">
        <v>100</v>
      </c>
      <c r="BV341" s="211">
        <v>0</v>
      </c>
      <c r="BW341" s="199">
        <f t="shared" si="39"/>
        <v>4</v>
      </c>
      <c r="BX341" s="195" t="str">
        <f t="shared" si="40"/>
        <v>3734</v>
      </c>
      <c r="BY341" s="195"/>
    </row>
    <row r="342" spans="66:77" ht="14.5" x14ac:dyDescent="0.35">
      <c r="BN342" s="218">
        <v>373</v>
      </c>
      <c r="BO342" s="218" t="s">
        <v>200</v>
      </c>
      <c r="BP342" s="218">
        <v>3737023</v>
      </c>
      <c r="BQ342" s="218">
        <v>107177</v>
      </c>
      <c r="BR342" s="218" t="s">
        <v>1155</v>
      </c>
      <c r="BS342" s="218" t="s">
        <v>241</v>
      </c>
      <c r="BT342" s="194" t="str">
        <f t="shared" si="38"/>
        <v>Maintained</v>
      </c>
      <c r="BU342" s="211">
        <v>93</v>
      </c>
      <c r="BV342" s="211">
        <v>0</v>
      </c>
      <c r="BW342" s="199">
        <f t="shared" si="39"/>
        <v>5</v>
      </c>
      <c r="BX342" s="195" t="str">
        <f t="shared" si="40"/>
        <v>3735</v>
      </c>
      <c r="BY342" s="195"/>
    </row>
    <row r="343" spans="66:77" ht="14.5" x14ac:dyDescent="0.35">
      <c r="BN343" s="218">
        <v>373</v>
      </c>
      <c r="BO343" s="218" t="s">
        <v>200</v>
      </c>
      <c r="BP343" s="218">
        <v>3737024</v>
      </c>
      <c r="BQ343" s="218">
        <v>107178</v>
      </c>
      <c r="BR343" s="218" t="s">
        <v>526</v>
      </c>
      <c r="BS343" s="218" t="s">
        <v>241</v>
      </c>
      <c r="BT343" s="194" t="str">
        <f t="shared" si="38"/>
        <v>Maintained</v>
      </c>
      <c r="BU343" s="211">
        <v>0</v>
      </c>
      <c r="BV343" s="211">
        <v>234</v>
      </c>
      <c r="BW343" s="199">
        <f t="shared" si="39"/>
        <v>6</v>
      </c>
      <c r="BX343" s="195" t="str">
        <f t="shared" si="40"/>
        <v>3736</v>
      </c>
      <c r="BY343" s="195"/>
    </row>
    <row r="344" spans="66:77" ht="14.5" x14ac:dyDescent="0.35">
      <c r="BN344" s="218">
        <v>373</v>
      </c>
      <c r="BO344" s="218" t="s">
        <v>200</v>
      </c>
      <c r="BP344" s="218">
        <v>3737026</v>
      </c>
      <c r="BQ344" s="218">
        <v>107180</v>
      </c>
      <c r="BR344" s="218" t="s">
        <v>527</v>
      </c>
      <c r="BS344" s="218" t="s">
        <v>241</v>
      </c>
      <c r="BT344" s="194" t="str">
        <f t="shared" si="38"/>
        <v>Maintained</v>
      </c>
      <c r="BU344" s="211">
        <v>106</v>
      </c>
      <c r="BV344" s="211">
        <v>0</v>
      </c>
      <c r="BW344" s="199">
        <f t="shared" si="39"/>
        <v>7</v>
      </c>
      <c r="BX344" s="195" t="str">
        <f t="shared" si="40"/>
        <v>3737</v>
      </c>
      <c r="BY344" s="195"/>
    </row>
    <row r="345" spans="66:77" ht="14.5" x14ac:dyDescent="0.35">
      <c r="BN345" s="218">
        <v>373</v>
      </c>
      <c r="BO345" s="218" t="s">
        <v>200</v>
      </c>
      <c r="BP345" s="218">
        <v>3737036</v>
      </c>
      <c r="BQ345" s="218">
        <v>107182</v>
      </c>
      <c r="BR345" s="218" t="s">
        <v>528</v>
      </c>
      <c r="BS345" s="218" t="s">
        <v>241</v>
      </c>
      <c r="BT345" s="194" t="str">
        <f t="shared" si="38"/>
        <v>Maintained</v>
      </c>
      <c r="BU345" s="211">
        <v>170</v>
      </c>
      <c r="BV345" s="211">
        <v>0</v>
      </c>
      <c r="BW345" s="199">
        <f t="shared" si="39"/>
        <v>8</v>
      </c>
      <c r="BX345" s="195" t="str">
        <f t="shared" si="40"/>
        <v>3738</v>
      </c>
      <c r="BY345" s="195"/>
    </row>
    <row r="346" spans="66:77" ht="14.5" x14ac:dyDescent="0.35">
      <c r="BN346" s="218">
        <v>373</v>
      </c>
      <c r="BO346" s="218" t="s">
        <v>200</v>
      </c>
      <c r="BP346" s="218">
        <v>3737038</v>
      </c>
      <c r="BQ346" s="218">
        <v>147136</v>
      </c>
      <c r="BR346" s="218" t="s">
        <v>1156</v>
      </c>
      <c r="BS346" s="218" t="s">
        <v>245</v>
      </c>
      <c r="BT346" s="194" t="str">
        <f t="shared" si="38"/>
        <v>Academy</v>
      </c>
      <c r="BU346" s="211">
        <v>0</v>
      </c>
      <c r="BV346" s="211">
        <v>6</v>
      </c>
      <c r="BW346" s="199">
        <f t="shared" si="39"/>
        <v>9</v>
      </c>
      <c r="BX346" s="195" t="str">
        <f t="shared" si="40"/>
        <v>3739</v>
      </c>
      <c r="BY346" s="195"/>
    </row>
    <row r="347" spans="66:77" ht="14.5" x14ac:dyDescent="0.35">
      <c r="BN347" s="218">
        <v>373</v>
      </c>
      <c r="BO347" s="218" t="s">
        <v>200</v>
      </c>
      <c r="BP347" s="218">
        <v>3737040</v>
      </c>
      <c r="BQ347" s="218">
        <v>126705</v>
      </c>
      <c r="BR347" s="218" t="s">
        <v>529</v>
      </c>
      <c r="BS347" s="218" t="s">
        <v>264</v>
      </c>
      <c r="BT347" s="194" t="str">
        <f t="shared" si="38"/>
        <v>Maintained</v>
      </c>
      <c r="BU347" s="211">
        <v>20</v>
      </c>
      <c r="BV347" s="211">
        <v>72</v>
      </c>
      <c r="BW347" s="199">
        <f t="shared" si="39"/>
        <v>10</v>
      </c>
      <c r="BX347" s="195" t="str">
        <f t="shared" si="40"/>
        <v>37310</v>
      </c>
      <c r="BY347" s="195"/>
    </row>
    <row r="348" spans="66:77" ht="14.5" x14ac:dyDescent="0.35">
      <c r="BN348" s="218">
        <v>373</v>
      </c>
      <c r="BO348" s="218" t="s">
        <v>200</v>
      </c>
      <c r="BP348" s="218">
        <v>3737041</v>
      </c>
      <c r="BQ348" s="218">
        <v>126712</v>
      </c>
      <c r="BR348" s="218" t="s">
        <v>530</v>
      </c>
      <c r="BS348" s="218" t="s">
        <v>264</v>
      </c>
      <c r="BT348" s="194" t="str">
        <f t="shared" si="38"/>
        <v>Maintained</v>
      </c>
      <c r="BU348" s="211">
        <v>11</v>
      </c>
      <c r="BV348" s="211">
        <v>63</v>
      </c>
      <c r="BW348" s="199">
        <f t="shared" si="39"/>
        <v>11</v>
      </c>
      <c r="BX348" s="195" t="str">
        <f t="shared" si="40"/>
        <v>37311</v>
      </c>
      <c r="BY348" s="195"/>
    </row>
    <row r="349" spans="66:77" ht="14.5" x14ac:dyDescent="0.35">
      <c r="BN349" s="218">
        <v>373</v>
      </c>
      <c r="BO349" s="218" t="s">
        <v>200</v>
      </c>
      <c r="BP349" s="218">
        <v>3737043</v>
      </c>
      <c r="BQ349" s="218">
        <v>135287</v>
      </c>
      <c r="BR349" s="218" t="s">
        <v>531</v>
      </c>
      <c r="BS349" s="218" t="s">
        <v>241</v>
      </c>
      <c r="BT349" s="194" t="str">
        <f t="shared" si="38"/>
        <v>Maintained</v>
      </c>
      <c r="BU349" s="211">
        <v>0</v>
      </c>
      <c r="BV349" s="211">
        <v>222</v>
      </c>
      <c r="BW349" s="199">
        <f t="shared" si="39"/>
        <v>12</v>
      </c>
      <c r="BX349" s="195" t="str">
        <f t="shared" si="40"/>
        <v>37312</v>
      </c>
      <c r="BY349" s="195"/>
    </row>
    <row r="350" spans="66:77" ht="14.5" x14ac:dyDescent="0.35">
      <c r="BN350" s="218">
        <v>380</v>
      </c>
      <c r="BO350" s="218" t="s">
        <v>108</v>
      </c>
      <c r="BP350" s="218">
        <v>3807000</v>
      </c>
      <c r="BQ350" s="218">
        <v>149519</v>
      </c>
      <c r="BR350" s="218" t="s">
        <v>532</v>
      </c>
      <c r="BS350" s="218" t="s">
        <v>245</v>
      </c>
      <c r="BT350" s="194" t="str">
        <f t="shared" si="38"/>
        <v>Academy</v>
      </c>
      <c r="BU350" s="211">
        <v>0</v>
      </c>
      <c r="BV350" s="211">
        <v>123</v>
      </c>
      <c r="BW350" s="199">
        <f t="shared" si="39"/>
        <v>1</v>
      </c>
      <c r="BX350" s="195" t="str">
        <f t="shared" si="40"/>
        <v>3801</v>
      </c>
      <c r="BY350" s="195"/>
    </row>
    <row r="351" spans="66:77" ht="14.5" x14ac:dyDescent="0.35">
      <c r="BN351" s="218">
        <v>380</v>
      </c>
      <c r="BO351" s="218" t="s">
        <v>108</v>
      </c>
      <c r="BP351" s="218">
        <v>3807004</v>
      </c>
      <c r="BQ351" s="218">
        <v>143533</v>
      </c>
      <c r="BR351" s="218" t="s">
        <v>533</v>
      </c>
      <c r="BS351" s="218" t="s">
        <v>286</v>
      </c>
      <c r="BT351" s="194" t="str">
        <f t="shared" si="38"/>
        <v>Academy</v>
      </c>
      <c r="BU351" s="211">
        <v>29</v>
      </c>
      <c r="BV351" s="211">
        <v>85</v>
      </c>
      <c r="BW351" s="199">
        <f t="shared" si="39"/>
        <v>2</v>
      </c>
      <c r="BX351" s="195" t="str">
        <f t="shared" si="40"/>
        <v>3802</v>
      </c>
      <c r="BY351" s="195"/>
    </row>
    <row r="352" spans="66:77" ht="14.5" x14ac:dyDescent="0.35">
      <c r="BN352" s="218">
        <v>380</v>
      </c>
      <c r="BO352" s="218" t="s">
        <v>108</v>
      </c>
      <c r="BP352" s="218">
        <v>3807030</v>
      </c>
      <c r="BQ352" s="218">
        <v>144891</v>
      </c>
      <c r="BR352" s="218" t="s">
        <v>534</v>
      </c>
      <c r="BS352" s="218" t="s">
        <v>245</v>
      </c>
      <c r="BT352" s="194" t="str">
        <f t="shared" si="38"/>
        <v>Academy</v>
      </c>
      <c r="BU352" s="211">
        <v>111</v>
      </c>
      <c r="BV352" s="211">
        <v>0</v>
      </c>
      <c r="BW352" s="199">
        <f t="shared" si="39"/>
        <v>3</v>
      </c>
      <c r="BX352" s="195" t="str">
        <f t="shared" si="40"/>
        <v>3803</v>
      </c>
      <c r="BY352" s="195"/>
    </row>
    <row r="353" spans="66:77" ht="14.5" x14ac:dyDescent="0.35">
      <c r="BN353" s="218">
        <v>380</v>
      </c>
      <c r="BO353" s="218" t="s">
        <v>108</v>
      </c>
      <c r="BP353" s="218">
        <v>3807031</v>
      </c>
      <c r="BQ353" s="218">
        <v>135228</v>
      </c>
      <c r="BR353" s="218" t="s">
        <v>535</v>
      </c>
      <c r="BS353" s="218" t="s">
        <v>241</v>
      </c>
      <c r="BT353" s="194" t="str">
        <f t="shared" si="38"/>
        <v>Maintained</v>
      </c>
      <c r="BU353" s="211">
        <v>252</v>
      </c>
      <c r="BV353" s="211">
        <v>0</v>
      </c>
      <c r="BW353" s="199">
        <f t="shared" si="39"/>
        <v>4</v>
      </c>
      <c r="BX353" s="195" t="str">
        <f t="shared" si="40"/>
        <v>3804</v>
      </c>
      <c r="BY353" s="195"/>
    </row>
    <row r="354" spans="66:77" ht="14.5" x14ac:dyDescent="0.35">
      <c r="BN354" s="218">
        <v>380</v>
      </c>
      <c r="BO354" s="218" t="s">
        <v>108</v>
      </c>
      <c r="BP354" s="218">
        <v>3807032</v>
      </c>
      <c r="BQ354" s="218">
        <v>135229</v>
      </c>
      <c r="BR354" s="218" t="s">
        <v>536</v>
      </c>
      <c r="BS354" s="218" t="s">
        <v>241</v>
      </c>
      <c r="BT354" s="194" t="str">
        <f t="shared" si="38"/>
        <v>Maintained</v>
      </c>
      <c r="BU354" s="211">
        <v>0</v>
      </c>
      <c r="BV354" s="211">
        <v>241</v>
      </c>
      <c r="BW354" s="199">
        <f t="shared" si="39"/>
        <v>5</v>
      </c>
      <c r="BX354" s="195" t="str">
        <f t="shared" si="40"/>
        <v>3805</v>
      </c>
      <c r="BY354" s="195"/>
    </row>
    <row r="355" spans="66:77" ht="14.5" x14ac:dyDescent="0.35">
      <c r="BN355" s="218">
        <v>380</v>
      </c>
      <c r="BO355" s="218" t="s">
        <v>108</v>
      </c>
      <c r="BP355" s="218">
        <v>3807033</v>
      </c>
      <c r="BQ355" s="218">
        <v>139978</v>
      </c>
      <c r="BR355" s="218" t="s">
        <v>537</v>
      </c>
      <c r="BS355" s="218" t="s">
        <v>245</v>
      </c>
      <c r="BT355" s="194" t="str">
        <f t="shared" si="38"/>
        <v>Academy</v>
      </c>
      <c r="BU355" s="211">
        <v>0</v>
      </c>
      <c r="BV355" s="211">
        <v>311</v>
      </c>
      <c r="BW355" s="199">
        <f t="shared" si="39"/>
        <v>6</v>
      </c>
      <c r="BX355" s="195" t="str">
        <f t="shared" si="40"/>
        <v>3806</v>
      </c>
      <c r="BY355" s="195"/>
    </row>
    <row r="356" spans="66:77" ht="14.5" x14ac:dyDescent="0.35">
      <c r="BN356" s="218">
        <v>380</v>
      </c>
      <c r="BO356" s="218" t="s">
        <v>108</v>
      </c>
      <c r="BP356" s="218">
        <v>3807034</v>
      </c>
      <c r="BQ356" s="218">
        <v>139977</v>
      </c>
      <c r="BR356" s="218" t="s">
        <v>538</v>
      </c>
      <c r="BS356" s="218" t="s">
        <v>245</v>
      </c>
      <c r="BT356" s="194" t="str">
        <f t="shared" si="38"/>
        <v>Academy</v>
      </c>
      <c r="BU356" s="211">
        <v>0</v>
      </c>
      <c r="BV356" s="211">
        <v>157</v>
      </c>
      <c r="BW356" s="199">
        <f t="shared" si="39"/>
        <v>7</v>
      </c>
      <c r="BX356" s="195" t="str">
        <f t="shared" si="40"/>
        <v>3807</v>
      </c>
      <c r="BY356" s="195"/>
    </row>
    <row r="357" spans="66:77" ht="14.5" x14ac:dyDescent="0.35">
      <c r="BN357" s="218">
        <v>380</v>
      </c>
      <c r="BO357" s="218" t="s">
        <v>108</v>
      </c>
      <c r="BP357" s="218">
        <v>3807035</v>
      </c>
      <c r="BQ357" s="218">
        <v>147117</v>
      </c>
      <c r="BR357" s="218" t="s">
        <v>539</v>
      </c>
      <c r="BS357" s="218" t="s">
        <v>245</v>
      </c>
      <c r="BT357" s="194" t="str">
        <f t="shared" si="38"/>
        <v>Academy</v>
      </c>
      <c r="BU357" s="211">
        <v>172</v>
      </c>
      <c r="BV357" s="211">
        <v>0</v>
      </c>
      <c r="BW357" s="199">
        <f t="shared" si="39"/>
        <v>8</v>
      </c>
      <c r="BX357" s="195" t="str">
        <f t="shared" si="40"/>
        <v>3808</v>
      </c>
      <c r="BY357" s="195"/>
    </row>
    <row r="358" spans="66:77" ht="14.5" x14ac:dyDescent="0.35">
      <c r="BN358" s="218">
        <v>381</v>
      </c>
      <c r="BO358" s="218" t="s">
        <v>116</v>
      </c>
      <c r="BP358" s="218">
        <v>3817008</v>
      </c>
      <c r="BQ358" s="218">
        <v>107590</v>
      </c>
      <c r="BR358" s="218" t="s">
        <v>540</v>
      </c>
      <c r="BS358" s="218" t="s">
        <v>241</v>
      </c>
      <c r="BT358" s="194" t="str">
        <f t="shared" si="38"/>
        <v>Maintained</v>
      </c>
      <c r="BU358" s="211">
        <v>123</v>
      </c>
      <c r="BV358" s="211">
        <v>0</v>
      </c>
      <c r="BW358" s="199">
        <f t="shared" si="39"/>
        <v>1</v>
      </c>
      <c r="BX358" s="195" t="str">
        <f t="shared" si="40"/>
        <v>3811</v>
      </c>
      <c r="BY358" s="195"/>
    </row>
    <row r="359" spans="66:77" ht="14.5" x14ac:dyDescent="0.35">
      <c r="BN359" s="218">
        <v>381</v>
      </c>
      <c r="BO359" s="218" t="s">
        <v>116</v>
      </c>
      <c r="BP359" s="218">
        <v>3817009</v>
      </c>
      <c r="BQ359" s="218">
        <v>107588</v>
      </c>
      <c r="BR359" s="218" t="s">
        <v>541</v>
      </c>
      <c r="BS359" s="218" t="s">
        <v>241</v>
      </c>
      <c r="BT359" s="194" t="str">
        <f t="shared" si="38"/>
        <v>Maintained</v>
      </c>
      <c r="BU359" s="211">
        <v>0</v>
      </c>
      <c r="BV359" s="211">
        <v>254</v>
      </c>
      <c r="BW359" s="199">
        <f t="shared" si="39"/>
        <v>2</v>
      </c>
      <c r="BX359" s="195" t="str">
        <f t="shared" si="40"/>
        <v>3812</v>
      </c>
      <c r="BY359" s="195"/>
    </row>
    <row r="360" spans="66:77" ht="14.5" x14ac:dyDescent="0.35">
      <c r="BN360" s="218">
        <v>381</v>
      </c>
      <c r="BO360" s="218" t="s">
        <v>116</v>
      </c>
      <c r="BP360" s="218">
        <v>3817010</v>
      </c>
      <c r="BQ360" s="218">
        <v>107591</v>
      </c>
      <c r="BR360" s="218" t="s">
        <v>542</v>
      </c>
      <c r="BS360" s="218" t="s">
        <v>241</v>
      </c>
      <c r="BT360" s="194" t="str">
        <f t="shared" si="38"/>
        <v>Maintained</v>
      </c>
      <c r="BU360" s="211">
        <v>128</v>
      </c>
      <c r="BV360" s="211">
        <v>0</v>
      </c>
      <c r="BW360" s="199">
        <f t="shared" si="39"/>
        <v>3</v>
      </c>
      <c r="BX360" s="195" t="str">
        <f t="shared" si="40"/>
        <v>3813</v>
      </c>
      <c r="BY360" s="195"/>
    </row>
    <row r="361" spans="66:77" ht="14.5" x14ac:dyDescent="0.35">
      <c r="BN361" s="218">
        <v>382</v>
      </c>
      <c r="BO361" s="218" t="s">
        <v>160</v>
      </c>
      <c r="BP361" s="218">
        <v>3827001</v>
      </c>
      <c r="BQ361" s="218">
        <v>107797</v>
      </c>
      <c r="BR361" s="218" t="s">
        <v>543</v>
      </c>
      <c r="BS361" s="218" t="s">
        <v>241</v>
      </c>
      <c r="BT361" s="194" t="str">
        <f t="shared" si="38"/>
        <v>Maintained</v>
      </c>
      <c r="BU361" s="211">
        <v>68</v>
      </c>
      <c r="BV361" s="211">
        <v>86</v>
      </c>
      <c r="BW361" s="199">
        <f t="shared" si="39"/>
        <v>1</v>
      </c>
      <c r="BX361" s="195" t="str">
        <f t="shared" si="40"/>
        <v>3821</v>
      </c>
      <c r="BY361" s="195"/>
    </row>
    <row r="362" spans="66:77" ht="14.5" x14ac:dyDescent="0.35">
      <c r="BN362" s="218">
        <v>382</v>
      </c>
      <c r="BO362" s="218" t="s">
        <v>160</v>
      </c>
      <c r="BP362" s="218">
        <v>3827005</v>
      </c>
      <c r="BQ362" s="218">
        <v>107799</v>
      </c>
      <c r="BR362" s="218" t="s">
        <v>544</v>
      </c>
      <c r="BS362" s="218" t="s">
        <v>241</v>
      </c>
      <c r="BT362" s="194" t="str">
        <f t="shared" si="38"/>
        <v>Maintained</v>
      </c>
      <c r="BU362" s="211">
        <v>41</v>
      </c>
      <c r="BV362" s="211">
        <v>168</v>
      </c>
      <c r="BW362" s="199">
        <f t="shared" si="39"/>
        <v>2</v>
      </c>
      <c r="BX362" s="195" t="str">
        <f t="shared" si="40"/>
        <v>3822</v>
      </c>
      <c r="BY362" s="195"/>
    </row>
    <row r="363" spans="66:77" ht="14.5" x14ac:dyDescent="0.35">
      <c r="BN363" s="218">
        <v>382</v>
      </c>
      <c r="BO363" s="218" t="s">
        <v>160</v>
      </c>
      <c r="BP363" s="218">
        <v>3827010</v>
      </c>
      <c r="BQ363" s="218">
        <v>107801</v>
      </c>
      <c r="BR363" s="218" t="s">
        <v>545</v>
      </c>
      <c r="BS363" s="218" t="s">
        <v>241</v>
      </c>
      <c r="BT363" s="194" t="str">
        <f t="shared" si="38"/>
        <v>Maintained</v>
      </c>
      <c r="BU363" s="211">
        <v>43</v>
      </c>
      <c r="BV363" s="211">
        <v>126</v>
      </c>
      <c r="BW363" s="199">
        <f t="shared" si="39"/>
        <v>3</v>
      </c>
      <c r="BX363" s="195" t="str">
        <f t="shared" si="40"/>
        <v>3823</v>
      </c>
      <c r="BY363" s="195"/>
    </row>
    <row r="364" spans="66:77" ht="14.5" x14ac:dyDescent="0.35">
      <c r="BN364" s="218">
        <v>382</v>
      </c>
      <c r="BO364" s="218" t="s">
        <v>160</v>
      </c>
      <c r="BP364" s="218">
        <v>3827011</v>
      </c>
      <c r="BQ364" s="218">
        <v>107802</v>
      </c>
      <c r="BR364" s="218" t="s">
        <v>546</v>
      </c>
      <c r="BS364" s="218" t="s">
        <v>264</v>
      </c>
      <c r="BT364" s="194" t="str">
        <f t="shared" si="38"/>
        <v>Maintained</v>
      </c>
      <c r="BU364" s="211">
        <v>51</v>
      </c>
      <c r="BV364" s="211">
        <v>74</v>
      </c>
      <c r="BW364" s="199">
        <f t="shared" si="39"/>
        <v>4</v>
      </c>
      <c r="BX364" s="195" t="str">
        <f t="shared" si="40"/>
        <v>3824</v>
      </c>
      <c r="BY364" s="195"/>
    </row>
    <row r="365" spans="66:77" ht="14.5" x14ac:dyDescent="0.35">
      <c r="BN365" s="218">
        <v>382</v>
      </c>
      <c r="BO365" s="218" t="s">
        <v>160</v>
      </c>
      <c r="BP365" s="218">
        <v>3827013</v>
      </c>
      <c r="BQ365" s="218">
        <v>143227</v>
      </c>
      <c r="BR365" s="218" t="s">
        <v>547</v>
      </c>
      <c r="BS365" s="218" t="s">
        <v>245</v>
      </c>
      <c r="BT365" s="194" t="str">
        <f t="shared" si="38"/>
        <v>Academy</v>
      </c>
      <c r="BU365" s="211">
        <v>13</v>
      </c>
      <c r="BV365" s="211">
        <v>48</v>
      </c>
      <c r="BW365" s="199">
        <f t="shared" si="39"/>
        <v>5</v>
      </c>
      <c r="BX365" s="195" t="str">
        <f t="shared" si="40"/>
        <v>3825</v>
      </c>
      <c r="BY365" s="195"/>
    </row>
    <row r="366" spans="66:77" ht="14.5" x14ac:dyDescent="0.35">
      <c r="BN366" s="218">
        <v>382</v>
      </c>
      <c r="BO366" s="218" t="s">
        <v>160</v>
      </c>
      <c r="BP366" s="218">
        <v>3827015</v>
      </c>
      <c r="BQ366" s="218">
        <v>142420</v>
      </c>
      <c r="BR366" s="218" t="s">
        <v>548</v>
      </c>
      <c r="BS366" s="218" t="s">
        <v>245</v>
      </c>
      <c r="BT366" s="194" t="str">
        <f t="shared" si="38"/>
        <v>Academy</v>
      </c>
      <c r="BU366" s="211">
        <v>61</v>
      </c>
      <c r="BV366" s="211">
        <v>66</v>
      </c>
      <c r="BW366" s="199">
        <f t="shared" si="39"/>
        <v>6</v>
      </c>
      <c r="BX366" s="195" t="str">
        <f t="shared" si="40"/>
        <v>3826</v>
      </c>
      <c r="BY366" s="195"/>
    </row>
    <row r="367" spans="66:77" ht="14.5" x14ac:dyDescent="0.35">
      <c r="BN367" s="218">
        <v>383</v>
      </c>
      <c r="BO367" s="218" t="s">
        <v>163</v>
      </c>
      <c r="BP367" s="218">
        <v>3837004</v>
      </c>
      <c r="BQ367" s="218">
        <v>138380</v>
      </c>
      <c r="BR367" s="218" t="s">
        <v>549</v>
      </c>
      <c r="BS367" s="218" t="s">
        <v>256</v>
      </c>
      <c r="BT367" s="194" t="str">
        <f t="shared" si="38"/>
        <v>Academy</v>
      </c>
      <c r="BU367" s="211">
        <v>0</v>
      </c>
      <c r="BV367" s="211">
        <v>89</v>
      </c>
      <c r="BW367" s="199">
        <f t="shared" si="39"/>
        <v>1</v>
      </c>
      <c r="BX367" s="195" t="str">
        <f t="shared" si="40"/>
        <v>3831</v>
      </c>
      <c r="BY367" s="195"/>
    </row>
    <row r="368" spans="66:77" ht="14.5" x14ac:dyDescent="0.35">
      <c r="BN368" s="218">
        <v>383</v>
      </c>
      <c r="BO368" s="218" t="s">
        <v>163</v>
      </c>
      <c r="BP368" s="218">
        <v>3837005</v>
      </c>
      <c r="BQ368" s="218">
        <v>142630</v>
      </c>
      <c r="BR368" s="218" t="s">
        <v>550</v>
      </c>
      <c r="BS368" s="218" t="s">
        <v>286</v>
      </c>
      <c r="BT368" s="194" t="str">
        <f t="shared" si="38"/>
        <v>Academy</v>
      </c>
      <c r="BU368" s="211">
        <v>65</v>
      </c>
      <c r="BV368" s="211">
        <v>237</v>
      </c>
      <c r="BW368" s="199">
        <f t="shared" si="39"/>
        <v>2</v>
      </c>
      <c r="BX368" s="195" t="str">
        <f t="shared" si="40"/>
        <v>3832</v>
      </c>
      <c r="BY368" s="195"/>
    </row>
    <row r="369" spans="66:77" ht="14.5" x14ac:dyDescent="0.35">
      <c r="BN369" s="218">
        <v>383</v>
      </c>
      <c r="BO369" s="218" t="s">
        <v>163</v>
      </c>
      <c r="BP369" s="218">
        <v>3837007</v>
      </c>
      <c r="BQ369" s="218">
        <v>145732</v>
      </c>
      <c r="BR369" s="218" t="s">
        <v>1157</v>
      </c>
      <c r="BS369" s="218" t="s">
        <v>286</v>
      </c>
      <c r="BT369" s="194" t="str">
        <f t="shared" si="38"/>
        <v>Academy</v>
      </c>
      <c r="BU369" s="211">
        <v>40</v>
      </c>
      <c r="BV369" s="211">
        <v>28</v>
      </c>
      <c r="BW369" s="199">
        <f t="shared" si="39"/>
        <v>3</v>
      </c>
      <c r="BX369" s="195" t="str">
        <f t="shared" si="40"/>
        <v>3833</v>
      </c>
      <c r="BY369" s="195"/>
    </row>
    <row r="370" spans="66:77" ht="14.5" x14ac:dyDescent="0.35">
      <c r="BN370" s="218">
        <v>383</v>
      </c>
      <c r="BO370" s="218" t="s">
        <v>163</v>
      </c>
      <c r="BP370" s="218">
        <v>3837008</v>
      </c>
      <c r="BQ370" s="218">
        <v>148654</v>
      </c>
      <c r="BR370" s="218" t="s">
        <v>1158</v>
      </c>
      <c r="BS370" s="218" t="s">
        <v>286</v>
      </c>
      <c r="BT370" s="194" t="str">
        <f t="shared" si="38"/>
        <v>Academy</v>
      </c>
      <c r="BU370" s="211">
        <v>71</v>
      </c>
      <c r="BV370" s="211">
        <v>147</v>
      </c>
      <c r="BW370" s="199">
        <f t="shared" si="39"/>
        <v>4</v>
      </c>
      <c r="BX370" s="195" t="str">
        <f t="shared" si="40"/>
        <v>3834</v>
      </c>
      <c r="BY370" s="195"/>
    </row>
    <row r="371" spans="66:77" ht="14.5" x14ac:dyDescent="0.35">
      <c r="BN371" s="218">
        <v>383</v>
      </c>
      <c r="BO371" s="218" t="s">
        <v>163</v>
      </c>
      <c r="BP371" s="218">
        <v>3837010</v>
      </c>
      <c r="BQ371" s="218">
        <v>149719</v>
      </c>
      <c r="BR371" s="218" t="s">
        <v>1239</v>
      </c>
      <c r="BS371" s="218" t="s">
        <v>256</v>
      </c>
      <c r="BT371" s="194" t="str">
        <f t="shared" si="38"/>
        <v>Academy</v>
      </c>
      <c r="BU371" s="211">
        <v>27.5</v>
      </c>
      <c r="BV371" s="211">
        <v>23.5</v>
      </c>
      <c r="BW371" s="199">
        <f t="shared" si="39"/>
        <v>5</v>
      </c>
      <c r="BX371" s="195" t="str">
        <f t="shared" si="40"/>
        <v>3835</v>
      </c>
      <c r="BY371" s="195"/>
    </row>
    <row r="372" spans="66:77" ht="14.5" x14ac:dyDescent="0.35">
      <c r="BN372" s="218">
        <v>383</v>
      </c>
      <c r="BO372" s="218" t="s">
        <v>163</v>
      </c>
      <c r="BP372" s="218">
        <v>3837015</v>
      </c>
      <c r="BQ372" s="218">
        <v>108119</v>
      </c>
      <c r="BR372" s="218" t="s">
        <v>551</v>
      </c>
      <c r="BS372" s="218" t="s">
        <v>241</v>
      </c>
      <c r="BT372" s="194" t="str">
        <f t="shared" si="38"/>
        <v>Maintained</v>
      </c>
      <c r="BU372" s="211">
        <v>129.5</v>
      </c>
      <c r="BV372" s="211">
        <v>302</v>
      </c>
      <c r="BW372" s="199">
        <f t="shared" si="39"/>
        <v>6</v>
      </c>
      <c r="BX372" s="195" t="str">
        <f t="shared" si="40"/>
        <v>3836</v>
      </c>
      <c r="BY372" s="195"/>
    </row>
    <row r="373" spans="66:77" ht="14.5" x14ac:dyDescent="0.35">
      <c r="BN373" s="218">
        <v>383</v>
      </c>
      <c r="BO373" s="218" t="s">
        <v>163</v>
      </c>
      <c r="BP373" s="218">
        <v>3837062</v>
      </c>
      <c r="BQ373" s="218">
        <v>108123</v>
      </c>
      <c r="BR373" s="218" t="s">
        <v>552</v>
      </c>
      <c r="BS373" s="218" t="s">
        <v>241</v>
      </c>
      <c r="BT373" s="194" t="str">
        <f t="shared" si="38"/>
        <v>Maintained</v>
      </c>
      <c r="BU373" s="211">
        <v>65</v>
      </c>
      <c r="BV373" s="211">
        <v>162</v>
      </c>
      <c r="BW373" s="199">
        <f t="shared" si="39"/>
        <v>7</v>
      </c>
      <c r="BX373" s="195" t="str">
        <f t="shared" si="40"/>
        <v>3837</v>
      </c>
      <c r="BY373" s="195"/>
    </row>
    <row r="374" spans="66:77" ht="14.5" x14ac:dyDescent="0.35">
      <c r="BN374" s="218">
        <v>383</v>
      </c>
      <c r="BO374" s="218" t="s">
        <v>163</v>
      </c>
      <c r="BP374" s="218">
        <v>3837072</v>
      </c>
      <c r="BQ374" s="218">
        <v>108133</v>
      </c>
      <c r="BR374" s="218" t="s">
        <v>1159</v>
      </c>
      <c r="BS374" s="218" t="s">
        <v>241</v>
      </c>
      <c r="BT374" s="194" t="str">
        <f t="shared" si="38"/>
        <v>Maintained</v>
      </c>
      <c r="BU374" s="211">
        <v>150</v>
      </c>
      <c r="BV374" s="211">
        <v>288</v>
      </c>
      <c r="BW374" s="199">
        <f t="shared" si="39"/>
        <v>8</v>
      </c>
      <c r="BX374" s="195" t="str">
        <f t="shared" si="40"/>
        <v>3838</v>
      </c>
      <c r="BY374" s="195"/>
    </row>
    <row r="375" spans="66:77" ht="14.5" x14ac:dyDescent="0.35">
      <c r="BN375" s="218">
        <v>383</v>
      </c>
      <c r="BO375" s="218" t="s">
        <v>163</v>
      </c>
      <c r="BP375" s="218">
        <v>3837074</v>
      </c>
      <c r="BQ375" s="218">
        <v>134884</v>
      </c>
      <c r="BR375" s="218" t="s">
        <v>553</v>
      </c>
      <c r="BS375" s="218" t="s">
        <v>241</v>
      </c>
      <c r="BT375" s="194" t="str">
        <f t="shared" si="38"/>
        <v>Maintained</v>
      </c>
      <c r="BU375" s="211">
        <v>88</v>
      </c>
      <c r="BV375" s="211">
        <v>181</v>
      </c>
      <c r="BW375" s="199">
        <f t="shared" si="39"/>
        <v>9</v>
      </c>
      <c r="BX375" s="195" t="str">
        <f t="shared" si="40"/>
        <v>3839</v>
      </c>
      <c r="BY375" s="195"/>
    </row>
    <row r="376" spans="66:77" ht="14.5" x14ac:dyDescent="0.35">
      <c r="BN376" s="218">
        <v>384</v>
      </c>
      <c r="BO376" s="218" t="s">
        <v>224</v>
      </c>
      <c r="BP376" s="218">
        <v>3847002</v>
      </c>
      <c r="BQ376" s="218">
        <v>108311</v>
      </c>
      <c r="BR376" s="218" t="s">
        <v>554</v>
      </c>
      <c r="BS376" s="218" t="s">
        <v>264</v>
      </c>
      <c r="BT376" s="194" t="str">
        <f t="shared" si="38"/>
        <v>Maintained</v>
      </c>
      <c r="BU376" s="211">
        <v>0</v>
      </c>
      <c r="BV376" s="211">
        <v>203</v>
      </c>
      <c r="BW376" s="199">
        <f t="shared" si="39"/>
        <v>1</v>
      </c>
      <c r="BX376" s="195" t="str">
        <f t="shared" si="40"/>
        <v>3841</v>
      </c>
      <c r="BY376" s="195"/>
    </row>
    <row r="377" spans="66:77" ht="14.5" x14ac:dyDescent="0.35">
      <c r="BN377" s="218">
        <v>384</v>
      </c>
      <c r="BO377" s="218" t="s">
        <v>224</v>
      </c>
      <c r="BP377" s="218">
        <v>3847054</v>
      </c>
      <c r="BQ377" s="218">
        <v>133718</v>
      </c>
      <c r="BR377" s="218" t="s">
        <v>555</v>
      </c>
      <c r="BS377" s="218" t="s">
        <v>241</v>
      </c>
      <c r="BT377" s="194" t="str">
        <f t="shared" si="38"/>
        <v>Maintained</v>
      </c>
      <c r="BU377" s="211">
        <v>198</v>
      </c>
      <c r="BV377" s="211">
        <v>0</v>
      </c>
      <c r="BW377" s="199">
        <f t="shared" si="39"/>
        <v>2</v>
      </c>
      <c r="BX377" s="195" t="str">
        <f t="shared" si="40"/>
        <v>3842</v>
      </c>
      <c r="BY377" s="195"/>
    </row>
    <row r="378" spans="66:77" ht="14.5" x14ac:dyDescent="0.35">
      <c r="BN378" s="218">
        <v>384</v>
      </c>
      <c r="BO378" s="218" t="s">
        <v>224</v>
      </c>
      <c r="BP378" s="218">
        <v>3847055</v>
      </c>
      <c r="BQ378" s="218">
        <v>133719</v>
      </c>
      <c r="BR378" s="218" t="s">
        <v>1160</v>
      </c>
      <c r="BS378" s="218" t="s">
        <v>241</v>
      </c>
      <c r="BT378" s="194" t="str">
        <f t="shared" si="38"/>
        <v>Maintained</v>
      </c>
      <c r="BU378" s="211">
        <v>0</v>
      </c>
      <c r="BV378" s="211">
        <v>161</v>
      </c>
      <c r="BW378" s="199">
        <f t="shared" si="39"/>
        <v>3</v>
      </c>
      <c r="BX378" s="195" t="str">
        <f t="shared" si="40"/>
        <v>3843</v>
      </c>
      <c r="BY378" s="195"/>
    </row>
    <row r="379" spans="66:77" ht="14.5" x14ac:dyDescent="0.35">
      <c r="BN379" s="218">
        <v>384</v>
      </c>
      <c r="BO379" s="218" t="s">
        <v>224</v>
      </c>
      <c r="BP379" s="218">
        <v>3847056</v>
      </c>
      <c r="BQ379" s="218">
        <v>131526</v>
      </c>
      <c r="BR379" s="218" t="s">
        <v>556</v>
      </c>
      <c r="BS379" s="218" t="s">
        <v>241</v>
      </c>
      <c r="BT379" s="194" t="str">
        <f t="shared" si="38"/>
        <v>Maintained</v>
      </c>
      <c r="BU379" s="211">
        <v>9</v>
      </c>
      <c r="BV379" s="211">
        <v>97</v>
      </c>
      <c r="BW379" s="199">
        <f t="shared" si="39"/>
        <v>4</v>
      </c>
      <c r="BX379" s="195" t="str">
        <f t="shared" si="40"/>
        <v>3844</v>
      </c>
      <c r="BY379" s="195"/>
    </row>
    <row r="380" spans="66:77" ht="14.5" x14ac:dyDescent="0.35">
      <c r="BN380" s="218">
        <v>390</v>
      </c>
      <c r="BO380" s="218" t="s">
        <v>142</v>
      </c>
      <c r="BP380" s="218">
        <v>3907002</v>
      </c>
      <c r="BQ380" s="218">
        <v>138652</v>
      </c>
      <c r="BR380" s="218" t="s">
        <v>557</v>
      </c>
      <c r="BS380" s="218" t="s">
        <v>245</v>
      </c>
      <c r="BT380" s="194" t="str">
        <f t="shared" si="38"/>
        <v>Academy</v>
      </c>
      <c r="BU380" s="211">
        <v>73</v>
      </c>
      <c r="BV380" s="211">
        <v>156</v>
      </c>
      <c r="BW380" s="199">
        <f t="shared" si="39"/>
        <v>1</v>
      </c>
      <c r="BX380" s="195" t="str">
        <f t="shared" si="40"/>
        <v>3901</v>
      </c>
      <c r="BY380" s="195"/>
    </row>
    <row r="381" spans="66:77" ht="14.5" x14ac:dyDescent="0.35">
      <c r="BN381" s="218">
        <v>390</v>
      </c>
      <c r="BO381" s="218" t="s">
        <v>142</v>
      </c>
      <c r="BP381" s="218">
        <v>3907006</v>
      </c>
      <c r="BQ381" s="218">
        <v>108426</v>
      </c>
      <c r="BR381" s="218" t="s">
        <v>558</v>
      </c>
      <c r="BS381" s="218" t="s">
        <v>241</v>
      </c>
      <c r="BT381" s="194" t="str">
        <f t="shared" si="38"/>
        <v>Maintained</v>
      </c>
      <c r="BU381" s="211">
        <v>0</v>
      </c>
      <c r="BV381" s="211">
        <v>74</v>
      </c>
      <c r="BW381" s="199">
        <f t="shared" si="39"/>
        <v>2</v>
      </c>
      <c r="BX381" s="195" t="str">
        <f t="shared" si="40"/>
        <v>3902</v>
      </c>
      <c r="BY381" s="195"/>
    </row>
    <row r="382" spans="66:77" ht="14.5" x14ac:dyDescent="0.35">
      <c r="BN382" s="218">
        <v>390</v>
      </c>
      <c r="BO382" s="218" t="s">
        <v>142</v>
      </c>
      <c r="BP382" s="218">
        <v>3907007</v>
      </c>
      <c r="BQ382" s="218">
        <v>131213</v>
      </c>
      <c r="BR382" s="218" t="s">
        <v>559</v>
      </c>
      <c r="BS382" s="218" t="s">
        <v>241</v>
      </c>
      <c r="BT382" s="194" t="str">
        <f t="shared" si="38"/>
        <v>Maintained</v>
      </c>
      <c r="BU382" s="211">
        <v>194</v>
      </c>
      <c r="BV382" s="211">
        <v>0</v>
      </c>
      <c r="BW382" s="199">
        <f t="shared" si="39"/>
        <v>3</v>
      </c>
      <c r="BX382" s="195" t="str">
        <f t="shared" si="40"/>
        <v>3903</v>
      </c>
      <c r="BY382" s="195"/>
    </row>
    <row r="383" spans="66:77" ht="14.5" x14ac:dyDescent="0.35">
      <c r="BN383" s="218">
        <v>390</v>
      </c>
      <c r="BO383" s="218" t="s">
        <v>142</v>
      </c>
      <c r="BP383" s="218">
        <v>3907008</v>
      </c>
      <c r="BQ383" s="218">
        <v>130942</v>
      </c>
      <c r="BR383" s="218" t="s">
        <v>560</v>
      </c>
      <c r="BS383" s="218" t="s">
        <v>241</v>
      </c>
      <c r="BT383" s="194" t="str">
        <f t="shared" si="38"/>
        <v>Maintained</v>
      </c>
      <c r="BU383" s="211">
        <v>0</v>
      </c>
      <c r="BV383" s="211">
        <v>131</v>
      </c>
      <c r="BW383" s="199">
        <f t="shared" si="39"/>
        <v>4</v>
      </c>
      <c r="BX383" s="195" t="str">
        <f t="shared" si="40"/>
        <v>3904</v>
      </c>
      <c r="BY383" s="195"/>
    </row>
    <row r="384" spans="66:77" ht="14.5" x14ac:dyDescent="0.35">
      <c r="BN384" s="218">
        <v>390</v>
      </c>
      <c r="BO384" s="218" t="s">
        <v>142</v>
      </c>
      <c r="BP384" s="218">
        <v>3907009</v>
      </c>
      <c r="BQ384" s="218">
        <v>131200</v>
      </c>
      <c r="BR384" s="218" t="s">
        <v>561</v>
      </c>
      <c r="BS384" s="218" t="s">
        <v>241</v>
      </c>
      <c r="BT384" s="194" t="str">
        <f t="shared" si="38"/>
        <v>Maintained</v>
      </c>
      <c r="BU384" s="211">
        <v>0</v>
      </c>
      <c r="BV384" s="211">
        <v>65</v>
      </c>
      <c r="BW384" s="199">
        <f t="shared" si="39"/>
        <v>5</v>
      </c>
      <c r="BX384" s="195" t="str">
        <f t="shared" si="40"/>
        <v>3905</v>
      </c>
      <c r="BY384" s="195"/>
    </row>
    <row r="385" spans="66:77" ht="14.5" x14ac:dyDescent="0.35">
      <c r="BN385" s="218">
        <v>390</v>
      </c>
      <c r="BO385" s="218" t="s">
        <v>142</v>
      </c>
      <c r="BP385" s="218">
        <v>3907010</v>
      </c>
      <c r="BQ385" s="218">
        <v>133397</v>
      </c>
      <c r="BR385" s="218" t="s">
        <v>562</v>
      </c>
      <c r="BS385" s="218" t="s">
        <v>241</v>
      </c>
      <c r="BT385" s="194" t="str">
        <f t="shared" si="38"/>
        <v>Maintained</v>
      </c>
      <c r="BU385" s="211">
        <v>62</v>
      </c>
      <c r="BV385" s="211">
        <v>0</v>
      </c>
      <c r="BW385" s="199">
        <f t="shared" si="39"/>
        <v>6</v>
      </c>
      <c r="BX385" s="195" t="str">
        <f t="shared" si="40"/>
        <v>3906</v>
      </c>
      <c r="BY385" s="195"/>
    </row>
    <row r="386" spans="66:77" ht="14.5" x14ac:dyDescent="0.35">
      <c r="BN386" s="218">
        <v>391</v>
      </c>
      <c r="BO386" s="218" t="s">
        <v>174</v>
      </c>
      <c r="BP386" s="218">
        <v>3917033</v>
      </c>
      <c r="BQ386" s="218">
        <v>141865</v>
      </c>
      <c r="BR386" s="218" t="s">
        <v>563</v>
      </c>
      <c r="BS386" s="218" t="s">
        <v>245</v>
      </c>
      <c r="BT386" s="194" t="str">
        <f t="shared" si="38"/>
        <v>Academy</v>
      </c>
      <c r="BU386" s="211">
        <v>50</v>
      </c>
      <c r="BV386" s="211">
        <v>139</v>
      </c>
      <c r="BW386" s="199">
        <f t="shared" si="39"/>
        <v>1</v>
      </c>
      <c r="BX386" s="195" t="str">
        <f t="shared" si="40"/>
        <v>3911</v>
      </c>
      <c r="BY386" s="195"/>
    </row>
    <row r="387" spans="66:77" ht="14.5" x14ac:dyDescent="0.35">
      <c r="BN387" s="218">
        <v>391</v>
      </c>
      <c r="BO387" s="218" t="s">
        <v>174</v>
      </c>
      <c r="BP387" s="218">
        <v>3917034</v>
      </c>
      <c r="BQ387" s="218">
        <v>131986</v>
      </c>
      <c r="BR387" s="218" t="s">
        <v>564</v>
      </c>
      <c r="BS387" s="218" t="s">
        <v>264</v>
      </c>
      <c r="BT387" s="194" t="str">
        <f t="shared" si="38"/>
        <v>Maintained</v>
      </c>
      <c r="BU387" s="211">
        <v>169</v>
      </c>
      <c r="BV387" s="211">
        <v>0</v>
      </c>
      <c r="BW387" s="199">
        <f t="shared" si="39"/>
        <v>2</v>
      </c>
      <c r="BX387" s="195" t="str">
        <f t="shared" si="40"/>
        <v>3912</v>
      </c>
      <c r="BY387" s="195"/>
    </row>
    <row r="388" spans="66:77" ht="14.5" x14ac:dyDescent="0.35">
      <c r="BN388" s="218">
        <v>391</v>
      </c>
      <c r="BO388" s="218" t="s">
        <v>174</v>
      </c>
      <c r="BP388" s="218">
        <v>3917035</v>
      </c>
      <c r="BQ388" s="218">
        <v>131987</v>
      </c>
      <c r="BR388" s="218" t="s">
        <v>565</v>
      </c>
      <c r="BS388" s="218" t="s">
        <v>264</v>
      </c>
      <c r="BT388" s="194" t="str">
        <f t="shared" si="38"/>
        <v>Maintained</v>
      </c>
      <c r="BU388" s="211">
        <v>0</v>
      </c>
      <c r="BV388" s="211">
        <v>208</v>
      </c>
      <c r="BW388" s="199">
        <f t="shared" si="39"/>
        <v>3</v>
      </c>
      <c r="BX388" s="195" t="str">
        <f t="shared" si="40"/>
        <v>3913</v>
      </c>
      <c r="BY388" s="195"/>
    </row>
    <row r="389" spans="66:77" ht="14.5" x14ac:dyDescent="0.35">
      <c r="BN389" s="218">
        <v>391</v>
      </c>
      <c r="BO389" s="218" t="s">
        <v>174</v>
      </c>
      <c r="BP389" s="218">
        <v>3917036</v>
      </c>
      <c r="BQ389" s="218">
        <v>146680</v>
      </c>
      <c r="BR389" s="218" t="s">
        <v>566</v>
      </c>
      <c r="BS389" s="218" t="s">
        <v>245</v>
      </c>
      <c r="BT389" s="194" t="str">
        <f t="shared" ref="BT389:BT452" si="41">IF(OR(LEFT(BS389,7)="Academy",LEFT(BS389,11)="Free School"),"Academy","Maintained")</f>
        <v>Academy</v>
      </c>
      <c r="BU389" s="211">
        <v>219</v>
      </c>
      <c r="BV389" s="211">
        <v>118</v>
      </c>
      <c r="BW389" s="199">
        <f t="shared" si="39"/>
        <v>4</v>
      </c>
      <c r="BX389" s="195" t="str">
        <f t="shared" si="40"/>
        <v>3914</v>
      </c>
      <c r="BY389" s="195"/>
    </row>
    <row r="390" spans="66:77" ht="14.5" x14ac:dyDescent="0.35">
      <c r="BN390" s="218">
        <v>392</v>
      </c>
      <c r="BO390" s="218" t="s">
        <v>180</v>
      </c>
      <c r="BP390" s="218">
        <v>3927001</v>
      </c>
      <c r="BQ390" s="218">
        <v>108652</v>
      </c>
      <c r="BR390" s="218" t="s">
        <v>567</v>
      </c>
      <c r="BS390" s="218" t="s">
        <v>264</v>
      </c>
      <c r="BT390" s="194" t="str">
        <f t="shared" si="41"/>
        <v>Maintained</v>
      </c>
      <c r="BU390" s="211">
        <v>81</v>
      </c>
      <c r="BV390" s="211">
        <v>89</v>
      </c>
      <c r="BW390" s="199">
        <f t="shared" si="39"/>
        <v>1</v>
      </c>
      <c r="BX390" s="195" t="str">
        <f t="shared" si="40"/>
        <v>3921</v>
      </c>
      <c r="BY390" s="195"/>
    </row>
    <row r="391" spans="66:77" ht="14.5" x14ac:dyDescent="0.35">
      <c r="BN391" s="218">
        <v>392</v>
      </c>
      <c r="BO391" s="218" t="s">
        <v>180</v>
      </c>
      <c r="BP391" s="218">
        <v>3927002</v>
      </c>
      <c r="BQ391" s="218">
        <v>108653</v>
      </c>
      <c r="BR391" s="218" t="s">
        <v>568</v>
      </c>
      <c r="BS391" s="218" t="s">
        <v>264</v>
      </c>
      <c r="BT391" s="194" t="str">
        <f t="shared" si="41"/>
        <v>Maintained</v>
      </c>
      <c r="BU391" s="211">
        <v>0</v>
      </c>
      <c r="BV391" s="211">
        <v>159</v>
      </c>
      <c r="BW391" s="199">
        <f t="shared" si="39"/>
        <v>2</v>
      </c>
      <c r="BX391" s="195" t="str">
        <f t="shared" si="40"/>
        <v>3922</v>
      </c>
      <c r="BY391" s="195"/>
    </row>
    <row r="392" spans="66:77" ht="14.5" x14ac:dyDescent="0.35">
      <c r="BN392" s="218">
        <v>392</v>
      </c>
      <c r="BO392" s="218" t="s">
        <v>180</v>
      </c>
      <c r="BP392" s="218">
        <v>3927004</v>
      </c>
      <c r="BQ392" s="218">
        <v>108655</v>
      </c>
      <c r="BR392" s="218" t="s">
        <v>569</v>
      </c>
      <c r="BS392" s="218" t="s">
        <v>264</v>
      </c>
      <c r="BT392" s="194" t="str">
        <f t="shared" si="41"/>
        <v>Maintained</v>
      </c>
      <c r="BU392" s="211">
        <v>127</v>
      </c>
      <c r="BV392" s="211">
        <v>0</v>
      </c>
      <c r="BW392" s="199">
        <f t="shared" si="39"/>
        <v>3</v>
      </c>
      <c r="BX392" s="195" t="str">
        <f t="shared" si="40"/>
        <v>3923</v>
      </c>
      <c r="BY392" s="195"/>
    </row>
    <row r="393" spans="66:77" ht="14.5" x14ac:dyDescent="0.35">
      <c r="BN393" s="218">
        <v>392</v>
      </c>
      <c r="BO393" s="218" t="s">
        <v>180</v>
      </c>
      <c r="BP393" s="218">
        <v>3927007</v>
      </c>
      <c r="BQ393" s="218">
        <v>133432</v>
      </c>
      <c r="BR393" s="218" t="s">
        <v>570</v>
      </c>
      <c r="BS393" s="218" t="s">
        <v>264</v>
      </c>
      <c r="BT393" s="194" t="str">
        <f t="shared" si="41"/>
        <v>Maintained</v>
      </c>
      <c r="BU393" s="211">
        <v>36</v>
      </c>
      <c r="BV393" s="211">
        <v>94.5</v>
      </c>
      <c r="BW393" s="199">
        <f t="shared" si="39"/>
        <v>4</v>
      </c>
      <c r="BX393" s="195" t="str">
        <f t="shared" si="40"/>
        <v>3924</v>
      </c>
      <c r="BY393" s="195"/>
    </row>
    <row r="394" spans="66:77" ht="14.5" x14ac:dyDescent="0.35">
      <c r="BN394" s="218">
        <v>392</v>
      </c>
      <c r="BO394" s="218" t="s">
        <v>180</v>
      </c>
      <c r="BP394" s="218">
        <v>3927008</v>
      </c>
      <c r="BQ394" s="218">
        <v>131544</v>
      </c>
      <c r="BR394" s="218" t="s">
        <v>571</v>
      </c>
      <c r="BS394" s="218" t="s">
        <v>264</v>
      </c>
      <c r="BT394" s="194" t="str">
        <f t="shared" si="41"/>
        <v>Maintained</v>
      </c>
      <c r="BU394" s="211">
        <v>110</v>
      </c>
      <c r="BV394" s="211">
        <v>125</v>
      </c>
      <c r="BW394" s="199">
        <f t="shared" si="39"/>
        <v>5</v>
      </c>
      <c r="BX394" s="195" t="str">
        <f t="shared" si="40"/>
        <v>3925</v>
      </c>
      <c r="BY394" s="195"/>
    </row>
    <row r="395" spans="66:77" ht="14.5" x14ac:dyDescent="0.35">
      <c r="BN395" s="218">
        <v>393</v>
      </c>
      <c r="BO395" s="218" t="s">
        <v>206</v>
      </c>
      <c r="BP395" s="218">
        <v>3937000</v>
      </c>
      <c r="BQ395" s="218">
        <v>108738</v>
      </c>
      <c r="BR395" s="218" t="s">
        <v>572</v>
      </c>
      <c r="BS395" s="218" t="s">
        <v>241</v>
      </c>
      <c r="BT395" s="194" t="str">
        <f t="shared" si="41"/>
        <v>Maintained</v>
      </c>
      <c r="BU395" s="211">
        <v>80</v>
      </c>
      <c r="BV395" s="211">
        <v>135</v>
      </c>
      <c r="BW395" s="199">
        <f t="shared" si="39"/>
        <v>1</v>
      </c>
      <c r="BX395" s="195" t="str">
        <f t="shared" si="40"/>
        <v>3931</v>
      </c>
      <c r="BY395" s="195"/>
    </row>
    <row r="396" spans="66:77" ht="14.5" x14ac:dyDescent="0.35">
      <c r="BN396" s="218">
        <v>393</v>
      </c>
      <c r="BO396" s="218" t="s">
        <v>206</v>
      </c>
      <c r="BP396" s="218">
        <v>3937004</v>
      </c>
      <c r="BQ396" s="218">
        <v>108741</v>
      </c>
      <c r="BR396" s="218" t="s">
        <v>573</v>
      </c>
      <c r="BS396" s="218" t="s">
        <v>264</v>
      </c>
      <c r="BT396" s="194" t="str">
        <f t="shared" si="41"/>
        <v>Maintained</v>
      </c>
      <c r="BU396" s="211">
        <v>47</v>
      </c>
      <c r="BV396" s="211">
        <v>167</v>
      </c>
      <c r="BW396" s="199">
        <f t="shared" si="39"/>
        <v>2</v>
      </c>
      <c r="BX396" s="195" t="str">
        <f t="shared" si="40"/>
        <v>3932</v>
      </c>
      <c r="BY396" s="195"/>
    </row>
    <row r="397" spans="66:77" ht="14.5" x14ac:dyDescent="0.35">
      <c r="BN397" s="218">
        <v>393</v>
      </c>
      <c r="BO397" s="218" t="s">
        <v>206</v>
      </c>
      <c r="BP397" s="218">
        <v>3937006</v>
      </c>
      <c r="BQ397" s="218">
        <v>134813</v>
      </c>
      <c r="BR397" s="218" t="s">
        <v>574</v>
      </c>
      <c r="BS397" s="218" t="s">
        <v>241</v>
      </c>
      <c r="BT397" s="194" t="str">
        <f t="shared" si="41"/>
        <v>Maintained</v>
      </c>
      <c r="BU397" s="211">
        <v>0</v>
      </c>
      <c r="BV397" s="211">
        <v>45</v>
      </c>
      <c r="BW397" s="199">
        <f t="shared" si="39"/>
        <v>3</v>
      </c>
      <c r="BX397" s="195" t="str">
        <f t="shared" si="40"/>
        <v>3933</v>
      </c>
      <c r="BY397" s="195"/>
    </row>
    <row r="398" spans="66:77" ht="14.5" x14ac:dyDescent="0.35">
      <c r="BN398" s="218">
        <v>393</v>
      </c>
      <c r="BO398" s="218" t="s">
        <v>206</v>
      </c>
      <c r="BP398" s="218">
        <v>3937007</v>
      </c>
      <c r="BQ398" s="218">
        <v>136252</v>
      </c>
      <c r="BR398" s="218" t="s">
        <v>575</v>
      </c>
      <c r="BS398" s="218" t="s">
        <v>264</v>
      </c>
      <c r="BT398" s="194" t="str">
        <f t="shared" si="41"/>
        <v>Maintained</v>
      </c>
      <c r="BU398" s="211">
        <v>85</v>
      </c>
      <c r="BV398" s="211">
        <v>88</v>
      </c>
      <c r="BW398" s="199">
        <f t="shared" si="39"/>
        <v>4</v>
      </c>
      <c r="BX398" s="195" t="str">
        <f t="shared" si="40"/>
        <v>3934</v>
      </c>
      <c r="BY398" s="195"/>
    </row>
    <row r="399" spans="66:77" ht="14.5" x14ac:dyDescent="0.35">
      <c r="BN399" s="218">
        <v>394</v>
      </c>
      <c r="BO399" s="218" t="s">
        <v>215</v>
      </c>
      <c r="BP399" s="218">
        <v>3947001</v>
      </c>
      <c r="BQ399" s="218">
        <v>150096</v>
      </c>
      <c r="BR399" s="218" t="s">
        <v>576</v>
      </c>
      <c r="BS399" s="218" t="s">
        <v>245</v>
      </c>
      <c r="BT399" s="194" t="str">
        <f t="shared" si="41"/>
        <v>Academy</v>
      </c>
      <c r="BU399" s="211">
        <v>116.5</v>
      </c>
      <c r="BV399" s="211">
        <v>0</v>
      </c>
      <c r="BW399" s="199">
        <f t="shared" si="39"/>
        <v>1</v>
      </c>
      <c r="BX399" s="195" t="str">
        <f t="shared" si="40"/>
        <v>3941</v>
      </c>
      <c r="BY399" s="195"/>
    </row>
    <row r="400" spans="66:77" ht="14.5" x14ac:dyDescent="0.35">
      <c r="BN400" s="218">
        <v>394</v>
      </c>
      <c r="BO400" s="218" t="s">
        <v>215</v>
      </c>
      <c r="BP400" s="218">
        <v>3947002</v>
      </c>
      <c r="BQ400" s="218">
        <v>146640</v>
      </c>
      <c r="BR400" s="218" t="s">
        <v>577</v>
      </c>
      <c r="BS400" s="218" t="s">
        <v>286</v>
      </c>
      <c r="BT400" s="194" t="str">
        <f t="shared" si="41"/>
        <v>Academy</v>
      </c>
      <c r="BU400" s="211">
        <v>0</v>
      </c>
      <c r="BV400" s="211">
        <v>133.5</v>
      </c>
      <c r="BW400" s="199">
        <f t="shared" si="39"/>
        <v>2</v>
      </c>
      <c r="BX400" s="195" t="str">
        <f t="shared" si="40"/>
        <v>3942</v>
      </c>
      <c r="BY400" s="195"/>
    </row>
    <row r="401" spans="66:77" ht="14.5" x14ac:dyDescent="0.35">
      <c r="BN401" s="218">
        <v>394</v>
      </c>
      <c r="BO401" s="218" t="s">
        <v>215</v>
      </c>
      <c r="BP401" s="218">
        <v>3947003</v>
      </c>
      <c r="BQ401" s="218">
        <v>147841</v>
      </c>
      <c r="BR401" s="218" t="s">
        <v>1117</v>
      </c>
      <c r="BS401" s="218" t="s">
        <v>256</v>
      </c>
      <c r="BT401" s="194" t="str">
        <f t="shared" si="41"/>
        <v>Academy</v>
      </c>
      <c r="BU401" s="211">
        <v>88</v>
      </c>
      <c r="BV401" s="211">
        <v>81</v>
      </c>
      <c r="BW401" s="199">
        <f t="shared" si="39"/>
        <v>3</v>
      </c>
      <c r="BX401" s="195" t="str">
        <f t="shared" si="40"/>
        <v>3943</v>
      </c>
      <c r="BY401" s="195"/>
    </row>
    <row r="402" spans="66:77" ht="14.5" x14ac:dyDescent="0.35">
      <c r="BN402" s="218">
        <v>394</v>
      </c>
      <c r="BO402" s="218" t="s">
        <v>215</v>
      </c>
      <c r="BP402" s="218">
        <v>3947004</v>
      </c>
      <c r="BQ402" s="218">
        <v>138530</v>
      </c>
      <c r="BR402" s="218" t="s">
        <v>578</v>
      </c>
      <c r="BS402" s="218" t="s">
        <v>245</v>
      </c>
      <c r="BT402" s="194" t="str">
        <f t="shared" si="41"/>
        <v>Academy</v>
      </c>
      <c r="BU402" s="211">
        <v>0</v>
      </c>
      <c r="BV402" s="211">
        <v>170</v>
      </c>
      <c r="BW402" s="199">
        <f t="shared" si="39"/>
        <v>4</v>
      </c>
      <c r="BX402" s="195" t="str">
        <f t="shared" si="40"/>
        <v>3944</v>
      </c>
      <c r="BY402" s="195"/>
    </row>
    <row r="403" spans="66:77" ht="14.5" x14ac:dyDescent="0.35">
      <c r="BN403" s="218">
        <v>394</v>
      </c>
      <c r="BO403" s="218" t="s">
        <v>215</v>
      </c>
      <c r="BP403" s="218">
        <v>3947014</v>
      </c>
      <c r="BQ403" s="218">
        <v>141153</v>
      </c>
      <c r="BR403" s="218" t="s">
        <v>579</v>
      </c>
      <c r="BS403" s="218" t="s">
        <v>245</v>
      </c>
      <c r="BT403" s="194" t="str">
        <f t="shared" si="41"/>
        <v>Academy</v>
      </c>
      <c r="BU403" s="211">
        <v>85</v>
      </c>
      <c r="BV403" s="211">
        <v>0</v>
      </c>
      <c r="BW403" s="199">
        <f t="shared" si="39"/>
        <v>5</v>
      </c>
      <c r="BX403" s="195" t="str">
        <f t="shared" si="40"/>
        <v>3945</v>
      </c>
      <c r="BY403" s="195"/>
    </row>
    <row r="404" spans="66:77" ht="14.5" x14ac:dyDescent="0.35">
      <c r="BN404" s="218">
        <v>394</v>
      </c>
      <c r="BO404" s="218" t="s">
        <v>215</v>
      </c>
      <c r="BP404" s="218">
        <v>3947016</v>
      </c>
      <c r="BQ404" s="218">
        <v>108882</v>
      </c>
      <c r="BR404" s="218" t="s">
        <v>580</v>
      </c>
      <c r="BS404" s="218" t="s">
        <v>241</v>
      </c>
      <c r="BT404" s="194" t="str">
        <f t="shared" si="41"/>
        <v>Maintained</v>
      </c>
      <c r="BU404" s="211">
        <v>126</v>
      </c>
      <c r="BV404" s="211">
        <v>0</v>
      </c>
      <c r="BW404" s="199">
        <f t="shared" ref="BW404:BW467" si="42">IF(BN404=BN403,BW403+1,1)</f>
        <v>6</v>
      </c>
      <c r="BX404" s="195" t="str">
        <f t="shared" ref="BX404:BX467" si="43">BN404&amp;BW404</f>
        <v>3946</v>
      </c>
      <c r="BY404" s="195"/>
    </row>
    <row r="405" spans="66:77" ht="14.5" x14ac:dyDescent="0.35">
      <c r="BN405" s="218">
        <v>394</v>
      </c>
      <c r="BO405" s="218" t="s">
        <v>215</v>
      </c>
      <c r="BP405" s="218">
        <v>3947018</v>
      </c>
      <c r="BQ405" s="218">
        <v>138526</v>
      </c>
      <c r="BR405" s="218" t="s">
        <v>581</v>
      </c>
      <c r="BS405" s="218" t="s">
        <v>245</v>
      </c>
      <c r="BT405" s="194" t="str">
        <f t="shared" si="41"/>
        <v>Academy</v>
      </c>
      <c r="BU405" s="211">
        <v>0</v>
      </c>
      <c r="BV405" s="211">
        <v>204</v>
      </c>
      <c r="BW405" s="199">
        <f t="shared" si="42"/>
        <v>7</v>
      </c>
      <c r="BX405" s="195" t="str">
        <f t="shared" si="43"/>
        <v>3947</v>
      </c>
      <c r="BY405" s="195"/>
    </row>
    <row r="406" spans="66:77" ht="14.5" x14ac:dyDescent="0.35">
      <c r="BN406" s="218">
        <v>800</v>
      </c>
      <c r="BO406" s="218" t="s">
        <v>97</v>
      </c>
      <c r="BP406" s="218">
        <v>8007000</v>
      </c>
      <c r="BQ406" s="218">
        <v>140677</v>
      </c>
      <c r="BR406" s="218" t="s">
        <v>582</v>
      </c>
      <c r="BS406" s="218" t="s">
        <v>286</v>
      </c>
      <c r="BT406" s="194" t="str">
        <f t="shared" si="41"/>
        <v>Academy</v>
      </c>
      <c r="BU406" s="211">
        <v>35</v>
      </c>
      <c r="BV406" s="211">
        <v>66</v>
      </c>
      <c r="BW406" s="199">
        <f t="shared" si="42"/>
        <v>1</v>
      </c>
      <c r="BX406" s="195" t="str">
        <f t="shared" si="43"/>
        <v>8001</v>
      </c>
      <c r="BY406" s="195"/>
    </row>
    <row r="407" spans="66:77" ht="14.5" x14ac:dyDescent="0.35">
      <c r="BN407" s="218">
        <v>800</v>
      </c>
      <c r="BO407" s="218" t="s">
        <v>97</v>
      </c>
      <c r="BP407" s="218">
        <v>8007035</v>
      </c>
      <c r="BQ407" s="218">
        <v>137493</v>
      </c>
      <c r="BR407" s="218" t="s">
        <v>583</v>
      </c>
      <c r="BS407" s="218" t="s">
        <v>245</v>
      </c>
      <c r="BT407" s="194" t="str">
        <f t="shared" si="41"/>
        <v>Academy</v>
      </c>
      <c r="BU407" s="211">
        <v>72</v>
      </c>
      <c r="BV407" s="211">
        <v>151</v>
      </c>
      <c r="BW407" s="199">
        <f t="shared" si="42"/>
        <v>2</v>
      </c>
      <c r="BX407" s="195" t="str">
        <f t="shared" si="43"/>
        <v>8002</v>
      </c>
      <c r="BY407" s="195"/>
    </row>
    <row r="408" spans="66:77" ht="14.5" x14ac:dyDescent="0.35">
      <c r="BN408" s="218">
        <v>800</v>
      </c>
      <c r="BO408" s="218" t="s">
        <v>97</v>
      </c>
      <c r="BP408" s="218">
        <v>8007036</v>
      </c>
      <c r="BQ408" s="218">
        <v>140079</v>
      </c>
      <c r="BR408" s="218" t="s">
        <v>584</v>
      </c>
      <c r="BS408" s="218" t="s">
        <v>245</v>
      </c>
      <c r="BT408" s="194" t="str">
        <f t="shared" si="41"/>
        <v>Academy</v>
      </c>
      <c r="BU408" s="211">
        <v>109</v>
      </c>
      <c r="BV408" s="211">
        <v>127</v>
      </c>
      <c r="BW408" s="199">
        <f t="shared" si="42"/>
        <v>3</v>
      </c>
      <c r="BX408" s="195" t="str">
        <f t="shared" si="43"/>
        <v>8003</v>
      </c>
      <c r="BY408" s="195"/>
    </row>
    <row r="409" spans="66:77" ht="14.5" x14ac:dyDescent="0.35">
      <c r="BN409" s="218">
        <v>801</v>
      </c>
      <c r="BO409" s="218" t="s">
        <v>112</v>
      </c>
      <c r="BP409" s="218">
        <v>8017000</v>
      </c>
      <c r="BQ409" s="218">
        <v>109385</v>
      </c>
      <c r="BR409" s="218" t="s">
        <v>585</v>
      </c>
      <c r="BS409" s="218" t="s">
        <v>241</v>
      </c>
      <c r="BT409" s="194" t="str">
        <f t="shared" si="41"/>
        <v>Maintained</v>
      </c>
      <c r="BU409" s="211">
        <v>19</v>
      </c>
      <c r="BV409" s="211">
        <v>28</v>
      </c>
      <c r="BW409" s="199">
        <f t="shared" si="42"/>
        <v>1</v>
      </c>
      <c r="BX409" s="195" t="str">
        <f t="shared" si="43"/>
        <v>8011</v>
      </c>
      <c r="BY409" s="195"/>
    </row>
    <row r="410" spans="66:77" ht="14.5" x14ac:dyDescent="0.35">
      <c r="BN410" s="218">
        <v>801</v>
      </c>
      <c r="BO410" s="218" t="s">
        <v>112</v>
      </c>
      <c r="BP410" s="218">
        <v>8017001</v>
      </c>
      <c r="BQ410" s="218">
        <v>148322</v>
      </c>
      <c r="BR410" s="218" t="s">
        <v>1202</v>
      </c>
      <c r="BS410" s="218" t="s">
        <v>245</v>
      </c>
      <c r="BT410" s="194" t="str">
        <f t="shared" si="41"/>
        <v>Academy</v>
      </c>
      <c r="BU410" s="211">
        <v>0</v>
      </c>
      <c r="BV410" s="211">
        <v>77</v>
      </c>
      <c r="BW410" s="199">
        <f t="shared" si="42"/>
        <v>2</v>
      </c>
      <c r="BX410" s="195" t="str">
        <f t="shared" si="43"/>
        <v>8012</v>
      </c>
      <c r="BY410" s="195"/>
    </row>
    <row r="411" spans="66:77" ht="14.5" x14ac:dyDescent="0.35">
      <c r="BN411" s="218">
        <v>801</v>
      </c>
      <c r="BO411" s="218" t="s">
        <v>112</v>
      </c>
      <c r="BP411" s="218">
        <v>8017002</v>
      </c>
      <c r="BQ411" s="218">
        <v>109386</v>
      </c>
      <c r="BR411" s="218" t="s">
        <v>586</v>
      </c>
      <c r="BS411" s="218" t="s">
        <v>241</v>
      </c>
      <c r="BT411" s="194" t="str">
        <f t="shared" si="41"/>
        <v>Maintained</v>
      </c>
      <c r="BU411" s="211">
        <v>64</v>
      </c>
      <c r="BV411" s="211">
        <v>107</v>
      </c>
      <c r="BW411" s="199">
        <f t="shared" si="42"/>
        <v>3</v>
      </c>
      <c r="BX411" s="195" t="str">
        <f t="shared" si="43"/>
        <v>8013</v>
      </c>
      <c r="BY411" s="195"/>
    </row>
    <row r="412" spans="66:77" ht="14.5" x14ac:dyDescent="0.35">
      <c r="BN412" s="218">
        <v>801</v>
      </c>
      <c r="BO412" s="218" t="s">
        <v>112</v>
      </c>
      <c r="BP412" s="218">
        <v>8017003</v>
      </c>
      <c r="BQ412" s="218">
        <v>142780</v>
      </c>
      <c r="BR412" s="218" t="s">
        <v>587</v>
      </c>
      <c r="BS412" s="218" t="s">
        <v>256</v>
      </c>
      <c r="BT412" s="194" t="str">
        <f t="shared" si="41"/>
        <v>Academy</v>
      </c>
      <c r="BU412" s="211">
        <v>127</v>
      </c>
      <c r="BV412" s="211">
        <v>117</v>
      </c>
      <c r="BW412" s="199">
        <f t="shared" si="42"/>
        <v>4</v>
      </c>
      <c r="BX412" s="195" t="str">
        <f t="shared" si="43"/>
        <v>8014</v>
      </c>
      <c r="BY412" s="195"/>
    </row>
    <row r="413" spans="66:77" ht="14.5" x14ac:dyDescent="0.35">
      <c r="BN413" s="218">
        <v>801</v>
      </c>
      <c r="BO413" s="218" t="s">
        <v>112</v>
      </c>
      <c r="BP413" s="218">
        <v>8017004</v>
      </c>
      <c r="BQ413" s="218">
        <v>147889</v>
      </c>
      <c r="BR413" s="218" t="s">
        <v>1118</v>
      </c>
      <c r="BS413" s="218" t="s">
        <v>256</v>
      </c>
      <c r="BT413" s="194" t="str">
        <f t="shared" si="41"/>
        <v>Academy</v>
      </c>
      <c r="BU413" s="211">
        <v>24.5</v>
      </c>
      <c r="BV413" s="211">
        <v>111</v>
      </c>
      <c r="BW413" s="199">
        <f t="shared" si="42"/>
        <v>5</v>
      </c>
      <c r="BX413" s="195" t="str">
        <f t="shared" si="43"/>
        <v>8015</v>
      </c>
      <c r="BY413" s="195"/>
    </row>
    <row r="414" spans="66:77" ht="14.5" x14ac:dyDescent="0.35">
      <c r="BN414" s="218">
        <v>801</v>
      </c>
      <c r="BO414" s="218" t="s">
        <v>112</v>
      </c>
      <c r="BP414" s="218">
        <v>8017011</v>
      </c>
      <c r="BQ414" s="218">
        <v>109391</v>
      </c>
      <c r="BR414" s="218" t="s">
        <v>588</v>
      </c>
      <c r="BS414" s="218" t="s">
        <v>241</v>
      </c>
      <c r="BT414" s="194" t="str">
        <f t="shared" si="41"/>
        <v>Maintained</v>
      </c>
      <c r="BU414" s="211">
        <v>34</v>
      </c>
      <c r="BV414" s="211">
        <v>26</v>
      </c>
      <c r="BW414" s="199">
        <f t="shared" si="42"/>
        <v>6</v>
      </c>
      <c r="BX414" s="195" t="str">
        <f t="shared" si="43"/>
        <v>8016</v>
      </c>
      <c r="BY414" s="195"/>
    </row>
    <row r="415" spans="66:77" ht="14.5" x14ac:dyDescent="0.35">
      <c r="BN415" s="218">
        <v>801</v>
      </c>
      <c r="BO415" s="218" t="s">
        <v>112</v>
      </c>
      <c r="BP415" s="218">
        <v>8017012</v>
      </c>
      <c r="BQ415" s="218">
        <v>144655</v>
      </c>
      <c r="BR415" s="218" t="s">
        <v>1161</v>
      </c>
      <c r="BS415" s="218" t="s">
        <v>245</v>
      </c>
      <c r="BT415" s="194" t="str">
        <f t="shared" si="41"/>
        <v>Academy</v>
      </c>
      <c r="BU415" s="211">
        <v>21.5</v>
      </c>
      <c r="BV415" s="211">
        <v>142</v>
      </c>
      <c r="BW415" s="199">
        <f t="shared" si="42"/>
        <v>7</v>
      </c>
      <c r="BX415" s="195" t="str">
        <f t="shared" si="43"/>
        <v>8017</v>
      </c>
      <c r="BY415" s="195"/>
    </row>
    <row r="416" spans="66:77" ht="14.5" x14ac:dyDescent="0.35">
      <c r="BN416" s="218">
        <v>801</v>
      </c>
      <c r="BO416" s="218" t="s">
        <v>112</v>
      </c>
      <c r="BP416" s="218">
        <v>8017014</v>
      </c>
      <c r="BQ416" s="218">
        <v>109393</v>
      </c>
      <c r="BR416" s="218" t="s">
        <v>589</v>
      </c>
      <c r="BS416" s="218" t="s">
        <v>264</v>
      </c>
      <c r="BT416" s="194" t="str">
        <f t="shared" si="41"/>
        <v>Maintained</v>
      </c>
      <c r="BU416" s="211">
        <v>64</v>
      </c>
      <c r="BV416" s="211">
        <v>86</v>
      </c>
      <c r="BW416" s="199">
        <f t="shared" si="42"/>
        <v>8</v>
      </c>
      <c r="BX416" s="195" t="str">
        <f t="shared" si="43"/>
        <v>8018</v>
      </c>
      <c r="BY416" s="195"/>
    </row>
    <row r="417" spans="66:77" ht="14.5" x14ac:dyDescent="0.35">
      <c r="BN417" s="218">
        <v>801</v>
      </c>
      <c r="BO417" s="218" t="s">
        <v>112</v>
      </c>
      <c r="BP417" s="218">
        <v>8017015</v>
      </c>
      <c r="BQ417" s="218">
        <v>144286</v>
      </c>
      <c r="BR417" s="218" t="s">
        <v>590</v>
      </c>
      <c r="BS417" s="218" t="s">
        <v>245</v>
      </c>
      <c r="BT417" s="194" t="str">
        <f t="shared" si="41"/>
        <v>Academy</v>
      </c>
      <c r="BU417" s="211">
        <v>10</v>
      </c>
      <c r="BV417" s="211">
        <v>40</v>
      </c>
      <c r="BW417" s="199">
        <f t="shared" si="42"/>
        <v>9</v>
      </c>
      <c r="BX417" s="195" t="str">
        <f t="shared" si="43"/>
        <v>8019</v>
      </c>
      <c r="BY417" s="195"/>
    </row>
    <row r="418" spans="66:77" ht="14.5" x14ac:dyDescent="0.35">
      <c r="BN418" s="218">
        <v>801</v>
      </c>
      <c r="BO418" s="218" t="s">
        <v>112</v>
      </c>
      <c r="BP418" s="218">
        <v>8017025</v>
      </c>
      <c r="BQ418" s="218">
        <v>148296</v>
      </c>
      <c r="BR418" s="218" t="s">
        <v>1203</v>
      </c>
      <c r="BS418" s="218" t="s">
        <v>245</v>
      </c>
      <c r="BT418" s="194" t="str">
        <f t="shared" si="41"/>
        <v>Academy</v>
      </c>
      <c r="BU418" s="211">
        <v>59</v>
      </c>
      <c r="BV418" s="211">
        <v>0</v>
      </c>
      <c r="BW418" s="199">
        <f t="shared" si="42"/>
        <v>10</v>
      </c>
      <c r="BX418" s="195" t="str">
        <f t="shared" si="43"/>
        <v>80110</v>
      </c>
      <c r="BY418" s="195"/>
    </row>
    <row r="419" spans="66:77" ht="14.5" x14ac:dyDescent="0.35">
      <c r="BN419" s="218">
        <v>801</v>
      </c>
      <c r="BO419" s="218" t="s">
        <v>112</v>
      </c>
      <c r="BP419" s="218">
        <v>8017042</v>
      </c>
      <c r="BQ419" s="218">
        <v>109410</v>
      </c>
      <c r="BR419" s="218" t="s">
        <v>591</v>
      </c>
      <c r="BS419" s="218" t="s">
        <v>241</v>
      </c>
      <c r="BT419" s="194" t="str">
        <f t="shared" si="41"/>
        <v>Maintained</v>
      </c>
      <c r="BU419" s="211">
        <v>67</v>
      </c>
      <c r="BV419" s="211">
        <v>97</v>
      </c>
      <c r="BW419" s="199">
        <f t="shared" si="42"/>
        <v>11</v>
      </c>
      <c r="BX419" s="195" t="str">
        <f t="shared" si="43"/>
        <v>80111</v>
      </c>
      <c r="BY419" s="195"/>
    </row>
    <row r="420" spans="66:77" ht="14.5" x14ac:dyDescent="0.35">
      <c r="BN420" s="218">
        <v>802</v>
      </c>
      <c r="BO420" s="218" t="s">
        <v>179</v>
      </c>
      <c r="BP420" s="218">
        <v>8027000</v>
      </c>
      <c r="BQ420" s="218">
        <v>149149</v>
      </c>
      <c r="BR420" s="218" t="s">
        <v>1204</v>
      </c>
      <c r="BS420" s="218" t="s">
        <v>256</v>
      </c>
      <c r="BT420" s="194" t="str">
        <f t="shared" si="41"/>
        <v>Academy</v>
      </c>
      <c r="BU420" s="211">
        <v>0</v>
      </c>
      <c r="BV420" s="211">
        <v>29</v>
      </c>
      <c r="BW420" s="199">
        <f t="shared" si="42"/>
        <v>1</v>
      </c>
      <c r="BX420" s="195" t="str">
        <f t="shared" si="43"/>
        <v>8021</v>
      </c>
      <c r="BY420" s="195"/>
    </row>
    <row r="421" spans="66:77" ht="14.5" x14ac:dyDescent="0.35">
      <c r="BN421" s="218">
        <v>802</v>
      </c>
      <c r="BO421" s="218" t="s">
        <v>179</v>
      </c>
      <c r="BP421" s="218">
        <v>8027036</v>
      </c>
      <c r="BQ421" s="218">
        <v>109406</v>
      </c>
      <c r="BR421" s="218" t="s">
        <v>592</v>
      </c>
      <c r="BS421" s="218" t="s">
        <v>264</v>
      </c>
      <c r="BT421" s="194" t="str">
        <f t="shared" si="41"/>
        <v>Maintained</v>
      </c>
      <c r="BU421" s="211">
        <v>41</v>
      </c>
      <c r="BV421" s="211">
        <v>144</v>
      </c>
      <c r="BW421" s="199">
        <f t="shared" si="42"/>
        <v>2</v>
      </c>
      <c r="BX421" s="195" t="str">
        <f t="shared" si="43"/>
        <v>8022</v>
      </c>
      <c r="BY421" s="195"/>
    </row>
    <row r="422" spans="66:77" ht="14.5" x14ac:dyDescent="0.35">
      <c r="BN422" s="218">
        <v>802</v>
      </c>
      <c r="BO422" s="218" t="s">
        <v>179</v>
      </c>
      <c r="BP422" s="218">
        <v>8027037</v>
      </c>
      <c r="BQ422" s="218">
        <v>109407</v>
      </c>
      <c r="BR422" s="218" t="s">
        <v>593</v>
      </c>
      <c r="BS422" s="218" t="s">
        <v>241</v>
      </c>
      <c r="BT422" s="194" t="str">
        <f t="shared" si="41"/>
        <v>Maintained</v>
      </c>
      <c r="BU422" s="211">
        <v>44</v>
      </c>
      <c r="BV422" s="211">
        <v>91</v>
      </c>
      <c r="BW422" s="199">
        <f t="shared" si="42"/>
        <v>3</v>
      </c>
      <c r="BX422" s="195" t="str">
        <f t="shared" si="43"/>
        <v>8023</v>
      </c>
      <c r="BY422" s="195"/>
    </row>
    <row r="423" spans="66:77" ht="14.5" x14ac:dyDescent="0.35">
      <c r="BN423" s="218">
        <v>802</v>
      </c>
      <c r="BO423" s="218" t="s">
        <v>179</v>
      </c>
      <c r="BP423" s="218">
        <v>8027039</v>
      </c>
      <c r="BQ423" s="218">
        <v>109409</v>
      </c>
      <c r="BR423" s="218" t="s">
        <v>594</v>
      </c>
      <c r="BS423" s="218" t="s">
        <v>241</v>
      </c>
      <c r="BT423" s="194" t="str">
        <f t="shared" si="41"/>
        <v>Maintained</v>
      </c>
      <c r="BU423" s="211">
        <v>47</v>
      </c>
      <c r="BV423" s="211">
        <v>39</v>
      </c>
      <c r="BW423" s="199">
        <f t="shared" si="42"/>
        <v>4</v>
      </c>
      <c r="BX423" s="195" t="str">
        <f t="shared" si="43"/>
        <v>8024</v>
      </c>
      <c r="BY423" s="195"/>
    </row>
    <row r="424" spans="66:77" ht="14.5" x14ac:dyDescent="0.35">
      <c r="BN424" s="218">
        <v>803</v>
      </c>
      <c r="BO424" s="218" t="s">
        <v>205</v>
      </c>
      <c r="BP424" s="218">
        <v>8037000</v>
      </c>
      <c r="BQ424" s="218">
        <v>146014</v>
      </c>
      <c r="BR424" s="218" t="s">
        <v>595</v>
      </c>
      <c r="BS424" s="218" t="s">
        <v>245</v>
      </c>
      <c r="BT424" s="194" t="str">
        <f t="shared" si="41"/>
        <v>Academy</v>
      </c>
      <c r="BU424" s="211">
        <v>15</v>
      </c>
      <c r="BV424" s="211">
        <v>132.5</v>
      </c>
      <c r="BW424" s="199">
        <f t="shared" si="42"/>
        <v>1</v>
      </c>
      <c r="BX424" s="195" t="str">
        <f t="shared" si="43"/>
        <v>8031</v>
      </c>
      <c r="BY424" s="195"/>
    </row>
    <row r="425" spans="66:77" ht="14.5" x14ac:dyDescent="0.35">
      <c r="BN425" s="218">
        <v>803</v>
      </c>
      <c r="BO425" s="218" t="s">
        <v>205</v>
      </c>
      <c r="BP425" s="218">
        <v>8037002</v>
      </c>
      <c r="BQ425" s="218">
        <v>145058</v>
      </c>
      <c r="BR425" s="218" t="s">
        <v>596</v>
      </c>
      <c r="BS425" s="218" t="s">
        <v>256</v>
      </c>
      <c r="BT425" s="194" t="str">
        <f t="shared" si="41"/>
        <v>Academy</v>
      </c>
      <c r="BU425" s="211">
        <v>27</v>
      </c>
      <c r="BV425" s="211">
        <v>86</v>
      </c>
      <c r="BW425" s="199">
        <f t="shared" si="42"/>
        <v>2</v>
      </c>
      <c r="BX425" s="195" t="str">
        <f t="shared" si="43"/>
        <v>8032</v>
      </c>
      <c r="BY425" s="195"/>
    </row>
    <row r="426" spans="66:77" ht="14.5" x14ac:dyDescent="0.35">
      <c r="BN426" s="218">
        <v>803</v>
      </c>
      <c r="BO426" s="218" t="s">
        <v>205</v>
      </c>
      <c r="BP426" s="218">
        <v>8037028</v>
      </c>
      <c r="BQ426" s="218">
        <v>109403</v>
      </c>
      <c r="BR426" s="218" t="s">
        <v>597</v>
      </c>
      <c r="BS426" s="218" t="s">
        <v>241</v>
      </c>
      <c r="BT426" s="194" t="str">
        <f t="shared" si="41"/>
        <v>Maintained</v>
      </c>
      <c r="BU426" s="211">
        <v>76</v>
      </c>
      <c r="BV426" s="211">
        <v>89</v>
      </c>
      <c r="BW426" s="199">
        <f t="shared" si="42"/>
        <v>3</v>
      </c>
      <c r="BX426" s="195" t="str">
        <f t="shared" si="43"/>
        <v>8033</v>
      </c>
      <c r="BY426" s="195"/>
    </row>
    <row r="427" spans="66:77" ht="14.5" x14ac:dyDescent="0.35">
      <c r="BN427" s="218">
        <v>803</v>
      </c>
      <c r="BO427" s="218" t="s">
        <v>205</v>
      </c>
      <c r="BP427" s="218">
        <v>8037031</v>
      </c>
      <c r="BQ427" s="218">
        <v>146013</v>
      </c>
      <c r="BR427" s="218" t="s">
        <v>598</v>
      </c>
      <c r="BS427" s="218" t="s">
        <v>245</v>
      </c>
      <c r="BT427" s="194" t="str">
        <f t="shared" si="41"/>
        <v>Academy</v>
      </c>
      <c r="BU427" s="211">
        <v>42</v>
      </c>
      <c r="BV427" s="211">
        <v>85</v>
      </c>
      <c r="BW427" s="199">
        <f t="shared" si="42"/>
        <v>4</v>
      </c>
      <c r="BX427" s="195" t="str">
        <f t="shared" si="43"/>
        <v>8034</v>
      </c>
      <c r="BY427" s="195"/>
    </row>
    <row r="428" spans="66:77" ht="14.5" x14ac:dyDescent="0.35">
      <c r="BN428" s="218">
        <v>803</v>
      </c>
      <c r="BO428" s="218" t="s">
        <v>205</v>
      </c>
      <c r="BP428" s="218">
        <v>8037032</v>
      </c>
      <c r="BQ428" s="218">
        <v>135827</v>
      </c>
      <c r="BR428" s="218" t="s">
        <v>599</v>
      </c>
      <c r="BS428" s="218" t="s">
        <v>241</v>
      </c>
      <c r="BT428" s="194" t="str">
        <f t="shared" si="41"/>
        <v>Maintained</v>
      </c>
      <c r="BU428" s="211">
        <v>23</v>
      </c>
      <c r="BV428" s="211">
        <v>45</v>
      </c>
      <c r="BW428" s="199">
        <f t="shared" si="42"/>
        <v>5</v>
      </c>
      <c r="BX428" s="195" t="str">
        <f t="shared" si="43"/>
        <v>8035</v>
      </c>
      <c r="BY428" s="195"/>
    </row>
    <row r="429" spans="66:77" ht="14.5" x14ac:dyDescent="0.35">
      <c r="BN429" s="218">
        <v>805</v>
      </c>
      <c r="BO429" s="218" t="s">
        <v>150</v>
      </c>
      <c r="BP429" s="218">
        <v>8057026</v>
      </c>
      <c r="BQ429" s="218">
        <v>139976</v>
      </c>
      <c r="BR429" s="218" t="s">
        <v>600</v>
      </c>
      <c r="BS429" s="218" t="s">
        <v>245</v>
      </c>
      <c r="BT429" s="194" t="str">
        <f t="shared" si="41"/>
        <v>Academy</v>
      </c>
      <c r="BU429" s="211">
        <v>0</v>
      </c>
      <c r="BV429" s="211">
        <v>213</v>
      </c>
      <c r="BW429" s="199">
        <f t="shared" si="42"/>
        <v>1</v>
      </c>
      <c r="BX429" s="195" t="str">
        <f t="shared" si="43"/>
        <v>8051</v>
      </c>
      <c r="BY429" s="195"/>
    </row>
    <row r="430" spans="66:77" ht="14.5" x14ac:dyDescent="0.35">
      <c r="BN430" s="218">
        <v>805</v>
      </c>
      <c r="BO430" s="218" t="s">
        <v>150</v>
      </c>
      <c r="BP430" s="218">
        <v>8057027</v>
      </c>
      <c r="BQ430" s="218">
        <v>149243</v>
      </c>
      <c r="BR430" s="218" t="s">
        <v>601</v>
      </c>
      <c r="BS430" s="218" t="s">
        <v>245</v>
      </c>
      <c r="BT430" s="194" t="str">
        <f t="shared" si="41"/>
        <v>Academy</v>
      </c>
      <c r="BU430" s="211">
        <v>92</v>
      </c>
      <c r="BV430" s="211">
        <v>0</v>
      </c>
      <c r="BW430" s="199">
        <f t="shared" si="42"/>
        <v>2</v>
      </c>
      <c r="BX430" s="195" t="str">
        <f t="shared" si="43"/>
        <v>8052</v>
      </c>
      <c r="BY430" s="195"/>
    </row>
    <row r="431" spans="66:77" ht="14.5" x14ac:dyDescent="0.35">
      <c r="BN431" s="218">
        <v>806</v>
      </c>
      <c r="BO431" s="218" t="s">
        <v>172</v>
      </c>
      <c r="BP431" s="218">
        <v>8067000</v>
      </c>
      <c r="BQ431" s="218">
        <v>131425</v>
      </c>
      <c r="BR431" s="218" t="s">
        <v>602</v>
      </c>
      <c r="BS431" s="218" t="s">
        <v>241</v>
      </c>
      <c r="BT431" s="194" t="str">
        <f t="shared" si="41"/>
        <v>Maintained</v>
      </c>
      <c r="BU431" s="211">
        <v>76</v>
      </c>
      <c r="BV431" s="211">
        <v>125</v>
      </c>
      <c r="BW431" s="199">
        <f t="shared" si="42"/>
        <v>1</v>
      </c>
      <c r="BX431" s="195" t="str">
        <f t="shared" si="43"/>
        <v>8061</v>
      </c>
      <c r="BY431" s="195"/>
    </row>
    <row r="432" spans="66:77" ht="14.5" x14ac:dyDescent="0.35">
      <c r="BN432" s="218">
        <v>806</v>
      </c>
      <c r="BO432" s="218" t="s">
        <v>172</v>
      </c>
      <c r="BP432" s="218">
        <v>8067001</v>
      </c>
      <c r="BQ432" s="218">
        <v>143519</v>
      </c>
      <c r="BR432" s="218" t="s">
        <v>603</v>
      </c>
      <c r="BS432" s="218" t="s">
        <v>286</v>
      </c>
      <c r="BT432" s="194" t="str">
        <f t="shared" si="41"/>
        <v>Academy</v>
      </c>
      <c r="BU432" s="211">
        <v>0</v>
      </c>
      <c r="BV432" s="211">
        <v>84</v>
      </c>
      <c r="BW432" s="199">
        <f t="shared" si="42"/>
        <v>2</v>
      </c>
      <c r="BX432" s="195" t="str">
        <f t="shared" si="43"/>
        <v>8062</v>
      </c>
      <c r="BY432" s="195"/>
    </row>
    <row r="433" spans="66:77" ht="14.5" x14ac:dyDescent="0.35">
      <c r="BN433" s="218">
        <v>806</v>
      </c>
      <c r="BO433" s="218" t="s">
        <v>172</v>
      </c>
      <c r="BP433" s="218">
        <v>8067002</v>
      </c>
      <c r="BQ433" s="218">
        <v>145877</v>
      </c>
      <c r="BR433" s="218" t="s">
        <v>604</v>
      </c>
      <c r="BS433" s="218" t="s">
        <v>256</v>
      </c>
      <c r="BT433" s="194" t="str">
        <f t="shared" si="41"/>
        <v>Academy</v>
      </c>
      <c r="BU433" s="211">
        <v>117</v>
      </c>
      <c r="BV433" s="211">
        <v>33</v>
      </c>
      <c r="BW433" s="199">
        <f t="shared" si="42"/>
        <v>3</v>
      </c>
      <c r="BX433" s="195" t="str">
        <f t="shared" si="43"/>
        <v>8063</v>
      </c>
      <c r="BY433" s="195"/>
    </row>
    <row r="434" spans="66:77" ht="14.5" x14ac:dyDescent="0.35">
      <c r="BN434" s="218">
        <v>806</v>
      </c>
      <c r="BO434" s="218" t="s">
        <v>172</v>
      </c>
      <c r="BP434" s="218">
        <v>8067003</v>
      </c>
      <c r="BQ434" s="218">
        <v>111773</v>
      </c>
      <c r="BR434" s="218" t="s">
        <v>605</v>
      </c>
      <c r="BS434" s="218" t="s">
        <v>241</v>
      </c>
      <c r="BT434" s="194" t="str">
        <f t="shared" si="41"/>
        <v>Maintained</v>
      </c>
      <c r="BU434" s="211">
        <v>62</v>
      </c>
      <c r="BV434" s="211">
        <v>89</v>
      </c>
      <c r="BW434" s="199">
        <f t="shared" si="42"/>
        <v>4</v>
      </c>
      <c r="BX434" s="195" t="str">
        <f t="shared" si="43"/>
        <v>8064</v>
      </c>
      <c r="BY434" s="195"/>
    </row>
    <row r="435" spans="66:77" ht="14.5" x14ac:dyDescent="0.35">
      <c r="BN435" s="218">
        <v>806</v>
      </c>
      <c r="BO435" s="218" t="s">
        <v>172</v>
      </c>
      <c r="BP435" s="218">
        <v>8067005</v>
      </c>
      <c r="BQ435" s="218">
        <v>111775</v>
      </c>
      <c r="BR435" s="218" t="s">
        <v>606</v>
      </c>
      <c r="BS435" s="218" t="s">
        <v>241</v>
      </c>
      <c r="BT435" s="194" t="str">
        <f t="shared" si="41"/>
        <v>Maintained</v>
      </c>
      <c r="BU435" s="211">
        <v>97</v>
      </c>
      <c r="BV435" s="211">
        <v>0</v>
      </c>
      <c r="BW435" s="199">
        <f t="shared" si="42"/>
        <v>5</v>
      </c>
      <c r="BX435" s="195" t="str">
        <f t="shared" si="43"/>
        <v>8065</v>
      </c>
      <c r="BY435" s="195"/>
    </row>
    <row r="436" spans="66:77" ht="14.5" x14ac:dyDescent="0.35">
      <c r="BN436" s="218">
        <v>807</v>
      </c>
      <c r="BO436" s="218" t="s">
        <v>192</v>
      </c>
      <c r="BP436" s="218">
        <v>8077000</v>
      </c>
      <c r="BQ436" s="218">
        <v>146953</v>
      </c>
      <c r="BR436" s="218" t="s">
        <v>607</v>
      </c>
      <c r="BS436" s="218" t="s">
        <v>286</v>
      </c>
      <c r="BT436" s="194" t="str">
        <f t="shared" si="41"/>
        <v>Academy</v>
      </c>
      <c r="BU436" s="211">
        <v>29</v>
      </c>
      <c r="BV436" s="211">
        <v>65</v>
      </c>
      <c r="BW436" s="199">
        <f t="shared" si="42"/>
        <v>1</v>
      </c>
      <c r="BX436" s="195" t="str">
        <f t="shared" si="43"/>
        <v>8071</v>
      </c>
      <c r="BY436" s="195"/>
    </row>
    <row r="437" spans="66:77" ht="14.5" x14ac:dyDescent="0.35">
      <c r="BN437" s="218">
        <v>807</v>
      </c>
      <c r="BO437" s="218" t="s">
        <v>192</v>
      </c>
      <c r="BP437" s="218">
        <v>8077001</v>
      </c>
      <c r="BQ437" s="218">
        <v>149101</v>
      </c>
      <c r="BR437" s="218" t="s">
        <v>1205</v>
      </c>
      <c r="BS437" s="218" t="s">
        <v>256</v>
      </c>
      <c r="BT437" s="194" t="str">
        <f t="shared" si="41"/>
        <v>Academy</v>
      </c>
      <c r="BU437" s="211">
        <v>3</v>
      </c>
      <c r="BV437" s="211">
        <v>33.5</v>
      </c>
      <c r="BW437" s="199">
        <f t="shared" si="42"/>
        <v>2</v>
      </c>
      <c r="BX437" s="195" t="str">
        <f t="shared" si="43"/>
        <v>8072</v>
      </c>
      <c r="BY437" s="195"/>
    </row>
    <row r="438" spans="66:77" ht="14.5" x14ac:dyDescent="0.35">
      <c r="BN438" s="218">
        <v>807</v>
      </c>
      <c r="BO438" s="218" t="s">
        <v>192</v>
      </c>
      <c r="BP438" s="218">
        <v>8077008</v>
      </c>
      <c r="BQ438" s="218">
        <v>111777</v>
      </c>
      <c r="BR438" s="218" t="s">
        <v>608</v>
      </c>
      <c r="BS438" s="218" t="s">
        <v>241</v>
      </c>
      <c r="BT438" s="194" t="str">
        <f t="shared" si="41"/>
        <v>Maintained</v>
      </c>
      <c r="BU438" s="211">
        <v>88.5</v>
      </c>
      <c r="BV438" s="211">
        <v>98</v>
      </c>
      <c r="BW438" s="199">
        <f t="shared" si="42"/>
        <v>3</v>
      </c>
      <c r="BX438" s="195" t="str">
        <f t="shared" si="43"/>
        <v>8073</v>
      </c>
      <c r="BY438" s="195"/>
    </row>
    <row r="439" spans="66:77" ht="14.5" x14ac:dyDescent="0.35">
      <c r="BN439" s="218">
        <v>807</v>
      </c>
      <c r="BO439" s="218" t="s">
        <v>192</v>
      </c>
      <c r="BP439" s="218">
        <v>8077030</v>
      </c>
      <c r="BQ439" s="218">
        <v>139110</v>
      </c>
      <c r="BR439" s="218" t="s">
        <v>609</v>
      </c>
      <c r="BS439" s="218" t="s">
        <v>245</v>
      </c>
      <c r="BT439" s="194" t="str">
        <f t="shared" si="41"/>
        <v>Academy</v>
      </c>
      <c r="BU439" s="211">
        <v>82.5</v>
      </c>
      <c r="BV439" s="211">
        <v>98</v>
      </c>
      <c r="BW439" s="199">
        <f t="shared" si="42"/>
        <v>4</v>
      </c>
      <c r="BX439" s="195" t="str">
        <f t="shared" si="43"/>
        <v>8074</v>
      </c>
      <c r="BY439" s="195"/>
    </row>
    <row r="440" spans="66:77" ht="14.5" x14ac:dyDescent="0.35">
      <c r="BN440" s="218">
        <v>808</v>
      </c>
      <c r="BO440" s="218" t="s">
        <v>212</v>
      </c>
      <c r="BP440" s="218">
        <v>8085950</v>
      </c>
      <c r="BQ440" s="218">
        <v>141384</v>
      </c>
      <c r="BR440" s="218" t="s">
        <v>610</v>
      </c>
      <c r="BS440" s="218" t="s">
        <v>245</v>
      </c>
      <c r="BT440" s="194" t="str">
        <f t="shared" si="41"/>
        <v>Academy</v>
      </c>
      <c r="BU440" s="211">
        <v>42</v>
      </c>
      <c r="BV440" s="211">
        <v>0</v>
      </c>
      <c r="BW440" s="199">
        <f t="shared" si="42"/>
        <v>1</v>
      </c>
      <c r="BX440" s="195" t="str">
        <f t="shared" si="43"/>
        <v>8081</v>
      </c>
      <c r="BY440" s="195"/>
    </row>
    <row r="441" spans="66:77" ht="14.5" x14ac:dyDescent="0.35">
      <c r="BN441" s="218">
        <v>808</v>
      </c>
      <c r="BO441" s="218" t="s">
        <v>212</v>
      </c>
      <c r="BP441" s="218">
        <v>8085951</v>
      </c>
      <c r="BQ441" s="218">
        <v>141385</v>
      </c>
      <c r="BR441" s="218" t="s">
        <v>611</v>
      </c>
      <c r="BS441" s="218" t="s">
        <v>245</v>
      </c>
      <c r="BT441" s="194" t="str">
        <f t="shared" si="41"/>
        <v>Academy</v>
      </c>
      <c r="BU441" s="211">
        <v>0</v>
      </c>
      <c r="BV441" s="211">
        <v>81.5</v>
      </c>
      <c r="BW441" s="199">
        <f t="shared" si="42"/>
        <v>2</v>
      </c>
      <c r="BX441" s="195" t="str">
        <f t="shared" si="43"/>
        <v>8082</v>
      </c>
      <c r="BY441" s="195"/>
    </row>
    <row r="442" spans="66:77" ht="14.5" x14ac:dyDescent="0.35">
      <c r="BN442" s="218">
        <v>808</v>
      </c>
      <c r="BO442" s="218" t="s">
        <v>212</v>
      </c>
      <c r="BP442" s="218">
        <v>8087000</v>
      </c>
      <c r="BQ442" s="218">
        <v>141345</v>
      </c>
      <c r="BR442" s="218" t="s">
        <v>612</v>
      </c>
      <c r="BS442" s="218" t="s">
        <v>286</v>
      </c>
      <c r="BT442" s="194" t="str">
        <f t="shared" si="41"/>
        <v>Academy</v>
      </c>
      <c r="BU442" s="211">
        <v>167</v>
      </c>
      <c r="BV442" s="211">
        <v>0</v>
      </c>
      <c r="BW442" s="199">
        <f t="shared" si="42"/>
        <v>3</v>
      </c>
      <c r="BX442" s="195" t="str">
        <f t="shared" si="43"/>
        <v>8083</v>
      </c>
      <c r="BY442" s="195"/>
    </row>
    <row r="443" spans="66:77" ht="14.5" x14ac:dyDescent="0.35">
      <c r="BN443" s="218">
        <v>808</v>
      </c>
      <c r="BO443" s="218" t="s">
        <v>212</v>
      </c>
      <c r="BP443" s="218">
        <v>8087029</v>
      </c>
      <c r="BQ443" s="218">
        <v>139974</v>
      </c>
      <c r="BR443" s="218" t="s">
        <v>613</v>
      </c>
      <c r="BS443" s="218" t="s">
        <v>245</v>
      </c>
      <c r="BT443" s="194" t="str">
        <f t="shared" si="41"/>
        <v>Academy</v>
      </c>
      <c r="BU443" s="211">
        <v>0</v>
      </c>
      <c r="BV443" s="211">
        <v>351</v>
      </c>
      <c r="BW443" s="199">
        <f t="shared" si="42"/>
        <v>4</v>
      </c>
      <c r="BX443" s="195" t="str">
        <f t="shared" si="43"/>
        <v>8084</v>
      </c>
      <c r="BY443" s="195"/>
    </row>
    <row r="444" spans="66:77" ht="14.5" x14ac:dyDescent="0.35">
      <c r="BN444" s="218">
        <v>810</v>
      </c>
      <c r="BO444" s="218" t="s">
        <v>158</v>
      </c>
      <c r="BP444" s="218">
        <v>8107000</v>
      </c>
      <c r="BQ444" s="218">
        <v>118138</v>
      </c>
      <c r="BR444" s="218" t="s">
        <v>1206</v>
      </c>
      <c r="BS444" s="218" t="s">
        <v>241</v>
      </c>
      <c r="BT444" s="194" t="str">
        <f t="shared" si="41"/>
        <v>Maintained</v>
      </c>
      <c r="BU444" s="211">
        <v>20</v>
      </c>
      <c r="BV444" s="211">
        <v>151</v>
      </c>
      <c r="BW444" s="199">
        <f t="shared" si="42"/>
        <v>1</v>
      </c>
      <c r="BX444" s="195" t="str">
        <f t="shared" si="43"/>
        <v>8101</v>
      </c>
      <c r="BY444" s="195"/>
    </row>
    <row r="445" spans="66:77" ht="14.5" x14ac:dyDescent="0.35">
      <c r="BN445" s="218">
        <v>810</v>
      </c>
      <c r="BO445" s="218" t="s">
        <v>158</v>
      </c>
      <c r="BP445" s="218">
        <v>8107006</v>
      </c>
      <c r="BQ445" s="218">
        <v>146220</v>
      </c>
      <c r="BR445" s="218" t="s">
        <v>614</v>
      </c>
      <c r="BS445" s="218" t="s">
        <v>245</v>
      </c>
      <c r="BT445" s="194" t="str">
        <f t="shared" si="41"/>
        <v>Academy</v>
      </c>
      <c r="BU445" s="211">
        <v>62.5</v>
      </c>
      <c r="BV445" s="211">
        <v>47</v>
      </c>
      <c r="BW445" s="199">
        <f t="shared" si="42"/>
        <v>2</v>
      </c>
      <c r="BX445" s="195" t="str">
        <f t="shared" si="43"/>
        <v>8102</v>
      </c>
      <c r="BY445" s="195"/>
    </row>
    <row r="446" spans="66:77" ht="14.5" x14ac:dyDescent="0.35">
      <c r="BN446" s="218">
        <v>810</v>
      </c>
      <c r="BO446" s="218" t="s">
        <v>158</v>
      </c>
      <c r="BP446" s="218">
        <v>8107007</v>
      </c>
      <c r="BQ446" s="218">
        <v>118140</v>
      </c>
      <c r="BR446" s="218" t="s">
        <v>615</v>
      </c>
      <c r="BS446" s="218" t="s">
        <v>241</v>
      </c>
      <c r="BT446" s="194" t="str">
        <f t="shared" si="41"/>
        <v>Maintained</v>
      </c>
      <c r="BU446" s="211">
        <v>0</v>
      </c>
      <c r="BV446" s="211">
        <v>117</v>
      </c>
      <c r="BW446" s="199">
        <f t="shared" si="42"/>
        <v>3</v>
      </c>
      <c r="BX446" s="195" t="str">
        <f t="shared" si="43"/>
        <v>8103</v>
      </c>
      <c r="BY446" s="195"/>
    </row>
    <row r="447" spans="66:77" ht="14.5" x14ac:dyDescent="0.35">
      <c r="BN447" s="218">
        <v>810</v>
      </c>
      <c r="BO447" s="218" t="s">
        <v>158</v>
      </c>
      <c r="BP447" s="218">
        <v>8107008</v>
      </c>
      <c r="BQ447" s="218">
        <v>139628</v>
      </c>
      <c r="BR447" s="218" t="s">
        <v>616</v>
      </c>
      <c r="BS447" s="218" t="s">
        <v>245</v>
      </c>
      <c r="BT447" s="194" t="str">
        <f t="shared" si="41"/>
        <v>Academy</v>
      </c>
      <c r="BU447" s="211">
        <v>70</v>
      </c>
      <c r="BV447" s="211">
        <v>93</v>
      </c>
      <c r="BW447" s="199">
        <f t="shared" si="42"/>
        <v>4</v>
      </c>
      <c r="BX447" s="195" t="str">
        <f t="shared" si="43"/>
        <v>8104</v>
      </c>
      <c r="BY447" s="195"/>
    </row>
    <row r="448" spans="66:77" ht="14.5" x14ac:dyDescent="0.35">
      <c r="BN448" s="218">
        <v>810</v>
      </c>
      <c r="BO448" s="218" t="s">
        <v>158</v>
      </c>
      <c r="BP448" s="218">
        <v>8107028</v>
      </c>
      <c r="BQ448" s="218">
        <v>140904</v>
      </c>
      <c r="BR448" s="218" t="s">
        <v>617</v>
      </c>
      <c r="BS448" s="218" t="s">
        <v>245</v>
      </c>
      <c r="BT448" s="194" t="str">
        <f t="shared" si="41"/>
        <v>Academy</v>
      </c>
      <c r="BU448" s="211">
        <v>65</v>
      </c>
      <c r="BV448" s="211">
        <v>110</v>
      </c>
      <c r="BW448" s="199">
        <f t="shared" si="42"/>
        <v>5</v>
      </c>
      <c r="BX448" s="195" t="str">
        <f t="shared" si="43"/>
        <v>8105</v>
      </c>
      <c r="BY448" s="195"/>
    </row>
    <row r="449" spans="66:77" ht="14.5" x14ac:dyDescent="0.35">
      <c r="BN449" s="218">
        <v>810</v>
      </c>
      <c r="BO449" s="218" t="s">
        <v>158</v>
      </c>
      <c r="BP449" s="218">
        <v>8107029</v>
      </c>
      <c r="BQ449" s="218">
        <v>142260</v>
      </c>
      <c r="BR449" s="218" t="s">
        <v>618</v>
      </c>
      <c r="BS449" s="218" t="s">
        <v>245</v>
      </c>
      <c r="BT449" s="194" t="str">
        <f t="shared" si="41"/>
        <v>Academy</v>
      </c>
      <c r="BU449" s="211">
        <v>59</v>
      </c>
      <c r="BV449" s="211">
        <v>0</v>
      </c>
      <c r="BW449" s="199">
        <f t="shared" si="42"/>
        <v>6</v>
      </c>
      <c r="BX449" s="195" t="str">
        <f t="shared" si="43"/>
        <v>8106</v>
      </c>
      <c r="BY449" s="195"/>
    </row>
    <row r="450" spans="66:77" ht="14.5" x14ac:dyDescent="0.35">
      <c r="BN450" s="218">
        <v>811</v>
      </c>
      <c r="BO450" s="218" t="s">
        <v>138</v>
      </c>
      <c r="BP450" s="218">
        <v>8117016</v>
      </c>
      <c r="BQ450" s="218">
        <v>118144</v>
      </c>
      <c r="BR450" s="218" t="s">
        <v>619</v>
      </c>
      <c r="BS450" s="218" t="s">
        <v>241</v>
      </c>
      <c r="BT450" s="194" t="str">
        <f t="shared" si="41"/>
        <v>Maintained</v>
      </c>
      <c r="BU450" s="211">
        <v>52</v>
      </c>
      <c r="BV450" s="211">
        <v>81</v>
      </c>
      <c r="BW450" s="199">
        <f t="shared" si="42"/>
        <v>1</v>
      </c>
      <c r="BX450" s="195" t="str">
        <f t="shared" si="43"/>
        <v>8111</v>
      </c>
      <c r="BY450" s="195"/>
    </row>
    <row r="451" spans="66:77" ht="14.5" x14ac:dyDescent="0.35">
      <c r="BN451" s="218">
        <v>811</v>
      </c>
      <c r="BO451" s="218" t="s">
        <v>138</v>
      </c>
      <c r="BP451" s="218">
        <v>8117018</v>
      </c>
      <c r="BQ451" s="218">
        <v>118145</v>
      </c>
      <c r="BR451" s="218" t="s">
        <v>620</v>
      </c>
      <c r="BS451" s="218" t="s">
        <v>241</v>
      </c>
      <c r="BT451" s="194" t="str">
        <f t="shared" si="41"/>
        <v>Maintained</v>
      </c>
      <c r="BU451" s="211">
        <v>74</v>
      </c>
      <c r="BV451" s="211">
        <v>90</v>
      </c>
      <c r="BW451" s="199">
        <f t="shared" si="42"/>
        <v>2</v>
      </c>
      <c r="BX451" s="195" t="str">
        <f t="shared" si="43"/>
        <v>8112</v>
      </c>
      <c r="BY451" s="195"/>
    </row>
    <row r="452" spans="66:77" ht="14.5" x14ac:dyDescent="0.35">
      <c r="BN452" s="218">
        <v>811</v>
      </c>
      <c r="BO452" s="218" t="s">
        <v>138</v>
      </c>
      <c r="BP452" s="218">
        <v>8117025</v>
      </c>
      <c r="BQ452" s="218">
        <v>118148</v>
      </c>
      <c r="BR452" s="218" t="s">
        <v>621</v>
      </c>
      <c r="BS452" s="218" t="s">
        <v>241</v>
      </c>
      <c r="BT452" s="194" t="str">
        <f t="shared" si="41"/>
        <v>Maintained</v>
      </c>
      <c r="BU452" s="211">
        <v>50</v>
      </c>
      <c r="BV452" s="211">
        <v>88</v>
      </c>
      <c r="BW452" s="199">
        <f t="shared" si="42"/>
        <v>3</v>
      </c>
      <c r="BX452" s="195" t="str">
        <f t="shared" si="43"/>
        <v>8113</v>
      </c>
      <c r="BY452" s="195"/>
    </row>
    <row r="453" spans="66:77" ht="14.5" x14ac:dyDescent="0.35">
      <c r="BN453" s="218">
        <v>812</v>
      </c>
      <c r="BO453" s="218" t="s">
        <v>177</v>
      </c>
      <c r="BP453" s="218">
        <v>8127011</v>
      </c>
      <c r="BQ453" s="218">
        <v>137394</v>
      </c>
      <c r="BR453" s="218" t="s">
        <v>622</v>
      </c>
      <c r="BS453" s="218" t="s">
        <v>245</v>
      </c>
      <c r="BT453" s="194" t="str">
        <f t="shared" ref="BT453:BT516" si="44">IF(OR(LEFT(BS453,7)="Academy",LEFT(BS453,11)="Free School"),"Academy","Maintained")</f>
        <v>Academy</v>
      </c>
      <c r="BU453" s="211">
        <v>77</v>
      </c>
      <c r="BV453" s="211">
        <v>60</v>
      </c>
      <c r="BW453" s="199">
        <f t="shared" si="42"/>
        <v>1</v>
      </c>
      <c r="BX453" s="195" t="str">
        <f t="shared" si="43"/>
        <v>8121</v>
      </c>
      <c r="BY453" s="195"/>
    </row>
    <row r="454" spans="66:77" ht="14.5" x14ac:dyDescent="0.35">
      <c r="BN454" s="218">
        <v>812</v>
      </c>
      <c r="BO454" s="218" t="s">
        <v>177</v>
      </c>
      <c r="BP454" s="218">
        <v>8127033</v>
      </c>
      <c r="BQ454" s="218">
        <v>137363</v>
      </c>
      <c r="BR454" s="218" t="s">
        <v>623</v>
      </c>
      <c r="BS454" s="218" t="s">
        <v>245</v>
      </c>
      <c r="BT454" s="194" t="str">
        <f t="shared" si="44"/>
        <v>Academy</v>
      </c>
      <c r="BU454" s="211">
        <v>90</v>
      </c>
      <c r="BV454" s="211">
        <v>125</v>
      </c>
      <c r="BW454" s="199">
        <f t="shared" si="42"/>
        <v>2</v>
      </c>
      <c r="BX454" s="195" t="str">
        <f t="shared" si="43"/>
        <v>8122</v>
      </c>
      <c r="BY454" s="195"/>
    </row>
    <row r="455" spans="66:77" ht="14.5" x14ac:dyDescent="0.35">
      <c r="BN455" s="218">
        <v>813</v>
      </c>
      <c r="BO455" s="218" t="s">
        <v>178</v>
      </c>
      <c r="BP455" s="218">
        <v>8137000</v>
      </c>
      <c r="BQ455" s="218">
        <v>149721</v>
      </c>
      <c r="BR455" s="218" t="s">
        <v>1240</v>
      </c>
      <c r="BS455" s="218" t="s">
        <v>256</v>
      </c>
      <c r="BT455" s="194" t="str">
        <f t="shared" si="44"/>
        <v>Academy</v>
      </c>
      <c r="BU455" s="211">
        <v>0</v>
      </c>
      <c r="BV455" s="211">
        <v>28</v>
      </c>
      <c r="BW455" s="199">
        <f t="shared" si="42"/>
        <v>1</v>
      </c>
      <c r="BX455" s="195" t="str">
        <f t="shared" si="43"/>
        <v>8131</v>
      </c>
      <c r="BY455" s="195"/>
    </row>
    <row r="456" spans="66:77" ht="14.5" x14ac:dyDescent="0.35">
      <c r="BN456" s="218">
        <v>813</v>
      </c>
      <c r="BO456" s="218" t="s">
        <v>178</v>
      </c>
      <c r="BP456" s="218">
        <v>8137019</v>
      </c>
      <c r="BQ456" s="218">
        <v>118146</v>
      </c>
      <c r="BR456" s="218" t="s">
        <v>1162</v>
      </c>
      <c r="BS456" s="218" t="s">
        <v>241</v>
      </c>
      <c r="BT456" s="194" t="str">
        <f t="shared" si="44"/>
        <v>Maintained</v>
      </c>
      <c r="BU456" s="211">
        <v>0</v>
      </c>
      <c r="BV456" s="211">
        <v>154</v>
      </c>
      <c r="BW456" s="199">
        <f t="shared" si="42"/>
        <v>2</v>
      </c>
      <c r="BX456" s="195" t="str">
        <f t="shared" si="43"/>
        <v>8132</v>
      </c>
      <c r="BY456" s="195"/>
    </row>
    <row r="457" spans="66:77" ht="14.5" x14ac:dyDescent="0.35">
      <c r="BN457" s="218">
        <v>813</v>
      </c>
      <c r="BO457" s="218" t="s">
        <v>178</v>
      </c>
      <c r="BP457" s="218">
        <v>8137020</v>
      </c>
      <c r="BQ457" s="218">
        <v>118147</v>
      </c>
      <c r="BR457" s="218" t="s">
        <v>624</v>
      </c>
      <c r="BS457" s="218" t="s">
        <v>241</v>
      </c>
      <c r="BT457" s="194" t="str">
        <f t="shared" si="44"/>
        <v>Maintained</v>
      </c>
      <c r="BU457" s="211">
        <v>186</v>
      </c>
      <c r="BV457" s="211">
        <v>0</v>
      </c>
      <c r="BW457" s="199">
        <f t="shared" si="42"/>
        <v>3</v>
      </c>
      <c r="BX457" s="195" t="str">
        <f t="shared" si="43"/>
        <v>8133</v>
      </c>
      <c r="BY457" s="195"/>
    </row>
    <row r="458" spans="66:77" ht="14.5" x14ac:dyDescent="0.35">
      <c r="BN458" s="218">
        <v>815</v>
      </c>
      <c r="BO458" s="218" t="s">
        <v>181</v>
      </c>
      <c r="BP458" s="218">
        <v>8157003</v>
      </c>
      <c r="BQ458" s="218">
        <v>148332</v>
      </c>
      <c r="BR458" s="218" t="s">
        <v>634</v>
      </c>
      <c r="BS458" s="218" t="s">
        <v>286</v>
      </c>
      <c r="BT458" s="194" t="str">
        <f t="shared" si="44"/>
        <v>Academy</v>
      </c>
      <c r="BU458" s="211">
        <v>12</v>
      </c>
      <c r="BV458" s="211">
        <v>77</v>
      </c>
      <c r="BW458" s="199">
        <f t="shared" si="42"/>
        <v>1</v>
      </c>
      <c r="BX458" s="195" t="str">
        <f t="shared" si="43"/>
        <v>8151</v>
      </c>
      <c r="BY458" s="195"/>
    </row>
    <row r="459" spans="66:77" ht="14.5" x14ac:dyDescent="0.35">
      <c r="BN459" s="218">
        <v>815</v>
      </c>
      <c r="BO459" s="218" t="s">
        <v>181</v>
      </c>
      <c r="BP459" s="218">
        <v>8157004</v>
      </c>
      <c r="BQ459" s="218">
        <v>121766</v>
      </c>
      <c r="BR459" s="218" t="s">
        <v>626</v>
      </c>
      <c r="BS459" s="218" t="s">
        <v>241</v>
      </c>
      <c r="BT459" s="194" t="str">
        <f t="shared" si="44"/>
        <v>Maintained</v>
      </c>
      <c r="BU459" s="211">
        <v>19</v>
      </c>
      <c r="BV459" s="211">
        <v>75</v>
      </c>
      <c r="BW459" s="199">
        <f t="shared" si="42"/>
        <v>2</v>
      </c>
      <c r="BX459" s="195" t="str">
        <f t="shared" si="43"/>
        <v>8152</v>
      </c>
      <c r="BY459" s="195"/>
    </row>
    <row r="460" spans="66:77" ht="14.5" x14ac:dyDescent="0.35">
      <c r="BN460" s="218">
        <v>815</v>
      </c>
      <c r="BO460" s="218" t="s">
        <v>181</v>
      </c>
      <c r="BP460" s="218">
        <v>8157005</v>
      </c>
      <c r="BQ460" s="218">
        <v>149474</v>
      </c>
      <c r="BR460" s="218" t="s">
        <v>625</v>
      </c>
      <c r="BS460" s="218" t="s">
        <v>286</v>
      </c>
      <c r="BT460" s="194" t="str">
        <f t="shared" si="44"/>
        <v>Academy</v>
      </c>
      <c r="BU460" s="211">
        <v>18</v>
      </c>
      <c r="BV460" s="211">
        <v>56</v>
      </c>
      <c r="BW460" s="199">
        <f t="shared" si="42"/>
        <v>3</v>
      </c>
      <c r="BX460" s="195" t="str">
        <f t="shared" si="43"/>
        <v>8153</v>
      </c>
      <c r="BY460" s="195"/>
    </row>
    <row r="461" spans="66:77" ht="14.5" x14ac:dyDescent="0.35">
      <c r="BN461" s="218">
        <v>815</v>
      </c>
      <c r="BO461" s="218" t="s">
        <v>181</v>
      </c>
      <c r="BP461" s="218">
        <v>8157009</v>
      </c>
      <c r="BQ461" s="218">
        <v>139482</v>
      </c>
      <c r="BR461" s="218" t="s">
        <v>627</v>
      </c>
      <c r="BS461" s="218" t="s">
        <v>245</v>
      </c>
      <c r="BT461" s="194" t="str">
        <f t="shared" si="44"/>
        <v>Academy</v>
      </c>
      <c r="BU461" s="211">
        <v>41</v>
      </c>
      <c r="BV461" s="211">
        <v>93</v>
      </c>
      <c r="BW461" s="199">
        <f t="shared" si="42"/>
        <v>4</v>
      </c>
      <c r="BX461" s="195" t="str">
        <f t="shared" si="43"/>
        <v>8154</v>
      </c>
      <c r="BY461" s="195"/>
    </row>
    <row r="462" spans="66:77" ht="14.5" x14ac:dyDescent="0.35">
      <c r="BN462" s="218">
        <v>815</v>
      </c>
      <c r="BO462" s="218" t="s">
        <v>181</v>
      </c>
      <c r="BP462" s="218">
        <v>8157015</v>
      </c>
      <c r="BQ462" s="218">
        <v>121771</v>
      </c>
      <c r="BR462" s="218" t="s">
        <v>628</v>
      </c>
      <c r="BS462" s="218" t="s">
        <v>241</v>
      </c>
      <c r="BT462" s="194" t="str">
        <f t="shared" si="44"/>
        <v>Maintained</v>
      </c>
      <c r="BU462" s="211">
        <v>31</v>
      </c>
      <c r="BV462" s="211">
        <v>43</v>
      </c>
      <c r="BW462" s="199">
        <f t="shared" si="42"/>
        <v>5</v>
      </c>
      <c r="BX462" s="195" t="str">
        <f t="shared" si="43"/>
        <v>8155</v>
      </c>
      <c r="BY462" s="195"/>
    </row>
    <row r="463" spans="66:77" ht="14.5" x14ac:dyDescent="0.35">
      <c r="BN463" s="218">
        <v>815</v>
      </c>
      <c r="BO463" s="218" t="s">
        <v>181</v>
      </c>
      <c r="BP463" s="218">
        <v>8157017</v>
      </c>
      <c r="BQ463" s="218">
        <v>121772</v>
      </c>
      <c r="BR463" s="218" t="s">
        <v>629</v>
      </c>
      <c r="BS463" s="218" t="s">
        <v>241</v>
      </c>
      <c r="BT463" s="194" t="str">
        <f t="shared" si="44"/>
        <v>Maintained</v>
      </c>
      <c r="BU463" s="211">
        <v>43</v>
      </c>
      <c r="BV463" s="211">
        <v>57</v>
      </c>
      <c r="BW463" s="199">
        <f t="shared" si="42"/>
        <v>6</v>
      </c>
      <c r="BX463" s="195" t="str">
        <f t="shared" si="43"/>
        <v>8156</v>
      </c>
      <c r="BY463" s="195"/>
    </row>
    <row r="464" spans="66:77" ht="14.5" x14ac:dyDescent="0.35">
      <c r="BN464" s="218">
        <v>815</v>
      </c>
      <c r="BO464" s="218" t="s">
        <v>181</v>
      </c>
      <c r="BP464" s="218">
        <v>8157022</v>
      </c>
      <c r="BQ464" s="218">
        <v>147819</v>
      </c>
      <c r="BR464" s="218" t="s">
        <v>630</v>
      </c>
      <c r="BS464" s="218" t="s">
        <v>245</v>
      </c>
      <c r="BT464" s="194" t="str">
        <f t="shared" si="44"/>
        <v>Academy</v>
      </c>
      <c r="BU464" s="211">
        <v>43</v>
      </c>
      <c r="BV464" s="211">
        <v>103</v>
      </c>
      <c r="BW464" s="199">
        <f t="shared" si="42"/>
        <v>7</v>
      </c>
      <c r="BX464" s="195" t="str">
        <f t="shared" si="43"/>
        <v>8157</v>
      </c>
      <c r="BY464" s="195"/>
    </row>
    <row r="465" spans="66:77" ht="14.5" x14ac:dyDescent="0.35">
      <c r="BN465" s="218">
        <v>815</v>
      </c>
      <c r="BO465" s="218" t="s">
        <v>181</v>
      </c>
      <c r="BP465" s="218">
        <v>8157024</v>
      </c>
      <c r="BQ465" s="218">
        <v>121776</v>
      </c>
      <c r="BR465" s="218" t="s">
        <v>631</v>
      </c>
      <c r="BS465" s="218" t="s">
        <v>241</v>
      </c>
      <c r="BT465" s="194" t="str">
        <f t="shared" si="44"/>
        <v>Maintained</v>
      </c>
      <c r="BU465" s="211">
        <v>40</v>
      </c>
      <c r="BV465" s="211">
        <v>70</v>
      </c>
      <c r="BW465" s="199">
        <f t="shared" si="42"/>
        <v>8</v>
      </c>
      <c r="BX465" s="195" t="str">
        <f t="shared" si="43"/>
        <v>8158</v>
      </c>
      <c r="BY465" s="195"/>
    </row>
    <row r="466" spans="66:77" ht="14.5" x14ac:dyDescent="0.35">
      <c r="BN466" s="218">
        <v>815</v>
      </c>
      <c r="BO466" s="218" t="s">
        <v>181</v>
      </c>
      <c r="BP466" s="218">
        <v>8157027</v>
      </c>
      <c r="BQ466" s="218">
        <v>121778</v>
      </c>
      <c r="BR466" s="218" t="s">
        <v>632</v>
      </c>
      <c r="BS466" s="218" t="s">
        <v>241</v>
      </c>
      <c r="BT466" s="194" t="str">
        <f t="shared" si="44"/>
        <v>Maintained</v>
      </c>
      <c r="BU466" s="211">
        <v>35</v>
      </c>
      <c r="BV466" s="211">
        <v>65</v>
      </c>
      <c r="BW466" s="199">
        <f t="shared" si="42"/>
        <v>9</v>
      </c>
      <c r="BX466" s="195" t="str">
        <f t="shared" si="43"/>
        <v>8159</v>
      </c>
      <c r="BY466" s="195"/>
    </row>
    <row r="467" spans="66:77" ht="14.5" x14ac:dyDescent="0.35">
      <c r="BN467" s="218">
        <v>815</v>
      </c>
      <c r="BO467" s="218" t="s">
        <v>181</v>
      </c>
      <c r="BP467" s="218">
        <v>8157029</v>
      </c>
      <c r="BQ467" s="218">
        <v>121779</v>
      </c>
      <c r="BR467" s="218" t="s">
        <v>633</v>
      </c>
      <c r="BS467" s="218" t="s">
        <v>241</v>
      </c>
      <c r="BT467" s="194" t="str">
        <f t="shared" si="44"/>
        <v>Maintained</v>
      </c>
      <c r="BU467" s="211">
        <v>163</v>
      </c>
      <c r="BV467" s="211">
        <v>152</v>
      </c>
      <c r="BW467" s="199">
        <f t="shared" si="42"/>
        <v>10</v>
      </c>
      <c r="BX467" s="195" t="str">
        <f t="shared" si="43"/>
        <v>81510</v>
      </c>
      <c r="BY467" s="195"/>
    </row>
    <row r="468" spans="66:77" ht="14.5" x14ac:dyDescent="0.35">
      <c r="BN468" s="218">
        <v>816</v>
      </c>
      <c r="BO468" s="218" t="s">
        <v>238</v>
      </c>
      <c r="BP468" s="218">
        <v>8167032</v>
      </c>
      <c r="BQ468" s="218">
        <v>134727</v>
      </c>
      <c r="BR468" s="218" t="s">
        <v>635</v>
      </c>
      <c r="BS468" s="218" t="s">
        <v>241</v>
      </c>
      <c r="BT468" s="194" t="str">
        <f t="shared" si="44"/>
        <v>Maintained</v>
      </c>
      <c r="BU468" s="211">
        <v>0</v>
      </c>
      <c r="BV468" s="211">
        <v>218.5</v>
      </c>
      <c r="BW468" s="199">
        <f t="shared" ref="BW468:BW531" si="45">IF(BN468=BN467,BW467+1,1)</f>
        <v>1</v>
      </c>
      <c r="BX468" s="195" t="str">
        <f t="shared" ref="BX468:BX531" si="46">BN468&amp;BW468</f>
        <v>8161</v>
      </c>
      <c r="BY468" s="195"/>
    </row>
    <row r="469" spans="66:77" ht="14.5" x14ac:dyDescent="0.35">
      <c r="BN469" s="218">
        <v>816</v>
      </c>
      <c r="BO469" s="218" t="s">
        <v>238</v>
      </c>
      <c r="BP469" s="218">
        <v>8167033</v>
      </c>
      <c r="BQ469" s="218">
        <v>144709</v>
      </c>
      <c r="BR469" s="218" t="s">
        <v>636</v>
      </c>
      <c r="BS469" s="218" t="s">
        <v>245</v>
      </c>
      <c r="BT469" s="194" t="str">
        <f t="shared" si="44"/>
        <v>Academy</v>
      </c>
      <c r="BU469" s="211">
        <v>116.5</v>
      </c>
      <c r="BV469" s="211">
        <v>0</v>
      </c>
      <c r="BW469" s="199">
        <f t="shared" si="45"/>
        <v>2</v>
      </c>
      <c r="BX469" s="195" t="str">
        <f t="shared" si="46"/>
        <v>8162</v>
      </c>
      <c r="BY469" s="195"/>
    </row>
    <row r="470" spans="66:77" ht="14.5" x14ac:dyDescent="0.35">
      <c r="BN470" s="218">
        <v>821</v>
      </c>
      <c r="BO470" s="218" t="s">
        <v>168</v>
      </c>
      <c r="BP470" s="218">
        <v>8217000</v>
      </c>
      <c r="BQ470" s="218">
        <v>148558</v>
      </c>
      <c r="BR470" s="218" t="s">
        <v>1163</v>
      </c>
      <c r="BS470" s="218" t="s">
        <v>256</v>
      </c>
      <c r="BT470" s="194" t="str">
        <f t="shared" si="44"/>
        <v>Academy</v>
      </c>
      <c r="BU470" s="211">
        <v>0</v>
      </c>
      <c r="BV470" s="211">
        <v>103</v>
      </c>
      <c r="BW470" s="199">
        <f t="shared" si="45"/>
        <v>1</v>
      </c>
      <c r="BX470" s="195" t="str">
        <f t="shared" si="46"/>
        <v>8211</v>
      </c>
      <c r="BY470" s="195"/>
    </row>
    <row r="471" spans="66:77" ht="14.5" x14ac:dyDescent="0.35">
      <c r="BN471" s="218">
        <v>821</v>
      </c>
      <c r="BO471" s="218" t="s">
        <v>168</v>
      </c>
      <c r="BP471" s="218">
        <v>8217014</v>
      </c>
      <c r="BQ471" s="218">
        <v>109743</v>
      </c>
      <c r="BR471" s="218" t="s">
        <v>637</v>
      </c>
      <c r="BS471" s="218" t="s">
        <v>241</v>
      </c>
      <c r="BT471" s="194" t="str">
        <f t="shared" si="44"/>
        <v>Maintained</v>
      </c>
      <c r="BU471" s="211">
        <v>275</v>
      </c>
      <c r="BV471" s="211">
        <v>0</v>
      </c>
      <c r="BW471" s="199">
        <f t="shared" si="45"/>
        <v>2</v>
      </c>
      <c r="BX471" s="195" t="str">
        <f t="shared" si="46"/>
        <v>8212</v>
      </c>
      <c r="BY471" s="195"/>
    </row>
    <row r="472" spans="66:77" ht="14.5" x14ac:dyDescent="0.35">
      <c r="BN472" s="218">
        <v>821</v>
      </c>
      <c r="BO472" s="218" t="s">
        <v>168</v>
      </c>
      <c r="BP472" s="218">
        <v>8217015</v>
      </c>
      <c r="BQ472" s="218">
        <v>109744</v>
      </c>
      <c r="BR472" s="218" t="s">
        <v>638</v>
      </c>
      <c r="BS472" s="218" t="s">
        <v>241</v>
      </c>
      <c r="BT472" s="194" t="str">
        <f t="shared" si="44"/>
        <v>Maintained</v>
      </c>
      <c r="BU472" s="211">
        <v>0</v>
      </c>
      <c r="BV472" s="211">
        <v>260</v>
      </c>
      <c r="BW472" s="199">
        <f t="shared" si="45"/>
        <v>3</v>
      </c>
      <c r="BX472" s="195" t="str">
        <f t="shared" si="46"/>
        <v>8213</v>
      </c>
      <c r="BY472" s="195"/>
    </row>
    <row r="473" spans="66:77" ht="14.5" x14ac:dyDescent="0.35">
      <c r="BN473" s="218">
        <v>821</v>
      </c>
      <c r="BO473" s="218" t="s">
        <v>168</v>
      </c>
      <c r="BP473" s="218">
        <v>8217016</v>
      </c>
      <c r="BQ473" s="218">
        <v>109745</v>
      </c>
      <c r="BR473" s="218" t="s">
        <v>639</v>
      </c>
      <c r="BS473" s="218" t="s">
        <v>241</v>
      </c>
      <c r="BT473" s="194" t="str">
        <f t="shared" si="44"/>
        <v>Maintained</v>
      </c>
      <c r="BU473" s="211">
        <v>195</v>
      </c>
      <c r="BV473" s="211">
        <v>0</v>
      </c>
      <c r="BW473" s="199">
        <f t="shared" si="45"/>
        <v>4</v>
      </c>
      <c r="BX473" s="195" t="str">
        <f t="shared" si="46"/>
        <v>8214</v>
      </c>
      <c r="BY473" s="195"/>
    </row>
    <row r="474" spans="66:77" ht="14.5" x14ac:dyDescent="0.35">
      <c r="BN474" s="218">
        <v>822</v>
      </c>
      <c r="BO474" s="218" t="s">
        <v>98</v>
      </c>
      <c r="BP474" s="218">
        <v>8225951</v>
      </c>
      <c r="BQ474" s="218">
        <v>137469</v>
      </c>
      <c r="BR474" s="218" t="s">
        <v>640</v>
      </c>
      <c r="BS474" s="218" t="s">
        <v>245</v>
      </c>
      <c r="BT474" s="194" t="str">
        <f t="shared" si="44"/>
        <v>Academy</v>
      </c>
      <c r="BU474" s="211">
        <v>70.5</v>
      </c>
      <c r="BV474" s="211">
        <v>110</v>
      </c>
      <c r="BW474" s="199">
        <f t="shared" si="45"/>
        <v>1</v>
      </c>
      <c r="BX474" s="195" t="str">
        <f t="shared" si="46"/>
        <v>8221</v>
      </c>
      <c r="BY474" s="195"/>
    </row>
    <row r="475" spans="66:77" ht="14.5" x14ac:dyDescent="0.35">
      <c r="BN475" s="218">
        <v>822</v>
      </c>
      <c r="BO475" s="218" t="s">
        <v>98</v>
      </c>
      <c r="BP475" s="218">
        <v>8227005</v>
      </c>
      <c r="BQ475" s="218">
        <v>139374</v>
      </c>
      <c r="BR475" s="218" t="s">
        <v>641</v>
      </c>
      <c r="BS475" s="218" t="s">
        <v>245</v>
      </c>
      <c r="BT475" s="194" t="str">
        <f t="shared" si="44"/>
        <v>Academy</v>
      </c>
      <c r="BU475" s="211">
        <v>32</v>
      </c>
      <c r="BV475" s="211">
        <v>116</v>
      </c>
      <c r="BW475" s="199">
        <f t="shared" si="45"/>
        <v>2</v>
      </c>
      <c r="BX475" s="195" t="str">
        <f t="shared" si="46"/>
        <v>8222</v>
      </c>
      <c r="BY475" s="195"/>
    </row>
    <row r="476" spans="66:77" ht="14.5" x14ac:dyDescent="0.35">
      <c r="BN476" s="218">
        <v>822</v>
      </c>
      <c r="BO476" s="218" t="s">
        <v>98</v>
      </c>
      <c r="BP476" s="218">
        <v>8227012</v>
      </c>
      <c r="BQ476" s="218">
        <v>109742</v>
      </c>
      <c r="BR476" s="218" t="s">
        <v>642</v>
      </c>
      <c r="BS476" s="218" t="s">
        <v>241</v>
      </c>
      <c r="BT476" s="194" t="str">
        <f t="shared" si="44"/>
        <v>Maintained</v>
      </c>
      <c r="BU476" s="211">
        <v>52</v>
      </c>
      <c r="BV476" s="211">
        <v>50</v>
      </c>
      <c r="BW476" s="199">
        <f t="shared" si="45"/>
        <v>3</v>
      </c>
      <c r="BX476" s="195" t="str">
        <f t="shared" si="46"/>
        <v>8223</v>
      </c>
      <c r="BY476" s="195"/>
    </row>
    <row r="477" spans="66:77" ht="14.5" x14ac:dyDescent="0.35">
      <c r="BN477" s="218">
        <v>823</v>
      </c>
      <c r="BO477" s="218" t="s">
        <v>120</v>
      </c>
      <c r="BP477" s="218">
        <v>8237006</v>
      </c>
      <c r="BQ477" s="218">
        <v>137896</v>
      </c>
      <c r="BR477" s="218" t="s">
        <v>643</v>
      </c>
      <c r="BS477" s="218" t="s">
        <v>245</v>
      </c>
      <c r="BT477" s="194" t="str">
        <f t="shared" si="44"/>
        <v>Academy</v>
      </c>
      <c r="BU477" s="211">
        <v>6</v>
      </c>
      <c r="BV477" s="211">
        <v>156</v>
      </c>
      <c r="BW477" s="199">
        <f t="shared" si="45"/>
        <v>1</v>
      </c>
      <c r="BX477" s="195" t="str">
        <f t="shared" si="46"/>
        <v>8231</v>
      </c>
      <c r="BY477" s="195"/>
    </row>
    <row r="478" spans="66:77" ht="14.5" x14ac:dyDescent="0.35">
      <c r="BN478" s="218">
        <v>823</v>
      </c>
      <c r="BO478" s="218" t="s">
        <v>120</v>
      </c>
      <c r="BP478" s="218">
        <v>8237009</v>
      </c>
      <c r="BQ478" s="218">
        <v>109739</v>
      </c>
      <c r="BR478" s="218" t="s">
        <v>1207</v>
      </c>
      <c r="BS478" s="218" t="s">
        <v>241</v>
      </c>
      <c r="BT478" s="194" t="str">
        <f t="shared" si="44"/>
        <v>Maintained</v>
      </c>
      <c r="BU478" s="211">
        <v>96</v>
      </c>
      <c r="BV478" s="211">
        <v>149</v>
      </c>
      <c r="BW478" s="199">
        <f t="shared" si="45"/>
        <v>2</v>
      </c>
      <c r="BX478" s="195" t="str">
        <f t="shared" si="46"/>
        <v>8232</v>
      </c>
      <c r="BY478" s="195"/>
    </row>
    <row r="479" spans="66:77" ht="14.5" x14ac:dyDescent="0.35">
      <c r="BN479" s="218">
        <v>823</v>
      </c>
      <c r="BO479" s="218" t="s">
        <v>120</v>
      </c>
      <c r="BP479" s="218">
        <v>8237017</v>
      </c>
      <c r="BQ479" s="218">
        <v>109746</v>
      </c>
      <c r="BR479" s="218" t="s">
        <v>644</v>
      </c>
      <c r="BS479" s="218" t="s">
        <v>241</v>
      </c>
      <c r="BT479" s="194" t="str">
        <f t="shared" si="44"/>
        <v>Maintained</v>
      </c>
      <c r="BU479" s="211">
        <v>171</v>
      </c>
      <c r="BV479" s="211">
        <v>158</v>
      </c>
      <c r="BW479" s="199">
        <f t="shared" si="45"/>
        <v>3</v>
      </c>
      <c r="BX479" s="195" t="str">
        <f t="shared" si="46"/>
        <v>8233</v>
      </c>
      <c r="BY479" s="195"/>
    </row>
    <row r="480" spans="66:77" ht="14.5" x14ac:dyDescent="0.35">
      <c r="BN480" s="218">
        <v>823</v>
      </c>
      <c r="BO480" s="218" t="s">
        <v>120</v>
      </c>
      <c r="BP480" s="218">
        <v>8237018</v>
      </c>
      <c r="BQ480" s="218">
        <v>140286</v>
      </c>
      <c r="BR480" s="218" t="s">
        <v>645</v>
      </c>
      <c r="BS480" s="218" t="s">
        <v>245</v>
      </c>
      <c r="BT480" s="194" t="str">
        <f t="shared" si="44"/>
        <v>Academy</v>
      </c>
      <c r="BU480" s="211">
        <v>11</v>
      </c>
      <c r="BV480" s="211">
        <v>116</v>
      </c>
      <c r="BW480" s="199">
        <f t="shared" si="45"/>
        <v>4</v>
      </c>
      <c r="BX480" s="195" t="str">
        <f t="shared" si="46"/>
        <v>8234</v>
      </c>
      <c r="BY480" s="195"/>
    </row>
    <row r="481" spans="66:77" ht="14.5" x14ac:dyDescent="0.35">
      <c r="BN481" s="218">
        <v>825</v>
      </c>
      <c r="BO481" s="218" t="s">
        <v>114</v>
      </c>
      <c r="BP481" s="218">
        <v>8257003</v>
      </c>
      <c r="BQ481" s="218">
        <v>137934</v>
      </c>
      <c r="BR481" s="218" t="s">
        <v>646</v>
      </c>
      <c r="BS481" s="218" t="s">
        <v>245</v>
      </c>
      <c r="BT481" s="194" t="str">
        <f t="shared" si="44"/>
        <v>Academy</v>
      </c>
      <c r="BU481" s="211">
        <v>0</v>
      </c>
      <c r="BV481" s="211">
        <v>158</v>
      </c>
      <c r="BW481" s="199">
        <f t="shared" si="45"/>
        <v>1</v>
      </c>
      <c r="BX481" s="195" t="str">
        <f t="shared" si="46"/>
        <v>8251</v>
      </c>
      <c r="BY481" s="195"/>
    </row>
    <row r="482" spans="66:77" ht="14.5" x14ac:dyDescent="0.35">
      <c r="BN482" s="218">
        <v>825</v>
      </c>
      <c r="BO482" s="218" t="s">
        <v>114</v>
      </c>
      <c r="BP482" s="218">
        <v>8257010</v>
      </c>
      <c r="BQ482" s="218">
        <v>110576</v>
      </c>
      <c r="BR482" s="218" t="s">
        <v>647</v>
      </c>
      <c r="BS482" s="218" t="s">
        <v>241</v>
      </c>
      <c r="BT482" s="194" t="str">
        <f t="shared" si="44"/>
        <v>Maintained</v>
      </c>
      <c r="BU482" s="211">
        <v>0</v>
      </c>
      <c r="BV482" s="211">
        <v>168</v>
      </c>
      <c r="BW482" s="199">
        <f t="shared" si="45"/>
        <v>2</v>
      </c>
      <c r="BX482" s="195" t="str">
        <f t="shared" si="46"/>
        <v>8252</v>
      </c>
      <c r="BY482" s="195"/>
    </row>
    <row r="483" spans="66:77" ht="14.5" x14ac:dyDescent="0.35">
      <c r="BN483" s="218">
        <v>825</v>
      </c>
      <c r="BO483" s="218" t="s">
        <v>114</v>
      </c>
      <c r="BP483" s="218">
        <v>8257012</v>
      </c>
      <c r="BQ483" s="218">
        <v>142695</v>
      </c>
      <c r="BR483" s="218" t="s">
        <v>648</v>
      </c>
      <c r="BS483" s="218" t="s">
        <v>245</v>
      </c>
      <c r="BT483" s="194" t="str">
        <f t="shared" si="44"/>
        <v>Academy</v>
      </c>
      <c r="BU483" s="211">
        <v>42</v>
      </c>
      <c r="BV483" s="211">
        <v>225</v>
      </c>
      <c r="BW483" s="199">
        <f t="shared" si="45"/>
        <v>3</v>
      </c>
      <c r="BX483" s="195" t="str">
        <f t="shared" si="46"/>
        <v>8253</v>
      </c>
      <c r="BY483" s="195"/>
    </row>
    <row r="484" spans="66:77" ht="14.5" x14ac:dyDescent="0.35">
      <c r="BN484" s="218">
        <v>825</v>
      </c>
      <c r="BO484" s="218" t="s">
        <v>114</v>
      </c>
      <c r="BP484" s="218">
        <v>8257013</v>
      </c>
      <c r="BQ484" s="218">
        <v>110578</v>
      </c>
      <c r="BR484" s="218" t="s">
        <v>649</v>
      </c>
      <c r="BS484" s="218" t="s">
        <v>241</v>
      </c>
      <c r="BT484" s="194" t="str">
        <f t="shared" si="44"/>
        <v>Maintained</v>
      </c>
      <c r="BU484" s="211">
        <v>108</v>
      </c>
      <c r="BV484" s="211">
        <v>96</v>
      </c>
      <c r="BW484" s="199">
        <f t="shared" si="45"/>
        <v>4</v>
      </c>
      <c r="BX484" s="195" t="str">
        <f t="shared" si="46"/>
        <v>8254</v>
      </c>
      <c r="BY484" s="195"/>
    </row>
    <row r="485" spans="66:77" ht="14.5" x14ac:dyDescent="0.35">
      <c r="BN485" s="218">
        <v>825</v>
      </c>
      <c r="BO485" s="218" t="s">
        <v>114</v>
      </c>
      <c r="BP485" s="218">
        <v>8257014</v>
      </c>
      <c r="BQ485" s="218">
        <v>110579</v>
      </c>
      <c r="BR485" s="218" t="s">
        <v>650</v>
      </c>
      <c r="BS485" s="218" t="s">
        <v>241</v>
      </c>
      <c r="BT485" s="194" t="str">
        <f t="shared" si="44"/>
        <v>Maintained</v>
      </c>
      <c r="BU485" s="211">
        <v>0</v>
      </c>
      <c r="BV485" s="211">
        <v>213</v>
      </c>
      <c r="BW485" s="199">
        <f t="shared" si="45"/>
        <v>5</v>
      </c>
      <c r="BX485" s="195" t="str">
        <f t="shared" si="46"/>
        <v>8255</v>
      </c>
      <c r="BY485" s="195"/>
    </row>
    <row r="486" spans="66:77" ht="14.5" x14ac:dyDescent="0.35">
      <c r="BN486" s="218">
        <v>825</v>
      </c>
      <c r="BO486" s="218" t="s">
        <v>114</v>
      </c>
      <c r="BP486" s="218">
        <v>8257016</v>
      </c>
      <c r="BQ486" s="218">
        <v>110581</v>
      </c>
      <c r="BR486" s="218" t="s">
        <v>651</v>
      </c>
      <c r="BS486" s="218" t="s">
        <v>241</v>
      </c>
      <c r="BT486" s="194" t="str">
        <f t="shared" si="44"/>
        <v>Maintained</v>
      </c>
      <c r="BU486" s="211">
        <v>0</v>
      </c>
      <c r="BV486" s="211">
        <v>108</v>
      </c>
      <c r="BW486" s="199">
        <f t="shared" si="45"/>
        <v>6</v>
      </c>
      <c r="BX486" s="195" t="str">
        <f t="shared" si="46"/>
        <v>8256</v>
      </c>
      <c r="BY486" s="195"/>
    </row>
    <row r="487" spans="66:77" ht="14.5" x14ac:dyDescent="0.35">
      <c r="BN487" s="218">
        <v>825</v>
      </c>
      <c r="BO487" s="218" t="s">
        <v>114</v>
      </c>
      <c r="BP487" s="218">
        <v>8257018</v>
      </c>
      <c r="BQ487" s="218">
        <v>110582</v>
      </c>
      <c r="BR487" s="218" t="s">
        <v>652</v>
      </c>
      <c r="BS487" s="218" t="s">
        <v>241</v>
      </c>
      <c r="BT487" s="194" t="str">
        <f t="shared" si="44"/>
        <v>Maintained</v>
      </c>
      <c r="BU487" s="211">
        <v>61</v>
      </c>
      <c r="BV487" s="211">
        <v>58</v>
      </c>
      <c r="BW487" s="199">
        <f t="shared" si="45"/>
        <v>7</v>
      </c>
      <c r="BX487" s="195" t="str">
        <f t="shared" si="46"/>
        <v>8257</v>
      </c>
      <c r="BY487" s="195"/>
    </row>
    <row r="488" spans="66:77" ht="14.5" x14ac:dyDescent="0.35">
      <c r="BN488" s="218">
        <v>825</v>
      </c>
      <c r="BO488" s="218" t="s">
        <v>114</v>
      </c>
      <c r="BP488" s="218">
        <v>8257023</v>
      </c>
      <c r="BQ488" s="218">
        <v>110585</v>
      </c>
      <c r="BR488" s="218" t="s">
        <v>653</v>
      </c>
      <c r="BS488" s="218" t="s">
        <v>241</v>
      </c>
      <c r="BT488" s="194" t="str">
        <f t="shared" si="44"/>
        <v>Maintained</v>
      </c>
      <c r="BU488" s="211">
        <v>47</v>
      </c>
      <c r="BV488" s="211">
        <v>163</v>
      </c>
      <c r="BW488" s="199">
        <f t="shared" si="45"/>
        <v>8</v>
      </c>
      <c r="BX488" s="195" t="str">
        <f t="shared" si="46"/>
        <v>8258</v>
      </c>
      <c r="BY488" s="195"/>
    </row>
    <row r="489" spans="66:77" ht="14.5" x14ac:dyDescent="0.35">
      <c r="BN489" s="218">
        <v>825</v>
      </c>
      <c r="BO489" s="218" t="s">
        <v>114</v>
      </c>
      <c r="BP489" s="218">
        <v>8257028</v>
      </c>
      <c r="BQ489" s="218">
        <v>110588</v>
      </c>
      <c r="BR489" s="218" t="s">
        <v>654</v>
      </c>
      <c r="BS489" s="218" t="s">
        <v>241</v>
      </c>
      <c r="BT489" s="194" t="str">
        <f t="shared" si="44"/>
        <v>Maintained</v>
      </c>
      <c r="BU489" s="211">
        <v>237</v>
      </c>
      <c r="BV489" s="211">
        <v>0</v>
      </c>
      <c r="BW489" s="199">
        <f t="shared" si="45"/>
        <v>9</v>
      </c>
      <c r="BX489" s="195" t="str">
        <f t="shared" si="46"/>
        <v>8259</v>
      </c>
      <c r="BY489" s="195"/>
    </row>
    <row r="490" spans="66:77" ht="14.5" x14ac:dyDescent="0.35">
      <c r="BN490" s="218">
        <v>825</v>
      </c>
      <c r="BO490" s="218" t="s">
        <v>114</v>
      </c>
      <c r="BP490" s="218">
        <v>8257035</v>
      </c>
      <c r="BQ490" s="218">
        <v>131933</v>
      </c>
      <c r="BR490" s="218" t="s">
        <v>655</v>
      </c>
      <c r="BS490" s="218" t="s">
        <v>241</v>
      </c>
      <c r="BT490" s="194" t="str">
        <f t="shared" si="44"/>
        <v>Maintained</v>
      </c>
      <c r="BU490" s="211">
        <v>76</v>
      </c>
      <c r="BV490" s="211">
        <v>0</v>
      </c>
      <c r="BW490" s="199">
        <f t="shared" si="45"/>
        <v>10</v>
      </c>
      <c r="BX490" s="195" t="str">
        <f t="shared" si="46"/>
        <v>82510</v>
      </c>
      <c r="BY490" s="195"/>
    </row>
    <row r="491" spans="66:77" ht="14.5" x14ac:dyDescent="0.35">
      <c r="BN491" s="218">
        <v>826</v>
      </c>
      <c r="BO491" s="218" t="s">
        <v>173</v>
      </c>
      <c r="BP491" s="218">
        <v>8267009</v>
      </c>
      <c r="BQ491" s="218">
        <v>110575</v>
      </c>
      <c r="BR491" s="218" t="s">
        <v>656</v>
      </c>
      <c r="BS491" s="218" t="s">
        <v>241</v>
      </c>
      <c r="BT491" s="194" t="str">
        <f t="shared" si="44"/>
        <v>Maintained</v>
      </c>
      <c r="BU491" s="211">
        <v>27</v>
      </c>
      <c r="BV491" s="211">
        <v>140</v>
      </c>
      <c r="BW491" s="199">
        <f t="shared" si="45"/>
        <v>1</v>
      </c>
      <c r="BX491" s="195" t="str">
        <f t="shared" si="46"/>
        <v>8261</v>
      </c>
      <c r="BY491" s="195"/>
    </row>
    <row r="492" spans="66:77" ht="14.5" x14ac:dyDescent="0.35">
      <c r="BN492" s="218">
        <v>826</v>
      </c>
      <c r="BO492" s="218" t="s">
        <v>173</v>
      </c>
      <c r="BP492" s="218">
        <v>8267015</v>
      </c>
      <c r="BQ492" s="218">
        <v>110580</v>
      </c>
      <c r="BR492" s="218" t="s">
        <v>657</v>
      </c>
      <c r="BS492" s="218" t="s">
        <v>241</v>
      </c>
      <c r="BT492" s="194" t="str">
        <f t="shared" si="44"/>
        <v>Maintained</v>
      </c>
      <c r="BU492" s="211">
        <v>63</v>
      </c>
      <c r="BV492" s="211">
        <v>0</v>
      </c>
      <c r="BW492" s="199">
        <f t="shared" si="45"/>
        <v>2</v>
      </c>
      <c r="BX492" s="195" t="str">
        <f t="shared" si="46"/>
        <v>8262</v>
      </c>
      <c r="BY492" s="195"/>
    </row>
    <row r="493" spans="66:77" ht="14.5" x14ac:dyDescent="0.35">
      <c r="BN493" s="218">
        <v>826</v>
      </c>
      <c r="BO493" s="218" t="s">
        <v>173</v>
      </c>
      <c r="BP493" s="218">
        <v>8267021</v>
      </c>
      <c r="BQ493" s="218">
        <v>110584</v>
      </c>
      <c r="BR493" s="218" t="s">
        <v>658</v>
      </c>
      <c r="BS493" s="218" t="s">
        <v>241</v>
      </c>
      <c r="BT493" s="194" t="str">
        <f t="shared" si="44"/>
        <v>Maintained</v>
      </c>
      <c r="BU493" s="211">
        <v>86</v>
      </c>
      <c r="BV493" s="211">
        <v>124</v>
      </c>
      <c r="BW493" s="199">
        <f t="shared" si="45"/>
        <v>3</v>
      </c>
      <c r="BX493" s="195" t="str">
        <f t="shared" si="46"/>
        <v>8263</v>
      </c>
      <c r="BY493" s="195"/>
    </row>
    <row r="494" spans="66:77" ht="14.5" x14ac:dyDescent="0.35">
      <c r="BN494" s="218">
        <v>826</v>
      </c>
      <c r="BO494" s="218" t="s">
        <v>173</v>
      </c>
      <c r="BP494" s="218">
        <v>8267026</v>
      </c>
      <c r="BQ494" s="218">
        <v>110587</v>
      </c>
      <c r="BR494" s="218" t="s">
        <v>659</v>
      </c>
      <c r="BS494" s="218" t="s">
        <v>241</v>
      </c>
      <c r="BT494" s="194" t="str">
        <f t="shared" si="44"/>
        <v>Maintained</v>
      </c>
      <c r="BU494" s="211">
        <v>59</v>
      </c>
      <c r="BV494" s="211">
        <v>169</v>
      </c>
      <c r="BW494" s="199">
        <f t="shared" si="45"/>
        <v>4</v>
      </c>
      <c r="BX494" s="195" t="str">
        <f t="shared" si="46"/>
        <v>8264</v>
      </c>
      <c r="BY494" s="195"/>
    </row>
    <row r="495" spans="66:77" ht="14.5" x14ac:dyDescent="0.35">
      <c r="BN495" s="218">
        <v>826</v>
      </c>
      <c r="BO495" s="218" t="s">
        <v>173</v>
      </c>
      <c r="BP495" s="218">
        <v>8267034</v>
      </c>
      <c r="BQ495" s="218">
        <v>110592</v>
      </c>
      <c r="BR495" s="218" t="s">
        <v>660</v>
      </c>
      <c r="BS495" s="218" t="s">
        <v>241</v>
      </c>
      <c r="BT495" s="194" t="str">
        <f t="shared" si="44"/>
        <v>Maintained</v>
      </c>
      <c r="BU495" s="211">
        <v>86</v>
      </c>
      <c r="BV495" s="211">
        <v>93</v>
      </c>
      <c r="BW495" s="199">
        <f t="shared" si="45"/>
        <v>5</v>
      </c>
      <c r="BX495" s="195" t="str">
        <f t="shared" si="46"/>
        <v>8265</v>
      </c>
      <c r="BY495" s="195"/>
    </row>
    <row r="496" spans="66:77" ht="14.5" x14ac:dyDescent="0.35">
      <c r="BN496" s="218">
        <v>826</v>
      </c>
      <c r="BO496" s="218" t="s">
        <v>173</v>
      </c>
      <c r="BP496" s="218">
        <v>8267043</v>
      </c>
      <c r="BQ496" s="218">
        <v>138253</v>
      </c>
      <c r="BR496" s="218" t="s">
        <v>661</v>
      </c>
      <c r="BS496" s="218" t="s">
        <v>286</v>
      </c>
      <c r="BT496" s="194" t="str">
        <f t="shared" si="44"/>
        <v>Academy</v>
      </c>
      <c r="BU496" s="211">
        <v>15</v>
      </c>
      <c r="BV496" s="211">
        <v>103</v>
      </c>
      <c r="BW496" s="199">
        <f t="shared" si="45"/>
        <v>6</v>
      </c>
      <c r="BX496" s="195" t="str">
        <f t="shared" si="46"/>
        <v>8266</v>
      </c>
      <c r="BY496" s="195"/>
    </row>
    <row r="497" spans="66:77" ht="14.5" x14ac:dyDescent="0.35">
      <c r="BN497" s="218">
        <v>830</v>
      </c>
      <c r="BO497" s="218" t="s">
        <v>130</v>
      </c>
      <c r="BP497" s="218">
        <v>8307000</v>
      </c>
      <c r="BQ497" s="218">
        <v>131322</v>
      </c>
      <c r="BR497" s="218" t="s">
        <v>662</v>
      </c>
      <c r="BS497" s="218" t="s">
        <v>241</v>
      </c>
      <c r="BT497" s="194" t="str">
        <f t="shared" si="44"/>
        <v>Maintained</v>
      </c>
      <c r="BU497" s="211">
        <v>15</v>
      </c>
      <c r="BV497" s="211">
        <v>29</v>
      </c>
      <c r="BW497" s="199">
        <f t="shared" si="45"/>
        <v>1</v>
      </c>
      <c r="BX497" s="195" t="str">
        <f t="shared" si="46"/>
        <v>8301</v>
      </c>
      <c r="BY497" s="195"/>
    </row>
    <row r="498" spans="66:77" ht="14.5" x14ac:dyDescent="0.35">
      <c r="BN498" s="218">
        <v>830</v>
      </c>
      <c r="BO498" s="218" t="s">
        <v>130</v>
      </c>
      <c r="BP498" s="218">
        <v>8307001</v>
      </c>
      <c r="BQ498" s="218">
        <v>146058</v>
      </c>
      <c r="BR498" s="218" t="s">
        <v>663</v>
      </c>
      <c r="BS498" s="218" t="s">
        <v>245</v>
      </c>
      <c r="BT498" s="194" t="str">
        <f t="shared" si="44"/>
        <v>Academy</v>
      </c>
      <c r="BU498" s="211">
        <v>63</v>
      </c>
      <c r="BV498" s="211">
        <v>83</v>
      </c>
      <c r="BW498" s="199">
        <f t="shared" si="45"/>
        <v>2</v>
      </c>
      <c r="BX498" s="195" t="str">
        <f t="shared" si="46"/>
        <v>8302</v>
      </c>
      <c r="BY498" s="195"/>
    </row>
    <row r="499" spans="66:77" ht="14.5" x14ac:dyDescent="0.35">
      <c r="BN499" s="218">
        <v>830</v>
      </c>
      <c r="BO499" s="218" t="s">
        <v>130</v>
      </c>
      <c r="BP499" s="218">
        <v>8307005</v>
      </c>
      <c r="BQ499" s="218">
        <v>113031</v>
      </c>
      <c r="BR499" s="218" t="s">
        <v>664</v>
      </c>
      <c r="BS499" s="218" t="s">
        <v>241</v>
      </c>
      <c r="BT499" s="194" t="str">
        <f t="shared" si="44"/>
        <v>Maintained</v>
      </c>
      <c r="BU499" s="211">
        <v>99</v>
      </c>
      <c r="BV499" s="211">
        <v>70</v>
      </c>
      <c r="BW499" s="199">
        <f t="shared" si="45"/>
        <v>3</v>
      </c>
      <c r="BX499" s="195" t="str">
        <f t="shared" si="46"/>
        <v>8303</v>
      </c>
      <c r="BY499" s="195"/>
    </row>
    <row r="500" spans="66:77" ht="14.5" x14ac:dyDescent="0.35">
      <c r="BN500" s="218">
        <v>830</v>
      </c>
      <c r="BO500" s="218" t="s">
        <v>130</v>
      </c>
      <c r="BP500" s="218">
        <v>8307006</v>
      </c>
      <c r="BQ500" s="218">
        <v>147124</v>
      </c>
      <c r="BR500" s="218" t="s">
        <v>665</v>
      </c>
      <c r="BS500" s="218" t="s">
        <v>245</v>
      </c>
      <c r="BT500" s="194" t="str">
        <f t="shared" si="44"/>
        <v>Academy</v>
      </c>
      <c r="BU500" s="211">
        <v>49</v>
      </c>
      <c r="BV500" s="211">
        <v>104</v>
      </c>
      <c r="BW500" s="199">
        <f t="shared" si="45"/>
        <v>4</v>
      </c>
      <c r="BX500" s="195" t="str">
        <f t="shared" si="46"/>
        <v>8304</v>
      </c>
      <c r="BY500" s="195"/>
    </row>
    <row r="501" spans="66:77" ht="14.5" x14ac:dyDescent="0.35">
      <c r="BN501" s="218">
        <v>830</v>
      </c>
      <c r="BO501" s="218" t="s">
        <v>130</v>
      </c>
      <c r="BP501" s="218">
        <v>8307009</v>
      </c>
      <c r="BQ501" s="218">
        <v>113033</v>
      </c>
      <c r="BR501" s="218" t="s">
        <v>666</v>
      </c>
      <c r="BS501" s="218" t="s">
        <v>241</v>
      </c>
      <c r="BT501" s="194" t="str">
        <f t="shared" si="44"/>
        <v>Maintained</v>
      </c>
      <c r="BU501" s="211">
        <v>11</v>
      </c>
      <c r="BV501" s="211">
        <v>84</v>
      </c>
      <c r="BW501" s="199">
        <f t="shared" si="45"/>
        <v>5</v>
      </c>
      <c r="BX501" s="195" t="str">
        <f t="shared" si="46"/>
        <v>8305</v>
      </c>
      <c r="BY501" s="195"/>
    </row>
    <row r="502" spans="66:77" ht="14.5" x14ac:dyDescent="0.35">
      <c r="BN502" s="218">
        <v>830</v>
      </c>
      <c r="BO502" s="218" t="s">
        <v>130</v>
      </c>
      <c r="BP502" s="218">
        <v>8307012</v>
      </c>
      <c r="BQ502" s="218">
        <v>147627</v>
      </c>
      <c r="BR502" s="218" t="s">
        <v>667</v>
      </c>
      <c r="BS502" s="218" t="s">
        <v>245</v>
      </c>
      <c r="BT502" s="194" t="str">
        <f t="shared" si="44"/>
        <v>Academy</v>
      </c>
      <c r="BU502" s="211">
        <v>96</v>
      </c>
      <c r="BV502" s="211">
        <v>123</v>
      </c>
      <c r="BW502" s="199">
        <f t="shared" si="45"/>
        <v>6</v>
      </c>
      <c r="BX502" s="195" t="str">
        <f t="shared" si="46"/>
        <v>8306</v>
      </c>
      <c r="BY502" s="195"/>
    </row>
    <row r="503" spans="66:77" ht="14.5" x14ac:dyDescent="0.35">
      <c r="BN503" s="218">
        <v>830</v>
      </c>
      <c r="BO503" s="218" t="s">
        <v>130</v>
      </c>
      <c r="BP503" s="218">
        <v>8307014</v>
      </c>
      <c r="BQ503" s="218">
        <v>146052</v>
      </c>
      <c r="BR503" s="218" t="s">
        <v>668</v>
      </c>
      <c r="BS503" s="218" t="s">
        <v>245</v>
      </c>
      <c r="BT503" s="194" t="str">
        <f t="shared" si="44"/>
        <v>Academy</v>
      </c>
      <c r="BU503" s="211">
        <v>33</v>
      </c>
      <c r="BV503" s="211">
        <v>67</v>
      </c>
      <c r="BW503" s="199">
        <f t="shared" si="45"/>
        <v>7</v>
      </c>
      <c r="BX503" s="195" t="str">
        <f t="shared" si="46"/>
        <v>8307</v>
      </c>
      <c r="BY503" s="195"/>
    </row>
    <row r="504" spans="66:77" ht="14.5" x14ac:dyDescent="0.35">
      <c r="BN504" s="218">
        <v>830</v>
      </c>
      <c r="BO504" s="218" t="s">
        <v>130</v>
      </c>
      <c r="BP504" s="218">
        <v>8307017</v>
      </c>
      <c r="BQ504" s="218">
        <v>146053</v>
      </c>
      <c r="BR504" s="218" t="s">
        <v>669</v>
      </c>
      <c r="BS504" s="218" t="s">
        <v>245</v>
      </c>
      <c r="BT504" s="194" t="str">
        <f t="shared" si="44"/>
        <v>Academy</v>
      </c>
      <c r="BU504" s="211">
        <v>30</v>
      </c>
      <c r="BV504" s="211">
        <v>50</v>
      </c>
      <c r="BW504" s="199">
        <f t="shared" si="45"/>
        <v>8</v>
      </c>
      <c r="BX504" s="195" t="str">
        <f t="shared" si="46"/>
        <v>8308</v>
      </c>
      <c r="BY504" s="195"/>
    </row>
    <row r="505" spans="66:77" ht="14.5" x14ac:dyDescent="0.35">
      <c r="BN505" s="218">
        <v>830</v>
      </c>
      <c r="BO505" s="218" t="s">
        <v>130</v>
      </c>
      <c r="BP505" s="218">
        <v>8307018</v>
      </c>
      <c r="BQ505" s="218">
        <v>113040</v>
      </c>
      <c r="BR505" s="218" t="s">
        <v>670</v>
      </c>
      <c r="BS505" s="218" t="s">
        <v>241</v>
      </c>
      <c r="BT505" s="194" t="str">
        <f t="shared" si="44"/>
        <v>Maintained</v>
      </c>
      <c r="BU505" s="211">
        <v>56</v>
      </c>
      <c r="BV505" s="211">
        <v>72</v>
      </c>
      <c r="BW505" s="199">
        <f t="shared" si="45"/>
        <v>9</v>
      </c>
      <c r="BX505" s="195" t="str">
        <f t="shared" si="46"/>
        <v>8309</v>
      </c>
      <c r="BY505" s="195"/>
    </row>
    <row r="506" spans="66:77" ht="14.5" x14ac:dyDescent="0.35">
      <c r="BN506" s="218">
        <v>830</v>
      </c>
      <c r="BO506" s="218" t="s">
        <v>130</v>
      </c>
      <c r="BP506" s="218">
        <v>8307019</v>
      </c>
      <c r="BQ506" s="218">
        <v>146054</v>
      </c>
      <c r="BR506" s="218" t="s">
        <v>671</v>
      </c>
      <c r="BS506" s="218" t="s">
        <v>245</v>
      </c>
      <c r="BT506" s="194" t="str">
        <f t="shared" si="44"/>
        <v>Academy</v>
      </c>
      <c r="BU506" s="211">
        <v>48</v>
      </c>
      <c r="BV506" s="211">
        <v>62</v>
      </c>
      <c r="BW506" s="199">
        <f t="shared" si="45"/>
        <v>10</v>
      </c>
      <c r="BX506" s="195" t="str">
        <f t="shared" si="46"/>
        <v>83010</v>
      </c>
      <c r="BY506" s="195"/>
    </row>
    <row r="507" spans="66:77" ht="14.5" x14ac:dyDescent="0.35">
      <c r="BN507" s="218">
        <v>831</v>
      </c>
      <c r="BO507" s="218" t="s">
        <v>128</v>
      </c>
      <c r="BP507" s="218">
        <v>8317021</v>
      </c>
      <c r="BQ507" s="218">
        <v>147143</v>
      </c>
      <c r="BR507" s="218" t="s">
        <v>672</v>
      </c>
      <c r="BS507" s="218" t="s">
        <v>245</v>
      </c>
      <c r="BT507" s="194" t="str">
        <f t="shared" si="44"/>
        <v>Academy</v>
      </c>
      <c r="BU507" s="211">
        <v>0</v>
      </c>
      <c r="BV507" s="211">
        <v>231</v>
      </c>
      <c r="BW507" s="199">
        <f t="shared" si="45"/>
        <v>1</v>
      </c>
      <c r="BX507" s="195" t="str">
        <f t="shared" si="46"/>
        <v>8311</v>
      </c>
      <c r="BY507" s="195"/>
    </row>
    <row r="508" spans="66:77" ht="14.5" x14ac:dyDescent="0.35">
      <c r="BN508" s="218">
        <v>831</v>
      </c>
      <c r="BO508" s="218" t="s">
        <v>128</v>
      </c>
      <c r="BP508" s="218">
        <v>8317024</v>
      </c>
      <c r="BQ508" s="218">
        <v>147558</v>
      </c>
      <c r="BR508" s="218" t="s">
        <v>1164</v>
      </c>
      <c r="BS508" s="218" t="s">
        <v>245</v>
      </c>
      <c r="BT508" s="194" t="str">
        <f t="shared" si="44"/>
        <v>Academy</v>
      </c>
      <c r="BU508" s="211">
        <v>146</v>
      </c>
      <c r="BV508" s="211">
        <v>0</v>
      </c>
      <c r="BW508" s="199">
        <f t="shared" si="45"/>
        <v>2</v>
      </c>
      <c r="BX508" s="195" t="str">
        <f t="shared" si="46"/>
        <v>8312</v>
      </c>
      <c r="BY508" s="195"/>
    </row>
    <row r="509" spans="66:77" ht="14.5" x14ac:dyDescent="0.35">
      <c r="BN509" s="218">
        <v>831</v>
      </c>
      <c r="BO509" s="218" t="s">
        <v>128</v>
      </c>
      <c r="BP509" s="218">
        <v>8317025</v>
      </c>
      <c r="BQ509" s="218">
        <v>147137</v>
      </c>
      <c r="BR509" s="218" t="s">
        <v>673</v>
      </c>
      <c r="BS509" s="218" t="s">
        <v>245</v>
      </c>
      <c r="BT509" s="194" t="str">
        <f t="shared" si="44"/>
        <v>Academy</v>
      </c>
      <c r="BU509" s="211">
        <v>0</v>
      </c>
      <c r="BV509" s="211">
        <v>152</v>
      </c>
      <c r="BW509" s="199">
        <f t="shared" si="45"/>
        <v>3</v>
      </c>
      <c r="BX509" s="195" t="str">
        <f t="shared" si="46"/>
        <v>8313</v>
      </c>
      <c r="BY509" s="195"/>
    </row>
    <row r="510" spans="66:77" ht="14.5" x14ac:dyDescent="0.35">
      <c r="BN510" s="218">
        <v>831</v>
      </c>
      <c r="BO510" s="218" t="s">
        <v>128</v>
      </c>
      <c r="BP510" s="218">
        <v>8317026</v>
      </c>
      <c r="BQ510" s="218">
        <v>147491</v>
      </c>
      <c r="BR510" s="218" t="s">
        <v>674</v>
      </c>
      <c r="BS510" s="218" t="s">
        <v>245</v>
      </c>
      <c r="BT510" s="194" t="str">
        <f t="shared" si="44"/>
        <v>Academy</v>
      </c>
      <c r="BU510" s="211">
        <v>55</v>
      </c>
      <c r="BV510" s="211">
        <v>42</v>
      </c>
      <c r="BW510" s="199">
        <f t="shared" si="45"/>
        <v>4</v>
      </c>
      <c r="BX510" s="195" t="str">
        <f t="shared" si="46"/>
        <v>8314</v>
      </c>
      <c r="BY510" s="195"/>
    </row>
    <row r="511" spans="66:77" ht="14.5" x14ac:dyDescent="0.35">
      <c r="BN511" s="218">
        <v>831</v>
      </c>
      <c r="BO511" s="218" t="s">
        <v>128</v>
      </c>
      <c r="BP511" s="218">
        <v>8317027</v>
      </c>
      <c r="BQ511" s="218">
        <v>147132</v>
      </c>
      <c r="BR511" s="218" t="s">
        <v>1119</v>
      </c>
      <c r="BS511" s="218" t="s">
        <v>245</v>
      </c>
      <c r="BT511" s="194" t="str">
        <f t="shared" si="44"/>
        <v>Academy</v>
      </c>
      <c r="BU511" s="211">
        <v>0</v>
      </c>
      <c r="BV511" s="211">
        <v>152</v>
      </c>
      <c r="BW511" s="199">
        <f t="shared" si="45"/>
        <v>5</v>
      </c>
      <c r="BX511" s="195" t="str">
        <f t="shared" si="46"/>
        <v>8315</v>
      </c>
      <c r="BY511" s="195"/>
    </row>
    <row r="512" spans="66:77" ht="14.5" x14ac:dyDescent="0.35">
      <c r="BN512" s="218">
        <v>831</v>
      </c>
      <c r="BO512" s="218" t="s">
        <v>128</v>
      </c>
      <c r="BP512" s="218">
        <v>8317029</v>
      </c>
      <c r="BQ512" s="218">
        <v>135345</v>
      </c>
      <c r="BR512" s="218" t="s">
        <v>675</v>
      </c>
      <c r="BS512" s="218" t="s">
        <v>241</v>
      </c>
      <c r="BT512" s="194" t="str">
        <f t="shared" si="44"/>
        <v>Maintained</v>
      </c>
      <c r="BU512" s="211">
        <v>0</v>
      </c>
      <c r="BV512" s="211">
        <v>101</v>
      </c>
      <c r="BW512" s="199">
        <f t="shared" si="45"/>
        <v>6</v>
      </c>
      <c r="BX512" s="195" t="str">
        <f t="shared" si="46"/>
        <v>8316</v>
      </c>
      <c r="BY512" s="195"/>
    </row>
    <row r="513" spans="66:77" ht="14.5" x14ac:dyDescent="0.35">
      <c r="BN513" s="218">
        <v>838</v>
      </c>
      <c r="BO513" s="218" t="s">
        <v>133</v>
      </c>
      <c r="BP513" s="218">
        <v>8385950</v>
      </c>
      <c r="BQ513" s="218">
        <v>113956</v>
      </c>
      <c r="BR513" s="218" t="s">
        <v>676</v>
      </c>
      <c r="BS513" s="218" t="s">
        <v>264</v>
      </c>
      <c r="BT513" s="194" t="str">
        <f t="shared" si="44"/>
        <v>Maintained</v>
      </c>
      <c r="BU513" s="211">
        <v>80</v>
      </c>
      <c r="BV513" s="211">
        <v>137</v>
      </c>
      <c r="BW513" s="199">
        <f t="shared" si="45"/>
        <v>1</v>
      </c>
      <c r="BX513" s="195" t="str">
        <f t="shared" si="46"/>
        <v>8381</v>
      </c>
      <c r="BY513" s="195"/>
    </row>
    <row r="514" spans="66:77" ht="14.5" x14ac:dyDescent="0.35">
      <c r="BN514" s="218">
        <v>838</v>
      </c>
      <c r="BO514" s="218" t="s">
        <v>133</v>
      </c>
      <c r="BP514" s="218">
        <v>8385953</v>
      </c>
      <c r="BQ514" s="218">
        <v>113960</v>
      </c>
      <c r="BR514" s="218" t="s">
        <v>677</v>
      </c>
      <c r="BS514" s="218" t="s">
        <v>264</v>
      </c>
      <c r="BT514" s="194" t="str">
        <f t="shared" si="44"/>
        <v>Maintained</v>
      </c>
      <c r="BU514" s="211">
        <v>67</v>
      </c>
      <c r="BV514" s="211">
        <v>162</v>
      </c>
      <c r="BW514" s="199">
        <f t="shared" si="45"/>
        <v>2</v>
      </c>
      <c r="BX514" s="195" t="str">
        <f t="shared" si="46"/>
        <v>8382</v>
      </c>
      <c r="BY514" s="195"/>
    </row>
    <row r="515" spans="66:77" ht="14.5" x14ac:dyDescent="0.35">
      <c r="BN515" s="218">
        <v>838</v>
      </c>
      <c r="BO515" s="218" t="s">
        <v>133</v>
      </c>
      <c r="BP515" s="218">
        <v>8387001</v>
      </c>
      <c r="BQ515" s="218">
        <v>147087</v>
      </c>
      <c r="BR515" s="218" t="s">
        <v>1165</v>
      </c>
      <c r="BS515" s="218" t="s">
        <v>256</v>
      </c>
      <c r="BT515" s="194" t="str">
        <f t="shared" si="44"/>
        <v>Academy</v>
      </c>
      <c r="BU515" s="211">
        <v>14</v>
      </c>
      <c r="BV515" s="211">
        <v>91</v>
      </c>
      <c r="BW515" s="199">
        <f t="shared" si="45"/>
        <v>3</v>
      </c>
      <c r="BX515" s="195" t="str">
        <f t="shared" si="46"/>
        <v>8383</v>
      </c>
      <c r="BY515" s="195"/>
    </row>
    <row r="516" spans="66:77" ht="14.5" x14ac:dyDescent="0.35">
      <c r="BN516" s="218">
        <v>838</v>
      </c>
      <c r="BO516" s="218" t="s">
        <v>133</v>
      </c>
      <c r="BP516" s="218">
        <v>8387007</v>
      </c>
      <c r="BQ516" s="218">
        <v>113957</v>
      </c>
      <c r="BR516" s="218" t="s">
        <v>679</v>
      </c>
      <c r="BS516" s="218" t="s">
        <v>241</v>
      </c>
      <c r="BT516" s="194" t="str">
        <f t="shared" si="44"/>
        <v>Maintained</v>
      </c>
      <c r="BU516" s="211">
        <v>51</v>
      </c>
      <c r="BV516" s="211">
        <v>54</v>
      </c>
      <c r="BW516" s="199">
        <f t="shared" si="45"/>
        <v>4</v>
      </c>
      <c r="BX516" s="195" t="str">
        <f t="shared" si="46"/>
        <v>8384</v>
      </c>
      <c r="BY516" s="195"/>
    </row>
    <row r="517" spans="66:77" ht="14.5" x14ac:dyDescent="0.35">
      <c r="BN517" s="218">
        <v>838</v>
      </c>
      <c r="BO517" s="218" t="s">
        <v>133</v>
      </c>
      <c r="BP517" s="218">
        <v>8387008</v>
      </c>
      <c r="BQ517" s="218">
        <v>138716</v>
      </c>
      <c r="BR517" s="218" t="s">
        <v>680</v>
      </c>
      <c r="BS517" s="218" t="s">
        <v>245</v>
      </c>
      <c r="BT517" s="194" t="str">
        <f t="shared" ref="BT517:BT580" si="47">IF(OR(LEFT(BS517,7)="Academy",LEFT(BS517,11)="Free School"),"Academy","Maintained")</f>
        <v>Academy</v>
      </c>
      <c r="BU517" s="211">
        <v>46</v>
      </c>
      <c r="BV517" s="211">
        <v>43</v>
      </c>
      <c r="BW517" s="199">
        <f t="shared" si="45"/>
        <v>5</v>
      </c>
      <c r="BX517" s="195" t="str">
        <f t="shared" si="46"/>
        <v>8385</v>
      </c>
      <c r="BY517" s="195"/>
    </row>
    <row r="518" spans="66:77" ht="14.5" x14ac:dyDescent="0.35">
      <c r="BN518" s="218">
        <v>838</v>
      </c>
      <c r="BO518" s="218" t="s">
        <v>133</v>
      </c>
      <c r="BP518" s="218">
        <v>8387019</v>
      </c>
      <c r="BQ518" s="218">
        <v>113965</v>
      </c>
      <c r="BR518" s="218" t="s">
        <v>681</v>
      </c>
      <c r="BS518" s="218" t="s">
        <v>241</v>
      </c>
      <c r="BT518" s="194" t="str">
        <f t="shared" si="47"/>
        <v>Maintained</v>
      </c>
      <c r="BU518" s="211">
        <v>69</v>
      </c>
      <c r="BV518" s="211">
        <v>96</v>
      </c>
      <c r="BW518" s="199">
        <f t="shared" si="45"/>
        <v>6</v>
      </c>
      <c r="BX518" s="195" t="str">
        <f t="shared" si="46"/>
        <v>8386</v>
      </c>
      <c r="BY518" s="195"/>
    </row>
    <row r="519" spans="66:77" ht="14.5" x14ac:dyDescent="0.35">
      <c r="BN519" s="218">
        <v>839</v>
      </c>
      <c r="BO519" s="218" t="s">
        <v>106</v>
      </c>
      <c r="BP519" s="218">
        <v>8395951</v>
      </c>
      <c r="BQ519" s="218">
        <v>137286</v>
      </c>
      <c r="BR519" s="218" t="s">
        <v>682</v>
      </c>
      <c r="BS519" s="218" t="s">
        <v>245</v>
      </c>
      <c r="BT519" s="194" t="str">
        <f t="shared" si="47"/>
        <v>Academy</v>
      </c>
      <c r="BU519" s="211">
        <v>37</v>
      </c>
      <c r="BV519" s="211">
        <v>51</v>
      </c>
      <c r="BW519" s="199">
        <f t="shared" si="45"/>
        <v>1</v>
      </c>
      <c r="BX519" s="195" t="str">
        <f t="shared" si="46"/>
        <v>8391</v>
      </c>
      <c r="BY519" s="195"/>
    </row>
    <row r="520" spans="66:77" ht="14.5" x14ac:dyDescent="0.35">
      <c r="BN520" s="218">
        <v>839</v>
      </c>
      <c r="BO520" s="218" t="s">
        <v>106</v>
      </c>
      <c r="BP520" s="218">
        <v>8397005</v>
      </c>
      <c r="BQ520" s="218">
        <v>113955</v>
      </c>
      <c r="BR520" s="218" t="s">
        <v>683</v>
      </c>
      <c r="BS520" s="218" t="s">
        <v>241</v>
      </c>
      <c r="BT520" s="194" t="str">
        <f t="shared" si="47"/>
        <v>Maintained</v>
      </c>
      <c r="BU520" s="211">
        <v>108</v>
      </c>
      <c r="BV520" s="211">
        <v>129</v>
      </c>
      <c r="BW520" s="199">
        <f t="shared" si="45"/>
        <v>2</v>
      </c>
      <c r="BX520" s="195" t="str">
        <f t="shared" si="46"/>
        <v>8392</v>
      </c>
      <c r="BY520" s="195"/>
    </row>
    <row r="521" spans="66:77" ht="14.5" x14ac:dyDescent="0.35">
      <c r="BN521" s="218">
        <v>839</v>
      </c>
      <c r="BO521" s="218" t="s">
        <v>106</v>
      </c>
      <c r="BP521" s="218">
        <v>8397012</v>
      </c>
      <c r="BQ521" s="218">
        <v>113961</v>
      </c>
      <c r="BR521" s="218" t="s">
        <v>684</v>
      </c>
      <c r="BS521" s="218" t="s">
        <v>241</v>
      </c>
      <c r="BT521" s="194" t="str">
        <f t="shared" si="47"/>
        <v>Maintained</v>
      </c>
      <c r="BU521" s="211">
        <v>145</v>
      </c>
      <c r="BV521" s="211">
        <v>241</v>
      </c>
      <c r="BW521" s="199">
        <f t="shared" si="45"/>
        <v>3</v>
      </c>
      <c r="BX521" s="195" t="str">
        <f t="shared" si="46"/>
        <v>8393</v>
      </c>
      <c r="BY521" s="195"/>
    </row>
    <row r="522" spans="66:77" ht="14.5" x14ac:dyDescent="0.35">
      <c r="BN522" s="218">
        <v>839</v>
      </c>
      <c r="BO522" s="218" t="s">
        <v>106</v>
      </c>
      <c r="BP522" s="218">
        <v>8397015</v>
      </c>
      <c r="BQ522" s="218">
        <v>140067</v>
      </c>
      <c r="BR522" s="218" t="s">
        <v>1208</v>
      </c>
      <c r="BS522" s="218" t="s">
        <v>245</v>
      </c>
      <c r="BT522" s="194" t="str">
        <f t="shared" si="47"/>
        <v>Academy</v>
      </c>
      <c r="BU522" s="211">
        <v>42</v>
      </c>
      <c r="BV522" s="211">
        <v>73</v>
      </c>
      <c r="BW522" s="199">
        <f t="shared" si="45"/>
        <v>4</v>
      </c>
      <c r="BX522" s="195" t="str">
        <f t="shared" si="46"/>
        <v>8394</v>
      </c>
      <c r="BY522" s="195"/>
    </row>
    <row r="523" spans="66:77" ht="14.5" x14ac:dyDescent="0.35">
      <c r="BN523" s="218">
        <v>839</v>
      </c>
      <c r="BO523" s="218" t="s">
        <v>106</v>
      </c>
      <c r="BP523" s="218">
        <v>8397021</v>
      </c>
      <c r="BQ523" s="218">
        <v>137998</v>
      </c>
      <c r="BR523" s="218" t="s">
        <v>685</v>
      </c>
      <c r="BS523" s="218" t="s">
        <v>245</v>
      </c>
      <c r="BT523" s="194" t="str">
        <f t="shared" si="47"/>
        <v>Academy</v>
      </c>
      <c r="BU523" s="211">
        <v>42</v>
      </c>
      <c r="BV523" s="211">
        <v>95</v>
      </c>
      <c r="BW523" s="199">
        <f t="shared" si="45"/>
        <v>5</v>
      </c>
      <c r="BX523" s="195" t="str">
        <f t="shared" si="46"/>
        <v>8395</v>
      </c>
      <c r="BY523" s="195"/>
    </row>
    <row r="524" spans="66:77" ht="14.5" x14ac:dyDescent="0.35">
      <c r="BN524" s="218">
        <v>840</v>
      </c>
      <c r="BO524" s="218" t="s">
        <v>1141</v>
      </c>
      <c r="BP524" s="218">
        <v>8407000</v>
      </c>
      <c r="BQ524" s="218">
        <v>131905</v>
      </c>
      <c r="BR524" s="218" t="s">
        <v>404</v>
      </c>
      <c r="BS524" s="218" t="s">
        <v>241</v>
      </c>
      <c r="BT524" s="194" t="str">
        <f t="shared" si="47"/>
        <v>Maintained</v>
      </c>
      <c r="BU524" s="211">
        <v>0</v>
      </c>
      <c r="BV524" s="211">
        <v>61</v>
      </c>
      <c r="BW524" s="199">
        <f t="shared" si="45"/>
        <v>1</v>
      </c>
      <c r="BX524" s="195" t="str">
        <f t="shared" si="46"/>
        <v>8401</v>
      </c>
      <c r="BY524" s="195"/>
    </row>
    <row r="525" spans="66:77" ht="14.5" x14ac:dyDescent="0.35">
      <c r="BN525" s="218">
        <v>840</v>
      </c>
      <c r="BO525" s="218" t="s">
        <v>1141</v>
      </c>
      <c r="BP525" s="218">
        <v>8407006</v>
      </c>
      <c r="BQ525" s="218">
        <v>114337</v>
      </c>
      <c r="BR525" s="218" t="s">
        <v>686</v>
      </c>
      <c r="BS525" s="218" t="s">
        <v>241</v>
      </c>
      <c r="BT525" s="194" t="str">
        <f t="shared" si="47"/>
        <v>Maintained</v>
      </c>
      <c r="BU525" s="211">
        <v>0</v>
      </c>
      <c r="BV525" s="211">
        <v>199.5</v>
      </c>
      <c r="BW525" s="199">
        <f t="shared" si="45"/>
        <v>2</v>
      </c>
      <c r="BX525" s="195" t="str">
        <f t="shared" si="46"/>
        <v>8402</v>
      </c>
      <c r="BY525" s="195"/>
    </row>
    <row r="526" spans="66:77" ht="14.5" x14ac:dyDescent="0.35">
      <c r="BN526" s="218">
        <v>840</v>
      </c>
      <c r="BO526" s="218" t="s">
        <v>1141</v>
      </c>
      <c r="BP526" s="218">
        <v>8407013</v>
      </c>
      <c r="BQ526" s="218">
        <v>114340</v>
      </c>
      <c r="BR526" s="218" t="s">
        <v>687</v>
      </c>
      <c r="BS526" s="218" t="s">
        <v>241</v>
      </c>
      <c r="BT526" s="194" t="str">
        <f t="shared" si="47"/>
        <v>Maintained</v>
      </c>
      <c r="BU526" s="211">
        <v>61</v>
      </c>
      <c r="BV526" s="211">
        <v>184</v>
      </c>
      <c r="BW526" s="199">
        <f t="shared" si="45"/>
        <v>3</v>
      </c>
      <c r="BX526" s="195" t="str">
        <f t="shared" si="46"/>
        <v>8403</v>
      </c>
      <c r="BY526" s="195"/>
    </row>
    <row r="527" spans="66:77" ht="14.5" x14ac:dyDescent="0.35">
      <c r="BN527" s="218">
        <v>840</v>
      </c>
      <c r="BO527" s="218" t="s">
        <v>1141</v>
      </c>
      <c r="BP527" s="218">
        <v>8407014</v>
      </c>
      <c r="BQ527" s="218">
        <v>114341</v>
      </c>
      <c r="BR527" s="218" t="s">
        <v>688</v>
      </c>
      <c r="BS527" s="218" t="s">
        <v>241</v>
      </c>
      <c r="BT527" s="194" t="str">
        <f t="shared" si="47"/>
        <v>Maintained</v>
      </c>
      <c r="BU527" s="211">
        <v>78</v>
      </c>
      <c r="BV527" s="211">
        <v>0</v>
      </c>
      <c r="BW527" s="199">
        <f t="shared" si="45"/>
        <v>4</v>
      </c>
      <c r="BX527" s="195" t="str">
        <f t="shared" si="46"/>
        <v>8404</v>
      </c>
      <c r="BY527" s="195"/>
    </row>
    <row r="528" spans="66:77" ht="14.5" x14ac:dyDescent="0.35">
      <c r="BN528" s="218">
        <v>840</v>
      </c>
      <c r="BO528" s="218" t="s">
        <v>1141</v>
      </c>
      <c r="BP528" s="218">
        <v>8407028</v>
      </c>
      <c r="BQ528" s="218">
        <v>114345</v>
      </c>
      <c r="BR528" s="218" t="s">
        <v>689</v>
      </c>
      <c r="BS528" s="218" t="s">
        <v>241</v>
      </c>
      <c r="BT528" s="194" t="str">
        <f t="shared" si="47"/>
        <v>Maintained</v>
      </c>
      <c r="BU528" s="211">
        <v>62</v>
      </c>
      <c r="BV528" s="211">
        <v>61</v>
      </c>
      <c r="BW528" s="199">
        <f t="shared" si="45"/>
        <v>5</v>
      </c>
      <c r="BX528" s="195" t="str">
        <f t="shared" si="46"/>
        <v>8405</v>
      </c>
      <c r="BY528" s="195"/>
    </row>
    <row r="529" spans="66:77" ht="14.5" x14ac:dyDescent="0.35">
      <c r="BN529" s="218">
        <v>840</v>
      </c>
      <c r="BO529" s="218" t="s">
        <v>1141</v>
      </c>
      <c r="BP529" s="218">
        <v>8407029</v>
      </c>
      <c r="BQ529" s="218">
        <v>138718</v>
      </c>
      <c r="BR529" s="218" t="s">
        <v>690</v>
      </c>
      <c r="BS529" s="218" t="s">
        <v>245</v>
      </c>
      <c r="BT529" s="194" t="str">
        <f t="shared" si="47"/>
        <v>Academy</v>
      </c>
      <c r="BU529" s="211">
        <v>74</v>
      </c>
      <c r="BV529" s="211">
        <v>149</v>
      </c>
      <c r="BW529" s="199">
        <f t="shared" si="45"/>
        <v>6</v>
      </c>
      <c r="BX529" s="195" t="str">
        <f t="shared" si="46"/>
        <v>8406</v>
      </c>
      <c r="BY529" s="195"/>
    </row>
    <row r="530" spans="66:77" ht="14.5" x14ac:dyDescent="0.35">
      <c r="BN530" s="218">
        <v>840</v>
      </c>
      <c r="BO530" s="218" t="s">
        <v>1141</v>
      </c>
      <c r="BP530" s="218">
        <v>8407032</v>
      </c>
      <c r="BQ530" s="218">
        <v>114349</v>
      </c>
      <c r="BR530" s="218" t="s">
        <v>691</v>
      </c>
      <c r="BS530" s="218" t="s">
        <v>241</v>
      </c>
      <c r="BT530" s="194" t="str">
        <f t="shared" si="47"/>
        <v>Maintained</v>
      </c>
      <c r="BU530" s="211">
        <v>90</v>
      </c>
      <c r="BV530" s="211">
        <v>154</v>
      </c>
      <c r="BW530" s="199">
        <f t="shared" si="45"/>
        <v>7</v>
      </c>
      <c r="BX530" s="195" t="str">
        <f t="shared" si="46"/>
        <v>8407</v>
      </c>
      <c r="BY530" s="195"/>
    </row>
    <row r="531" spans="66:77" ht="14.5" x14ac:dyDescent="0.35">
      <c r="BN531" s="218">
        <v>840</v>
      </c>
      <c r="BO531" s="218" t="s">
        <v>1141</v>
      </c>
      <c r="BP531" s="218">
        <v>8407033</v>
      </c>
      <c r="BQ531" s="218">
        <v>134662</v>
      </c>
      <c r="BR531" s="218" t="s">
        <v>692</v>
      </c>
      <c r="BS531" s="218" t="s">
        <v>241</v>
      </c>
      <c r="BT531" s="194" t="str">
        <f t="shared" si="47"/>
        <v>Maintained</v>
      </c>
      <c r="BU531" s="211">
        <v>0</v>
      </c>
      <c r="BV531" s="211">
        <v>353</v>
      </c>
      <c r="BW531" s="199">
        <f t="shared" si="45"/>
        <v>8</v>
      </c>
      <c r="BX531" s="195" t="str">
        <f t="shared" si="46"/>
        <v>8408</v>
      </c>
      <c r="BY531" s="195"/>
    </row>
    <row r="532" spans="66:77" ht="14.5" x14ac:dyDescent="0.35">
      <c r="BN532" s="218">
        <v>840</v>
      </c>
      <c r="BO532" s="218" t="s">
        <v>1141</v>
      </c>
      <c r="BP532" s="218">
        <v>8407034</v>
      </c>
      <c r="BQ532" s="218">
        <v>134663</v>
      </c>
      <c r="BR532" s="218" t="s">
        <v>693</v>
      </c>
      <c r="BS532" s="218" t="s">
        <v>241</v>
      </c>
      <c r="BT532" s="194" t="str">
        <f t="shared" si="47"/>
        <v>Maintained</v>
      </c>
      <c r="BU532" s="211">
        <v>193</v>
      </c>
      <c r="BV532" s="211">
        <v>0</v>
      </c>
      <c r="BW532" s="199">
        <f t="shared" ref="BW532:BW595" si="48">IF(BN532=BN531,BW531+1,1)</f>
        <v>9</v>
      </c>
      <c r="BX532" s="195" t="str">
        <f t="shared" ref="BX532:BX595" si="49">BN532&amp;BW532</f>
        <v>8409</v>
      </c>
      <c r="BY532" s="195"/>
    </row>
    <row r="533" spans="66:77" ht="14.5" x14ac:dyDescent="0.35">
      <c r="BN533" s="218">
        <v>841</v>
      </c>
      <c r="BO533" s="218" t="s">
        <v>127</v>
      </c>
      <c r="BP533" s="218">
        <v>8417000</v>
      </c>
      <c r="BQ533" s="218">
        <v>139691</v>
      </c>
      <c r="BR533" s="218" t="s">
        <v>694</v>
      </c>
      <c r="BS533" s="218" t="s">
        <v>256</v>
      </c>
      <c r="BT533" s="194" t="str">
        <f t="shared" si="47"/>
        <v>Academy</v>
      </c>
      <c r="BU533" s="211">
        <v>52</v>
      </c>
      <c r="BV533" s="211">
        <v>0</v>
      </c>
      <c r="BW533" s="199">
        <f t="shared" si="48"/>
        <v>1</v>
      </c>
      <c r="BX533" s="195" t="str">
        <f t="shared" si="49"/>
        <v>8411</v>
      </c>
      <c r="BY533" s="195"/>
    </row>
    <row r="534" spans="66:77" ht="14.5" x14ac:dyDescent="0.35">
      <c r="BN534" s="218">
        <v>841</v>
      </c>
      <c r="BO534" s="218" t="s">
        <v>127</v>
      </c>
      <c r="BP534" s="218">
        <v>8417031</v>
      </c>
      <c r="BQ534" s="218">
        <v>138093</v>
      </c>
      <c r="BR534" s="218" t="s">
        <v>695</v>
      </c>
      <c r="BS534" s="218" t="s">
        <v>245</v>
      </c>
      <c r="BT534" s="194" t="str">
        <f t="shared" si="47"/>
        <v>Academy</v>
      </c>
      <c r="BU534" s="211">
        <v>117</v>
      </c>
      <c r="BV534" s="211">
        <v>212</v>
      </c>
      <c r="BW534" s="199">
        <f t="shared" si="48"/>
        <v>2</v>
      </c>
      <c r="BX534" s="195" t="str">
        <f t="shared" si="49"/>
        <v>8412</v>
      </c>
      <c r="BY534" s="195"/>
    </row>
    <row r="535" spans="66:77" ht="14.5" x14ac:dyDescent="0.35">
      <c r="BN535" s="218">
        <v>845</v>
      </c>
      <c r="BO535" s="218" t="s">
        <v>139</v>
      </c>
      <c r="BP535" s="218">
        <v>8457001</v>
      </c>
      <c r="BQ535" s="218">
        <v>148035</v>
      </c>
      <c r="BR535" s="218" t="s">
        <v>1120</v>
      </c>
      <c r="BS535" s="218" t="s">
        <v>256</v>
      </c>
      <c r="BT535" s="194" t="str">
        <f t="shared" si="47"/>
        <v>Academy</v>
      </c>
      <c r="BU535" s="211">
        <v>23.5</v>
      </c>
      <c r="BV535" s="211">
        <v>47</v>
      </c>
      <c r="BW535" s="199">
        <f t="shared" si="48"/>
        <v>1</v>
      </c>
      <c r="BX535" s="195" t="str">
        <f t="shared" si="49"/>
        <v>8451</v>
      </c>
      <c r="BY535" s="195"/>
    </row>
    <row r="536" spans="66:77" ht="14.5" x14ac:dyDescent="0.35">
      <c r="BN536" s="218">
        <v>845</v>
      </c>
      <c r="BO536" s="218" t="s">
        <v>139</v>
      </c>
      <c r="BP536" s="218">
        <v>8457005</v>
      </c>
      <c r="BQ536" s="218">
        <v>149138</v>
      </c>
      <c r="BR536" s="218" t="s">
        <v>1209</v>
      </c>
      <c r="BS536" s="218" t="s">
        <v>256</v>
      </c>
      <c r="BT536" s="194" t="str">
        <f t="shared" si="47"/>
        <v>Academy</v>
      </c>
      <c r="BU536" s="211">
        <v>84.5</v>
      </c>
      <c r="BV536" s="211">
        <v>43</v>
      </c>
      <c r="BW536" s="199">
        <f t="shared" si="48"/>
        <v>2</v>
      </c>
      <c r="BX536" s="195" t="str">
        <f t="shared" si="49"/>
        <v>8452</v>
      </c>
      <c r="BY536" s="195"/>
    </row>
    <row r="537" spans="66:77" ht="14.5" x14ac:dyDescent="0.35">
      <c r="BN537" s="218">
        <v>845</v>
      </c>
      <c r="BO537" s="218" t="s">
        <v>139</v>
      </c>
      <c r="BP537" s="218">
        <v>8457006</v>
      </c>
      <c r="BQ537" s="218">
        <v>149695</v>
      </c>
      <c r="BR537" s="218" t="s">
        <v>1166</v>
      </c>
      <c r="BS537" s="218" t="s">
        <v>256</v>
      </c>
      <c r="BT537" s="194" t="str">
        <f t="shared" si="47"/>
        <v>Academy</v>
      </c>
      <c r="BU537" s="211">
        <v>7</v>
      </c>
      <c r="BV537" s="211">
        <v>38</v>
      </c>
      <c r="BW537" s="199">
        <f t="shared" si="48"/>
        <v>3</v>
      </c>
      <c r="BX537" s="195" t="str">
        <f t="shared" si="49"/>
        <v>8453</v>
      </c>
      <c r="BY537" s="195"/>
    </row>
    <row r="538" spans="66:77" ht="14.5" x14ac:dyDescent="0.35">
      <c r="BN538" s="218">
        <v>845</v>
      </c>
      <c r="BO538" s="218" t="s">
        <v>139</v>
      </c>
      <c r="BP538" s="218">
        <v>8457011</v>
      </c>
      <c r="BQ538" s="218">
        <v>142163</v>
      </c>
      <c r="BR538" s="218" t="s">
        <v>696</v>
      </c>
      <c r="BS538" s="218" t="s">
        <v>245</v>
      </c>
      <c r="BT538" s="194" t="str">
        <f t="shared" si="47"/>
        <v>Academy</v>
      </c>
      <c r="BU538" s="211">
        <v>13</v>
      </c>
      <c r="BV538" s="211">
        <v>74</v>
      </c>
      <c r="BW538" s="199">
        <f t="shared" si="48"/>
        <v>4</v>
      </c>
      <c r="BX538" s="195" t="str">
        <f t="shared" si="49"/>
        <v>8454</v>
      </c>
      <c r="BY538" s="195"/>
    </row>
    <row r="539" spans="66:77" ht="14.5" x14ac:dyDescent="0.35">
      <c r="BN539" s="218">
        <v>845</v>
      </c>
      <c r="BO539" s="218" t="s">
        <v>139</v>
      </c>
      <c r="BP539" s="218">
        <v>8457017</v>
      </c>
      <c r="BQ539" s="218">
        <v>139521</v>
      </c>
      <c r="BR539" s="218" t="s">
        <v>697</v>
      </c>
      <c r="BS539" s="218" t="s">
        <v>245</v>
      </c>
      <c r="BT539" s="194" t="str">
        <f t="shared" si="47"/>
        <v>Academy</v>
      </c>
      <c r="BU539" s="211">
        <v>63.5</v>
      </c>
      <c r="BV539" s="211">
        <v>59</v>
      </c>
      <c r="BW539" s="199">
        <f t="shared" si="48"/>
        <v>5</v>
      </c>
      <c r="BX539" s="195" t="str">
        <f t="shared" si="49"/>
        <v>8455</v>
      </c>
      <c r="BY539" s="195"/>
    </row>
    <row r="540" spans="66:77" ht="14.5" x14ac:dyDescent="0.35">
      <c r="BN540" s="218">
        <v>845</v>
      </c>
      <c r="BO540" s="218" t="s">
        <v>139</v>
      </c>
      <c r="BP540" s="218">
        <v>8457021</v>
      </c>
      <c r="BQ540" s="218">
        <v>114688</v>
      </c>
      <c r="BR540" s="218" t="s">
        <v>698</v>
      </c>
      <c r="BS540" s="218" t="s">
        <v>241</v>
      </c>
      <c r="BT540" s="194" t="str">
        <f t="shared" si="47"/>
        <v>Maintained</v>
      </c>
      <c r="BU540" s="211">
        <v>51</v>
      </c>
      <c r="BV540" s="211">
        <v>89</v>
      </c>
      <c r="BW540" s="199">
        <f t="shared" si="48"/>
        <v>6</v>
      </c>
      <c r="BX540" s="195" t="str">
        <f t="shared" si="49"/>
        <v>8456</v>
      </c>
      <c r="BY540" s="195"/>
    </row>
    <row r="541" spans="66:77" ht="14.5" x14ac:dyDescent="0.35">
      <c r="BN541" s="218">
        <v>845</v>
      </c>
      <c r="BO541" s="218" t="s">
        <v>139</v>
      </c>
      <c r="BP541" s="218">
        <v>8457024</v>
      </c>
      <c r="BQ541" s="218">
        <v>141476</v>
      </c>
      <c r="BR541" s="218" t="s">
        <v>699</v>
      </c>
      <c r="BS541" s="218" t="s">
        <v>245</v>
      </c>
      <c r="BT541" s="194" t="str">
        <f t="shared" si="47"/>
        <v>Academy</v>
      </c>
      <c r="BU541" s="211">
        <v>100</v>
      </c>
      <c r="BV541" s="211">
        <v>0</v>
      </c>
      <c r="BW541" s="199">
        <f t="shared" si="48"/>
        <v>7</v>
      </c>
      <c r="BX541" s="195" t="str">
        <f t="shared" si="49"/>
        <v>8457</v>
      </c>
      <c r="BY541" s="195"/>
    </row>
    <row r="542" spans="66:77" ht="14.5" x14ac:dyDescent="0.35">
      <c r="BN542" s="218">
        <v>845</v>
      </c>
      <c r="BO542" s="218" t="s">
        <v>139</v>
      </c>
      <c r="BP542" s="218">
        <v>8457025</v>
      </c>
      <c r="BQ542" s="218">
        <v>141475</v>
      </c>
      <c r="BR542" s="218" t="s">
        <v>700</v>
      </c>
      <c r="BS542" s="218" t="s">
        <v>245</v>
      </c>
      <c r="BT542" s="194" t="str">
        <f t="shared" si="47"/>
        <v>Academy</v>
      </c>
      <c r="BU542" s="211">
        <v>0</v>
      </c>
      <c r="BV542" s="211">
        <v>161</v>
      </c>
      <c r="BW542" s="199">
        <f t="shared" si="48"/>
        <v>8</v>
      </c>
      <c r="BX542" s="195" t="str">
        <f t="shared" si="49"/>
        <v>8458</v>
      </c>
      <c r="BY542" s="195"/>
    </row>
    <row r="543" spans="66:77" ht="14.5" x14ac:dyDescent="0.35">
      <c r="BN543" s="218">
        <v>845</v>
      </c>
      <c r="BO543" s="218" t="s">
        <v>139</v>
      </c>
      <c r="BP543" s="218">
        <v>8457030</v>
      </c>
      <c r="BQ543" s="218">
        <v>142745</v>
      </c>
      <c r="BR543" s="218" t="s">
        <v>701</v>
      </c>
      <c r="BS543" s="218" t="s">
        <v>245</v>
      </c>
      <c r="BT543" s="194" t="str">
        <f t="shared" si="47"/>
        <v>Academy</v>
      </c>
      <c r="BU543" s="211">
        <v>169</v>
      </c>
      <c r="BV543" s="211">
        <v>0</v>
      </c>
      <c r="BW543" s="199">
        <f t="shared" si="48"/>
        <v>9</v>
      </c>
      <c r="BX543" s="195" t="str">
        <f t="shared" si="49"/>
        <v>8459</v>
      </c>
      <c r="BY543" s="195"/>
    </row>
    <row r="544" spans="66:77" ht="14.5" x14ac:dyDescent="0.35">
      <c r="BN544" s="218">
        <v>845</v>
      </c>
      <c r="BO544" s="218" t="s">
        <v>139</v>
      </c>
      <c r="BP544" s="218">
        <v>8457031</v>
      </c>
      <c r="BQ544" s="218">
        <v>142744</v>
      </c>
      <c r="BR544" s="218" t="s">
        <v>702</v>
      </c>
      <c r="BS544" s="218" t="s">
        <v>245</v>
      </c>
      <c r="BT544" s="194" t="str">
        <f t="shared" si="47"/>
        <v>Academy</v>
      </c>
      <c r="BU544" s="211">
        <v>0</v>
      </c>
      <c r="BV544" s="211">
        <v>114</v>
      </c>
      <c r="BW544" s="199">
        <f t="shared" si="48"/>
        <v>10</v>
      </c>
      <c r="BX544" s="195" t="str">
        <f t="shared" si="49"/>
        <v>84510</v>
      </c>
      <c r="BY544" s="195"/>
    </row>
    <row r="545" spans="66:77" ht="14.5" x14ac:dyDescent="0.35">
      <c r="BN545" s="218">
        <v>845</v>
      </c>
      <c r="BO545" s="218" t="s">
        <v>139</v>
      </c>
      <c r="BP545" s="218">
        <v>8457032</v>
      </c>
      <c r="BQ545" s="218">
        <v>145254</v>
      </c>
      <c r="BR545" s="218" t="s">
        <v>703</v>
      </c>
      <c r="BS545" s="218" t="s">
        <v>245</v>
      </c>
      <c r="BT545" s="194" t="str">
        <f t="shared" si="47"/>
        <v>Academy</v>
      </c>
      <c r="BU545" s="211">
        <v>0</v>
      </c>
      <c r="BV545" s="211">
        <v>123</v>
      </c>
      <c r="BW545" s="199">
        <f t="shared" si="48"/>
        <v>11</v>
      </c>
      <c r="BX545" s="195" t="str">
        <f t="shared" si="49"/>
        <v>84511</v>
      </c>
      <c r="BY545" s="195"/>
    </row>
    <row r="546" spans="66:77" ht="14.5" x14ac:dyDescent="0.35">
      <c r="BN546" s="218">
        <v>845</v>
      </c>
      <c r="BO546" s="218" t="s">
        <v>139</v>
      </c>
      <c r="BP546" s="218">
        <v>8457035</v>
      </c>
      <c r="BQ546" s="218">
        <v>142151</v>
      </c>
      <c r="BR546" s="218" t="s">
        <v>1121</v>
      </c>
      <c r="BS546" s="218" t="s">
        <v>245</v>
      </c>
      <c r="BT546" s="194" t="str">
        <f t="shared" si="47"/>
        <v>Academy</v>
      </c>
      <c r="BU546" s="211">
        <v>24</v>
      </c>
      <c r="BV546" s="211">
        <v>59</v>
      </c>
      <c r="BW546" s="199">
        <f t="shared" si="48"/>
        <v>12</v>
      </c>
      <c r="BX546" s="195" t="str">
        <f t="shared" si="49"/>
        <v>84512</v>
      </c>
      <c r="BY546" s="195"/>
    </row>
    <row r="547" spans="66:77" ht="14.5" x14ac:dyDescent="0.35">
      <c r="BN547" s="218">
        <v>845</v>
      </c>
      <c r="BO547" s="218" t="s">
        <v>139</v>
      </c>
      <c r="BP547" s="218">
        <v>8457036</v>
      </c>
      <c r="BQ547" s="218">
        <v>142146</v>
      </c>
      <c r="BR547" s="218" t="s">
        <v>704</v>
      </c>
      <c r="BS547" s="218" t="s">
        <v>245</v>
      </c>
      <c r="BT547" s="194" t="str">
        <f t="shared" si="47"/>
        <v>Academy</v>
      </c>
      <c r="BU547" s="211">
        <v>25</v>
      </c>
      <c r="BV547" s="211">
        <v>51</v>
      </c>
      <c r="BW547" s="199">
        <f t="shared" si="48"/>
        <v>13</v>
      </c>
      <c r="BX547" s="195" t="str">
        <f t="shared" si="49"/>
        <v>84513</v>
      </c>
      <c r="BY547" s="195"/>
    </row>
    <row r="548" spans="66:77" ht="14.5" x14ac:dyDescent="0.35">
      <c r="BN548" s="218">
        <v>846</v>
      </c>
      <c r="BO548" s="218" t="s">
        <v>111</v>
      </c>
      <c r="BP548" s="218">
        <v>8467004</v>
      </c>
      <c r="BQ548" s="218">
        <v>114678</v>
      </c>
      <c r="BR548" s="218" t="s">
        <v>705</v>
      </c>
      <c r="BS548" s="218" t="s">
        <v>241</v>
      </c>
      <c r="BT548" s="194" t="str">
        <f t="shared" si="47"/>
        <v>Maintained</v>
      </c>
      <c r="BU548" s="211">
        <v>0</v>
      </c>
      <c r="BV548" s="211">
        <v>36</v>
      </c>
      <c r="BW548" s="199">
        <f t="shared" si="48"/>
        <v>1</v>
      </c>
      <c r="BX548" s="195" t="str">
        <f t="shared" si="49"/>
        <v>8461</v>
      </c>
      <c r="BY548" s="195"/>
    </row>
    <row r="549" spans="66:77" ht="14.5" x14ac:dyDescent="0.35">
      <c r="BN549" s="218">
        <v>846</v>
      </c>
      <c r="BO549" s="218" t="s">
        <v>111</v>
      </c>
      <c r="BP549" s="218">
        <v>8467006</v>
      </c>
      <c r="BQ549" s="218">
        <v>114680</v>
      </c>
      <c r="BR549" s="218" t="s">
        <v>706</v>
      </c>
      <c r="BS549" s="218" t="s">
        <v>241</v>
      </c>
      <c r="BT549" s="194" t="str">
        <f t="shared" si="47"/>
        <v>Maintained</v>
      </c>
      <c r="BU549" s="211">
        <v>101</v>
      </c>
      <c r="BV549" s="211">
        <v>116</v>
      </c>
      <c r="BW549" s="199">
        <f t="shared" si="48"/>
        <v>2</v>
      </c>
      <c r="BX549" s="195" t="str">
        <f t="shared" si="49"/>
        <v>8462</v>
      </c>
      <c r="BY549" s="195"/>
    </row>
    <row r="550" spans="66:77" ht="14.5" x14ac:dyDescent="0.35">
      <c r="BN550" s="218">
        <v>846</v>
      </c>
      <c r="BO550" s="218" t="s">
        <v>111</v>
      </c>
      <c r="BP550" s="218">
        <v>8467018</v>
      </c>
      <c r="BQ550" s="218">
        <v>114687</v>
      </c>
      <c r="BR550" s="218" t="s">
        <v>707</v>
      </c>
      <c r="BS550" s="218" t="s">
        <v>241</v>
      </c>
      <c r="BT550" s="194" t="str">
        <f t="shared" si="47"/>
        <v>Maintained</v>
      </c>
      <c r="BU550" s="211">
        <v>88</v>
      </c>
      <c r="BV550" s="211">
        <v>151</v>
      </c>
      <c r="BW550" s="199">
        <f t="shared" si="48"/>
        <v>3</v>
      </c>
      <c r="BX550" s="195" t="str">
        <f t="shared" si="49"/>
        <v>8463</v>
      </c>
      <c r="BY550" s="195"/>
    </row>
    <row r="551" spans="66:77" ht="14.5" x14ac:dyDescent="0.35">
      <c r="BN551" s="218">
        <v>850</v>
      </c>
      <c r="BO551" s="218" t="s">
        <v>146</v>
      </c>
      <c r="BP551" s="218">
        <v>8505950</v>
      </c>
      <c r="BQ551" s="218">
        <v>116511</v>
      </c>
      <c r="BR551" s="218" t="s">
        <v>708</v>
      </c>
      <c r="BS551" s="218" t="s">
        <v>241</v>
      </c>
      <c r="BT551" s="194" t="str">
        <f t="shared" si="47"/>
        <v>Maintained</v>
      </c>
      <c r="BU551" s="211">
        <v>0</v>
      </c>
      <c r="BV551" s="211">
        <v>224</v>
      </c>
      <c r="BW551" s="199">
        <f t="shared" si="48"/>
        <v>1</v>
      </c>
      <c r="BX551" s="195" t="str">
        <f t="shared" si="49"/>
        <v>8501</v>
      </c>
      <c r="BY551" s="195"/>
    </row>
    <row r="552" spans="66:77" ht="14.5" x14ac:dyDescent="0.35">
      <c r="BN552" s="218">
        <v>850</v>
      </c>
      <c r="BO552" s="218" t="s">
        <v>146</v>
      </c>
      <c r="BP552" s="218">
        <v>8507000</v>
      </c>
      <c r="BQ552" s="218">
        <v>131559</v>
      </c>
      <c r="BR552" s="218" t="s">
        <v>709</v>
      </c>
      <c r="BS552" s="218" t="s">
        <v>241</v>
      </c>
      <c r="BT552" s="194" t="str">
        <f t="shared" si="47"/>
        <v>Maintained</v>
      </c>
      <c r="BU552" s="211">
        <v>70</v>
      </c>
      <c r="BV552" s="211">
        <v>69</v>
      </c>
      <c r="BW552" s="199">
        <f t="shared" si="48"/>
        <v>2</v>
      </c>
      <c r="BX552" s="195" t="str">
        <f t="shared" si="49"/>
        <v>8502</v>
      </c>
      <c r="BY552" s="195"/>
    </row>
    <row r="553" spans="66:77" ht="14.5" x14ac:dyDescent="0.35">
      <c r="BN553" s="218">
        <v>850</v>
      </c>
      <c r="BO553" s="218" t="s">
        <v>146</v>
      </c>
      <c r="BP553" s="218">
        <v>8507001</v>
      </c>
      <c r="BQ553" s="218">
        <v>133581</v>
      </c>
      <c r="BR553" s="218" t="s">
        <v>710</v>
      </c>
      <c r="BS553" s="218" t="s">
        <v>241</v>
      </c>
      <c r="BT553" s="194" t="str">
        <f t="shared" si="47"/>
        <v>Maintained</v>
      </c>
      <c r="BU553" s="211">
        <v>0</v>
      </c>
      <c r="BV553" s="211">
        <v>85</v>
      </c>
      <c r="BW553" s="199">
        <f t="shared" si="48"/>
        <v>3</v>
      </c>
      <c r="BX553" s="195" t="str">
        <f t="shared" si="49"/>
        <v>8503</v>
      </c>
      <c r="BY553" s="195"/>
    </row>
    <row r="554" spans="66:77" ht="14.5" x14ac:dyDescent="0.35">
      <c r="BN554" s="218">
        <v>850</v>
      </c>
      <c r="BO554" s="218" t="s">
        <v>146</v>
      </c>
      <c r="BP554" s="218">
        <v>8507004</v>
      </c>
      <c r="BQ554" s="218">
        <v>141187</v>
      </c>
      <c r="BR554" s="218" t="s">
        <v>711</v>
      </c>
      <c r="BS554" s="218" t="s">
        <v>286</v>
      </c>
      <c r="BT554" s="194" t="str">
        <f t="shared" si="47"/>
        <v>Academy</v>
      </c>
      <c r="BU554" s="211">
        <v>0</v>
      </c>
      <c r="BV554" s="211">
        <v>32</v>
      </c>
      <c r="BW554" s="199">
        <f t="shared" si="48"/>
        <v>4</v>
      </c>
      <c r="BX554" s="195" t="str">
        <f t="shared" si="49"/>
        <v>8504</v>
      </c>
      <c r="BY554" s="195"/>
    </row>
    <row r="555" spans="66:77" ht="14.5" x14ac:dyDescent="0.35">
      <c r="BN555" s="218">
        <v>850</v>
      </c>
      <c r="BO555" s="218" t="s">
        <v>146</v>
      </c>
      <c r="BP555" s="218">
        <v>8507005</v>
      </c>
      <c r="BQ555" s="218">
        <v>148343</v>
      </c>
      <c r="BR555" s="218" t="s">
        <v>1167</v>
      </c>
      <c r="BS555" s="218" t="s">
        <v>256</v>
      </c>
      <c r="BT555" s="194" t="str">
        <f t="shared" si="47"/>
        <v>Academy</v>
      </c>
      <c r="BU555" s="211">
        <v>43</v>
      </c>
      <c r="BV555" s="211">
        <v>89</v>
      </c>
      <c r="BW555" s="199">
        <f t="shared" si="48"/>
        <v>5</v>
      </c>
      <c r="BX555" s="195" t="str">
        <f t="shared" si="49"/>
        <v>8505</v>
      </c>
      <c r="BY555" s="195"/>
    </row>
    <row r="556" spans="66:77" ht="14.5" x14ac:dyDescent="0.35">
      <c r="BN556" s="218">
        <v>850</v>
      </c>
      <c r="BO556" s="218" t="s">
        <v>146</v>
      </c>
      <c r="BP556" s="218">
        <v>8507009</v>
      </c>
      <c r="BQ556" s="218">
        <v>116600</v>
      </c>
      <c r="BR556" s="218" t="s">
        <v>712</v>
      </c>
      <c r="BS556" s="218" t="s">
        <v>241</v>
      </c>
      <c r="BT556" s="194" t="str">
        <f t="shared" si="47"/>
        <v>Maintained</v>
      </c>
      <c r="BU556" s="211">
        <v>137</v>
      </c>
      <c r="BV556" s="211">
        <v>0</v>
      </c>
      <c r="BW556" s="199">
        <f t="shared" si="48"/>
        <v>6</v>
      </c>
      <c r="BX556" s="195" t="str">
        <f t="shared" si="49"/>
        <v>8506</v>
      </c>
      <c r="BY556" s="195"/>
    </row>
    <row r="557" spans="66:77" ht="14.5" x14ac:dyDescent="0.35">
      <c r="BN557" s="218">
        <v>850</v>
      </c>
      <c r="BO557" s="218" t="s">
        <v>146</v>
      </c>
      <c r="BP557" s="218">
        <v>8507014</v>
      </c>
      <c r="BQ557" s="218">
        <v>116603</v>
      </c>
      <c r="BR557" s="218" t="s">
        <v>713</v>
      </c>
      <c r="BS557" s="218" t="s">
        <v>241</v>
      </c>
      <c r="BT557" s="194" t="str">
        <f t="shared" si="47"/>
        <v>Maintained</v>
      </c>
      <c r="BU557" s="211">
        <v>4</v>
      </c>
      <c r="BV557" s="211">
        <v>89</v>
      </c>
      <c r="BW557" s="199">
        <f t="shared" si="48"/>
        <v>7</v>
      </c>
      <c r="BX557" s="195" t="str">
        <f t="shared" si="49"/>
        <v>8507</v>
      </c>
      <c r="BY557" s="195"/>
    </row>
    <row r="558" spans="66:77" ht="14.5" x14ac:dyDescent="0.35">
      <c r="BN558" s="218">
        <v>850</v>
      </c>
      <c r="BO558" s="218" t="s">
        <v>146</v>
      </c>
      <c r="BP558" s="218">
        <v>8507015</v>
      </c>
      <c r="BQ558" s="218">
        <v>116604</v>
      </c>
      <c r="BR558" s="218" t="s">
        <v>714</v>
      </c>
      <c r="BS558" s="218" t="s">
        <v>241</v>
      </c>
      <c r="BT558" s="194" t="str">
        <f t="shared" si="47"/>
        <v>Maintained</v>
      </c>
      <c r="BU558" s="211">
        <v>110</v>
      </c>
      <c r="BV558" s="211">
        <v>0</v>
      </c>
      <c r="BW558" s="199">
        <f t="shared" si="48"/>
        <v>8</v>
      </c>
      <c r="BX558" s="195" t="str">
        <f t="shared" si="49"/>
        <v>8508</v>
      </c>
      <c r="BY558" s="195"/>
    </row>
    <row r="559" spans="66:77" ht="14.5" x14ac:dyDescent="0.35">
      <c r="BN559" s="218">
        <v>850</v>
      </c>
      <c r="BO559" s="218" t="s">
        <v>146</v>
      </c>
      <c r="BP559" s="218">
        <v>8507016</v>
      </c>
      <c r="BQ559" s="218">
        <v>116605</v>
      </c>
      <c r="BR559" s="218" t="s">
        <v>715</v>
      </c>
      <c r="BS559" s="218" t="s">
        <v>241</v>
      </c>
      <c r="BT559" s="194" t="str">
        <f t="shared" si="47"/>
        <v>Maintained</v>
      </c>
      <c r="BU559" s="211">
        <v>102</v>
      </c>
      <c r="BV559" s="211">
        <v>0</v>
      </c>
      <c r="BW559" s="199">
        <f t="shared" si="48"/>
        <v>9</v>
      </c>
      <c r="BX559" s="195" t="str">
        <f t="shared" si="49"/>
        <v>8509</v>
      </c>
      <c r="BY559" s="195"/>
    </row>
    <row r="560" spans="66:77" ht="14.5" x14ac:dyDescent="0.35">
      <c r="BN560" s="218">
        <v>850</v>
      </c>
      <c r="BO560" s="218" t="s">
        <v>146</v>
      </c>
      <c r="BP560" s="218">
        <v>8507018</v>
      </c>
      <c r="BQ560" s="218">
        <v>116607</v>
      </c>
      <c r="BR560" s="218" t="s">
        <v>716</v>
      </c>
      <c r="BS560" s="218" t="s">
        <v>241</v>
      </c>
      <c r="BT560" s="194" t="str">
        <f t="shared" si="47"/>
        <v>Maintained</v>
      </c>
      <c r="BU560" s="211">
        <v>131</v>
      </c>
      <c r="BV560" s="211">
        <v>0</v>
      </c>
      <c r="BW560" s="199">
        <f t="shared" si="48"/>
        <v>10</v>
      </c>
      <c r="BX560" s="195" t="str">
        <f t="shared" si="49"/>
        <v>85010</v>
      </c>
      <c r="BY560" s="195"/>
    </row>
    <row r="561" spans="66:77" ht="14.5" x14ac:dyDescent="0.35">
      <c r="BN561" s="218">
        <v>850</v>
      </c>
      <c r="BO561" s="218" t="s">
        <v>146</v>
      </c>
      <c r="BP561" s="218">
        <v>8507020</v>
      </c>
      <c r="BQ561" s="218">
        <v>116609</v>
      </c>
      <c r="BR561" s="218" t="s">
        <v>717</v>
      </c>
      <c r="BS561" s="218" t="s">
        <v>241</v>
      </c>
      <c r="BT561" s="194" t="str">
        <f t="shared" si="47"/>
        <v>Maintained</v>
      </c>
      <c r="BU561" s="211">
        <v>40</v>
      </c>
      <c r="BV561" s="211">
        <v>53</v>
      </c>
      <c r="BW561" s="199">
        <f t="shared" si="48"/>
        <v>11</v>
      </c>
      <c r="BX561" s="195" t="str">
        <f t="shared" si="49"/>
        <v>85011</v>
      </c>
      <c r="BY561" s="195"/>
    </row>
    <row r="562" spans="66:77" ht="14.5" x14ac:dyDescent="0.35">
      <c r="BN562" s="218">
        <v>850</v>
      </c>
      <c r="BO562" s="218" t="s">
        <v>146</v>
      </c>
      <c r="BP562" s="218">
        <v>8507023</v>
      </c>
      <c r="BQ562" s="218">
        <v>116611</v>
      </c>
      <c r="BR562" s="218" t="s">
        <v>718</v>
      </c>
      <c r="BS562" s="218" t="s">
        <v>241</v>
      </c>
      <c r="BT562" s="194" t="str">
        <f t="shared" si="47"/>
        <v>Maintained</v>
      </c>
      <c r="BU562" s="211">
        <v>45</v>
      </c>
      <c r="BV562" s="211">
        <v>57</v>
      </c>
      <c r="BW562" s="199">
        <f t="shared" si="48"/>
        <v>12</v>
      </c>
      <c r="BX562" s="195" t="str">
        <f t="shared" si="49"/>
        <v>85012</v>
      </c>
      <c r="BY562" s="195"/>
    </row>
    <row r="563" spans="66:77" ht="14.5" x14ac:dyDescent="0.35">
      <c r="BN563" s="218">
        <v>850</v>
      </c>
      <c r="BO563" s="218" t="s">
        <v>146</v>
      </c>
      <c r="BP563" s="218">
        <v>8507026</v>
      </c>
      <c r="BQ563" s="218">
        <v>116614</v>
      </c>
      <c r="BR563" s="218" t="s">
        <v>719</v>
      </c>
      <c r="BS563" s="218" t="s">
        <v>241</v>
      </c>
      <c r="BT563" s="194" t="str">
        <f t="shared" si="47"/>
        <v>Maintained</v>
      </c>
      <c r="BU563" s="211">
        <v>48</v>
      </c>
      <c r="BV563" s="211">
        <v>54</v>
      </c>
      <c r="BW563" s="199">
        <f t="shared" si="48"/>
        <v>13</v>
      </c>
      <c r="BX563" s="195" t="str">
        <f t="shared" si="49"/>
        <v>85013</v>
      </c>
      <c r="BY563" s="195"/>
    </row>
    <row r="564" spans="66:77" ht="14.5" x14ac:dyDescent="0.35">
      <c r="BN564" s="218">
        <v>850</v>
      </c>
      <c r="BO564" s="218" t="s">
        <v>146</v>
      </c>
      <c r="BP564" s="218">
        <v>8507032</v>
      </c>
      <c r="BQ564" s="218">
        <v>116617</v>
      </c>
      <c r="BR564" s="218" t="s">
        <v>720</v>
      </c>
      <c r="BS564" s="218" t="s">
        <v>241</v>
      </c>
      <c r="BT564" s="194" t="str">
        <f t="shared" si="47"/>
        <v>Maintained</v>
      </c>
      <c r="BU564" s="211">
        <v>0</v>
      </c>
      <c r="BV564" s="211">
        <v>193</v>
      </c>
      <c r="BW564" s="199">
        <f t="shared" si="48"/>
        <v>14</v>
      </c>
      <c r="BX564" s="195" t="str">
        <f t="shared" si="49"/>
        <v>85014</v>
      </c>
      <c r="BY564" s="195"/>
    </row>
    <row r="565" spans="66:77" ht="14.5" x14ac:dyDescent="0.35">
      <c r="BN565" s="218">
        <v>850</v>
      </c>
      <c r="BO565" s="218" t="s">
        <v>146</v>
      </c>
      <c r="BP565" s="218">
        <v>8507033</v>
      </c>
      <c r="BQ565" s="218">
        <v>116618</v>
      </c>
      <c r="BR565" s="218" t="s">
        <v>721</v>
      </c>
      <c r="BS565" s="218" t="s">
        <v>241</v>
      </c>
      <c r="BT565" s="194" t="str">
        <f t="shared" si="47"/>
        <v>Maintained</v>
      </c>
      <c r="BU565" s="211">
        <v>31</v>
      </c>
      <c r="BV565" s="211">
        <v>76</v>
      </c>
      <c r="BW565" s="199">
        <f t="shared" si="48"/>
        <v>15</v>
      </c>
      <c r="BX565" s="195" t="str">
        <f t="shared" si="49"/>
        <v>85015</v>
      </c>
      <c r="BY565" s="195"/>
    </row>
    <row r="566" spans="66:77" ht="14.5" x14ac:dyDescent="0.35">
      <c r="BN566" s="218">
        <v>850</v>
      </c>
      <c r="BO566" s="218" t="s">
        <v>146</v>
      </c>
      <c r="BP566" s="218">
        <v>8507041</v>
      </c>
      <c r="BQ566" s="218">
        <v>135823</v>
      </c>
      <c r="BR566" s="218" t="s">
        <v>722</v>
      </c>
      <c r="BS566" s="218" t="s">
        <v>241</v>
      </c>
      <c r="BT566" s="194" t="str">
        <f t="shared" si="47"/>
        <v>Maintained</v>
      </c>
      <c r="BU566" s="211">
        <v>101</v>
      </c>
      <c r="BV566" s="211">
        <v>41</v>
      </c>
      <c r="BW566" s="199">
        <f t="shared" si="48"/>
        <v>16</v>
      </c>
      <c r="BX566" s="195" t="str">
        <f t="shared" si="49"/>
        <v>85016</v>
      </c>
      <c r="BY566" s="195"/>
    </row>
    <row r="567" spans="66:77" ht="14.5" x14ac:dyDescent="0.35">
      <c r="BN567" s="218">
        <v>850</v>
      </c>
      <c r="BO567" s="218" t="s">
        <v>146</v>
      </c>
      <c r="BP567" s="218">
        <v>8507043</v>
      </c>
      <c r="BQ567" s="218">
        <v>137605</v>
      </c>
      <c r="BR567" s="218" t="s">
        <v>1241</v>
      </c>
      <c r="BS567" s="218" t="s">
        <v>245</v>
      </c>
      <c r="BT567" s="194" t="str">
        <f t="shared" si="47"/>
        <v>Academy</v>
      </c>
      <c r="BU567" s="211">
        <v>0</v>
      </c>
      <c r="BV567" s="211">
        <v>229</v>
      </c>
      <c r="BW567" s="199">
        <f t="shared" si="48"/>
        <v>17</v>
      </c>
      <c r="BX567" s="195" t="str">
        <f t="shared" si="49"/>
        <v>85017</v>
      </c>
      <c r="BY567" s="195"/>
    </row>
    <row r="568" spans="66:77" ht="14.5" x14ac:dyDescent="0.35">
      <c r="BN568" s="218">
        <v>850</v>
      </c>
      <c r="BO568" s="218" t="s">
        <v>146</v>
      </c>
      <c r="BP568" s="218">
        <v>8507051</v>
      </c>
      <c r="BQ568" s="218">
        <v>116633</v>
      </c>
      <c r="BR568" s="218" t="s">
        <v>723</v>
      </c>
      <c r="BS568" s="218" t="s">
        <v>241</v>
      </c>
      <c r="BT568" s="194" t="str">
        <f t="shared" si="47"/>
        <v>Maintained</v>
      </c>
      <c r="BU568" s="211">
        <v>80</v>
      </c>
      <c r="BV568" s="211">
        <v>0</v>
      </c>
      <c r="BW568" s="199">
        <f t="shared" si="48"/>
        <v>18</v>
      </c>
      <c r="BX568" s="195" t="str">
        <f t="shared" si="49"/>
        <v>85018</v>
      </c>
      <c r="BY568" s="195"/>
    </row>
    <row r="569" spans="66:77" ht="14.5" x14ac:dyDescent="0.35">
      <c r="BN569" s="218">
        <v>850</v>
      </c>
      <c r="BO569" s="218" t="s">
        <v>146</v>
      </c>
      <c r="BP569" s="218">
        <v>8507053</v>
      </c>
      <c r="BQ569" s="218">
        <v>116634</v>
      </c>
      <c r="BR569" s="218" t="s">
        <v>724</v>
      </c>
      <c r="BS569" s="218" t="s">
        <v>241</v>
      </c>
      <c r="BT569" s="194" t="str">
        <f t="shared" si="47"/>
        <v>Maintained</v>
      </c>
      <c r="BU569" s="211">
        <v>41</v>
      </c>
      <c r="BV569" s="211">
        <v>0</v>
      </c>
      <c r="BW569" s="199">
        <f t="shared" si="48"/>
        <v>19</v>
      </c>
      <c r="BX569" s="195" t="str">
        <f t="shared" si="49"/>
        <v>85019</v>
      </c>
      <c r="BY569" s="195"/>
    </row>
    <row r="570" spans="66:77" ht="14.5" x14ac:dyDescent="0.35">
      <c r="BN570" s="218">
        <v>850</v>
      </c>
      <c r="BO570" s="218" t="s">
        <v>146</v>
      </c>
      <c r="BP570" s="218">
        <v>8507067</v>
      </c>
      <c r="BQ570" s="218">
        <v>116635</v>
      </c>
      <c r="BR570" s="218" t="s">
        <v>725</v>
      </c>
      <c r="BS570" s="218" t="s">
        <v>241</v>
      </c>
      <c r="BT570" s="194" t="str">
        <f t="shared" si="47"/>
        <v>Maintained</v>
      </c>
      <c r="BU570" s="211">
        <v>59</v>
      </c>
      <c r="BV570" s="211">
        <v>0</v>
      </c>
      <c r="BW570" s="199">
        <f t="shared" si="48"/>
        <v>20</v>
      </c>
      <c r="BX570" s="195" t="str">
        <f t="shared" si="49"/>
        <v>85020</v>
      </c>
      <c r="BY570" s="195"/>
    </row>
    <row r="571" spans="66:77" ht="14.5" x14ac:dyDescent="0.35">
      <c r="BN571" s="218">
        <v>850</v>
      </c>
      <c r="BO571" s="218" t="s">
        <v>146</v>
      </c>
      <c r="BP571" s="218">
        <v>8507070</v>
      </c>
      <c r="BQ571" s="218">
        <v>116637</v>
      </c>
      <c r="BR571" s="218" t="s">
        <v>288</v>
      </c>
      <c r="BS571" s="218" t="s">
        <v>241</v>
      </c>
      <c r="BT571" s="194" t="str">
        <f t="shared" si="47"/>
        <v>Maintained</v>
      </c>
      <c r="BU571" s="211">
        <v>0</v>
      </c>
      <c r="BV571" s="211">
        <v>158</v>
      </c>
      <c r="BW571" s="199">
        <f t="shared" si="48"/>
        <v>21</v>
      </c>
      <c r="BX571" s="195" t="str">
        <f t="shared" si="49"/>
        <v>85021</v>
      </c>
      <c r="BY571" s="195"/>
    </row>
    <row r="572" spans="66:77" ht="14.5" x14ac:dyDescent="0.35">
      <c r="BN572" s="218">
        <v>850</v>
      </c>
      <c r="BO572" s="218" t="s">
        <v>146</v>
      </c>
      <c r="BP572" s="218">
        <v>8507072</v>
      </c>
      <c r="BQ572" s="218">
        <v>116639</v>
      </c>
      <c r="BR572" s="218" t="s">
        <v>726</v>
      </c>
      <c r="BS572" s="218" t="s">
        <v>241</v>
      </c>
      <c r="BT572" s="194" t="str">
        <f t="shared" si="47"/>
        <v>Maintained</v>
      </c>
      <c r="BU572" s="211">
        <v>0</v>
      </c>
      <c r="BV572" s="211">
        <v>111</v>
      </c>
      <c r="BW572" s="199">
        <f t="shared" si="48"/>
        <v>22</v>
      </c>
      <c r="BX572" s="195" t="str">
        <f t="shared" si="49"/>
        <v>85022</v>
      </c>
      <c r="BY572" s="195"/>
    </row>
    <row r="573" spans="66:77" ht="14.5" x14ac:dyDescent="0.35">
      <c r="BN573" s="218">
        <v>850</v>
      </c>
      <c r="BO573" s="218" t="s">
        <v>146</v>
      </c>
      <c r="BP573" s="218">
        <v>8507073</v>
      </c>
      <c r="BQ573" s="218">
        <v>116640</v>
      </c>
      <c r="BR573" s="218" t="s">
        <v>1168</v>
      </c>
      <c r="BS573" s="218" t="s">
        <v>241</v>
      </c>
      <c r="BT573" s="194" t="str">
        <f t="shared" si="47"/>
        <v>Maintained</v>
      </c>
      <c r="BU573" s="211">
        <v>84</v>
      </c>
      <c r="BV573" s="211">
        <v>208</v>
      </c>
      <c r="BW573" s="199">
        <f t="shared" si="48"/>
        <v>23</v>
      </c>
      <c r="BX573" s="195" t="str">
        <f t="shared" si="49"/>
        <v>85023</v>
      </c>
      <c r="BY573" s="195"/>
    </row>
    <row r="574" spans="66:77" ht="14.5" x14ac:dyDescent="0.35">
      <c r="BN574" s="218">
        <v>850</v>
      </c>
      <c r="BO574" s="218" t="s">
        <v>146</v>
      </c>
      <c r="BP574" s="218">
        <v>8507075</v>
      </c>
      <c r="BQ574" s="218">
        <v>116641</v>
      </c>
      <c r="BR574" s="218" t="s">
        <v>727</v>
      </c>
      <c r="BS574" s="218" t="s">
        <v>241</v>
      </c>
      <c r="BT574" s="194" t="str">
        <f t="shared" si="47"/>
        <v>Maintained</v>
      </c>
      <c r="BU574" s="211">
        <v>0</v>
      </c>
      <c r="BV574" s="211">
        <v>108</v>
      </c>
      <c r="BW574" s="199">
        <f t="shared" si="48"/>
        <v>24</v>
      </c>
      <c r="BX574" s="195" t="str">
        <f t="shared" si="49"/>
        <v>85024</v>
      </c>
      <c r="BY574" s="195"/>
    </row>
    <row r="575" spans="66:77" ht="14.5" x14ac:dyDescent="0.35">
      <c r="BN575" s="218">
        <v>850</v>
      </c>
      <c r="BO575" s="218" t="s">
        <v>146</v>
      </c>
      <c r="BP575" s="218">
        <v>8507076</v>
      </c>
      <c r="BQ575" s="218">
        <v>116642</v>
      </c>
      <c r="BR575" s="218" t="s">
        <v>728</v>
      </c>
      <c r="BS575" s="218" t="s">
        <v>241</v>
      </c>
      <c r="BT575" s="194" t="str">
        <f t="shared" si="47"/>
        <v>Maintained</v>
      </c>
      <c r="BU575" s="211">
        <v>172</v>
      </c>
      <c r="BV575" s="211">
        <v>0</v>
      </c>
      <c r="BW575" s="199">
        <f t="shared" si="48"/>
        <v>25</v>
      </c>
      <c r="BX575" s="195" t="str">
        <f t="shared" si="49"/>
        <v>85025</v>
      </c>
      <c r="BY575" s="195"/>
    </row>
    <row r="576" spans="66:77" ht="14.5" x14ac:dyDescent="0.35">
      <c r="BN576" s="218">
        <v>850</v>
      </c>
      <c r="BO576" s="218" t="s">
        <v>146</v>
      </c>
      <c r="BP576" s="218">
        <v>8507078</v>
      </c>
      <c r="BQ576" s="218">
        <v>140732</v>
      </c>
      <c r="BR576" s="218" t="s">
        <v>1169</v>
      </c>
      <c r="BS576" s="218" t="s">
        <v>245</v>
      </c>
      <c r="BT576" s="194" t="str">
        <f t="shared" si="47"/>
        <v>Academy</v>
      </c>
      <c r="BU576" s="211">
        <v>0</v>
      </c>
      <c r="BV576" s="211">
        <v>57</v>
      </c>
      <c r="BW576" s="199">
        <f t="shared" si="48"/>
        <v>26</v>
      </c>
      <c r="BX576" s="195" t="str">
        <f t="shared" si="49"/>
        <v>85026</v>
      </c>
      <c r="BY576" s="195"/>
    </row>
    <row r="577" spans="66:77" ht="14.5" x14ac:dyDescent="0.35">
      <c r="BN577" s="218">
        <v>850</v>
      </c>
      <c r="BO577" s="218" t="s">
        <v>146</v>
      </c>
      <c r="BP577" s="218">
        <v>8507079</v>
      </c>
      <c r="BQ577" s="218">
        <v>131068</v>
      </c>
      <c r="BR577" s="218" t="s">
        <v>729</v>
      </c>
      <c r="BS577" s="218" t="s">
        <v>241</v>
      </c>
      <c r="BT577" s="194" t="str">
        <f t="shared" si="47"/>
        <v>Maintained</v>
      </c>
      <c r="BU577" s="211">
        <v>60</v>
      </c>
      <c r="BV577" s="211">
        <v>82</v>
      </c>
      <c r="BW577" s="199">
        <f t="shared" si="48"/>
        <v>27</v>
      </c>
      <c r="BX577" s="195" t="str">
        <f t="shared" si="49"/>
        <v>85027</v>
      </c>
      <c r="BY577" s="195"/>
    </row>
    <row r="578" spans="66:77" ht="14.5" x14ac:dyDescent="0.35">
      <c r="BN578" s="218">
        <v>851</v>
      </c>
      <c r="BO578" s="218" t="s">
        <v>189</v>
      </c>
      <c r="BP578" s="218">
        <v>8517000</v>
      </c>
      <c r="BQ578" s="218">
        <v>139967</v>
      </c>
      <c r="BR578" s="218" t="s">
        <v>1122</v>
      </c>
      <c r="BS578" s="218" t="s">
        <v>286</v>
      </c>
      <c r="BT578" s="194" t="str">
        <f t="shared" si="47"/>
        <v>Academy</v>
      </c>
      <c r="BU578" s="211">
        <v>205</v>
      </c>
      <c r="BV578" s="211">
        <v>0</v>
      </c>
      <c r="BW578" s="199">
        <f t="shared" si="48"/>
        <v>1</v>
      </c>
      <c r="BX578" s="195" t="str">
        <f t="shared" si="49"/>
        <v>8511</v>
      </c>
      <c r="BY578" s="195"/>
    </row>
    <row r="579" spans="66:77" ht="14.5" x14ac:dyDescent="0.35">
      <c r="BN579" s="218">
        <v>851</v>
      </c>
      <c r="BO579" s="218" t="s">
        <v>189</v>
      </c>
      <c r="BP579" s="218">
        <v>8517001</v>
      </c>
      <c r="BQ579" s="218">
        <v>143828</v>
      </c>
      <c r="BR579" s="218" t="s">
        <v>730</v>
      </c>
      <c r="BS579" s="218" t="s">
        <v>286</v>
      </c>
      <c r="BT579" s="194" t="str">
        <f t="shared" si="47"/>
        <v>Academy</v>
      </c>
      <c r="BU579" s="211">
        <v>0</v>
      </c>
      <c r="BV579" s="211">
        <v>161</v>
      </c>
      <c r="BW579" s="199">
        <f t="shared" si="48"/>
        <v>2</v>
      </c>
      <c r="BX579" s="195" t="str">
        <f t="shared" si="49"/>
        <v>8512</v>
      </c>
      <c r="BY579" s="195"/>
    </row>
    <row r="580" spans="66:77" ht="14.5" x14ac:dyDescent="0.35">
      <c r="BN580" s="218">
        <v>851</v>
      </c>
      <c r="BO580" s="218" t="s">
        <v>189</v>
      </c>
      <c r="BP580" s="218">
        <v>8517002</v>
      </c>
      <c r="BQ580" s="218">
        <v>149336</v>
      </c>
      <c r="BR580" s="218" t="s">
        <v>1242</v>
      </c>
      <c r="BS580" s="218" t="s">
        <v>256</v>
      </c>
      <c r="BT580" s="194" t="str">
        <f t="shared" si="47"/>
        <v>Academy</v>
      </c>
      <c r="BU580" s="211">
        <v>14</v>
      </c>
      <c r="BV580" s="211">
        <v>49</v>
      </c>
      <c r="BW580" s="199">
        <f t="shared" si="48"/>
        <v>3</v>
      </c>
      <c r="BX580" s="195" t="str">
        <f t="shared" si="49"/>
        <v>8513</v>
      </c>
      <c r="BY580" s="195"/>
    </row>
    <row r="581" spans="66:77" ht="14.5" x14ac:dyDescent="0.35">
      <c r="BN581" s="218">
        <v>851</v>
      </c>
      <c r="BO581" s="218" t="s">
        <v>189</v>
      </c>
      <c r="BP581" s="218">
        <v>8517471</v>
      </c>
      <c r="BQ581" s="218">
        <v>140325</v>
      </c>
      <c r="BR581" s="218" t="s">
        <v>1123</v>
      </c>
      <c r="BS581" s="218" t="s">
        <v>245</v>
      </c>
      <c r="BT581" s="194" t="str">
        <f t="shared" ref="BT581:BT644" si="50">IF(OR(LEFT(BS581,7)="Academy",LEFT(BS581,11)="Free School"),"Academy","Maintained")</f>
        <v>Academy</v>
      </c>
      <c r="BU581" s="211">
        <v>54</v>
      </c>
      <c r="BV581" s="211">
        <v>131</v>
      </c>
      <c r="BW581" s="199">
        <f t="shared" si="48"/>
        <v>4</v>
      </c>
      <c r="BX581" s="195" t="str">
        <f t="shared" si="49"/>
        <v>8514</v>
      </c>
      <c r="BY581" s="195"/>
    </row>
    <row r="582" spans="66:77" ht="14.5" x14ac:dyDescent="0.35">
      <c r="BN582" s="218">
        <v>851</v>
      </c>
      <c r="BO582" s="218" t="s">
        <v>189</v>
      </c>
      <c r="BP582" s="218">
        <v>8517472</v>
      </c>
      <c r="BQ582" s="218">
        <v>147720</v>
      </c>
      <c r="BR582" s="218" t="s">
        <v>678</v>
      </c>
      <c r="BS582" s="218" t="s">
        <v>245</v>
      </c>
      <c r="BT582" s="194" t="str">
        <f t="shared" si="50"/>
        <v>Academy</v>
      </c>
      <c r="BU582" s="211">
        <v>4</v>
      </c>
      <c r="BV582" s="211">
        <v>88</v>
      </c>
      <c r="BW582" s="199">
        <f t="shared" si="48"/>
        <v>5</v>
      </c>
      <c r="BX582" s="195" t="str">
        <f t="shared" si="49"/>
        <v>8515</v>
      </c>
      <c r="BY582" s="195"/>
    </row>
    <row r="583" spans="66:77" ht="14.5" x14ac:dyDescent="0.35">
      <c r="BN583" s="218">
        <v>852</v>
      </c>
      <c r="BO583" s="218" t="s">
        <v>207</v>
      </c>
      <c r="BP583" s="218">
        <v>8527035</v>
      </c>
      <c r="BQ583" s="218">
        <v>116620</v>
      </c>
      <c r="BR583" s="218" t="s">
        <v>601</v>
      </c>
      <c r="BS583" s="218" t="s">
        <v>241</v>
      </c>
      <c r="BT583" s="194" t="str">
        <f t="shared" si="50"/>
        <v>Maintained</v>
      </c>
      <c r="BU583" s="211">
        <v>269</v>
      </c>
      <c r="BV583" s="211">
        <v>0</v>
      </c>
      <c r="BW583" s="199">
        <f t="shared" si="48"/>
        <v>1</v>
      </c>
      <c r="BX583" s="195" t="str">
        <f t="shared" si="49"/>
        <v>8521</v>
      </c>
      <c r="BY583" s="195"/>
    </row>
    <row r="584" spans="66:77" ht="14.5" x14ac:dyDescent="0.35">
      <c r="BN584" s="218">
        <v>852</v>
      </c>
      <c r="BO584" s="218" t="s">
        <v>207</v>
      </c>
      <c r="BP584" s="218">
        <v>8527036</v>
      </c>
      <c r="BQ584" s="218">
        <v>144205</v>
      </c>
      <c r="BR584" s="218" t="s">
        <v>731</v>
      </c>
      <c r="BS584" s="218" t="s">
        <v>245</v>
      </c>
      <c r="BT584" s="194" t="str">
        <f t="shared" si="50"/>
        <v>Academy</v>
      </c>
      <c r="BU584" s="211">
        <v>0</v>
      </c>
      <c r="BV584" s="211">
        <v>340</v>
      </c>
      <c r="BW584" s="199">
        <f t="shared" si="48"/>
        <v>2</v>
      </c>
      <c r="BX584" s="195" t="str">
        <f t="shared" si="49"/>
        <v>8522</v>
      </c>
      <c r="BY584" s="195"/>
    </row>
    <row r="585" spans="66:77" ht="14.5" x14ac:dyDescent="0.35">
      <c r="BN585" s="218">
        <v>852</v>
      </c>
      <c r="BO585" s="218" t="s">
        <v>207</v>
      </c>
      <c r="BP585" s="218">
        <v>8527037</v>
      </c>
      <c r="BQ585" s="218">
        <v>116622</v>
      </c>
      <c r="BR585" s="218" t="s">
        <v>732</v>
      </c>
      <c r="BS585" s="218" t="s">
        <v>241</v>
      </c>
      <c r="BT585" s="194" t="str">
        <f t="shared" si="50"/>
        <v>Maintained</v>
      </c>
      <c r="BU585" s="211">
        <v>45</v>
      </c>
      <c r="BV585" s="211">
        <v>43</v>
      </c>
      <c r="BW585" s="199">
        <f t="shared" si="48"/>
        <v>3</v>
      </c>
      <c r="BX585" s="195" t="str">
        <f t="shared" si="49"/>
        <v>8523</v>
      </c>
      <c r="BY585" s="195"/>
    </row>
    <row r="586" spans="66:77" ht="14.5" x14ac:dyDescent="0.35">
      <c r="BN586" s="218">
        <v>852</v>
      </c>
      <c r="BO586" s="218" t="s">
        <v>207</v>
      </c>
      <c r="BP586" s="218">
        <v>8527039</v>
      </c>
      <c r="BQ586" s="218">
        <v>116624</v>
      </c>
      <c r="BR586" s="218" t="s">
        <v>733</v>
      </c>
      <c r="BS586" s="218" t="s">
        <v>264</v>
      </c>
      <c r="BT586" s="194" t="str">
        <f t="shared" si="50"/>
        <v>Maintained</v>
      </c>
      <c r="BU586" s="211">
        <v>0</v>
      </c>
      <c r="BV586" s="211">
        <v>71</v>
      </c>
      <c r="BW586" s="199">
        <f t="shared" si="48"/>
        <v>4</v>
      </c>
      <c r="BX586" s="195" t="str">
        <f t="shared" si="49"/>
        <v>8524</v>
      </c>
      <c r="BY586" s="195"/>
    </row>
    <row r="587" spans="66:77" ht="14.5" x14ac:dyDescent="0.35">
      <c r="BN587" s="218">
        <v>852</v>
      </c>
      <c r="BO587" s="218" t="s">
        <v>207</v>
      </c>
      <c r="BP587" s="218">
        <v>8527040</v>
      </c>
      <c r="BQ587" s="218">
        <v>116625</v>
      </c>
      <c r="BR587" s="218" t="s">
        <v>734</v>
      </c>
      <c r="BS587" s="218" t="s">
        <v>264</v>
      </c>
      <c r="BT587" s="194" t="str">
        <f t="shared" si="50"/>
        <v>Maintained</v>
      </c>
      <c r="BU587" s="211">
        <v>50</v>
      </c>
      <c r="BV587" s="211">
        <v>0</v>
      </c>
      <c r="BW587" s="199">
        <f t="shared" si="48"/>
        <v>5</v>
      </c>
      <c r="BX587" s="195" t="str">
        <f t="shared" si="49"/>
        <v>8525</v>
      </c>
      <c r="BY587" s="195"/>
    </row>
    <row r="588" spans="66:77" ht="14.5" x14ac:dyDescent="0.35">
      <c r="BN588" s="218">
        <v>852</v>
      </c>
      <c r="BO588" s="218" t="s">
        <v>207</v>
      </c>
      <c r="BP588" s="218">
        <v>8527050</v>
      </c>
      <c r="BQ588" s="218">
        <v>139265</v>
      </c>
      <c r="BR588" s="218" t="s">
        <v>735</v>
      </c>
      <c r="BS588" s="218" t="s">
        <v>256</v>
      </c>
      <c r="BT588" s="194" t="str">
        <f t="shared" si="50"/>
        <v>Academy</v>
      </c>
      <c r="BU588" s="211">
        <v>31</v>
      </c>
      <c r="BV588" s="211">
        <v>32</v>
      </c>
      <c r="BW588" s="199">
        <f t="shared" si="48"/>
        <v>6</v>
      </c>
      <c r="BX588" s="195" t="str">
        <f t="shared" si="49"/>
        <v>8526</v>
      </c>
      <c r="BY588" s="195"/>
    </row>
    <row r="589" spans="66:77" ht="14.5" x14ac:dyDescent="0.35">
      <c r="BN589" s="218">
        <v>855</v>
      </c>
      <c r="BO589" s="218" t="s">
        <v>165</v>
      </c>
      <c r="BP589" s="218">
        <v>8557000</v>
      </c>
      <c r="BQ589" s="218">
        <v>147858</v>
      </c>
      <c r="BR589" s="218" t="s">
        <v>1124</v>
      </c>
      <c r="BS589" s="218" t="s">
        <v>256</v>
      </c>
      <c r="BT589" s="194" t="str">
        <f t="shared" si="50"/>
        <v>Academy</v>
      </c>
      <c r="BU589" s="211">
        <v>19</v>
      </c>
      <c r="BV589" s="211">
        <v>67</v>
      </c>
      <c r="BW589" s="199">
        <f t="shared" si="48"/>
        <v>1</v>
      </c>
      <c r="BX589" s="195" t="str">
        <f t="shared" si="49"/>
        <v>8551</v>
      </c>
      <c r="BY589" s="195"/>
    </row>
    <row r="590" spans="66:77" ht="14.5" x14ac:dyDescent="0.35">
      <c r="BN590" s="218">
        <v>855</v>
      </c>
      <c r="BO590" s="218" t="s">
        <v>165</v>
      </c>
      <c r="BP590" s="218">
        <v>8557002</v>
      </c>
      <c r="BQ590" s="218">
        <v>120348</v>
      </c>
      <c r="BR590" s="218" t="s">
        <v>736</v>
      </c>
      <c r="BS590" s="218" t="s">
        <v>241</v>
      </c>
      <c r="BT590" s="194" t="str">
        <f t="shared" si="50"/>
        <v>Maintained</v>
      </c>
      <c r="BU590" s="211">
        <v>0</v>
      </c>
      <c r="BV590" s="211">
        <v>308</v>
      </c>
      <c r="BW590" s="199">
        <f t="shared" si="48"/>
        <v>2</v>
      </c>
      <c r="BX590" s="195" t="str">
        <f t="shared" si="49"/>
        <v>8552</v>
      </c>
      <c r="BY590" s="195"/>
    </row>
    <row r="591" spans="66:77" ht="14.5" x14ac:dyDescent="0.35">
      <c r="BN591" s="218">
        <v>855</v>
      </c>
      <c r="BO591" s="218" t="s">
        <v>165</v>
      </c>
      <c r="BP591" s="218">
        <v>8557003</v>
      </c>
      <c r="BQ591" s="218">
        <v>148029</v>
      </c>
      <c r="BR591" s="218" t="s">
        <v>1170</v>
      </c>
      <c r="BS591" s="218" t="s">
        <v>256</v>
      </c>
      <c r="BT591" s="194" t="str">
        <f t="shared" si="50"/>
        <v>Academy</v>
      </c>
      <c r="BU591" s="211">
        <v>21</v>
      </c>
      <c r="BV591" s="211">
        <v>48</v>
      </c>
      <c r="BW591" s="199">
        <f t="shared" si="48"/>
        <v>3</v>
      </c>
      <c r="BX591" s="195" t="str">
        <f t="shared" si="49"/>
        <v>8553</v>
      </c>
      <c r="BY591" s="195"/>
    </row>
    <row r="592" spans="66:77" ht="14.5" x14ac:dyDescent="0.35">
      <c r="BN592" s="218">
        <v>855</v>
      </c>
      <c r="BO592" s="218" t="s">
        <v>165</v>
      </c>
      <c r="BP592" s="218">
        <v>8557005</v>
      </c>
      <c r="BQ592" s="218">
        <v>138935</v>
      </c>
      <c r="BR592" s="218" t="s">
        <v>737</v>
      </c>
      <c r="BS592" s="218" t="s">
        <v>245</v>
      </c>
      <c r="BT592" s="194" t="str">
        <f t="shared" si="50"/>
        <v>Academy</v>
      </c>
      <c r="BU592" s="211">
        <v>118</v>
      </c>
      <c r="BV592" s="211">
        <v>120</v>
      </c>
      <c r="BW592" s="199">
        <f t="shared" si="48"/>
        <v>4</v>
      </c>
      <c r="BX592" s="195" t="str">
        <f t="shared" si="49"/>
        <v>8554</v>
      </c>
      <c r="BY592" s="195"/>
    </row>
    <row r="593" spans="66:77" ht="14.5" x14ac:dyDescent="0.35">
      <c r="BN593" s="218">
        <v>855</v>
      </c>
      <c r="BO593" s="218" t="s">
        <v>165</v>
      </c>
      <c r="BP593" s="218">
        <v>8557006</v>
      </c>
      <c r="BQ593" s="218">
        <v>120352</v>
      </c>
      <c r="BR593" s="218" t="s">
        <v>738</v>
      </c>
      <c r="BS593" s="218" t="s">
        <v>241</v>
      </c>
      <c r="BT593" s="194" t="str">
        <f t="shared" si="50"/>
        <v>Maintained</v>
      </c>
      <c r="BU593" s="211">
        <v>89</v>
      </c>
      <c r="BV593" s="211">
        <v>115</v>
      </c>
      <c r="BW593" s="199">
        <f t="shared" si="48"/>
        <v>5</v>
      </c>
      <c r="BX593" s="195" t="str">
        <f t="shared" si="49"/>
        <v>8555</v>
      </c>
      <c r="BY593" s="195"/>
    </row>
    <row r="594" spans="66:77" ht="14.5" x14ac:dyDescent="0.35">
      <c r="BN594" s="218">
        <v>855</v>
      </c>
      <c r="BO594" s="218" t="s">
        <v>165</v>
      </c>
      <c r="BP594" s="218">
        <v>8557008</v>
      </c>
      <c r="BQ594" s="218">
        <v>137905</v>
      </c>
      <c r="BR594" s="218" t="s">
        <v>739</v>
      </c>
      <c r="BS594" s="218" t="s">
        <v>245</v>
      </c>
      <c r="BT594" s="194" t="str">
        <f t="shared" si="50"/>
        <v>Academy</v>
      </c>
      <c r="BU594" s="211">
        <v>145</v>
      </c>
      <c r="BV594" s="211">
        <v>133</v>
      </c>
      <c r="BW594" s="199">
        <f t="shared" si="48"/>
        <v>6</v>
      </c>
      <c r="BX594" s="195" t="str">
        <f t="shared" si="49"/>
        <v>8556</v>
      </c>
      <c r="BY594" s="195"/>
    </row>
    <row r="595" spans="66:77" ht="14.5" x14ac:dyDescent="0.35">
      <c r="BN595" s="218">
        <v>855</v>
      </c>
      <c r="BO595" s="218" t="s">
        <v>165</v>
      </c>
      <c r="BP595" s="218">
        <v>8557215</v>
      </c>
      <c r="BQ595" s="218">
        <v>134640</v>
      </c>
      <c r="BR595" s="218" t="s">
        <v>740</v>
      </c>
      <c r="BS595" s="218" t="s">
        <v>241</v>
      </c>
      <c r="BT595" s="194" t="str">
        <f t="shared" si="50"/>
        <v>Maintained</v>
      </c>
      <c r="BU595" s="211">
        <v>69</v>
      </c>
      <c r="BV595" s="211">
        <v>156</v>
      </c>
      <c r="BW595" s="199">
        <f t="shared" si="48"/>
        <v>7</v>
      </c>
      <c r="BX595" s="195" t="str">
        <f t="shared" si="49"/>
        <v>8557</v>
      </c>
      <c r="BY595" s="195"/>
    </row>
    <row r="596" spans="66:77" ht="14.5" x14ac:dyDescent="0.35">
      <c r="BN596" s="218">
        <v>855</v>
      </c>
      <c r="BO596" s="218" t="s">
        <v>165</v>
      </c>
      <c r="BP596" s="218">
        <v>8557216</v>
      </c>
      <c r="BQ596" s="218">
        <v>138156</v>
      </c>
      <c r="BR596" s="218" t="s">
        <v>741</v>
      </c>
      <c r="BS596" s="218" t="s">
        <v>245</v>
      </c>
      <c r="BT596" s="194" t="str">
        <f t="shared" si="50"/>
        <v>Academy</v>
      </c>
      <c r="BU596" s="211">
        <v>176</v>
      </c>
      <c r="BV596" s="211">
        <v>212</v>
      </c>
      <c r="BW596" s="199">
        <f t="shared" ref="BW596:BW659" si="51">IF(BN596=BN595,BW595+1,1)</f>
        <v>8</v>
      </c>
      <c r="BX596" s="195" t="str">
        <f t="shared" ref="BX596:BX659" si="52">BN596&amp;BW596</f>
        <v>8558</v>
      </c>
      <c r="BY596" s="195"/>
    </row>
    <row r="597" spans="66:77" ht="14.5" x14ac:dyDescent="0.35">
      <c r="BN597" s="218">
        <v>856</v>
      </c>
      <c r="BO597" s="218" t="s">
        <v>164</v>
      </c>
      <c r="BP597" s="218">
        <v>8567003</v>
      </c>
      <c r="BQ597" s="218">
        <v>138094</v>
      </c>
      <c r="BR597" s="218" t="s">
        <v>742</v>
      </c>
      <c r="BS597" s="218" t="s">
        <v>245</v>
      </c>
      <c r="BT597" s="194" t="str">
        <f t="shared" si="50"/>
        <v>Academy</v>
      </c>
      <c r="BU597" s="211">
        <v>50</v>
      </c>
      <c r="BV597" s="211">
        <v>117</v>
      </c>
      <c r="BW597" s="199">
        <f t="shared" si="51"/>
        <v>1</v>
      </c>
      <c r="BX597" s="195" t="str">
        <f t="shared" si="52"/>
        <v>8561</v>
      </c>
      <c r="BY597" s="195"/>
    </row>
    <row r="598" spans="66:77" ht="14.5" x14ac:dyDescent="0.35">
      <c r="BN598" s="218">
        <v>856</v>
      </c>
      <c r="BO598" s="218" t="s">
        <v>164</v>
      </c>
      <c r="BP598" s="218">
        <v>8567213</v>
      </c>
      <c r="BQ598" s="218">
        <v>120361</v>
      </c>
      <c r="BR598" s="218" t="s">
        <v>743</v>
      </c>
      <c r="BS598" s="218" t="s">
        <v>264</v>
      </c>
      <c r="BT598" s="194" t="str">
        <f t="shared" si="50"/>
        <v>Maintained</v>
      </c>
      <c r="BU598" s="211">
        <v>53</v>
      </c>
      <c r="BV598" s="211">
        <v>79</v>
      </c>
      <c r="BW598" s="199">
        <f t="shared" si="51"/>
        <v>2</v>
      </c>
      <c r="BX598" s="195" t="str">
        <f t="shared" si="52"/>
        <v>8562</v>
      </c>
      <c r="BY598" s="195"/>
    </row>
    <row r="599" spans="66:77" ht="14.5" x14ac:dyDescent="0.35">
      <c r="BN599" s="218">
        <v>856</v>
      </c>
      <c r="BO599" s="218" t="s">
        <v>164</v>
      </c>
      <c r="BP599" s="218">
        <v>8567215</v>
      </c>
      <c r="BQ599" s="218">
        <v>148165</v>
      </c>
      <c r="BR599" s="218" t="s">
        <v>744</v>
      </c>
      <c r="BS599" s="218" t="s">
        <v>245</v>
      </c>
      <c r="BT599" s="194" t="str">
        <f t="shared" si="50"/>
        <v>Academy</v>
      </c>
      <c r="BU599" s="211">
        <v>17</v>
      </c>
      <c r="BV599" s="211">
        <v>115</v>
      </c>
      <c r="BW599" s="199">
        <f t="shared" si="51"/>
        <v>3</v>
      </c>
      <c r="BX599" s="195" t="str">
        <f t="shared" si="52"/>
        <v>8563</v>
      </c>
      <c r="BY599" s="195"/>
    </row>
    <row r="600" spans="66:77" ht="14.5" x14ac:dyDescent="0.35">
      <c r="BN600" s="218">
        <v>856</v>
      </c>
      <c r="BO600" s="218" t="s">
        <v>164</v>
      </c>
      <c r="BP600" s="218">
        <v>8567217</v>
      </c>
      <c r="BQ600" s="218">
        <v>130353</v>
      </c>
      <c r="BR600" s="218" t="s">
        <v>349</v>
      </c>
      <c r="BS600" s="218" t="s">
        <v>241</v>
      </c>
      <c r="BT600" s="194" t="str">
        <f t="shared" si="50"/>
        <v>Maintained</v>
      </c>
      <c r="BU600" s="211">
        <v>128</v>
      </c>
      <c r="BV600" s="211">
        <v>0</v>
      </c>
      <c r="BW600" s="199">
        <f t="shared" si="51"/>
        <v>4</v>
      </c>
      <c r="BX600" s="195" t="str">
        <f t="shared" si="52"/>
        <v>8564</v>
      </c>
      <c r="BY600" s="195"/>
    </row>
    <row r="601" spans="66:77" ht="14.5" x14ac:dyDescent="0.35">
      <c r="BN601" s="218">
        <v>856</v>
      </c>
      <c r="BO601" s="218" t="s">
        <v>164</v>
      </c>
      <c r="BP601" s="218">
        <v>8567218</v>
      </c>
      <c r="BQ601" s="218">
        <v>130371</v>
      </c>
      <c r="BR601" s="218" t="s">
        <v>745</v>
      </c>
      <c r="BS601" s="218" t="s">
        <v>241</v>
      </c>
      <c r="BT601" s="194" t="str">
        <f t="shared" si="50"/>
        <v>Maintained</v>
      </c>
      <c r="BU601" s="211">
        <v>135</v>
      </c>
      <c r="BV601" s="211">
        <v>301</v>
      </c>
      <c r="BW601" s="199">
        <f t="shared" si="51"/>
        <v>5</v>
      </c>
      <c r="BX601" s="195" t="str">
        <f t="shared" si="52"/>
        <v>8565</v>
      </c>
      <c r="BY601" s="195"/>
    </row>
    <row r="602" spans="66:77" ht="14.5" x14ac:dyDescent="0.35">
      <c r="BN602" s="218">
        <v>856</v>
      </c>
      <c r="BO602" s="218" t="s">
        <v>164</v>
      </c>
      <c r="BP602" s="218">
        <v>8567220</v>
      </c>
      <c r="BQ602" s="218">
        <v>148171</v>
      </c>
      <c r="BR602" s="218" t="s">
        <v>746</v>
      </c>
      <c r="BS602" s="218" t="s">
        <v>245</v>
      </c>
      <c r="BT602" s="194" t="str">
        <f t="shared" si="50"/>
        <v>Academy</v>
      </c>
      <c r="BU602" s="211">
        <v>0</v>
      </c>
      <c r="BV602" s="211">
        <v>123</v>
      </c>
      <c r="BW602" s="199">
        <f t="shared" si="51"/>
        <v>6</v>
      </c>
      <c r="BX602" s="195" t="str">
        <f t="shared" si="52"/>
        <v>8566</v>
      </c>
      <c r="BY602" s="195"/>
    </row>
    <row r="603" spans="66:77" ht="14.5" x14ac:dyDescent="0.35">
      <c r="BN603" s="218">
        <v>856</v>
      </c>
      <c r="BO603" s="218" t="s">
        <v>164</v>
      </c>
      <c r="BP603" s="218">
        <v>8567221</v>
      </c>
      <c r="BQ603" s="218">
        <v>131099</v>
      </c>
      <c r="BR603" s="218" t="s">
        <v>747</v>
      </c>
      <c r="BS603" s="218" t="s">
        <v>264</v>
      </c>
      <c r="BT603" s="194" t="str">
        <f t="shared" si="50"/>
        <v>Maintained</v>
      </c>
      <c r="BU603" s="211">
        <v>82</v>
      </c>
      <c r="BV603" s="211">
        <v>121</v>
      </c>
      <c r="BW603" s="199">
        <f t="shared" si="51"/>
        <v>7</v>
      </c>
      <c r="BX603" s="195" t="str">
        <f t="shared" si="52"/>
        <v>8567</v>
      </c>
      <c r="BY603" s="195"/>
    </row>
    <row r="604" spans="66:77" ht="14.5" x14ac:dyDescent="0.35">
      <c r="BN604" s="218">
        <v>857</v>
      </c>
      <c r="BO604" s="218" t="s">
        <v>196</v>
      </c>
      <c r="BP604" s="218">
        <v>8577015</v>
      </c>
      <c r="BQ604" s="218">
        <v>120355</v>
      </c>
      <c r="BR604" s="218" t="s">
        <v>748</v>
      </c>
      <c r="BS604" s="218" t="s">
        <v>241</v>
      </c>
      <c r="BT604" s="194" t="str">
        <f t="shared" si="50"/>
        <v>Maintained</v>
      </c>
      <c r="BU604" s="211">
        <v>2</v>
      </c>
      <c r="BV604" s="211">
        <v>0</v>
      </c>
      <c r="BW604" s="199">
        <f t="shared" si="51"/>
        <v>1</v>
      </c>
      <c r="BX604" s="195" t="str">
        <f t="shared" si="52"/>
        <v>8571</v>
      </c>
      <c r="BY604" s="195"/>
    </row>
    <row r="605" spans="66:77" ht="14.5" x14ac:dyDescent="0.35">
      <c r="BN605" s="218">
        <v>860</v>
      </c>
      <c r="BO605" s="218" t="s">
        <v>210</v>
      </c>
      <c r="BP605" s="218">
        <v>8607000</v>
      </c>
      <c r="BQ605" s="218">
        <v>132731</v>
      </c>
      <c r="BR605" s="218" t="s">
        <v>749</v>
      </c>
      <c r="BS605" s="218" t="s">
        <v>241</v>
      </c>
      <c r="BT605" s="194" t="str">
        <f t="shared" si="50"/>
        <v>Maintained</v>
      </c>
      <c r="BU605" s="211">
        <v>63</v>
      </c>
      <c r="BV605" s="211">
        <v>21</v>
      </c>
      <c r="BW605" s="199">
        <f t="shared" si="51"/>
        <v>1</v>
      </c>
      <c r="BX605" s="195" t="str">
        <f t="shared" si="52"/>
        <v>8601</v>
      </c>
      <c r="BY605" s="195"/>
    </row>
    <row r="606" spans="66:77" ht="14.5" x14ac:dyDescent="0.35">
      <c r="BN606" s="218">
        <v>860</v>
      </c>
      <c r="BO606" s="218" t="s">
        <v>210</v>
      </c>
      <c r="BP606" s="218">
        <v>8607001</v>
      </c>
      <c r="BQ606" s="218">
        <v>140997</v>
      </c>
      <c r="BR606" s="218" t="s">
        <v>750</v>
      </c>
      <c r="BS606" s="218" t="s">
        <v>286</v>
      </c>
      <c r="BT606" s="194" t="str">
        <f t="shared" si="50"/>
        <v>Academy</v>
      </c>
      <c r="BU606" s="211">
        <v>0</v>
      </c>
      <c r="BV606" s="211">
        <v>203</v>
      </c>
      <c r="BW606" s="199">
        <f t="shared" si="51"/>
        <v>2</v>
      </c>
      <c r="BX606" s="195" t="str">
        <f t="shared" si="52"/>
        <v>8602</v>
      </c>
      <c r="BY606" s="195"/>
    </row>
    <row r="607" spans="66:77" ht="14.5" x14ac:dyDescent="0.35">
      <c r="BN607" s="218">
        <v>860</v>
      </c>
      <c r="BO607" s="218" t="s">
        <v>210</v>
      </c>
      <c r="BP607" s="218">
        <v>8607003</v>
      </c>
      <c r="BQ607" s="218">
        <v>124496</v>
      </c>
      <c r="BR607" s="218" t="s">
        <v>751</v>
      </c>
      <c r="BS607" s="218" t="s">
        <v>241</v>
      </c>
      <c r="BT607" s="194" t="str">
        <f t="shared" si="50"/>
        <v>Maintained</v>
      </c>
      <c r="BU607" s="211">
        <v>59</v>
      </c>
      <c r="BV607" s="211">
        <v>0</v>
      </c>
      <c r="BW607" s="199">
        <f t="shared" si="51"/>
        <v>3</v>
      </c>
      <c r="BX607" s="195" t="str">
        <f t="shared" si="52"/>
        <v>8603</v>
      </c>
      <c r="BY607" s="195"/>
    </row>
    <row r="608" spans="66:77" ht="14.5" x14ac:dyDescent="0.35">
      <c r="BN608" s="218">
        <v>860</v>
      </c>
      <c r="BO608" s="218" t="s">
        <v>210</v>
      </c>
      <c r="BP608" s="218">
        <v>8607006</v>
      </c>
      <c r="BQ608" s="218">
        <v>142169</v>
      </c>
      <c r="BR608" s="218" t="s">
        <v>752</v>
      </c>
      <c r="BS608" s="218" t="s">
        <v>245</v>
      </c>
      <c r="BT608" s="194" t="str">
        <f t="shared" si="50"/>
        <v>Academy</v>
      </c>
      <c r="BU608" s="211">
        <v>59</v>
      </c>
      <c r="BV608" s="211">
        <v>0</v>
      </c>
      <c r="BW608" s="199">
        <f t="shared" si="51"/>
        <v>4</v>
      </c>
      <c r="BX608" s="195" t="str">
        <f t="shared" si="52"/>
        <v>8604</v>
      </c>
      <c r="BY608" s="195"/>
    </row>
    <row r="609" spans="66:77" ht="14.5" x14ac:dyDescent="0.35">
      <c r="BN609" s="218">
        <v>860</v>
      </c>
      <c r="BO609" s="218" t="s">
        <v>210</v>
      </c>
      <c r="BP609" s="218">
        <v>8607015</v>
      </c>
      <c r="BQ609" s="218">
        <v>146070</v>
      </c>
      <c r="BR609" s="218" t="s">
        <v>753</v>
      </c>
      <c r="BS609" s="218" t="s">
        <v>245</v>
      </c>
      <c r="BT609" s="194" t="str">
        <f t="shared" si="50"/>
        <v>Academy</v>
      </c>
      <c r="BU609" s="211">
        <v>0</v>
      </c>
      <c r="BV609" s="211">
        <v>234</v>
      </c>
      <c r="BW609" s="199">
        <f t="shared" si="51"/>
        <v>5</v>
      </c>
      <c r="BX609" s="195" t="str">
        <f t="shared" si="52"/>
        <v>8605</v>
      </c>
      <c r="BY609" s="195"/>
    </row>
    <row r="610" spans="66:77" ht="14.5" x14ac:dyDescent="0.35">
      <c r="BN610" s="218">
        <v>860</v>
      </c>
      <c r="BO610" s="218" t="s">
        <v>210</v>
      </c>
      <c r="BP610" s="218">
        <v>8607016</v>
      </c>
      <c r="BQ610" s="218">
        <v>146071</v>
      </c>
      <c r="BR610" s="218" t="s">
        <v>754</v>
      </c>
      <c r="BS610" s="218" t="s">
        <v>245</v>
      </c>
      <c r="BT610" s="194" t="str">
        <f t="shared" si="50"/>
        <v>Academy</v>
      </c>
      <c r="BU610" s="211">
        <v>202</v>
      </c>
      <c r="BV610" s="211">
        <v>0</v>
      </c>
      <c r="BW610" s="199">
        <f t="shared" si="51"/>
        <v>6</v>
      </c>
      <c r="BX610" s="195" t="str">
        <f t="shared" si="52"/>
        <v>8606</v>
      </c>
      <c r="BY610" s="195"/>
    </row>
    <row r="611" spans="66:77" ht="14.5" x14ac:dyDescent="0.35">
      <c r="BN611" s="218">
        <v>860</v>
      </c>
      <c r="BO611" s="218" t="s">
        <v>210</v>
      </c>
      <c r="BP611" s="218">
        <v>8607023</v>
      </c>
      <c r="BQ611" s="218">
        <v>124508</v>
      </c>
      <c r="BR611" s="218" t="s">
        <v>755</v>
      </c>
      <c r="BS611" s="218" t="s">
        <v>241</v>
      </c>
      <c r="BT611" s="194" t="str">
        <f t="shared" si="50"/>
        <v>Maintained</v>
      </c>
      <c r="BU611" s="211">
        <v>0</v>
      </c>
      <c r="BV611" s="211">
        <v>194</v>
      </c>
      <c r="BW611" s="199">
        <f t="shared" si="51"/>
        <v>7</v>
      </c>
      <c r="BX611" s="195" t="str">
        <f t="shared" si="52"/>
        <v>8607</v>
      </c>
      <c r="BY611" s="195"/>
    </row>
    <row r="612" spans="66:77" ht="14.5" x14ac:dyDescent="0.35">
      <c r="BN612" s="218">
        <v>860</v>
      </c>
      <c r="BO612" s="218" t="s">
        <v>210</v>
      </c>
      <c r="BP612" s="218">
        <v>8607024</v>
      </c>
      <c r="BQ612" s="218">
        <v>142170</v>
      </c>
      <c r="BR612" s="218" t="s">
        <v>756</v>
      </c>
      <c r="BS612" s="218" t="s">
        <v>245</v>
      </c>
      <c r="BT612" s="194" t="str">
        <f t="shared" si="50"/>
        <v>Academy</v>
      </c>
      <c r="BU612" s="211">
        <v>0</v>
      </c>
      <c r="BV612" s="211">
        <v>102</v>
      </c>
      <c r="BW612" s="199">
        <f t="shared" si="51"/>
        <v>8</v>
      </c>
      <c r="BX612" s="195" t="str">
        <f t="shared" si="52"/>
        <v>8608</v>
      </c>
      <c r="BY612" s="195"/>
    </row>
    <row r="613" spans="66:77" ht="14.5" x14ac:dyDescent="0.35">
      <c r="BN613" s="218">
        <v>860</v>
      </c>
      <c r="BO613" s="218" t="s">
        <v>210</v>
      </c>
      <c r="BP613" s="218">
        <v>8607026</v>
      </c>
      <c r="BQ613" s="218">
        <v>141448</v>
      </c>
      <c r="BR613" s="218" t="s">
        <v>757</v>
      </c>
      <c r="BS613" s="218" t="s">
        <v>245</v>
      </c>
      <c r="BT613" s="194" t="str">
        <f t="shared" si="50"/>
        <v>Academy</v>
      </c>
      <c r="BU613" s="211">
        <v>0</v>
      </c>
      <c r="BV613" s="211">
        <v>117</v>
      </c>
      <c r="BW613" s="199">
        <f t="shared" si="51"/>
        <v>9</v>
      </c>
      <c r="BX613" s="195" t="str">
        <f t="shared" si="52"/>
        <v>8609</v>
      </c>
      <c r="BY613" s="195"/>
    </row>
    <row r="614" spans="66:77" ht="14.5" x14ac:dyDescent="0.35">
      <c r="BN614" s="218">
        <v>860</v>
      </c>
      <c r="BO614" s="218" t="s">
        <v>210</v>
      </c>
      <c r="BP614" s="218">
        <v>8607027</v>
      </c>
      <c r="BQ614" s="218">
        <v>141449</v>
      </c>
      <c r="BR614" s="218" t="s">
        <v>758</v>
      </c>
      <c r="BS614" s="218" t="s">
        <v>245</v>
      </c>
      <c r="BT614" s="194" t="str">
        <f t="shared" si="50"/>
        <v>Academy</v>
      </c>
      <c r="BU614" s="211">
        <v>0</v>
      </c>
      <c r="BV614" s="211">
        <v>113</v>
      </c>
      <c r="BW614" s="199">
        <f t="shared" si="51"/>
        <v>10</v>
      </c>
      <c r="BX614" s="195" t="str">
        <f t="shared" si="52"/>
        <v>86010</v>
      </c>
      <c r="BY614" s="195"/>
    </row>
    <row r="615" spans="66:77" ht="14.5" x14ac:dyDescent="0.35">
      <c r="BN615" s="218">
        <v>860</v>
      </c>
      <c r="BO615" s="218" t="s">
        <v>210</v>
      </c>
      <c r="BP615" s="218">
        <v>8607028</v>
      </c>
      <c r="BQ615" s="218">
        <v>143346</v>
      </c>
      <c r="BR615" s="218" t="s">
        <v>404</v>
      </c>
      <c r="BS615" s="218" t="s">
        <v>245</v>
      </c>
      <c r="BT615" s="194" t="str">
        <f t="shared" si="50"/>
        <v>Academy</v>
      </c>
      <c r="BU615" s="211">
        <v>0</v>
      </c>
      <c r="BV615" s="211">
        <v>131</v>
      </c>
      <c r="BW615" s="199">
        <f t="shared" si="51"/>
        <v>11</v>
      </c>
      <c r="BX615" s="195" t="str">
        <f t="shared" si="52"/>
        <v>86011</v>
      </c>
      <c r="BY615" s="195"/>
    </row>
    <row r="616" spans="66:77" ht="14.5" x14ac:dyDescent="0.35">
      <c r="BN616" s="218">
        <v>860</v>
      </c>
      <c r="BO616" s="218" t="s">
        <v>210</v>
      </c>
      <c r="BP616" s="218">
        <v>8607030</v>
      </c>
      <c r="BQ616" s="218">
        <v>146727</v>
      </c>
      <c r="BR616" s="218" t="s">
        <v>759</v>
      </c>
      <c r="BS616" s="218" t="s">
        <v>245</v>
      </c>
      <c r="BT616" s="194" t="str">
        <f t="shared" si="50"/>
        <v>Academy</v>
      </c>
      <c r="BU616" s="211">
        <v>0</v>
      </c>
      <c r="BV616" s="211">
        <v>254</v>
      </c>
      <c r="BW616" s="199">
        <f t="shared" si="51"/>
        <v>12</v>
      </c>
      <c r="BX616" s="195" t="str">
        <f t="shared" si="52"/>
        <v>86012</v>
      </c>
      <c r="BY616" s="195"/>
    </row>
    <row r="617" spans="66:77" ht="14.5" x14ac:dyDescent="0.35">
      <c r="BN617" s="218">
        <v>860</v>
      </c>
      <c r="BO617" s="218" t="s">
        <v>210</v>
      </c>
      <c r="BP617" s="218">
        <v>8607032</v>
      </c>
      <c r="BQ617" s="218">
        <v>124514</v>
      </c>
      <c r="BR617" s="218" t="s">
        <v>760</v>
      </c>
      <c r="BS617" s="218" t="s">
        <v>241</v>
      </c>
      <c r="BT617" s="194" t="str">
        <f t="shared" si="50"/>
        <v>Maintained</v>
      </c>
      <c r="BU617" s="211">
        <v>135</v>
      </c>
      <c r="BV617" s="211">
        <v>0</v>
      </c>
      <c r="BW617" s="199">
        <f t="shared" si="51"/>
        <v>13</v>
      </c>
      <c r="BX617" s="195" t="str">
        <f t="shared" si="52"/>
        <v>86013</v>
      </c>
      <c r="BY617" s="195"/>
    </row>
    <row r="618" spans="66:77" ht="14.5" x14ac:dyDescent="0.35">
      <c r="BN618" s="218">
        <v>860</v>
      </c>
      <c r="BO618" s="218" t="s">
        <v>210</v>
      </c>
      <c r="BP618" s="218">
        <v>8607033</v>
      </c>
      <c r="BQ618" s="218">
        <v>143354</v>
      </c>
      <c r="BR618" s="218" t="s">
        <v>761</v>
      </c>
      <c r="BS618" s="218" t="s">
        <v>245</v>
      </c>
      <c r="BT618" s="194" t="str">
        <f t="shared" si="50"/>
        <v>Academy</v>
      </c>
      <c r="BU618" s="211">
        <v>71</v>
      </c>
      <c r="BV618" s="211">
        <v>0</v>
      </c>
      <c r="BW618" s="199">
        <f t="shared" si="51"/>
        <v>14</v>
      </c>
      <c r="BX618" s="195" t="str">
        <f t="shared" si="52"/>
        <v>86014</v>
      </c>
      <c r="BY618" s="195"/>
    </row>
    <row r="619" spans="66:77" ht="14.5" x14ac:dyDescent="0.35">
      <c r="BN619" s="218">
        <v>860</v>
      </c>
      <c r="BO619" s="218" t="s">
        <v>210</v>
      </c>
      <c r="BP619" s="218">
        <v>8607034</v>
      </c>
      <c r="BQ619" s="218">
        <v>144208</v>
      </c>
      <c r="BR619" s="218" t="s">
        <v>762</v>
      </c>
      <c r="BS619" s="218" t="s">
        <v>245</v>
      </c>
      <c r="BT619" s="194" t="str">
        <f t="shared" si="50"/>
        <v>Academy</v>
      </c>
      <c r="BU619" s="211">
        <v>50</v>
      </c>
      <c r="BV619" s="211">
        <v>0</v>
      </c>
      <c r="BW619" s="199">
        <f t="shared" si="51"/>
        <v>15</v>
      </c>
      <c r="BX619" s="195" t="str">
        <f t="shared" si="52"/>
        <v>86015</v>
      </c>
      <c r="BY619" s="195"/>
    </row>
    <row r="620" spans="66:77" ht="14.5" x14ac:dyDescent="0.35">
      <c r="BN620" s="218">
        <v>860</v>
      </c>
      <c r="BO620" s="218" t="s">
        <v>210</v>
      </c>
      <c r="BP620" s="218">
        <v>8607036</v>
      </c>
      <c r="BQ620" s="218">
        <v>145276</v>
      </c>
      <c r="BR620" s="218" t="s">
        <v>763</v>
      </c>
      <c r="BS620" s="218" t="s">
        <v>245</v>
      </c>
      <c r="BT620" s="194" t="str">
        <f t="shared" si="50"/>
        <v>Academy</v>
      </c>
      <c r="BU620" s="211">
        <v>138</v>
      </c>
      <c r="BV620" s="211">
        <v>0</v>
      </c>
      <c r="BW620" s="199">
        <f t="shared" si="51"/>
        <v>16</v>
      </c>
      <c r="BX620" s="195" t="str">
        <f t="shared" si="52"/>
        <v>86016</v>
      </c>
      <c r="BY620" s="195"/>
    </row>
    <row r="621" spans="66:77" ht="14.5" x14ac:dyDescent="0.35">
      <c r="BN621" s="218">
        <v>860</v>
      </c>
      <c r="BO621" s="218" t="s">
        <v>210</v>
      </c>
      <c r="BP621" s="218">
        <v>8607037</v>
      </c>
      <c r="BQ621" s="218">
        <v>124518</v>
      </c>
      <c r="BR621" s="218" t="s">
        <v>764</v>
      </c>
      <c r="BS621" s="218" t="s">
        <v>241</v>
      </c>
      <c r="BT621" s="194" t="str">
        <f t="shared" si="50"/>
        <v>Maintained</v>
      </c>
      <c r="BU621" s="211">
        <v>153</v>
      </c>
      <c r="BV621" s="211">
        <v>0</v>
      </c>
      <c r="BW621" s="199">
        <f t="shared" si="51"/>
        <v>17</v>
      </c>
      <c r="BX621" s="195" t="str">
        <f t="shared" si="52"/>
        <v>86017</v>
      </c>
      <c r="BY621" s="195"/>
    </row>
    <row r="622" spans="66:77" ht="14.5" x14ac:dyDescent="0.35">
      <c r="BN622" s="218">
        <v>860</v>
      </c>
      <c r="BO622" s="218" t="s">
        <v>210</v>
      </c>
      <c r="BP622" s="218">
        <v>8607038</v>
      </c>
      <c r="BQ622" s="218">
        <v>143897</v>
      </c>
      <c r="BR622" s="218" t="s">
        <v>765</v>
      </c>
      <c r="BS622" s="218" t="s">
        <v>245</v>
      </c>
      <c r="BT622" s="194" t="str">
        <f t="shared" si="50"/>
        <v>Academy</v>
      </c>
      <c r="BU622" s="211">
        <v>106</v>
      </c>
      <c r="BV622" s="211">
        <v>0</v>
      </c>
      <c r="BW622" s="199">
        <f t="shared" si="51"/>
        <v>18</v>
      </c>
      <c r="BX622" s="195" t="str">
        <f t="shared" si="52"/>
        <v>86018</v>
      </c>
      <c r="BY622" s="195"/>
    </row>
    <row r="623" spans="66:77" ht="14.5" x14ac:dyDescent="0.35">
      <c r="BN623" s="218">
        <v>860</v>
      </c>
      <c r="BO623" s="218" t="s">
        <v>210</v>
      </c>
      <c r="BP623" s="218">
        <v>8607039</v>
      </c>
      <c r="BQ623" s="218">
        <v>142094</v>
      </c>
      <c r="BR623" s="218" t="s">
        <v>766</v>
      </c>
      <c r="BS623" s="218" t="s">
        <v>245</v>
      </c>
      <c r="BT623" s="194" t="str">
        <f t="shared" si="50"/>
        <v>Academy</v>
      </c>
      <c r="BU623" s="211">
        <v>58</v>
      </c>
      <c r="BV623" s="211">
        <v>74</v>
      </c>
      <c r="BW623" s="199">
        <f t="shared" si="51"/>
        <v>19</v>
      </c>
      <c r="BX623" s="195" t="str">
        <f t="shared" si="52"/>
        <v>86019</v>
      </c>
      <c r="BY623" s="195"/>
    </row>
    <row r="624" spans="66:77" ht="14.5" x14ac:dyDescent="0.35">
      <c r="BN624" s="218">
        <v>860</v>
      </c>
      <c r="BO624" s="218" t="s">
        <v>210</v>
      </c>
      <c r="BP624" s="218">
        <v>8607041</v>
      </c>
      <c r="BQ624" s="218">
        <v>146901</v>
      </c>
      <c r="BR624" s="218" t="s">
        <v>767</v>
      </c>
      <c r="BS624" s="218" t="s">
        <v>245</v>
      </c>
      <c r="BT624" s="194" t="str">
        <f t="shared" si="50"/>
        <v>Academy</v>
      </c>
      <c r="BU624" s="211">
        <v>0</v>
      </c>
      <c r="BV624" s="211">
        <v>195</v>
      </c>
      <c r="BW624" s="199">
        <f t="shared" si="51"/>
        <v>20</v>
      </c>
      <c r="BX624" s="195" t="str">
        <f t="shared" si="52"/>
        <v>86020</v>
      </c>
      <c r="BY624" s="195"/>
    </row>
    <row r="625" spans="66:77" ht="14.5" x14ac:dyDescent="0.35">
      <c r="BN625" s="218">
        <v>860</v>
      </c>
      <c r="BO625" s="218" t="s">
        <v>210</v>
      </c>
      <c r="BP625" s="218">
        <v>8607042</v>
      </c>
      <c r="BQ625" s="218">
        <v>146201</v>
      </c>
      <c r="BR625" s="218" t="s">
        <v>768</v>
      </c>
      <c r="BS625" s="218" t="s">
        <v>245</v>
      </c>
      <c r="BT625" s="194" t="str">
        <f t="shared" si="50"/>
        <v>Academy</v>
      </c>
      <c r="BU625" s="211">
        <v>127</v>
      </c>
      <c r="BV625" s="211">
        <v>0</v>
      </c>
      <c r="BW625" s="199">
        <f t="shared" si="51"/>
        <v>21</v>
      </c>
      <c r="BX625" s="195" t="str">
        <f t="shared" si="52"/>
        <v>86021</v>
      </c>
      <c r="BY625" s="195"/>
    </row>
    <row r="626" spans="66:77" ht="14.5" x14ac:dyDescent="0.35">
      <c r="BN626" s="218">
        <v>860</v>
      </c>
      <c r="BO626" s="218" t="s">
        <v>210</v>
      </c>
      <c r="BP626" s="218">
        <v>8607043</v>
      </c>
      <c r="BQ626" s="218">
        <v>144209</v>
      </c>
      <c r="BR626" s="218" t="s">
        <v>769</v>
      </c>
      <c r="BS626" s="218" t="s">
        <v>245</v>
      </c>
      <c r="BT626" s="194" t="str">
        <f t="shared" si="50"/>
        <v>Academy</v>
      </c>
      <c r="BU626" s="211">
        <v>0</v>
      </c>
      <c r="BV626" s="211">
        <v>137</v>
      </c>
      <c r="BW626" s="199">
        <f t="shared" si="51"/>
        <v>22</v>
      </c>
      <c r="BX626" s="195" t="str">
        <f t="shared" si="52"/>
        <v>86022</v>
      </c>
      <c r="BY626" s="195"/>
    </row>
    <row r="627" spans="66:77" ht="14.5" x14ac:dyDescent="0.35">
      <c r="BN627" s="218">
        <v>860</v>
      </c>
      <c r="BO627" s="218" t="s">
        <v>210</v>
      </c>
      <c r="BP627" s="218">
        <v>8607750</v>
      </c>
      <c r="BQ627" s="218">
        <v>149002</v>
      </c>
      <c r="BR627" s="218" t="s">
        <v>1210</v>
      </c>
      <c r="BS627" s="218" t="s">
        <v>245</v>
      </c>
      <c r="BT627" s="194" t="str">
        <f t="shared" si="50"/>
        <v>Academy</v>
      </c>
      <c r="BU627" s="211">
        <v>27</v>
      </c>
      <c r="BV627" s="211">
        <v>0</v>
      </c>
      <c r="BW627" s="199">
        <f t="shared" si="51"/>
        <v>23</v>
      </c>
      <c r="BX627" s="195" t="str">
        <f t="shared" si="52"/>
        <v>86023</v>
      </c>
      <c r="BY627" s="195"/>
    </row>
    <row r="628" spans="66:77" ht="14.5" x14ac:dyDescent="0.35">
      <c r="BN628" s="218">
        <v>861</v>
      </c>
      <c r="BO628" s="218" t="s">
        <v>213</v>
      </c>
      <c r="BP628" s="218">
        <v>8617000</v>
      </c>
      <c r="BQ628" s="218">
        <v>149392</v>
      </c>
      <c r="BR628" s="218" t="s">
        <v>1243</v>
      </c>
      <c r="BS628" s="218" t="s">
        <v>286</v>
      </c>
      <c r="BT628" s="194" t="str">
        <f t="shared" si="50"/>
        <v>Academy</v>
      </c>
      <c r="BU628" s="211">
        <v>38</v>
      </c>
      <c r="BV628" s="211">
        <v>66</v>
      </c>
      <c r="BW628" s="199">
        <f t="shared" si="51"/>
        <v>1</v>
      </c>
      <c r="BX628" s="195" t="str">
        <f t="shared" si="52"/>
        <v>8611</v>
      </c>
      <c r="BY628" s="195"/>
    </row>
    <row r="629" spans="66:77" ht="14.5" x14ac:dyDescent="0.35">
      <c r="BN629" s="218">
        <v>861</v>
      </c>
      <c r="BO629" s="218" t="s">
        <v>213</v>
      </c>
      <c r="BP629" s="218">
        <v>8617007</v>
      </c>
      <c r="BQ629" s="218">
        <v>149990</v>
      </c>
      <c r="BR629" s="218" t="s">
        <v>1244</v>
      </c>
      <c r="BS629" s="218" t="s">
        <v>245</v>
      </c>
      <c r="BT629" s="194" t="str">
        <f t="shared" si="50"/>
        <v>Academy</v>
      </c>
      <c r="BU629" s="211">
        <v>118</v>
      </c>
      <c r="BV629" s="211">
        <v>233</v>
      </c>
      <c r="BW629" s="199">
        <f t="shared" si="51"/>
        <v>2</v>
      </c>
      <c r="BX629" s="195" t="str">
        <f t="shared" si="52"/>
        <v>8612</v>
      </c>
      <c r="BY629" s="195"/>
    </row>
    <row r="630" spans="66:77" ht="14.5" x14ac:dyDescent="0.35">
      <c r="BN630" s="218">
        <v>861</v>
      </c>
      <c r="BO630" s="218" t="s">
        <v>213</v>
      </c>
      <c r="BP630" s="218">
        <v>8617008</v>
      </c>
      <c r="BQ630" s="218">
        <v>146503</v>
      </c>
      <c r="BR630" s="218" t="s">
        <v>770</v>
      </c>
      <c r="BS630" s="218" t="s">
        <v>245</v>
      </c>
      <c r="BT630" s="194" t="str">
        <f t="shared" si="50"/>
        <v>Academy</v>
      </c>
      <c r="BU630" s="211">
        <v>101</v>
      </c>
      <c r="BV630" s="211">
        <v>135</v>
      </c>
      <c r="BW630" s="199">
        <f t="shared" si="51"/>
        <v>3</v>
      </c>
      <c r="BX630" s="195" t="str">
        <f t="shared" si="52"/>
        <v>8613</v>
      </c>
      <c r="BY630" s="195"/>
    </row>
    <row r="631" spans="66:77" ht="14.5" x14ac:dyDescent="0.35">
      <c r="BN631" s="218">
        <v>861</v>
      </c>
      <c r="BO631" s="218" t="s">
        <v>213</v>
      </c>
      <c r="BP631" s="218">
        <v>8617011</v>
      </c>
      <c r="BQ631" s="218">
        <v>146497</v>
      </c>
      <c r="BR631" s="218" t="s">
        <v>771</v>
      </c>
      <c r="BS631" s="218" t="s">
        <v>245</v>
      </c>
      <c r="BT631" s="194" t="str">
        <f t="shared" si="50"/>
        <v>Academy</v>
      </c>
      <c r="BU631" s="211">
        <v>103</v>
      </c>
      <c r="BV631" s="211">
        <v>115</v>
      </c>
      <c r="BW631" s="199">
        <f t="shared" si="51"/>
        <v>4</v>
      </c>
      <c r="BX631" s="195" t="str">
        <f t="shared" si="52"/>
        <v>8614</v>
      </c>
      <c r="BY631" s="195"/>
    </row>
    <row r="632" spans="66:77" ht="14.5" x14ac:dyDescent="0.35">
      <c r="BN632" s="218">
        <v>865</v>
      </c>
      <c r="BO632" s="218" t="s">
        <v>232</v>
      </c>
      <c r="BP632" s="218">
        <v>8657000</v>
      </c>
      <c r="BQ632" s="218">
        <v>145198</v>
      </c>
      <c r="BR632" s="218" t="s">
        <v>772</v>
      </c>
      <c r="BS632" s="218" t="s">
        <v>286</v>
      </c>
      <c r="BT632" s="194" t="str">
        <f t="shared" si="50"/>
        <v>Academy</v>
      </c>
      <c r="BU632" s="211">
        <v>55</v>
      </c>
      <c r="BV632" s="211">
        <v>151</v>
      </c>
      <c r="BW632" s="199">
        <f t="shared" si="51"/>
        <v>1</v>
      </c>
      <c r="BX632" s="195" t="str">
        <f t="shared" si="52"/>
        <v>8651</v>
      </c>
      <c r="BY632" s="195"/>
    </row>
    <row r="633" spans="66:77" ht="14.5" x14ac:dyDescent="0.35">
      <c r="BN633" s="218">
        <v>865</v>
      </c>
      <c r="BO633" s="218" t="s">
        <v>232</v>
      </c>
      <c r="BP633" s="218">
        <v>8657003</v>
      </c>
      <c r="BQ633" s="218">
        <v>148145</v>
      </c>
      <c r="BR633" s="218" t="s">
        <v>1171</v>
      </c>
      <c r="BS633" s="218" t="s">
        <v>241</v>
      </c>
      <c r="BT633" s="194" t="str">
        <f t="shared" si="50"/>
        <v>Maintained</v>
      </c>
      <c r="BU633" s="211">
        <v>160</v>
      </c>
      <c r="BV633" s="211">
        <v>296</v>
      </c>
      <c r="BW633" s="199">
        <f t="shared" si="51"/>
        <v>2</v>
      </c>
      <c r="BX633" s="195" t="str">
        <f t="shared" si="52"/>
        <v>8652</v>
      </c>
      <c r="BY633" s="195"/>
    </row>
    <row r="634" spans="66:77" ht="14.5" x14ac:dyDescent="0.35">
      <c r="BN634" s="218">
        <v>865</v>
      </c>
      <c r="BO634" s="218" t="s">
        <v>232</v>
      </c>
      <c r="BP634" s="218">
        <v>8657004</v>
      </c>
      <c r="BQ634" s="218">
        <v>149746</v>
      </c>
      <c r="BR634" s="218" t="s">
        <v>1245</v>
      </c>
      <c r="BS634" s="218" t="s">
        <v>256</v>
      </c>
      <c r="BT634" s="194" t="str">
        <f t="shared" si="50"/>
        <v>Academy</v>
      </c>
      <c r="BU634" s="211">
        <v>6</v>
      </c>
      <c r="BV634" s="211">
        <v>48</v>
      </c>
      <c r="BW634" s="199">
        <f t="shared" si="51"/>
        <v>3</v>
      </c>
      <c r="BX634" s="195" t="str">
        <f t="shared" si="52"/>
        <v>8653</v>
      </c>
      <c r="BY634" s="195"/>
    </row>
    <row r="635" spans="66:77" ht="14.5" x14ac:dyDescent="0.35">
      <c r="BN635" s="218">
        <v>865</v>
      </c>
      <c r="BO635" s="218" t="s">
        <v>232</v>
      </c>
      <c r="BP635" s="218">
        <v>8657007</v>
      </c>
      <c r="BQ635" s="218">
        <v>126550</v>
      </c>
      <c r="BR635" s="218" t="s">
        <v>773</v>
      </c>
      <c r="BS635" s="218" t="s">
        <v>241</v>
      </c>
      <c r="BT635" s="194" t="str">
        <f t="shared" si="50"/>
        <v>Maintained</v>
      </c>
      <c r="BU635" s="211">
        <v>0</v>
      </c>
      <c r="BV635" s="211">
        <v>94</v>
      </c>
      <c r="BW635" s="199">
        <f t="shared" si="51"/>
        <v>4</v>
      </c>
      <c r="BX635" s="195" t="str">
        <f t="shared" si="52"/>
        <v>8654</v>
      </c>
      <c r="BY635" s="195"/>
    </row>
    <row r="636" spans="66:77" ht="14.5" x14ac:dyDescent="0.35">
      <c r="BN636" s="218">
        <v>865</v>
      </c>
      <c r="BO636" s="218" t="s">
        <v>232</v>
      </c>
      <c r="BP636" s="218">
        <v>8657008</v>
      </c>
      <c r="BQ636" s="218">
        <v>141647</v>
      </c>
      <c r="BR636" s="218" t="s">
        <v>774</v>
      </c>
      <c r="BS636" s="218" t="s">
        <v>245</v>
      </c>
      <c r="BT636" s="194" t="str">
        <f t="shared" si="50"/>
        <v>Academy</v>
      </c>
      <c r="BU636" s="211">
        <v>106</v>
      </c>
      <c r="BV636" s="211">
        <v>66</v>
      </c>
      <c r="BW636" s="199">
        <f t="shared" si="51"/>
        <v>5</v>
      </c>
      <c r="BX636" s="195" t="str">
        <f t="shared" si="52"/>
        <v>8655</v>
      </c>
      <c r="BY636" s="195"/>
    </row>
    <row r="637" spans="66:77" ht="14.5" x14ac:dyDescent="0.35">
      <c r="BN637" s="218">
        <v>866</v>
      </c>
      <c r="BO637" s="218" t="s">
        <v>218</v>
      </c>
      <c r="BP637" s="218">
        <v>8667000</v>
      </c>
      <c r="BQ637" s="218">
        <v>138307</v>
      </c>
      <c r="BR637" s="218" t="s">
        <v>775</v>
      </c>
      <c r="BS637" s="218" t="s">
        <v>245</v>
      </c>
      <c r="BT637" s="194" t="str">
        <f t="shared" si="50"/>
        <v>Academy</v>
      </c>
      <c r="BU637" s="211">
        <v>58.5</v>
      </c>
      <c r="BV637" s="211">
        <v>0</v>
      </c>
      <c r="BW637" s="199">
        <f t="shared" si="51"/>
        <v>1</v>
      </c>
      <c r="BX637" s="195" t="str">
        <f t="shared" si="52"/>
        <v>8661</v>
      </c>
      <c r="BY637" s="195"/>
    </row>
    <row r="638" spans="66:77" ht="14.5" x14ac:dyDescent="0.35">
      <c r="BN638" s="218">
        <v>866</v>
      </c>
      <c r="BO638" s="218" t="s">
        <v>218</v>
      </c>
      <c r="BP638" s="218">
        <v>8667002</v>
      </c>
      <c r="BQ638" s="218">
        <v>145852</v>
      </c>
      <c r="BR638" s="218" t="s">
        <v>776</v>
      </c>
      <c r="BS638" s="218" t="s">
        <v>286</v>
      </c>
      <c r="BT638" s="194" t="str">
        <f t="shared" si="50"/>
        <v>Academy</v>
      </c>
      <c r="BU638" s="211">
        <v>0</v>
      </c>
      <c r="BV638" s="211">
        <v>79</v>
      </c>
      <c r="BW638" s="199">
        <f t="shared" si="51"/>
        <v>2</v>
      </c>
      <c r="BX638" s="195" t="str">
        <f t="shared" si="52"/>
        <v>8662</v>
      </c>
      <c r="BY638" s="195"/>
    </row>
    <row r="639" spans="66:77" ht="14.5" x14ac:dyDescent="0.35">
      <c r="BN639" s="218">
        <v>866</v>
      </c>
      <c r="BO639" s="218" t="s">
        <v>218</v>
      </c>
      <c r="BP639" s="218">
        <v>8667003</v>
      </c>
      <c r="BQ639" s="218">
        <v>145874</v>
      </c>
      <c r="BR639" s="218" t="s">
        <v>777</v>
      </c>
      <c r="BS639" s="218" t="s">
        <v>256</v>
      </c>
      <c r="BT639" s="194" t="str">
        <f t="shared" si="50"/>
        <v>Academy</v>
      </c>
      <c r="BU639" s="211">
        <v>0</v>
      </c>
      <c r="BV639" s="211">
        <v>95</v>
      </c>
      <c r="BW639" s="199">
        <f t="shared" si="51"/>
        <v>3</v>
      </c>
      <c r="BX639" s="195" t="str">
        <f t="shared" si="52"/>
        <v>8663</v>
      </c>
      <c r="BY639" s="195"/>
    </row>
    <row r="640" spans="66:77" ht="14.5" x14ac:dyDescent="0.35">
      <c r="BN640" s="218">
        <v>866</v>
      </c>
      <c r="BO640" s="218" t="s">
        <v>218</v>
      </c>
      <c r="BP640" s="218">
        <v>8667005</v>
      </c>
      <c r="BQ640" s="218">
        <v>146668</v>
      </c>
      <c r="BR640" s="218" t="s">
        <v>778</v>
      </c>
      <c r="BS640" s="218" t="s">
        <v>286</v>
      </c>
      <c r="BT640" s="194" t="str">
        <f t="shared" si="50"/>
        <v>Academy</v>
      </c>
      <c r="BU640" s="211">
        <v>79.5</v>
      </c>
      <c r="BV640" s="211">
        <v>0</v>
      </c>
      <c r="BW640" s="199">
        <f t="shared" si="51"/>
        <v>4</v>
      </c>
      <c r="BX640" s="195" t="str">
        <f t="shared" si="52"/>
        <v>8664</v>
      </c>
      <c r="BY640" s="195"/>
    </row>
    <row r="641" spans="66:77" ht="14.5" x14ac:dyDescent="0.35">
      <c r="BN641" s="218">
        <v>866</v>
      </c>
      <c r="BO641" s="218" t="s">
        <v>218</v>
      </c>
      <c r="BP641" s="218">
        <v>8667006</v>
      </c>
      <c r="BQ641" s="218">
        <v>126549</v>
      </c>
      <c r="BR641" s="218" t="s">
        <v>779</v>
      </c>
      <c r="BS641" s="218" t="s">
        <v>241</v>
      </c>
      <c r="BT641" s="194" t="str">
        <f t="shared" si="50"/>
        <v>Maintained</v>
      </c>
      <c r="BU641" s="211">
        <v>76</v>
      </c>
      <c r="BV641" s="211">
        <v>229</v>
      </c>
      <c r="BW641" s="199">
        <f t="shared" si="51"/>
        <v>5</v>
      </c>
      <c r="BX641" s="195" t="str">
        <f t="shared" si="52"/>
        <v>8665</v>
      </c>
      <c r="BY641" s="195"/>
    </row>
    <row r="642" spans="66:77" ht="14.5" x14ac:dyDescent="0.35">
      <c r="BN642" s="218">
        <v>866</v>
      </c>
      <c r="BO642" s="218" t="s">
        <v>218</v>
      </c>
      <c r="BP642" s="218">
        <v>8667012</v>
      </c>
      <c r="BQ642" s="218">
        <v>143014</v>
      </c>
      <c r="BR642" s="218" t="s">
        <v>780</v>
      </c>
      <c r="BS642" s="218" t="s">
        <v>245</v>
      </c>
      <c r="BT642" s="194" t="str">
        <f t="shared" si="50"/>
        <v>Academy</v>
      </c>
      <c r="BU642" s="211">
        <v>0</v>
      </c>
      <c r="BV642" s="211">
        <v>171</v>
      </c>
      <c r="BW642" s="199">
        <f t="shared" si="51"/>
        <v>6</v>
      </c>
      <c r="BX642" s="195" t="str">
        <f t="shared" si="52"/>
        <v>8666</v>
      </c>
      <c r="BY642" s="195"/>
    </row>
    <row r="643" spans="66:77" ht="14.5" x14ac:dyDescent="0.35">
      <c r="BN643" s="218">
        <v>866</v>
      </c>
      <c r="BO643" s="218" t="s">
        <v>218</v>
      </c>
      <c r="BP643" s="218">
        <v>8667013</v>
      </c>
      <c r="BQ643" s="218">
        <v>143013</v>
      </c>
      <c r="BR643" s="218" t="s">
        <v>781</v>
      </c>
      <c r="BS643" s="218" t="s">
        <v>245</v>
      </c>
      <c r="BT643" s="194" t="str">
        <f t="shared" si="50"/>
        <v>Academy</v>
      </c>
      <c r="BU643" s="211">
        <v>103.5</v>
      </c>
      <c r="BV643" s="211">
        <v>0</v>
      </c>
      <c r="BW643" s="199">
        <f t="shared" si="51"/>
        <v>7</v>
      </c>
      <c r="BX643" s="195" t="str">
        <f t="shared" si="52"/>
        <v>8667</v>
      </c>
      <c r="BY643" s="195"/>
    </row>
    <row r="644" spans="66:77" ht="14.5" x14ac:dyDescent="0.35">
      <c r="BN644" s="218">
        <v>867</v>
      </c>
      <c r="BO644" s="218" t="s">
        <v>107</v>
      </c>
      <c r="BP644" s="218">
        <v>8677032</v>
      </c>
      <c r="BQ644" s="218">
        <v>110190</v>
      </c>
      <c r="BR644" s="218" t="s">
        <v>782</v>
      </c>
      <c r="BS644" s="218" t="s">
        <v>241</v>
      </c>
      <c r="BT644" s="194" t="str">
        <f t="shared" si="50"/>
        <v>Maintained</v>
      </c>
      <c r="BU644" s="211">
        <v>96</v>
      </c>
      <c r="BV644" s="211">
        <v>103</v>
      </c>
      <c r="BW644" s="199">
        <f t="shared" si="51"/>
        <v>1</v>
      </c>
      <c r="BX644" s="195" t="str">
        <f t="shared" si="52"/>
        <v>8671</v>
      </c>
      <c r="BY644" s="195"/>
    </row>
    <row r="645" spans="66:77" ht="14.5" x14ac:dyDescent="0.35">
      <c r="BN645" s="218">
        <v>868</v>
      </c>
      <c r="BO645" s="218" t="s">
        <v>233</v>
      </c>
      <c r="BP645" s="218">
        <v>8687000</v>
      </c>
      <c r="BQ645" s="218">
        <v>142066</v>
      </c>
      <c r="BR645" s="218" t="s">
        <v>783</v>
      </c>
      <c r="BS645" s="218" t="s">
        <v>256</v>
      </c>
      <c r="BT645" s="194" t="str">
        <f t="shared" ref="BT645:BT708" si="53">IF(OR(LEFT(BS645,7)="Academy",LEFT(BS645,11)="Free School"),"Academy","Maintained")</f>
        <v>Academy</v>
      </c>
      <c r="BU645" s="211">
        <v>56.5</v>
      </c>
      <c r="BV645" s="211">
        <v>55</v>
      </c>
      <c r="BW645" s="199">
        <f t="shared" si="51"/>
        <v>1</v>
      </c>
      <c r="BX645" s="195" t="str">
        <f t="shared" si="52"/>
        <v>8681</v>
      </c>
      <c r="BY645" s="195"/>
    </row>
    <row r="646" spans="66:77" ht="14.5" x14ac:dyDescent="0.35">
      <c r="BN646" s="218">
        <v>868</v>
      </c>
      <c r="BO646" s="218" t="s">
        <v>233</v>
      </c>
      <c r="BP646" s="218">
        <v>8687009</v>
      </c>
      <c r="BQ646" s="218">
        <v>110183</v>
      </c>
      <c r="BR646" s="218" t="s">
        <v>784</v>
      </c>
      <c r="BS646" s="218" t="s">
        <v>241</v>
      </c>
      <c r="BT646" s="194" t="str">
        <f t="shared" si="53"/>
        <v>Maintained</v>
      </c>
      <c r="BU646" s="211">
        <v>92</v>
      </c>
      <c r="BV646" s="211">
        <v>196</v>
      </c>
      <c r="BW646" s="199">
        <f t="shared" si="51"/>
        <v>2</v>
      </c>
      <c r="BX646" s="195" t="str">
        <f t="shared" si="52"/>
        <v>8682</v>
      </c>
      <c r="BY646" s="195"/>
    </row>
    <row r="647" spans="66:77" ht="14.5" x14ac:dyDescent="0.35">
      <c r="BN647" s="218">
        <v>869</v>
      </c>
      <c r="BO647" s="218" t="s">
        <v>229</v>
      </c>
      <c r="BP647" s="218">
        <v>8697007</v>
      </c>
      <c r="BQ647" s="218">
        <v>110182</v>
      </c>
      <c r="BR647" s="218" t="s">
        <v>785</v>
      </c>
      <c r="BS647" s="218" t="s">
        <v>241</v>
      </c>
      <c r="BT647" s="194" t="str">
        <f t="shared" si="53"/>
        <v>Maintained</v>
      </c>
      <c r="BU647" s="211">
        <v>47</v>
      </c>
      <c r="BV647" s="211">
        <v>133</v>
      </c>
      <c r="BW647" s="199">
        <f t="shared" si="51"/>
        <v>1</v>
      </c>
      <c r="BX647" s="195" t="str">
        <f t="shared" si="52"/>
        <v>8691</v>
      </c>
      <c r="BY647" s="195"/>
    </row>
    <row r="648" spans="66:77" ht="14.5" x14ac:dyDescent="0.35">
      <c r="BN648" s="218">
        <v>869</v>
      </c>
      <c r="BO648" s="218" t="s">
        <v>229</v>
      </c>
      <c r="BP648" s="218">
        <v>8697028</v>
      </c>
      <c r="BQ648" s="218">
        <v>110186</v>
      </c>
      <c r="BR648" s="218" t="s">
        <v>786</v>
      </c>
      <c r="BS648" s="218" t="s">
        <v>241</v>
      </c>
      <c r="BT648" s="194" t="str">
        <f t="shared" si="53"/>
        <v>Maintained</v>
      </c>
      <c r="BU648" s="211">
        <v>95</v>
      </c>
      <c r="BV648" s="211">
        <v>135</v>
      </c>
      <c r="BW648" s="199">
        <f t="shared" si="51"/>
        <v>2</v>
      </c>
      <c r="BX648" s="195" t="str">
        <f t="shared" si="52"/>
        <v>8692</v>
      </c>
      <c r="BY648" s="195"/>
    </row>
    <row r="649" spans="66:77" ht="14.5" x14ac:dyDescent="0.35">
      <c r="BN649" s="218">
        <v>870</v>
      </c>
      <c r="BO649" s="218" t="s">
        <v>190</v>
      </c>
      <c r="BP649" s="218">
        <v>8707000</v>
      </c>
      <c r="BQ649" s="218">
        <v>139728</v>
      </c>
      <c r="BR649" s="218" t="s">
        <v>787</v>
      </c>
      <c r="BS649" s="218" t="s">
        <v>256</v>
      </c>
      <c r="BT649" s="194" t="str">
        <f t="shared" si="53"/>
        <v>Academy</v>
      </c>
      <c r="BU649" s="211">
        <v>11</v>
      </c>
      <c r="BV649" s="211">
        <v>44</v>
      </c>
      <c r="BW649" s="199">
        <f t="shared" si="51"/>
        <v>1</v>
      </c>
      <c r="BX649" s="195" t="str">
        <f t="shared" si="52"/>
        <v>8701</v>
      </c>
      <c r="BY649" s="195"/>
    </row>
    <row r="650" spans="66:77" ht="14.5" x14ac:dyDescent="0.35">
      <c r="BN650" s="218">
        <v>870</v>
      </c>
      <c r="BO650" s="218" t="s">
        <v>190</v>
      </c>
      <c r="BP650" s="218">
        <v>8707001</v>
      </c>
      <c r="BQ650" s="218">
        <v>137435</v>
      </c>
      <c r="BR650" s="218" t="s">
        <v>788</v>
      </c>
      <c r="BS650" s="218" t="s">
        <v>245</v>
      </c>
      <c r="BT650" s="194" t="str">
        <f t="shared" si="53"/>
        <v>Academy</v>
      </c>
      <c r="BU650" s="211">
        <v>83</v>
      </c>
      <c r="BV650" s="211">
        <v>149</v>
      </c>
      <c r="BW650" s="199">
        <f t="shared" si="51"/>
        <v>2</v>
      </c>
      <c r="BX650" s="195" t="str">
        <f t="shared" si="52"/>
        <v>8702</v>
      </c>
      <c r="BY650" s="195"/>
    </row>
    <row r="651" spans="66:77" ht="14.5" x14ac:dyDescent="0.35">
      <c r="BN651" s="218">
        <v>870</v>
      </c>
      <c r="BO651" s="218" t="s">
        <v>190</v>
      </c>
      <c r="BP651" s="218">
        <v>8707002</v>
      </c>
      <c r="BQ651" s="218">
        <v>147675</v>
      </c>
      <c r="BR651" s="218" t="s">
        <v>371</v>
      </c>
      <c r="BS651" s="218" t="s">
        <v>286</v>
      </c>
      <c r="BT651" s="194" t="str">
        <f t="shared" si="53"/>
        <v>Academy</v>
      </c>
      <c r="BU651" s="211">
        <v>0</v>
      </c>
      <c r="BV651" s="211">
        <v>54.5</v>
      </c>
      <c r="BW651" s="199">
        <f t="shared" si="51"/>
        <v>3</v>
      </c>
      <c r="BX651" s="195" t="str">
        <f t="shared" si="52"/>
        <v>8703</v>
      </c>
      <c r="BY651" s="195"/>
    </row>
    <row r="652" spans="66:77" ht="14.5" x14ac:dyDescent="0.35">
      <c r="BN652" s="218">
        <v>870</v>
      </c>
      <c r="BO652" s="218" t="s">
        <v>190</v>
      </c>
      <c r="BP652" s="218">
        <v>8707036</v>
      </c>
      <c r="BQ652" s="218">
        <v>110193</v>
      </c>
      <c r="BR652" s="218" t="s">
        <v>789</v>
      </c>
      <c r="BS652" s="218" t="s">
        <v>241</v>
      </c>
      <c r="BT652" s="194" t="str">
        <f t="shared" si="53"/>
        <v>Maintained</v>
      </c>
      <c r="BU652" s="211">
        <v>32</v>
      </c>
      <c r="BV652" s="211">
        <v>0</v>
      </c>
      <c r="BW652" s="199">
        <f t="shared" si="51"/>
        <v>4</v>
      </c>
      <c r="BX652" s="195" t="str">
        <f t="shared" si="52"/>
        <v>8704</v>
      </c>
      <c r="BY652" s="195"/>
    </row>
    <row r="653" spans="66:77" ht="14.5" x14ac:dyDescent="0.35">
      <c r="BN653" s="218">
        <v>871</v>
      </c>
      <c r="BO653" s="218" t="s">
        <v>202</v>
      </c>
      <c r="BP653" s="218">
        <v>8717000</v>
      </c>
      <c r="BQ653" s="218">
        <v>145741</v>
      </c>
      <c r="BR653" s="218" t="s">
        <v>790</v>
      </c>
      <c r="BS653" s="218" t="s">
        <v>286</v>
      </c>
      <c r="BT653" s="194" t="str">
        <f t="shared" si="53"/>
        <v>Academy</v>
      </c>
      <c r="BU653" s="211">
        <v>121</v>
      </c>
      <c r="BV653" s="211">
        <v>226</v>
      </c>
      <c r="BW653" s="199">
        <f t="shared" si="51"/>
        <v>1</v>
      </c>
      <c r="BX653" s="195" t="str">
        <f t="shared" si="52"/>
        <v>8711</v>
      </c>
      <c r="BY653" s="195"/>
    </row>
    <row r="654" spans="66:77" ht="14.5" x14ac:dyDescent="0.35">
      <c r="BN654" s="218">
        <v>871</v>
      </c>
      <c r="BO654" s="218" t="s">
        <v>202</v>
      </c>
      <c r="BP654" s="218">
        <v>8717030</v>
      </c>
      <c r="BQ654" s="218">
        <v>140244</v>
      </c>
      <c r="BR654" s="218" t="s">
        <v>791</v>
      </c>
      <c r="BS654" s="218" t="s">
        <v>245</v>
      </c>
      <c r="BT654" s="194" t="str">
        <f t="shared" si="53"/>
        <v>Academy</v>
      </c>
      <c r="BU654" s="211">
        <v>31</v>
      </c>
      <c r="BV654" s="211">
        <v>0</v>
      </c>
      <c r="BW654" s="199">
        <f t="shared" si="51"/>
        <v>2</v>
      </c>
      <c r="BX654" s="195" t="str">
        <f t="shared" si="52"/>
        <v>8712</v>
      </c>
      <c r="BY654" s="195"/>
    </row>
    <row r="655" spans="66:77" ht="14.5" x14ac:dyDescent="0.35">
      <c r="BN655" s="218">
        <v>872</v>
      </c>
      <c r="BO655" s="218" t="s">
        <v>235</v>
      </c>
      <c r="BP655" s="218">
        <v>8727001</v>
      </c>
      <c r="BQ655" s="218">
        <v>148349</v>
      </c>
      <c r="BR655" s="218" t="s">
        <v>1172</v>
      </c>
      <c r="BS655" s="218" t="s">
        <v>286</v>
      </c>
      <c r="BT655" s="194" t="str">
        <f t="shared" si="53"/>
        <v>Academy</v>
      </c>
      <c r="BU655" s="211">
        <v>5</v>
      </c>
      <c r="BV655" s="211">
        <v>51</v>
      </c>
      <c r="BW655" s="199">
        <f t="shared" si="51"/>
        <v>1</v>
      </c>
      <c r="BX655" s="195" t="str">
        <f t="shared" si="52"/>
        <v>8721</v>
      </c>
      <c r="BY655" s="195"/>
    </row>
    <row r="656" spans="66:77" ht="14.5" x14ac:dyDescent="0.35">
      <c r="BN656" s="218">
        <v>872</v>
      </c>
      <c r="BO656" s="218" t="s">
        <v>235</v>
      </c>
      <c r="BP656" s="218">
        <v>8727002</v>
      </c>
      <c r="BQ656" s="218">
        <v>149839</v>
      </c>
      <c r="BR656" s="218" t="s">
        <v>1246</v>
      </c>
      <c r="BS656" s="218" t="s">
        <v>256</v>
      </c>
      <c r="BT656" s="194" t="str">
        <f t="shared" si="53"/>
        <v>Academy</v>
      </c>
      <c r="BU656" s="211">
        <v>20</v>
      </c>
      <c r="BV656" s="211">
        <v>32</v>
      </c>
      <c r="BW656" s="199">
        <f t="shared" si="51"/>
        <v>2</v>
      </c>
      <c r="BX656" s="195" t="str">
        <f t="shared" si="52"/>
        <v>8722</v>
      </c>
      <c r="BY656" s="195"/>
    </row>
    <row r="657" spans="66:77" ht="14.5" x14ac:dyDescent="0.35">
      <c r="BN657" s="218">
        <v>872</v>
      </c>
      <c r="BO657" s="218" t="s">
        <v>235</v>
      </c>
      <c r="BP657" s="218">
        <v>8727029</v>
      </c>
      <c r="BQ657" s="218">
        <v>110187</v>
      </c>
      <c r="BR657" s="218" t="s">
        <v>792</v>
      </c>
      <c r="BS657" s="218" t="s">
        <v>241</v>
      </c>
      <c r="BT657" s="194" t="str">
        <f t="shared" si="53"/>
        <v>Maintained</v>
      </c>
      <c r="BU657" s="211">
        <v>111</v>
      </c>
      <c r="BV657" s="211">
        <v>164</v>
      </c>
      <c r="BW657" s="199">
        <f t="shared" si="51"/>
        <v>3</v>
      </c>
      <c r="BX657" s="195" t="str">
        <f t="shared" si="52"/>
        <v>8723</v>
      </c>
      <c r="BY657" s="195"/>
    </row>
    <row r="658" spans="66:77" ht="14.5" x14ac:dyDescent="0.35">
      <c r="BN658" s="218">
        <v>873</v>
      </c>
      <c r="BO658" s="218" t="s">
        <v>118</v>
      </c>
      <c r="BP658" s="218">
        <v>8737004</v>
      </c>
      <c r="BQ658" s="218">
        <v>140882</v>
      </c>
      <c r="BR658" s="218" t="s">
        <v>793</v>
      </c>
      <c r="BS658" s="218" t="s">
        <v>286</v>
      </c>
      <c r="BT658" s="194" t="str">
        <f t="shared" si="53"/>
        <v>Academy</v>
      </c>
      <c r="BU658" s="211">
        <v>47</v>
      </c>
      <c r="BV658" s="211">
        <v>97</v>
      </c>
      <c r="BW658" s="199">
        <f t="shared" si="51"/>
        <v>1</v>
      </c>
      <c r="BX658" s="195" t="str">
        <f t="shared" si="52"/>
        <v>8731</v>
      </c>
      <c r="BY658" s="195"/>
    </row>
    <row r="659" spans="66:77" ht="14.5" x14ac:dyDescent="0.35">
      <c r="BN659" s="218">
        <v>873</v>
      </c>
      <c r="BO659" s="218" t="s">
        <v>118</v>
      </c>
      <c r="BP659" s="218">
        <v>8737006</v>
      </c>
      <c r="BQ659" s="218">
        <v>142932</v>
      </c>
      <c r="BR659" s="218" t="s">
        <v>1173</v>
      </c>
      <c r="BS659" s="218" t="s">
        <v>286</v>
      </c>
      <c r="BT659" s="194" t="str">
        <f t="shared" si="53"/>
        <v>Academy</v>
      </c>
      <c r="BU659" s="211">
        <v>0</v>
      </c>
      <c r="BV659" s="211">
        <v>106</v>
      </c>
      <c r="BW659" s="199">
        <f t="shared" si="51"/>
        <v>2</v>
      </c>
      <c r="BX659" s="195" t="str">
        <f t="shared" si="52"/>
        <v>8732</v>
      </c>
      <c r="BY659" s="195"/>
    </row>
    <row r="660" spans="66:77" ht="14.5" x14ac:dyDescent="0.35">
      <c r="BN660" s="218">
        <v>873</v>
      </c>
      <c r="BO660" s="218" t="s">
        <v>118</v>
      </c>
      <c r="BP660" s="218">
        <v>8737007</v>
      </c>
      <c r="BQ660" s="218">
        <v>143111</v>
      </c>
      <c r="BR660" s="218" t="s">
        <v>794</v>
      </c>
      <c r="BS660" s="218" t="s">
        <v>245</v>
      </c>
      <c r="BT660" s="194" t="str">
        <f t="shared" si="53"/>
        <v>Academy</v>
      </c>
      <c r="BU660" s="211">
        <v>46</v>
      </c>
      <c r="BV660" s="211">
        <v>78</v>
      </c>
      <c r="BW660" s="199">
        <f t="shared" ref="BW660:BW723" si="54">IF(BN660=BN659,BW659+1,1)</f>
        <v>3</v>
      </c>
      <c r="BX660" s="195" t="str">
        <f t="shared" ref="BX660:BX723" si="55">BN660&amp;BW660</f>
        <v>8733</v>
      </c>
      <c r="BY660" s="195"/>
    </row>
    <row r="661" spans="66:77" ht="14.5" x14ac:dyDescent="0.35">
      <c r="BN661" s="218">
        <v>873</v>
      </c>
      <c r="BO661" s="218" t="s">
        <v>118</v>
      </c>
      <c r="BP661" s="218">
        <v>8737008</v>
      </c>
      <c r="BQ661" s="218">
        <v>147661</v>
      </c>
      <c r="BR661" s="218" t="s">
        <v>1125</v>
      </c>
      <c r="BS661" s="218" t="s">
        <v>256</v>
      </c>
      <c r="BT661" s="194" t="str">
        <f t="shared" si="53"/>
        <v>Academy</v>
      </c>
      <c r="BU661" s="211">
        <v>56</v>
      </c>
      <c r="BV661" s="211">
        <v>68</v>
      </c>
      <c r="BW661" s="199">
        <f t="shared" si="54"/>
        <v>4</v>
      </c>
      <c r="BX661" s="195" t="str">
        <f t="shared" si="55"/>
        <v>8734</v>
      </c>
      <c r="BY661" s="195"/>
    </row>
    <row r="662" spans="66:77" ht="14.5" x14ac:dyDescent="0.35">
      <c r="BN662" s="218">
        <v>873</v>
      </c>
      <c r="BO662" s="218" t="s">
        <v>118</v>
      </c>
      <c r="BP662" s="218">
        <v>8737011</v>
      </c>
      <c r="BQ662" s="218">
        <v>148236</v>
      </c>
      <c r="BR662" s="218" t="s">
        <v>678</v>
      </c>
      <c r="BS662" s="218" t="s">
        <v>286</v>
      </c>
      <c r="BT662" s="194" t="str">
        <f t="shared" si="53"/>
        <v>Academy</v>
      </c>
      <c r="BU662" s="211">
        <v>44</v>
      </c>
      <c r="BV662" s="211">
        <v>55</v>
      </c>
      <c r="BW662" s="199">
        <f t="shared" si="54"/>
        <v>5</v>
      </c>
      <c r="BX662" s="195" t="str">
        <f t="shared" si="55"/>
        <v>8735</v>
      </c>
      <c r="BY662" s="195"/>
    </row>
    <row r="663" spans="66:77" ht="14.5" x14ac:dyDescent="0.35">
      <c r="BN663" s="218">
        <v>873</v>
      </c>
      <c r="BO663" s="218" t="s">
        <v>118</v>
      </c>
      <c r="BP663" s="218">
        <v>8737012</v>
      </c>
      <c r="BQ663" s="218">
        <v>148578</v>
      </c>
      <c r="BR663" s="218" t="s">
        <v>1174</v>
      </c>
      <c r="BS663" s="218" t="s">
        <v>256</v>
      </c>
      <c r="BT663" s="194" t="str">
        <f t="shared" si="53"/>
        <v>Academy</v>
      </c>
      <c r="BU663" s="211">
        <v>37</v>
      </c>
      <c r="BV663" s="211">
        <v>58</v>
      </c>
      <c r="BW663" s="199">
        <f t="shared" si="54"/>
        <v>6</v>
      </c>
      <c r="BX663" s="195" t="str">
        <f t="shared" si="55"/>
        <v>8736</v>
      </c>
      <c r="BY663" s="195"/>
    </row>
    <row r="664" spans="66:77" ht="14.5" x14ac:dyDescent="0.35">
      <c r="BN664" s="218">
        <v>873</v>
      </c>
      <c r="BO664" s="218" t="s">
        <v>118</v>
      </c>
      <c r="BP664" s="218">
        <v>8737018</v>
      </c>
      <c r="BQ664" s="218">
        <v>142557</v>
      </c>
      <c r="BR664" s="218" t="s">
        <v>795</v>
      </c>
      <c r="BS664" s="218" t="s">
        <v>245</v>
      </c>
      <c r="BT664" s="194" t="str">
        <f t="shared" si="53"/>
        <v>Academy</v>
      </c>
      <c r="BU664" s="211">
        <v>105</v>
      </c>
      <c r="BV664" s="211">
        <v>105</v>
      </c>
      <c r="BW664" s="199">
        <f t="shared" si="54"/>
        <v>7</v>
      </c>
      <c r="BX664" s="195" t="str">
        <f t="shared" si="55"/>
        <v>8737</v>
      </c>
      <c r="BY664" s="195"/>
    </row>
    <row r="665" spans="66:77" ht="14.5" x14ac:dyDescent="0.35">
      <c r="BN665" s="218">
        <v>873</v>
      </c>
      <c r="BO665" s="218" t="s">
        <v>118</v>
      </c>
      <c r="BP665" s="218">
        <v>8737021</v>
      </c>
      <c r="BQ665" s="218">
        <v>144055</v>
      </c>
      <c r="BR665" s="218" t="s">
        <v>796</v>
      </c>
      <c r="BS665" s="218" t="s">
        <v>245</v>
      </c>
      <c r="BT665" s="194" t="str">
        <f t="shared" si="53"/>
        <v>Academy</v>
      </c>
      <c r="BU665" s="211">
        <v>70</v>
      </c>
      <c r="BV665" s="211">
        <v>112</v>
      </c>
      <c r="BW665" s="199">
        <f t="shared" si="54"/>
        <v>8</v>
      </c>
      <c r="BX665" s="195" t="str">
        <f t="shared" si="55"/>
        <v>8738</v>
      </c>
      <c r="BY665" s="195"/>
    </row>
    <row r="666" spans="66:77" ht="14.5" x14ac:dyDescent="0.35">
      <c r="BN666" s="218">
        <v>873</v>
      </c>
      <c r="BO666" s="218" t="s">
        <v>118</v>
      </c>
      <c r="BP666" s="218">
        <v>8737023</v>
      </c>
      <c r="BQ666" s="218">
        <v>110951</v>
      </c>
      <c r="BR666" s="218" t="s">
        <v>797</v>
      </c>
      <c r="BS666" s="218" t="s">
        <v>241</v>
      </c>
      <c r="BT666" s="194" t="str">
        <f t="shared" si="53"/>
        <v>Maintained</v>
      </c>
      <c r="BU666" s="211">
        <v>58</v>
      </c>
      <c r="BV666" s="211">
        <v>65</v>
      </c>
      <c r="BW666" s="199">
        <f t="shared" si="54"/>
        <v>9</v>
      </c>
      <c r="BX666" s="195" t="str">
        <f t="shared" si="55"/>
        <v>8739</v>
      </c>
      <c r="BY666" s="195"/>
    </row>
    <row r="667" spans="66:77" ht="14.5" x14ac:dyDescent="0.35">
      <c r="BN667" s="218">
        <v>873</v>
      </c>
      <c r="BO667" s="218" t="s">
        <v>118</v>
      </c>
      <c r="BP667" s="218">
        <v>8737025</v>
      </c>
      <c r="BQ667" s="218">
        <v>134937</v>
      </c>
      <c r="BR667" s="218" t="s">
        <v>798</v>
      </c>
      <c r="BS667" s="218" t="s">
        <v>241</v>
      </c>
      <c r="BT667" s="194" t="str">
        <f t="shared" si="53"/>
        <v>Maintained</v>
      </c>
      <c r="BU667" s="211">
        <v>62</v>
      </c>
      <c r="BV667" s="211">
        <v>114</v>
      </c>
      <c r="BW667" s="199">
        <f t="shared" si="54"/>
        <v>10</v>
      </c>
      <c r="BX667" s="195" t="str">
        <f t="shared" si="55"/>
        <v>87310</v>
      </c>
      <c r="BY667" s="195"/>
    </row>
    <row r="668" spans="66:77" ht="14.5" x14ac:dyDescent="0.35">
      <c r="BN668" s="218">
        <v>873</v>
      </c>
      <c r="BO668" s="218" t="s">
        <v>118</v>
      </c>
      <c r="BP668" s="218">
        <v>8737026</v>
      </c>
      <c r="BQ668" s="218">
        <v>134972</v>
      </c>
      <c r="BR668" s="218" t="s">
        <v>799</v>
      </c>
      <c r="BS668" s="218" t="s">
        <v>241</v>
      </c>
      <c r="BT668" s="194" t="str">
        <f t="shared" si="53"/>
        <v>Maintained</v>
      </c>
      <c r="BU668" s="211">
        <v>95</v>
      </c>
      <c r="BV668" s="211">
        <v>142</v>
      </c>
      <c r="BW668" s="199">
        <f t="shared" si="54"/>
        <v>11</v>
      </c>
      <c r="BX668" s="195" t="str">
        <f t="shared" si="55"/>
        <v>87311</v>
      </c>
      <c r="BY668" s="195"/>
    </row>
    <row r="669" spans="66:77" ht="14.5" x14ac:dyDescent="0.35">
      <c r="BN669" s="218">
        <v>873</v>
      </c>
      <c r="BO669" s="218" t="s">
        <v>118</v>
      </c>
      <c r="BP669" s="218">
        <v>8737092</v>
      </c>
      <c r="BQ669" s="218">
        <v>137594</v>
      </c>
      <c r="BR669" s="218" t="s">
        <v>800</v>
      </c>
      <c r="BS669" s="218" t="s">
        <v>245</v>
      </c>
      <c r="BT669" s="194" t="str">
        <f t="shared" si="53"/>
        <v>Academy</v>
      </c>
      <c r="BU669" s="211">
        <v>0</v>
      </c>
      <c r="BV669" s="211">
        <v>128</v>
      </c>
      <c r="BW669" s="199">
        <f t="shared" si="54"/>
        <v>12</v>
      </c>
      <c r="BX669" s="195" t="str">
        <f t="shared" si="55"/>
        <v>87312</v>
      </c>
      <c r="BY669" s="195"/>
    </row>
    <row r="670" spans="66:77" ht="14.5" x14ac:dyDescent="0.35">
      <c r="BN670" s="218">
        <v>874</v>
      </c>
      <c r="BO670" s="218" t="s">
        <v>187</v>
      </c>
      <c r="BP670" s="218">
        <v>8747000</v>
      </c>
      <c r="BQ670" s="218">
        <v>138271</v>
      </c>
      <c r="BR670" s="218" t="s">
        <v>801</v>
      </c>
      <c r="BS670" s="218" t="s">
        <v>256</v>
      </c>
      <c r="BT670" s="194" t="str">
        <f t="shared" si="53"/>
        <v>Academy</v>
      </c>
      <c r="BU670" s="211">
        <v>36</v>
      </c>
      <c r="BV670" s="211">
        <v>68</v>
      </c>
      <c r="BW670" s="199">
        <f t="shared" si="54"/>
        <v>1</v>
      </c>
      <c r="BX670" s="195" t="str">
        <f t="shared" si="55"/>
        <v>8741</v>
      </c>
      <c r="BY670" s="195"/>
    </row>
    <row r="671" spans="66:77" ht="14.5" x14ac:dyDescent="0.35">
      <c r="BN671" s="218">
        <v>874</v>
      </c>
      <c r="BO671" s="218" t="s">
        <v>187</v>
      </c>
      <c r="BP671" s="218">
        <v>8747001</v>
      </c>
      <c r="BQ671" s="218">
        <v>147944</v>
      </c>
      <c r="BR671" s="218" t="s">
        <v>1126</v>
      </c>
      <c r="BS671" s="218" t="s">
        <v>286</v>
      </c>
      <c r="BT671" s="194" t="str">
        <f t="shared" si="53"/>
        <v>Academy</v>
      </c>
      <c r="BU671" s="211">
        <v>66</v>
      </c>
      <c r="BV671" s="211">
        <v>88</v>
      </c>
      <c r="BW671" s="199">
        <f t="shared" si="54"/>
        <v>2</v>
      </c>
      <c r="BX671" s="195" t="str">
        <f t="shared" si="55"/>
        <v>8742</v>
      </c>
      <c r="BY671" s="195"/>
    </row>
    <row r="672" spans="66:77" ht="14.5" x14ac:dyDescent="0.35">
      <c r="BN672" s="218">
        <v>874</v>
      </c>
      <c r="BO672" s="218" t="s">
        <v>187</v>
      </c>
      <c r="BP672" s="218">
        <v>8747013</v>
      </c>
      <c r="BQ672" s="218">
        <v>110943</v>
      </c>
      <c r="BR672" s="218" t="s">
        <v>802</v>
      </c>
      <c r="BS672" s="218" t="s">
        <v>241</v>
      </c>
      <c r="BT672" s="194" t="str">
        <f t="shared" si="53"/>
        <v>Maintained</v>
      </c>
      <c r="BU672" s="211">
        <v>29</v>
      </c>
      <c r="BV672" s="211">
        <v>151</v>
      </c>
      <c r="BW672" s="199">
        <f t="shared" si="54"/>
        <v>3</v>
      </c>
      <c r="BX672" s="195" t="str">
        <f t="shared" si="55"/>
        <v>8743</v>
      </c>
      <c r="BY672" s="195"/>
    </row>
    <row r="673" spans="66:77" ht="14.5" x14ac:dyDescent="0.35">
      <c r="BN673" s="218">
        <v>874</v>
      </c>
      <c r="BO673" s="218" t="s">
        <v>187</v>
      </c>
      <c r="BP673" s="218">
        <v>8747020</v>
      </c>
      <c r="BQ673" s="218">
        <v>110948</v>
      </c>
      <c r="BR673" s="218" t="s">
        <v>803</v>
      </c>
      <c r="BS673" s="218" t="s">
        <v>241</v>
      </c>
      <c r="BT673" s="194" t="str">
        <f t="shared" si="53"/>
        <v>Maintained</v>
      </c>
      <c r="BU673" s="211">
        <v>103</v>
      </c>
      <c r="BV673" s="211">
        <v>108</v>
      </c>
      <c r="BW673" s="199">
        <f t="shared" si="54"/>
        <v>4</v>
      </c>
      <c r="BX673" s="195" t="str">
        <f t="shared" si="55"/>
        <v>8744</v>
      </c>
      <c r="BY673" s="195"/>
    </row>
    <row r="674" spans="66:77" ht="14.5" x14ac:dyDescent="0.35">
      <c r="BN674" s="218">
        <v>874</v>
      </c>
      <c r="BO674" s="218" t="s">
        <v>187</v>
      </c>
      <c r="BP674" s="218">
        <v>8747025</v>
      </c>
      <c r="BQ674" s="218">
        <v>149368</v>
      </c>
      <c r="BR674" s="218" t="s">
        <v>1247</v>
      </c>
      <c r="BS674" s="218" t="s">
        <v>245</v>
      </c>
      <c r="BT674" s="194" t="str">
        <f t="shared" si="53"/>
        <v>Academy</v>
      </c>
      <c r="BU674" s="211">
        <v>16</v>
      </c>
      <c r="BV674" s="211">
        <v>46</v>
      </c>
      <c r="BW674" s="199">
        <f t="shared" si="54"/>
        <v>5</v>
      </c>
      <c r="BX674" s="195" t="str">
        <f t="shared" si="55"/>
        <v>8745</v>
      </c>
      <c r="BY674" s="195"/>
    </row>
    <row r="675" spans="66:77" ht="14.5" x14ac:dyDescent="0.35">
      <c r="BN675" s="218">
        <v>876</v>
      </c>
      <c r="BO675" s="218" t="s">
        <v>145</v>
      </c>
      <c r="BP675" s="218">
        <v>8767003</v>
      </c>
      <c r="BQ675" s="218">
        <v>140578</v>
      </c>
      <c r="BR675" s="218" t="s">
        <v>804</v>
      </c>
      <c r="BS675" s="218" t="s">
        <v>245</v>
      </c>
      <c r="BT675" s="194" t="str">
        <f t="shared" si="53"/>
        <v>Academy</v>
      </c>
      <c r="BU675" s="211">
        <v>0</v>
      </c>
      <c r="BV675" s="211">
        <v>108</v>
      </c>
      <c r="BW675" s="199">
        <f t="shared" si="54"/>
        <v>1</v>
      </c>
      <c r="BX675" s="195" t="str">
        <f t="shared" si="55"/>
        <v>8761</v>
      </c>
      <c r="BY675" s="195"/>
    </row>
    <row r="676" spans="66:77" ht="14.5" x14ac:dyDescent="0.35">
      <c r="BN676" s="218">
        <v>876</v>
      </c>
      <c r="BO676" s="218" t="s">
        <v>145</v>
      </c>
      <c r="BP676" s="218">
        <v>8767200</v>
      </c>
      <c r="BQ676" s="218">
        <v>111514</v>
      </c>
      <c r="BR676" s="218" t="s">
        <v>805</v>
      </c>
      <c r="BS676" s="218" t="s">
        <v>241</v>
      </c>
      <c r="BT676" s="194" t="str">
        <f t="shared" si="53"/>
        <v>Maintained</v>
      </c>
      <c r="BU676" s="211">
        <v>44</v>
      </c>
      <c r="BV676" s="211">
        <v>43</v>
      </c>
      <c r="BW676" s="199">
        <f t="shared" si="54"/>
        <v>2</v>
      </c>
      <c r="BX676" s="195" t="str">
        <f t="shared" si="55"/>
        <v>8762</v>
      </c>
      <c r="BY676" s="195"/>
    </row>
    <row r="677" spans="66:77" ht="14.5" x14ac:dyDescent="0.35">
      <c r="BN677" s="218">
        <v>876</v>
      </c>
      <c r="BO677" s="218" t="s">
        <v>145</v>
      </c>
      <c r="BP677" s="218">
        <v>8767202</v>
      </c>
      <c r="BQ677" s="218">
        <v>111515</v>
      </c>
      <c r="BR677" s="218" t="s">
        <v>806</v>
      </c>
      <c r="BS677" s="218" t="s">
        <v>241</v>
      </c>
      <c r="BT677" s="194" t="str">
        <f t="shared" si="53"/>
        <v>Maintained</v>
      </c>
      <c r="BU677" s="211">
        <v>0</v>
      </c>
      <c r="BV677" s="211">
        <v>114</v>
      </c>
      <c r="BW677" s="199">
        <f t="shared" si="54"/>
        <v>3</v>
      </c>
      <c r="BX677" s="195" t="str">
        <f t="shared" si="55"/>
        <v>8763</v>
      </c>
      <c r="BY677" s="195"/>
    </row>
    <row r="678" spans="66:77" ht="14.5" x14ac:dyDescent="0.35">
      <c r="BN678" s="218">
        <v>876</v>
      </c>
      <c r="BO678" s="218" t="s">
        <v>145</v>
      </c>
      <c r="BP678" s="218">
        <v>8767206</v>
      </c>
      <c r="BQ678" s="218">
        <v>146110</v>
      </c>
      <c r="BR678" s="218" t="s">
        <v>807</v>
      </c>
      <c r="BS678" s="218" t="s">
        <v>245</v>
      </c>
      <c r="BT678" s="194" t="str">
        <f t="shared" si="53"/>
        <v>Academy</v>
      </c>
      <c r="BU678" s="211">
        <v>122</v>
      </c>
      <c r="BV678" s="211">
        <v>0</v>
      </c>
      <c r="BW678" s="199">
        <f t="shared" si="54"/>
        <v>4</v>
      </c>
      <c r="BX678" s="195" t="str">
        <f t="shared" si="55"/>
        <v>8764</v>
      </c>
      <c r="BY678" s="195"/>
    </row>
    <row r="679" spans="66:77" ht="14.5" x14ac:dyDescent="0.35">
      <c r="BN679" s="218">
        <v>877</v>
      </c>
      <c r="BO679" s="218" t="s">
        <v>227</v>
      </c>
      <c r="BP679" s="218">
        <v>8777001</v>
      </c>
      <c r="BQ679" s="218">
        <v>111495</v>
      </c>
      <c r="BR679" s="218" t="s">
        <v>808</v>
      </c>
      <c r="BS679" s="218" t="s">
        <v>241</v>
      </c>
      <c r="BT679" s="194" t="str">
        <f t="shared" si="53"/>
        <v>Maintained</v>
      </c>
      <c r="BU679" s="211">
        <v>80</v>
      </c>
      <c r="BV679" s="211">
        <v>145</v>
      </c>
      <c r="BW679" s="199">
        <f t="shared" si="54"/>
        <v>1</v>
      </c>
      <c r="BX679" s="195" t="str">
        <f t="shared" si="55"/>
        <v>8771</v>
      </c>
      <c r="BY679" s="195"/>
    </row>
    <row r="680" spans="66:77" ht="14.5" x14ac:dyDescent="0.35">
      <c r="BN680" s="218">
        <v>877</v>
      </c>
      <c r="BO680" s="218" t="s">
        <v>227</v>
      </c>
      <c r="BP680" s="218">
        <v>8777002</v>
      </c>
      <c r="BQ680" s="218">
        <v>111496</v>
      </c>
      <c r="BR680" s="218" t="s">
        <v>809</v>
      </c>
      <c r="BS680" s="218" t="s">
        <v>241</v>
      </c>
      <c r="BT680" s="194" t="str">
        <f t="shared" si="53"/>
        <v>Maintained</v>
      </c>
      <c r="BU680" s="211">
        <v>75</v>
      </c>
      <c r="BV680" s="211">
        <v>59</v>
      </c>
      <c r="BW680" s="199">
        <f t="shared" si="54"/>
        <v>2</v>
      </c>
      <c r="BX680" s="195" t="str">
        <f t="shared" si="55"/>
        <v>8772</v>
      </c>
      <c r="BY680" s="195"/>
    </row>
    <row r="681" spans="66:77" ht="14.5" x14ac:dyDescent="0.35">
      <c r="BN681" s="218">
        <v>877</v>
      </c>
      <c r="BO681" s="218" t="s">
        <v>227</v>
      </c>
      <c r="BP681" s="218">
        <v>8777103</v>
      </c>
      <c r="BQ681" s="218">
        <v>111501</v>
      </c>
      <c r="BR681" s="218" t="s">
        <v>810</v>
      </c>
      <c r="BS681" s="218" t="s">
        <v>241</v>
      </c>
      <c r="BT681" s="194" t="str">
        <f t="shared" si="53"/>
        <v>Maintained</v>
      </c>
      <c r="BU681" s="211">
        <v>11</v>
      </c>
      <c r="BV681" s="211">
        <v>50</v>
      </c>
      <c r="BW681" s="199">
        <f t="shared" si="54"/>
        <v>3</v>
      </c>
      <c r="BX681" s="195" t="str">
        <f t="shared" si="55"/>
        <v>8773</v>
      </c>
      <c r="BY681" s="195"/>
    </row>
    <row r="682" spans="66:77" ht="14.5" x14ac:dyDescent="0.35">
      <c r="BN682" s="218">
        <v>878</v>
      </c>
      <c r="BO682" s="218" t="s">
        <v>131</v>
      </c>
      <c r="BP682" s="218">
        <v>8787002</v>
      </c>
      <c r="BQ682" s="218">
        <v>113633</v>
      </c>
      <c r="BR682" s="218" t="s">
        <v>811</v>
      </c>
      <c r="BS682" s="218" t="s">
        <v>264</v>
      </c>
      <c r="BT682" s="194" t="str">
        <f t="shared" si="53"/>
        <v>Maintained</v>
      </c>
      <c r="BU682" s="211">
        <v>131</v>
      </c>
      <c r="BV682" s="211">
        <v>104</v>
      </c>
      <c r="BW682" s="199">
        <f t="shared" si="54"/>
        <v>1</v>
      </c>
      <c r="BX682" s="195" t="str">
        <f t="shared" si="55"/>
        <v>8781</v>
      </c>
      <c r="BY682" s="195"/>
    </row>
    <row r="683" spans="66:77" ht="14.5" x14ac:dyDescent="0.35">
      <c r="BN683" s="218">
        <v>878</v>
      </c>
      <c r="BO683" s="218" t="s">
        <v>131</v>
      </c>
      <c r="BP683" s="218">
        <v>8787005</v>
      </c>
      <c r="BQ683" s="218">
        <v>113634</v>
      </c>
      <c r="BR683" s="218" t="s">
        <v>812</v>
      </c>
      <c r="BS683" s="218" t="s">
        <v>264</v>
      </c>
      <c r="BT683" s="194" t="str">
        <f t="shared" si="53"/>
        <v>Maintained</v>
      </c>
      <c r="BU683" s="211">
        <v>0</v>
      </c>
      <c r="BV683" s="211">
        <v>145</v>
      </c>
      <c r="BW683" s="199">
        <f t="shared" si="54"/>
        <v>2</v>
      </c>
      <c r="BX683" s="195" t="str">
        <f t="shared" si="55"/>
        <v>8782</v>
      </c>
      <c r="BY683" s="195"/>
    </row>
    <row r="684" spans="66:77" ht="14.5" x14ac:dyDescent="0.35">
      <c r="BN684" s="218">
        <v>878</v>
      </c>
      <c r="BO684" s="218" t="s">
        <v>131</v>
      </c>
      <c r="BP684" s="218">
        <v>8787006</v>
      </c>
      <c r="BQ684" s="218">
        <v>113635</v>
      </c>
      <c r="BR684" s="218" t="s">
        <v>813</v>
      </c>
      <c r="BS684" s="218" t="s">
        <v>264</v>
      </c>
      <c r="BT684" s="194" t="str">
        <f t="shared" si="53"/>
        <v>Maintained</v>
      </c>
      <c r="BU684" s="211">
        <v>60</v>
      </c>
      <c r="BV684" s="211">
        <v>61</v>
      </c>
      <c r="BW684" s="199">
        <f t="shared" si="54"/>
        <v>3</v>
      </c>
      <c r="BX684" s="195" t="str">
        <f t="shared" si="55"/>
        <v>8783</v>
      </c>
      <c r="BY684" s="195"/>
    </row>
    <row r="685" spans="66:77" ht="14.5" x14ac:dyDescent="0.35">
      <c r="BN685" s="218">
        <v>878</v>
      </c>
      <c r="BO685" s="218" t="s">
        <v>131</v>
      </c>
      <c r="BP685" s="218">
        <v>8787008</v>
      </c>
      <c r="BQ685" s="218">
        <v>113636</v>
      </c>
      <c r="BR685" s="218" t="s">
        <v>814</v>
      </c>
      <c r="BS685" s="218" t="s">
        <v>264</v>
      </c>
      <c r="BT685" s="194" t="str">
        <f t="shared" si="53"/>
        <v>Maintained</v>
      </c>
      <c r="BU685" s="211">
        <v>17</v>
      </c>
      <c r="BV685" s="211">
        <v>62</v>
      </c>
      <c r="BW685" s="199">
        <f t="shared" si="54"/>
        <v>4</v>
      </c>
      <c r="BX685" s="195" t="str">
        <f t="shared" si="55"/>
        <v>8784</v>
      </c>
      <c r="BY685" s="195"/>
    </row>
    <row r="686" spans="66:77" ht="14.5" x14ac:dyDescent="0.35">
      <c r="BN686" s="218">
        <v>878</v>
      </c>
      <c r="BO686" s="218" t="s">
        <v>131</v>
      </c>
      <c r="BP686" s="218">
        <v>8787009</v>
      </c>
      <c r="BQ686" s="218">
        <v>147064</v>
      </c>
      <c r="BR686" s="218" t="s">
        <v>815</v>
      </c>
      <c r="BS686" s="218" t="s">
        <v>256</v>
      </c>
      <c r="BT686" s="194" t="str">
        <f t="shared" si="53"/>
        <v>Academy</v>
      </c>
      <c r="BU686" s="211">
        <v>0</v>
      </c>
      <c r="BV686" s="211">
        <v>102</v>
      </c>
      <c r="BW686" s="199">
        <f t="shared" si="54"/>
        <v>5</v>
      </c>
      <c r="BX686" s="195" t="str">
        <f t="shared" si="55"/>
        <v>8785</v>
      </c>
      <c r="BY686" s="195"/>
    </row>
    <row r="687" spans="66:77" ht="14.5" x14ac:dyDescent="0.35">
      <c r="BN687" s="218">
        <v>878</v>
      </c>
      <c r="BO687" s="218" t="s">
        <v>131</v>
      </c>
      <c r="BP687" s="218">
        <v>8787010</v>
      </c>
      <c r="BQ687" s="218">
        <v>147840</v>
      </c>
      <c r="BR687" s="218" t="s">
        <v>1127</v>
      </c>
      <c r="BS687" s="218" t="s">
        <v>256</v>
      </c>
      <c r="BT687" s="194" t="str">
        <f t="shared" si="53"/>
        <v>Academy</v>
      </c>
      <c r="BU687" s="211">
        <v>23</v>
      </c>
      <c r="BV687" s="211">
        <v>106</v>
      </c>
      <c r="BW687" s="199">
        <f t="shared" si="54"/>
        <v>6</v>
      </c>
      <c r="BX687" s="195" t="str">
        <f t="shared" si="55"/>
        <v>8786</v>
      </c>
      <c r="BY687" s="195"/>
    </row>
    <row r="688" spans="66:77" ht="14.5" x14ac:dyDescent="0.35">
      <c r="BN688" s="218">
        <v>878</v>
      </c>
      <c r="BO688" s="218" t="s">
        <v>131</v>
      </c>
      <c r="BP688" s="218">
        <v>8787011</v>
      </c>
      <c r="BQ688" s="218">
        <v>148476</v>
      </c>
      <c r="BR688" s="218" t="s">
        <v>819</v>
      </c>
      <c r="BS688" s="218" t="s">
        <v>286</v>
      </c>
      <c r="BT688" s="194" t="str">
        <f t="shared" si="53"/>
        <v>Academy</v>
      </c>
      <c r="BU688" s="211">
        <v>64</v>
      </c>
      <c r="BV688" s="211">
        <v>137</v>
      </c>
      <c r="BW688" s="199">
        <f t="shared" si="54"/>
        <v>7</v>
      </c>
      <c r="BX688" s="195" t="str">
        <f t="shared" si="55"/>
        <v>8787</v>
      </c>
      <c r="BY688" s="195"/>
    </row>
    <row r="689" spans="66:77" ht="14.5" x14ac:dyDescent="0.35">
      <c r="BN689" s="218">
        <v>878</v>
      </c>
      <c r="BO689" s="218" t="s">
        <v>131</v>
      </c>
      <c r="BP689" s="218">
        <v>8787012</v>
      </c>
      <c r="BQ689" s="218">
        <v>149041</v>
      </c>
      <c r="BR689" s="218" t="s">
        <v>1211</v>
      </c>
      <c r="BS689" s="218" t="s">
        <v>256</v>
      </c>
      <c r="BT689" s="194" t="str">
        <f t="shared" si="53"/>
        <v>Academy</v>
      </c>
      <c r="BU689" s="211">
        <v>14</v>
      </c>
      <c r="BV689" s="211">
        <v>30</v>
      </c>
      <c r="BW689" s="199">
        <f t="shared" si="54"/>
        <v>8</v>
      </c>
      <c r="BX689" s="195" t="str">
        <f t="shared" si="55"/>
        <v>8788</v>
      </c>
      <c r="BY689" s="195"/>
    </row>
    <row r="690" spans="66:77" ht="14.5" x14ac:dyDescent="0.35">
      <c r="BN690" s="218">
        <v>878</v>
      </c>
      <c r="BO690" s="218" t="s">
        <v>131</v>
      </c>
      <c r="BP690" s="218">
        <v>8787020</v>
      </c>
      <c r="BQ690" s="218">
        <v>113637</v>
      </c>
      <c r="BR690" s="218" t="s">
        <v>816</v>
      </c>
      <c r="BS690" s="218" t="s">
        <v>264</v>
      </c>
      <c r="BT690" s="194" t="str">
        <f t="shared" si="53"/>
        <v>Maintained</v>
      </c>
      <c r="BU690" s="211">
        <v>39</v>
      </c>
      <c r="BV690" s="211">
        <v>128</v>
      </c>
      <c r="BW690" s="199">
        <f t="shared" si="54"/>
        <v>9</v>
      </c>
      <c r="BX690" s="195" t="str">
        <f t="shared" si="55"/>
        <v>8789</v>
      </c>
      <c r="BY690" s="195"/>
    </row>
    <row r="691" spans="66:77" ht="14.5" x14ac:dyDescent="0.35">
      <c r="BN691" s="218">
        <v>878</v>
      </c>
      <c r="BO691" s="218" t="s">
        <v>131</v>
      </c>
      <c r="BP691" s="218">
        <v>8787021</v>
      </c>
      <c r="BQ691" s="218">
        <v>113638</v>
      </c>
      <c r="BR691" s="218" t="s">
        <v>817</v>
      </c>
      <c r="BS691" s="218" t="s">
        <v>264</v>
      </c>
      <c r="BT691" s="194" t="str">
        <f t="shared" si="53"/>
        <v>Maintained</v>
      </c>
      <c r="BU691" s="211">
        <v>80</v>
      </c>
      <c r="BV691" s="211">
        <v>112</v>
      </c>
      <c r="BW691" s="199">
        <f t="shared" si="54"/>
        <v>10</v>
      </c>
      <c r="BX691" s="195" t="str">
        <f t="shared" si="55"/>
        <v>87810</v>
      </c>
      <c r="BY691" s="195"/>
    </row>
    <row r="692" spans="66:77" ht="14.5" x14ac:dyDescent="0.35">
      <c r="BN692" s="218">
        <v>878</v>
      </c>
      <c r="BO692" s="218" t="s">
        <v>131</v>
      </c>
      <c r="BP692" s="218">
        <v>8787044</v>
      </c>
      <c r="BQ692" s="218">
        <v>113643</v>
      </c>
      <c r="BR692" s="218" t="s">
        <v>818</v>
      </c>
      <c r="BS692" s="218" t="s">
        <v>264</v>
      </c>
      <c r="BT692" s="194" t="str">
        <f t="shared" si="53"/>
        <v>Maintained</v>
      </c>
      <c r="BU692" s="211">
        <v>60</v>
      </c>
      <c r="BV692" s="211">
        <v>94</v>
      </c>
      <c r="BW692" s="199">
        <f t="shared" si="54"/>
        <v>11</v>
      </c>
      <c r="BX692" s="195" t="str">
        <f t="shared" si="55"/>
        <v>87811</v>
      </c>
      <c r="BY692" s="195"/>
    </row>
    <row r="693" spans="66:77" ht="14.5" x14ac:dyDescent="0.35">
      <c r="BN693" s="218">
        <v>878</v>
      </c>
      <c r="BO693" s="218" t="s">
        <v>131</v>
      </c>
      <c r="BP693" s="218">
        <v>8787088</v>
      </c>
      <c r="BQ693" s="218">
        <v>131552</v>
      </c>
      <c r="BR693" s="218" t="s">
        <v>820</v>
      </c>
      <c r="BS693" s="218" t="s">
        <v>264</v>
      </c>
      <c r="BT693" s="194" t="str">
        <f t="shared" si="53"/>
        <v>Maintained</v>
      </c>
      <c r="BU693" s="211">
        <v>35</v>
      </c>
      <c r="BV693" s="211">
        <v>119</v>
      </c>
      <c r="BW693" s="199">
        <f t="shared" si="54"/>
        <v>12</v>
      </c>
      <c r="BX693" s="195" t="str">
        <f t="shared" si="55"/>
        <v>87812</v>
      </c>
      <c r="BY693" s="195"/>
    </row>
    <row r="694" spans="66:77" ht="14.5" x14ac:dyDescent="0.35">
      <c r="BN694" s="218">
        <v>879</v>
      </c>
      <c r="BO694" s="218" t="s">
        <v>188</v>
      </c>
      <c r="BP694" s="218">
        <v>8797000</v>
      </c>
      <c r="BQ694" s="218">
        <v>149391</v>
      </c>
      <c r="BR694" s="218" t="s">
        <v>824</v>
      </c>
      <c r="BS694" s="218" t="s">
        <v>286</v>
      </c>
      <c r="BT694" s="194" t="str">
        <f t="shared" si="53"/>
        <v>Academy</v>
      </c>
      <c r="BU694" s="211">
        <v>29</v>
      </c>
      <c r="BV694" s="211">
        <v>75</v>
      </c>
      <c r="BW694" s="199">
        <f t="shared" si="54"/>
        <v>1</v>
      </c>
      <c r="BX694" s="195" t="str">
        <f t="shared" si="55"/>
        <v>8791</v>
      </c>
      <c r="BY694" s="195"/>
    </row>
    <row r="695" spans="66:77" ht="14.5" x14ac:dyDescent="0.35">
      <c r="BN695" s="218">
        <v>879</v>
      </c>
      <c r="BO695" s="218" t="s">
        <v>188</v>
      </c>
      <c r="BP695" s="218">
        <v>8797062</v>
      </c>
      <c r="BQ695" s="218">
        <v>113644</v>
      </c>
      <c r="BR695" s="218" t="s">
        <v>339</v>
      </c>
      <c r="BS695" s="218" t="s">
        <v>264</v>
      </c>
      <c r="BT695" s="194" t="str">
        <f t="shared" si="53"/>
        <v>Maintained</v>
      </c>
      <c r="BU695" s="211">
        <v>41</v>
      </c>
      <c r="BV695" s="211">
        <v>45</v>
      </c>
      <c r="BW695" s="199">
        <f t="shared" si="54"/>
        <v>2</v>
      </c>
      <c r="BX695" s="195" t="str">
        <f t="shared" si="55"/>
        <v>8792</v>
      </c>
      <c r="BY695" s="195"/>
    </row>
    <row r="696" spans="66:77" ht="14.5" x14ac:dyDescent="0.35">
      <c r="BN696" s="218">
        <v>879</v>
      </c>
      <c r="BO696" s="218" t="s">
        <v>188</v>
      </c>
      <c r="BP696" s="218">
        <v>8797063</v>
      </c>
      <c r="BQ696" s="218">
        <v>113645</v>
      </c>
      <c r="BR696" s="218" t="s">
        <v>821</v>
      </c>
      <c r="BS696" s="218" t="s">
        <v>241</v>
      </c>
      <c r="BT696" s="194" t="str">
        <f t="shared" si="53"/>
        <v>Maintained</v>
      </c>
      <c r="BU696" s="211">
        <v>35</v>
      </c>
      <c r="BV696" s="211">
        <v>61</v>
      </c>
      <c r="BW696" s="199">
        <f t="shared" si="54"/>
        <v>3</v>
      </c>
      <c r="BX696" s="195" t="str">
        <f t="shared" si="55"/>
        <v>8793</v>
      </c>
      <c r="BY696" s="195"/>
    </row>
    <row r="697" spans="66:77" ht="14.5" x14ac:dyDescent="0.35">
      <c r="BN697" s="218">
        <v>879</v>
      </c>
      <c r="BO697" s="218" t="s">
        <v>188</v>
      </c>
      <c r="BP697" s="218">
        <v>8797065</v>
      </c>
      <c r="BQ697" s="218">
        <v>144009</v>
      </c>
      <c r="BR697" s="218" t="s">
        <v>822</v>
      </c>
      <c r="BS697" s="218" t="s">
        <v>245</v>
      </c>
      <c r="BT697" s="194" t="str">
        <f t="shared" si="53"/>
        <v>Academy</v>
      </c>
      <c r="BU697" s="211">
        <v>105</v>
      </c>
      <c r="BV697" s="211">
        <v>0</v>
      </c>
      <c r="BW697" s="199">
        <f t="shared" si="54"/>
        <v>4</v>
      </c>
      <c r="BX697" s="195" t="str">
        <f t="shared" si="55"/>
        <v>8794</v>
      </c>
      <c r="BY697" s="195"/>
    </row>
    <row r="698" spans="66:77" ht="14.5" x14ac:dyDescent="0.35">
      <c r="BN698" s="218">
        <v>879</v>
      </c>
      <c r="BO698" s="218" t="s">
        <v>188</v>
      </c>
      <c r="BP698" s="218">
        <v>8797066</v>
      </c>
      <c r="BQ698" s="218">
        <v>113648</v>
      </c>
      <c r="BR698" s="218" t="s">
        <v>823</v>
      </c>
      <c r="BS698" s="218" t="s">
        <v>241</v>
      </c>
      <c r="BT698" s="194" t="str">
        <f t="shared" si="53"/>
        <v>Maintained</v>
      </c>
      <c r="BU698" s="211">
        <v>0</v>
      </c>
      <c r="BV698" s="211">
        <v>98</v>
      </c>
      <c r="BW698" s="199">
        <f t="shared" si="54"/>
        <v>5</v>
      </c>
      <c r="BX698" s="195" t="str">
        <f t="shared" si="55"/>
        <v>8795</v>
      </c>
      <c r="BY698" s="195"/>
    </row>
    <row r="699" spans="66:77" ht="14.5" x14ac:dyDescent="0.35">
      <c r="BN699" s="218">
        <v>879</v>
      </c>
      <c r="BO699" s="218" t="s">
        <v>188</v>
      </c>
      <c r="BP699" s="218">
        <v>8797068</v>
      </c>
      <c r="BQ699" s="218">
        <v>113650</v>
      </c>
      <c r="BR699" s="218" t="s">
        <v>825</v>
      </c>
      <c r="BS699" s="218" t="s">
        <v>241</v>
      </c>
      <c r="BT699" s="194" t="str">
        <f t="shared" si="53"/>
        <v>Maintained</v>
      </c>
      <c r="BU699" s="211">
        <v>40</v>
      </c>
      <c r="BV699" s="211">
        <v>72</v>
      </c>
      <c r="BW699" s="199">
        <f t="shared" si="54"/>
        <v>6</v>
      </c>
      <c r="BX699" s="195" t="str">
        <f t="shared" si="55"/>
        <v>8796</v>
      </c>
      <c r="BY699" s="195"/>
    </row>
    <row r="700" spans="66:77" ht="14.5" x14ac:dyDescent="0.35">
      <c r="BN700" s="218">
        <v>879</v>
      </c>
      <c r="BO700" s="218" t="s">
        <v>188</v>
      </c>
      <c r="BP700" s="218">
        <v>8797069</v>
      </c>
      <c r="BQ700" s="218">
        <v>113651</v>
      </c>
      <c r="BR700" s="218" t="s">
        <v>826</v>
      </c>
      <c r="BS700" s="218" t="s">
        <v>241</v>
      </c>
      <c r="BT700" s="194" t="str">
        <f t="shared" si="53"/>
        <v>Maintained</v>
      </c>
      <c r="BU700" s="211">
        <v>54</v>
      </c>
      <c r="BV700" s="211">
        <v>66</v>
      </c>
      <c r="BW700" s="199">
        <f t="shared" si="54"/>
        <v>7</v>
      </c>
      <c r="BX700" s="195" t="str">
        <f t="shared" si="55"/>
        <v>8797</v>
      </c>
      <c r="BY700" s="195"/>
    </row>
    <row r="701" spans="66:77" ht="14.5" x14ac:dyDescent="0.35">
      <c r="BN701" s="218">
        <v>880</v>
      </c>
      <c r="BO701" s="218" t="s">
        <v>222</v>
      </c>
      <c r="BP701" s="218">
        <v>8807000</v>
      </c>
      <c r="BQ701" s="218">
        <v>143552</v>
      </c>
      <c r="BR701" s="218" t="s">
        <v>827</v>
      </c>
      <c r="BS701" s="218" t="s">
        <v>286</v>
      </c>
      <c r="BT701" s="194" t="str">
        <f t="shared" si="53"/>
        <v>Academy</v>
      </c>
      <c r="BU701" s="211">
        <v>0</v>
      </c>
      <c r="BV701" s="211">
        <v>51</v>
      </c>
      <c r="BW701" s="199">
        <f t="shared" si="54"/>
        <v>1</v>
      </c>
      <c r="BX701" s="195" t="str">
        <f t="shared" si="55"/>
        <v>8801</v>
      </c>
      <c r="BY701" s="195"/>
    </row>
    <row r="702" spans="66:77" ht="14.5" x14ac:dyDescent="0.35">
      <c r="BN702" s="218">
        <v>880</v>
      </c>
      <c r="BO702" s="218" t="s">
        <v>222</v>
      </c>
      <c r="BP702" s="218">
        <v>8807041</v>
      </c>
      <c r="BQ702" s="218">
        <v>139540</v>
      </c>
      <c r="BR702" s="218" t="s">
        <v>828</v>
      </c>
      <c r="BS702" s="218" t="s">
        <v>245</v>
      </c>
      <c r="BT702" s="194" t="str">
        <f t="shared" si="53"/>
        <v>Academy</v>
      </c>
      <c r="BU702" s="211">
        <v>17</v>
      </c>
      <c r="BV702" s="211">
        <v>247.5</v>
      </c>
      <c r="BW702" s="199">
        <f t="shared" si="54"/>
        <v>2</v>
      </c>
      <c r="BX702" s="195" t="str">
        <f t="shared" si="55"/>
        <v>8802</v>
      </c>
      <c r="BY702" s="195"/>
    </row>
    <row r="703" spans="66:77" ht="14.5" x14ac:dyDescent="0.35">
      <c r="BN703" s="218">
        <v>880</v>
      </c>
      <c r="BO703" s="218" t="s">
        <v>222</v>
      </c>
      <c r="BP703" s="218">
        <v>8807042</v>
      </c>
      <c r="BQ703" s="218">
        <v>113641</v>
      </c>
      <c r="BR703" s="218" t="s">
        <v>383</v>
      </c>
      <c r="BS703" s="218" t="s">
        <v>241</v>
      </c>
      <c r="BT703" s="194" t="str">
        <f t="shared" si="53"/>
        <v>Maintained</v>
      </c>
      <c r="BU703" s="211">
        <v>136</v>
      </c>
      <c r="BV703" s="211">
        <v>131</v>
      </c>
      <c r="BW703" s="199">
        <f t="shared" si="54"/>
        <v>3</v>
      </c>
      <c r="BX703" s="195" t="str">
        <f t="shared" si="55"/>
        <v>8803</v>
      </c>
      <c r="BY703" s="195"/>
    </row>
    <row r="704" spans="66:77" ht="14.5" x14ac:dyDescent="0.35">
      <c r="BN704" s="218">
        <v>881</v>
      </c>
      <c r="BO704" s="218" t="s">
        <v>141</v>
      </c>
      <c r="BP704" s="218">
        <v>8815951</v>
      </c>
      <c r="BQ704" s="218">
        <v>146601</v>
      </c>
      <c r="BR704" s="218" t="s">
        <v>1212</v>
      </c>
      <c r="BS704" s="218" t="s">
        <v>245</v>
      </c>
      <c r="BT704" s="194" t="str">
        <f t="shared" si="53"/>
        <v>Academy</v>
      </c>
      <c r="BU704" s="211">
        <v>23</v>
      </c>
      <c r="BV704" s="211">
        <v>135</v>
      </c>
      <c r="BW704" s="199">
        <f t="shared" si="54"/>
        <v>1</v>
      </c>
      <c r="BX704" s="195" t="str">
        <f t="shared" si="55"/>
        <v>8811</v>
      </c>
      <c r="BY704" s="195"/>
    </row>
    <row r="705" spans="66:77" ht="14.5" x14ac:dyDescent="0.35">
      <c r="BN705" s="218">
        <v>881</v>
      </c>
      <c r="BO705" s="218" t="s">
        <v>141</v>
      </c>
      <c r="BP705" s="218">
        <v>8817000</v>
      </c>
      <c r="BQ705" s="218">
        <v>141512</v>
      </c>
      <c r="BR705" s="218" t="s">
        <v>829</v>
      </c>
      <c r="BS705" s="218" t="s">
        <v>286</v>
      </c>
      <c r="BT705" s="194" t="str">
        <f t="shared" si="53"/>
        <v>Academy</v>
      </c>
      <c r="BU705" s="211">
        <v>5</v>
      </c>
      <c r="BV705" s="211">
        <v>64</v>
      </c>
      <c r="BW705" s="199">
        <f t="shared" si="54"/>
        <v>2</v>
      </c>
      <c r="BX705" s="195" t="str">
        <f t="shared" si="55"/>
        <v>8812</v>
      </c>
      <c r="BY705" s="195"/>
    </row>
    <row r="706" spans="66:77" ht="14.5" x14ac:dyDescent="0.35">
      <c r="BN706" s="218">
        <v>881</v>
      </c>
      <c r="BO706" s="218" t="s">
        <v>141</v>
      </c>
      <c r="BP706" s="218">
        <v>8817001</v>
      </c>
      <c r="BQ706" s="218">
        <v>138219</v>
      </c>
      <c r="BR706" s="218" t="s">
        <v>830</v>
      </c>
      <c r="BS706" s="218" t="s">
        <v>245</v>
      </c>
      <c r="BT706" s="194" t="str">
        <f t="shared" si="53"/>
        <v>Academy</v>
      </c>
      <c r="BU706" s="211">
        <v>88</v>
      </c>
      <c r="BV706" s="211">
        <v>84</v>
      </c>
      <c r="BW706" s="199">
        <f t="shared" si="54"/>
        <v>3</v>
      </c>
      <c r="BX706" s="195" t="str">
        <f t="shared" si="55"/>
        <v>8813</v>
      </c>
      <c r="BY706" s="195"/>
    </row>
    <row r="707" spans="66:77" ht="14.5" x14ac:dyDescent="0.35">
      <c r="BN707" s="218">
        <v>881</v>
      </c>
      <c r="BO707" s="218" t="s">
        <v>141</v>
      </c>
      <c r="BP707" s="218">
        <v>8817002</v>
      </c>
      <c r="BQ707" s="218">
        <v>141945</v>
      </c>
      <c r="BR707" s="218" t="s">
        <v>831</v>
      </c>
      <c r="BS707" s="218" t="s">
        <v>256</v>
      </c>
      <c r="BT707" s="194" t="str">
        <f t="shared" si="53"/>
        <v>Academy</v>
      </c>
      <c r="BU707" s="211">
        <v>20</v>
      </c>
      <c r="BV707" s="211">
        <v>107</v>
      </c>
      <c r="BW707" s="199">
        <f t="shared" si="54"/>
        <v>4</v>
      </c>
      <c r="BX707" s="195" t="str">
        <f t="shared" si="55"/>
        <v>8814</v>
      </c>
      <c r="BY707" s="195"/>
    </row>
    <row r="708" spans="66:77" ht="14.5" x14ac:dyDescent="0.35">
      <c r="BN708" s="218">
        <v>881</v>
      </c>
      <c r="BO708" s="218" t="s">
        <v>141</v>
      </c>
      <c r="BP708" s="218">
        <v>8817003</v>
      </c>
      <c r="BQ708" s="218">
        <v>142612</v>
      </c>
      <c r="BR708" s="218" t="s">
        <v>832</v>
      </c>
      <c r="BS708" s="218" t="s">
        <v>286</v>
      </c>
      <c r="BT708" s="194" t="str">
        <f t="shared" si="53"/>
        <v>Academy</v>
      </c>
      <c r="BU708" s="211">
        <v>1</v>
      </c>
      <c r="BV708" s="211">
        <v>95</v>
      </c>
      <c r="BW708" s="199">
        <f t="shared" si="54"/>
        <v>5</v>
      </c>
      <c r="BX708" s="195" t="str">
        <f t="shared" si="55"/>
        <v>8815</v>
      </c>
      <c r="BY708" s="195"/>
    </row>
    <row r="709" spans="66:77" ht="14.5" x14ac:dyDescent="0.35">
      <c r="BN709" s="218">
        <v>881</v>
      </c>
      <c r="BO709" s="218" t="s">
        <v>141</v>
      </c>
      <c r="BP709" s="218">
        <v>8817004</v>
      </c>
      <c r="BQ709" s="218">
        <v>144956</v>
      </c>
      <c r="BR709" s="218" t="s">
        <v>833</v>
      </c>
      <c r="BS709" s="218" t="s">
        <v>286</v>
      </c>
      <c r="BT709" s="194" t="str">
        <f t="shared" ref="BT709:BT772" si="56">IF(OR(LEFT(BS709,7)="Academy",LEFT(BS709,11)="Free School"),"Academy","Maintained")</f>
        <v>Academy</v>
      </c>
      <c r="BU709" s="211">
        <v>38</v>
      </c>
      <c r="BV709" s="211">
        <v>49</v>
      </c>
      <c r="BW709" s="199">
        <f t="shared" si="54"/>
        <v>6</v>
      </c>
      <c r="BX709" s="195" t="str">
        <f t="shared" si="55"/>
        <v>8816</v>
      </c>
      <c r="BY709" s="195"/>
    </row>
    <row r="710" spans="66:77" ht="14.5" x14ac:dyDescent="0.35">
      <c r="BN710" s="218">
        <v>881</v>
      </c>
      <c r="BO710" s="218" t="s">
        <v>141</v>
      </c>
      <c r="BP710" s="218">
        <v>8817005</v>
      </c>
      <c r="BQ710" s="218">
        <v>148543</v>
      </c>
      <c r="BR710" s="218" t="s">
        <v>1175</v>
      </c>
      <c r="BS710" s="218" t="s">
        <v>256</v>
      </c>
      <c r="BT710" s="194" t="str">
        <f t="shared" si="56"/>
        <v>Academy</v>
      </c>
      <c r="BU710" s="211">
        <v>42</v>
      </c>
      <c r="BV710" s="211">
        <v>27</v>
      </c>
      <c r="BW710" s="199">
        <f t="shared" si="54"/>
        <v>7</v>
      </c>
      <c r="BX710" s="195" t="str">
        <f t="shared" si="55"/>
        <v>8817</v>
      </c>
      <c r="BY710" s="195"/>
    </row>
    <row r="711" spans="66:77" ht="14.5" x14ac:dyDescent="0.35">
      <c r="BN711" s="218">
        <v>881</v>
      </c>
      <c r="BO711" s="218" t="s">
        <v>141</v>
      </c>
      <c r="BP711" s="218">
        <v>8817006</v>
      </c>
      <c r="BQ711" s="218">
        <v>149335</v>
      </c>
      <c r="BR711" s="218" t="s">
        <v>1248</v>
      </c>
      <c r="BS711" s="218" t="s">
        <v>256</v>
      </c>
      <c r="BT711" s="194" t="str">
        <f t="shared" si="56"/>
        <v>Academy</v>
      </c>
      <c r="BU711" s="211">
        <v>19</v>
      </c>
      <c r="BV711" s="211">
        <v>4</v>
      </c>
      <c r="BW711" s="199">
        <f t="shared" si="54"/>
        <v>8</v>
      </c>
      <c r="BX711" s="195" t="str">
        <f t="shared" si="55"/>
        <v>8818</v>
      </c>
      <c r="BY711" s="195"/>
    </row>
    <row r="712" spans="66:77" ht="14.5" x14ac:dyDescent="0.35">
      <c r="BN712" s="218">
        <v>881</v>
      </c>
      <c r="BO712" s="218" t="s">
        <v>141</v>
      </c>
      <c r="BP712" s="218">
        <v>8817007</v>
      </c>
      <c r="BQ712" s="218">
        <v>149745</v>
      </c>
      <c r="BR712" s="218" t="s">
        <v>1249</v>
      </c>
      <c r="BS712" s="218" t="s">
        <v>256</v>
      </c>
      <c r="BT712" s="194" t="str">
        <f t="shared" si="56"/>
        <v>Academy</v>
      </c>
      <c r="BU712" s="211">
        <v>3.5</v>
      </c>
      <c r="BV712" s="211">
        <v>3</v>
      </c>
      <c r="BW712" s="199">
        <f t="shared" si="54"/>
        <v>9</v>
      </c>
      <c r="BX712" s="195" t="str">
        <f t="shared" si="55"/>
        <v>8819</v>
      </c>
      <c r="BY712" s="195"/>
    </row>
    <row r="713" spans="66:77" ht="14.5" x14ac:dyDescent="0.35">
      <c r="BN713" s="218">
        <v>881</v>
      </c>
      <c r="BO713" s="218" t="s">
        <v>141</v>
      </c>
      <c r="BP713" s="218">
        <v>8817022</v>
      </c>
      <c r="BQ713" s="218">
        <v>148708</v>
      </c>
      <c r="BR713" s="218" t="s">
        <v>834</v>
      </c>
      <c r="BS713" s="218" t="s">
        <v>245</v>
      </c>
      <c r="BT713" s="194" t="str">
        <f t="shared" si="56"/>
        <v>Academy</v>
      </c>
      <c r="BU713" s="211">
        <v>55</v>
      </c>
      <c r="BV713" s="211">
        <v>0</v>
      </c>
      <c r="BW713" s="199">
        <f t="shared" si="54"/>
        <v>10</v>
      </c>
      <c r="BX713" s="195" t="str">
        <f t="shared" si="55"/>
        <v>88110</v>
      </c>
      <c r="BY713" s="195"/>
    </row>
    <row r="714" spans="66:77" ht="14.5" x14ac:dyDescent="0.35">
      <c r="BN714" s="218">
        <v>881</v>
      </c>
      <c r="BO714" s="218" t="s">
        <v>141</v>
      </c>
      <c r="BP714" s="218">
        <v>8817030</v>
      </c>
      <c r="BQ714" s="218">
        <v>144897</v>
      </c>
      <c r="BR714" s="218" t="s">
        <v>835</v>
      </c>
      <c r="BS714" s="218" t="s">
        <v>245</v>
      </c>
      <c r="BT714" s="194" t="str">
        <f t="shared" si="56"/>
        <v>Academy</v>
      </c>
      <c r="BU714" s="211">
        <v>23</v>
      </c>
      <c r="BV714" s="211">
        <v>129</v>
      </c>
      <c r="BW714" s="199">
        <f t="shared" si="54"/>
        <v>11</v>
      </c>
      <c r="BX714" s="195" t="str">
        <f t="shared" si="55"/>
        <v>88111</v>
      </c>
      <c r="BY714" s="195"/>
    </row>
    <row r="715" spans="66:77" ht="14.5" x14ac:dyDescent="0.35">
      <c r="BN715" s="218">
        <v>881</v>
      </c>
      <c r="BO715" s="218" t="s">
        <v>141</v>
      </c>
      <c r="BP715" s="218">
        <v>8817036</v>
      </c>
      <c r="BQ715" s="218">
        <v>115457</v>
      </c>
      <c r="BR715" s="218" t="s">
        <v>836</v>
      </c>
      <c r="BS715" s="218" t="s">
        <v>264</v>
      </c>
      <c r="BT715" s="194" t="str">
        <f t="shared" si="56"/>
        <v>Maintained</v>
      </c>
      <c r="BU715" s="211">
        <v>33</v>
      </c>
      <c r="BV715" s="211">
        <v>143</v>
      </c>
      <c r="BW715" s="199">
        <f t="shared" si="54"/>
        <v>12</v>
      </c>
      <c r="BX715" s="195" t="str">
        <f t="shared" si="55"/>
        <v>88112</v>
      </c>
      <c r="BY715" s="195"/>
    </row>
    <row r="716" spans="66:77" ht="14.5" x14ac:dyDescent="0.35">
      <c r="BN716" s="218">
        <v>881</v>
      </c>
      <c r="BO716" s="218" t="s">
        <v>141</v>
      </c>
      <c r="BP716" s="218">
        <v>8817044</v>
      </c>
      <c r="BQ716" s="218">
        <v>145987</v>
      </c>
      <c r="BR716" s="218" t="s">
        <v>837</v>
      </c>
      <c r="BS716" s="218" t="s">
        <v>245</v>
      </c>
      <c r="BT716" s="194" t="str">
        <f t="shared" si="56"/>
        <v>Academy</v>
      </c>
      <c r="BU716" s="211">
        <v>52</v>
      </c>
      <c r="BV716" s="211">
        <v>83</v>
      </c>
      <c r="BW716" s="199">
        <f t="shared" si="54"/>
        <v>13</v>
      </c>
      <c r="BX716" s="195" t="str">
        <f t="shared" si="55"/>
        <v>88113</v>
      </c>
      <c r="BY716" s="195"/>
    </row>
    <row r="717" spans="66:77" ht="14.5" x14ac:dyDescent="0.35">
      <c r="BN717" s="218">
        <v>881</v>
      </c>
      <c r="BO717" s="218" t="s">
        <v>141</v>
      </c>
      <c r="BP717" s="218">
        <v>8817045</v>
      </c>
      <c r="BQ717" s="218">
        <v>141765</v>
      </c>
      <c r="BR717" s="218" t="s">
        <v>838</v>
      </c>
      <c r="BS717" s="218" t="s">
        <v>245</v>
      </c>
      <c r="BT717" s="194" t="str">
        <f t="shared" si="56"/>
        <v>Academy</v>
      </c>
      <c r="BU717" s="211">
        <v>45</v>
      </c>
      <c r="BV717" s="211">
        <v>187</v>
      </c>
      <c r="BW717" s="199">
        <f t="shared" si="54"/>
        <v>14</v>
      </c>
      <c r="BX717" s="195" t="str">
        <f t="shared" si="55"/>
        <v>88114</v>
      </c>
      <c r="BY717" s="195"/>
    </row>
    <row r="718" spans="66:77" ht="14.5" x14ac:dyDescent="0.35">
      <c r="BN718" s="218">
        <v>881</v>
      </c>
      <c r="BO718" s="218" t="s">
        <v>141</v>
      </c>
      <c r="BP718" s="218">
        <v>8817048</v>
      </c>
      <c r="BQ718" s="218">
        <v>115464</v>
      </c>
      <c r="BR718" s="218" t="s">
        <v>839</v>
      </c>
      <c r="BS718" s="218" t="s">
        <v>241</v>
      </c>
      <c r="BT718" s="194" t="str">
        <f t="shared" si="56"/>
        <v>Maintained</v>
      </c>
      <c r="BU718" s="211">
        <v>101</v>
      </c>
      <c r="BV718" s="211">
        <v>139</v>
      </c>
      <c r="BW718" s="199">
        <f t="shared" si="54"/>
        <v>15</v>
      </c>
      <c r="BX718" s="195" t="str">
        <f t="shared" si="55"/>
        <v>88115</v>
      </c>
      <c r="BY718" s="195"/>
    </row>
    <row r="719" spans="66:77" ht="14.5" x14ac:dyDescent="0.35">
      <c r="BN719" s="218">
        <v>881</v>
      </c>
      <c r="BO719" s="218" t="s">
        <v>141</v>
      </c>
      <c r="BP719" s="218">
        <v>8817054</v>
      </c>
      <c r="BQ719" s="218">
        <v>115469</v>
      </c>
      <c r="BR719" s="218" t="s">
        <v>726</v>
      </c>
      <c r="BS719" s="218" t="s">
        <v>241</v>
      </c>
      <c r="BT719" s="194" t="str">
        <f t="shared" si="56"/>
        <v>Maintained</v>
      </c>
      <c r="BU719" s="211">
        <v>114</v>
      </c>
      <c r="BV719" s="211">
        <v>117</v>
      </c>
      <c r="BW719" s="199">
        <f t="shared" si="54"/>
        <v>16</v>
      </c>
      <c r="BX719" s="195" t="str">
        <f t="shared" si="55"/>
        <v>88116</v>
      </c>
      <c r="BY719" s="195"/>
    </row>
    <row r="720" spans="66:77" ht="14.5" x14ac:dyDescent="0.35">
      <c r="BN720" s="218">
        <v>881</v>
      </c>
      <c r="BO720" s="218" t="s">
        <v>141</v>
      </c>
      <c r="BP720" s="218">
        <v>8817060</v>
      </c>
      <c r="BQ720" s="218">
        <v>115471</v>
      </c>
      <c r="BR720" s="218" t="s">
        <v>840</v>
      </c>
      <c r="BS720" s="218" t="s">
        <v>241</v>
      </c>
      <c r="BT720" s="194" t="str">
        <f t="shared" si="56"/>
        <v>Maintained</v>
      </c>
      <c r="BU720" s="211">
        <v>85</v>
      </c>
      <c r="BV720" s="211">
        <v>72</v>
      </c>
      <c r="BW720" s="199">
        <f t="shared" si="54"/>
        <v>17</v>
      </c>
      <c r="BX720" s="195" t="str">
        <f t="shared" si="55"/>
        <v>88117</v>
      </c>
      <c r="BY720" s="195"/>
    </row>
    <row r="721" spans="66:77" ht="14.5" x14ac:dyDescent="0.35">
      <c r="BN721" s="218">
        <v>881</v>
      </c>
      <c r="BO721" s="218" t="s">
        <v>141</v>
      </c>
      <c r="BP721" s="218">
        <v>8817063</v>
      </c>
      <c r="BQ721" s="218">
        <v>137554</v>
      </c>
      <c r="BR721" s="218" t="s">
        <v>841</v>
      </c>
      <c r="BS721" s="218" t="s">
        <v>245</v>
      </c>
      <c r="BT721" s="194" t="str">
        <f t="shared" si="56"/>
        <v>Academy</v>
      </c>
      <c r="BU721" s="211">
        <v>40</v>
      </c>
      <c r="BV721" s="211">
        <v>211</v>
      </c>
      <c r="BW721" s="199">
        <f t="shared" si="54"/>
        <v>18</v>
      </c>
      <c r="BX721" s="195" t="str">
        <f t="shared" si="55"/>
        <v>88118</v>
      </c>
      <c r="BY721" s="195"/>
    </row>
    <row r="722" spans="66:77" ht="14.5" x14ac:dyDescent="0.35">
      <c r="BN722" s="218">
        <v>881</v>
      </c>
      <c r="BO722" s="218" t="s">
        <v>141</v>
      </c>
      <c r="BP722" s="218">
        <v>8817065</v>
      </c>
      <c r="BQ722" s="218">
        <v>143589</v>
      </c>
      <c r="BR722" s="218" t="s">
        <v>842</v>
      </c>
      <c r="BS722" s="218" t="s">
        <v>245</v>
      </c>
      <c r="BT722" s="194" t="str">
        <f t="shared" si="56"/>
        <v>Academy</v>
      </c>
      <c r="BU722" s="211">
        <v>114</v>
      </c>
      <c r="BV722" s="211">
        <v>349</v>
      </c>
      <c r="BW722" s="199">
        <f t="shared" si="54"/>
        <v>19</v>
      </c>
      <c r="BX722" s="195" t="str">
        <f t="shared" si="55"/>
        <v>88119</v>
      </c>
      <c r="BY722" s="195"/>
    </row>
    <row r="723" spans="66:77" ht="14.5" x14ac:dyDescent="0.35">
      <c r="BN723" s="218">
        <v>881</v>
      </c>
      <c r="BO723" s="218" t="s">
        <v>141</v>
      </c>
      <c r="BP723" s="218">
        <v>8817069</v>
      </c>
      <c r="BQ723" s="218">
        <v>115475</v>
      </c>
      <c r="BR723" s="218" t="s">
        <v>843</v>
      </c>
      <c r="BS723" s="218" t="s">
        <v>241</v>
      </c>
      <c r="BT723" s="194" t="str">
        <f t="shared" si="56"/>
        <v>Maintained</v>
      </c>
      <c r="BU723" s="211">
        <v>168</v>
      </c>
      <c r="BV723" s="211">
        <v>111</v>
      </c>
      <c r="BW723" s="199">
        <f t="shared" si="54"/>
        <v>20</v>
      </c>
      <c r="BX723" s="195" t="str">
        <f t="shared" si="55"/>
        <v>88120</v>
      </c>
      <c r="BY723" s="195"/>
    </row>
    <row r="724" spans="66:77" ht="14.5" x14ac:dyDescent="0.35">
      <c r="BN724" s="218">
        <v>881</v>
      </c>
      <c r="BO724" s="218" t="s">
        <v>141</v>
      </c>
      <c r="BP724" s="218">
        <v>8817070</v>
      </c>
      <c r="BQ724" s="218">
        <v>131838</v>
      </c>
      <c r="BR724" s="218" t="s">
        <v>844</v>
      </c>
      <c r="BS724" s="218" t="s">
        <v>241</v>
      </c>
      <c r="BT724" s="194" t="str">
        <f t="shared" si="56"/>
        <v>Maintained</v>
      </c>
      <c r="BU724" s="211">
        <v>65</v>
      </c>
      <c r="BV724" s="211">
        <v>91</v>
      </c>
      <c r="BW724" s="199">
        <f t="shared" ref="BW724:BW787" si="57">IF(BN724=BN723,BW723+1,1)</f>
        <v>21</v>
      </c>
      <c r="BX724" s="195" t="str">
        <f t="shared" ref="BX724:BX787" si="58">BN724&amp;BW724</f>
        <v>88121</v>
      </c>
      <c r="BY724" s="195"/>
    </row>
    <row r="725" spans="66:77" ht="14.5" x14ac:dyDescent="0.35">
      <c r="BN725" s="218">
        <v>881</v>
      </c>
      <c r="BO725" s="218" t="s">
        <v>141</v>
      </c>
      <c r="BP725" s="218">
        <v>8817071</v>
      </c>
      <c r="BQ725" s="218">
        <v>138122</v>
      </c>
      <c r="BR725" s="218" t="s">
        <v>845</v>
      </c>
      <c r="BS725" s="218" t="s">
        <v>245</v>
      </c>
      <c r="BT725" s="194" t="str">
        <f t="shared" si="56"/>
        <v>Academy</v>
      </c>
      <c r="BU725" s="211">
        <v>155</v>
      </c>
      <c r="BV725" s="211">
        <v>129</v>
      </c>
      <c r="BW725" s="199">
        <f t="shared" si="57"/>
        <v>22</v>
      </c>
      <c r="BX725" s="195" t="str">
        <f t="shared" si="58"/>
        <v>88122</v>
      </c>
      <c r="BY725" s="195"/>
    </row>
    <row r="726" spans="66:77" ht="14.5" x14ac:dyDescent="0.35">
      <c r="BN726" s="218">
        <v>882</v>
      </c>
      <c r="BO726" s="218" t="s">
        <v>208</v>
      </c>
      <c r="BP726" s="218">
        <v>8825950</v>
      </c>
      <c r="BQ726" s="218">
        <v>138044</v>
      </c>
      <c r="BR726" s="218" t="s">
        <v>846</v>
      </c>
      <c r="BS726" s="218" t="s">
        <v>245</v>
      </c>
      <c r="BT726" s="194" t="str">
        <f t="shared" si="56"/>
        <v>Academy</v>
      </c>
      <c r="BU726" s="211">
        <v>153</v>
      </c>
      <c r="BV726" s="211">
        <v>103</v>
      </c>
      <c r="BW726" s="199">
        <f t="shared" si="57"/>
        <v>1</v>
      </c>
      <c r="BX726" s="195" t="str">
        <f t="shared" si="58"/>
        <v>8821</v>
      </c>
      <c r="BY726" s="195"/>
    </row>
    <row r="727" spans="66:77" ht="14.5" x14ac:dyDescent="0.35">
      <c r="BN727" s="218">
        <v>882</v>
      </c>
      <c r="BO727" s="218" t="s">
        <v>208</v>
      </c>
      <c r="BP727" s="218">
        <v>8827000</v>
      </c>
      <c r="BQ727" s="218">
        <v>142940</v>
      </c>
      <c r="BR727" s="218" t="s">
        <v>847</v>
      </c>
      <c r="BS727" s="218" t="s">
        <v>286</v>
      </c>
      <c r="BT727" s="194" t="str">
        <f t="shared" si="56"/>
        <v>Academy</v>
      </c>
      <c r="BU727" s="211">
        <v>10</v>
      </c>
      <c r="BV727" s="211">
        <v>62</v>
      </c>
      <c r="BW727" s="199">
        <f t="shared" si="57"/>
        <v>2</v>
      </c>
      <c r="BX727" s="195" t="str">
        <f t="shared" si="58"/>
        <v>8822</v>
      </c>
      <c r="BY727" s="195"/>
    </row>
    <row r="728" spans="66:77" ht="14.5" x14ac:dyDescent="0.35">
      <c r="BN728" s="218">
        <v>882</v>
      </c>
      <c r="BO728" s="218" t="s">
        <v>208</v>
      </c>
      <c r="BP728" s="218">
        <v>8827001</v>
      </c>
      <c r="BQ728" s="218">
        <v>144692</v>
      </c>
      <c r="BR728" s="218" t="s">
        <v>848</v>
      </c>
      <c r="BS728" s="218" t="s">
        <v>245</v>
      </c>
      <c r="BT728" s="194" t="str">
        <f t="shared" si="56"/>
        <v>Academy</v>
      </c>
      <c r="BU728" s="211">
        <v>87</v>
      </c>
      <c r="BV728" s="211">
        <v>41</v>
      </c>
      <c r="BW728" s="199">
        <f t="shared" si="57"/>
        <v>3</v>
      </c>
      <c r="BX728" s="195" t="str">
        <f t="shared" si="58"/>
        <v>8823</v>
      </c>
      <c r="BY728" s="195"/>
    </row>
    <row r="729" spans="66:77" ht="14.5" x14ac:dyDescent="0.35">
      <c r="BN729" s="218">
        <v>882</v>
      </c>
      <c r="BO729" s="218" t="s">
        <v>208</v>
      </c>
      <c r="BP729" s="218">
        <v>8827004</v>
      </c>
      <c r="BQ729" s="218">
        <v>144691</v>
      </c>
      <c r="BR729" s="218" t="s">
        <v>318</v>
      </c>
      <c r="BS729" s="218" t="s">
        <v>245</v>
      </c>
      <c r="BT729" s="194" t="str">
        <f t="shared" si="56"/>
        <v>Academy</v>
      </c>
      <c r="BU729" s="211">
        <v>0</v>
      </c>
      <c r="BV729" s="211">
        <v>94</v>
      </c>
      <c r="BW729" s="199">
        <f t="shared" si="57"/>
        <v>4</v>
      </c>
      <c r="BX729" s="195" t="str">
        <f t="shared" si="58"/>
        <v>8824</v>
      </c>
      <c r="BY729" s="195"/>
    </row>
    <row r="730" spans="66:77" ht="14.5" x14ac:dyDescent="0.35">
      <c r="BN730" s="218">
        <v>882</v>
      </c>
      <c r="BO730" s="218" t="s">
        <v>208</v>
      </c>
      <c r="BP730" s="218">
        <v>8827005</v>
      </c>
      <c r="BQ730" s="218">
        <v>144693</v>
      </c>
      <c r="BR730" s="218" t="s">
        <v>849</v>
      </c>
      <c r="BS730" s="218" t="s">
        <v>245</v>
      </c>
      <c r="BT730" s="194" t="str">
        <f t="shared" si="56"/>
        <v>Academy</v>
      </c>
      <c r="BU730" s="211">
        <v>0</v>
      </c>
      <c r="BV730" s="211">
        <v>130</v>
      </c>
      <c r="BW730" s="199">
        <f t="shared" si="57"/>
        <v>5</v>
      </c>
      <c r="BX730" s="195" t="str">
        <f t="shared" si="58"/>
        <v>8825</v>
      </c>
      <c r="BY730" s="195"/>
    </row>
    <row r="731" spans="66:77" ht="14.5" x14ac:dyDescent="0.35">
      <c r="BN731" s="218">
        <v>883</v>
      </c>
      <c r="BO731" s="218" t="s">
        <v>221</v>
      </c>
      <c r="BP731" s="218">
        <v>8837000</v>
      </c>
      <c r="BQ731" s="218">
        <v>148539</v>
      </c>
      <c r="BR731" s="218" t="s">
        <v>1176</v>
      </c>
      <c r="BS731" s="218" t="s">
        <v>256</v>
      </c>
      <c r="BT731" s="194" t="str">
        <f t="shared" si="56"/>
        <v>Academy</v>
      </c>
      <c r="BU731" s="211">
        <v>75</v>
      </c>
      <c r="BV731" s="211">
        <v>69</v>
      </c>
      <c r="BW731" s="199">
        <f t="shared" si="57"/>
        <v>1</v>
      </c>
      <c r="BX731" s="195" t="str">
        <f t="shared" si="58"/>
        <v>8831</v>
      </c>
      <c r="BY731" s="195"/>
    </row>
    <row r="732" spans="66:77" ht="14.5" x14ac:dyDescent="0.35">
      <c r="BN732" s="218">
        <v>883</v>
      </c>
      <c r="BO732" s="218" t="s">
        <v>221</v>
      </c>
      <c r="BP732" s="218">
        <v>8837032</v>
      </c>
      <c r="BQ732" s="218">
        <v>144234</v>
      </c>
      <c r="BR732" s="218" t="s">
        <v>850</v>
      </c>
      <c r="BS732" s="218" t="s">
        <v>245</v>
      </c>
      <c r="BT732" s="194" t="str">
        <f t="shared" si="56"/>
        <v>Academy</v>
      </c>
      <c r="BU732" s="211">
        <v>74</v>
      </c>
      <c r="BV732" s="211">
        <v>235</v>
      </c>
      <c r="BW732" s="199">
        <f t="shared" si="57"/>
        <v>2</v>
      </c>
      <c r="BX732" s="195" t="str">
        <f t="shared" si="58"/>
        <v>8832</v>
      </c>
      <c r="BY732" s="195"/>
    </row>
    <row r="733" spans="66:77" ht="14.5" x14ac:dyDescent="0.35">
      <c r="BN733" s="218">
        <v>883</v>
      </c>
      <c r="BO733" s="218" t="s">
        <v>221</v>
      </c>
      <c r="BP733" s="218">
        <v>8837072</v>
      </c>
      <c r="BQ733" s="218">
        <v>138736</v>
      </c>
      <c r="BR733" s="218" t="s">
        <v>851</v>
      </c>
      <c r="BS733" s="218" t="s">
        <v>245</v>
      </c>
      <c r="BT733" s="194" t="str">
        <f t="shared" si="56"/>
        <v>Academy</v>
      </c>
      <c r="BU733" s="211">
        <v>34</v>
      </c>
      <c r="BV733" s="211">
        <v>36</v>
      </c>
      <c r="BW733" s="199">
        <f t="shared" si="57"/>
        <v>3</v>
      </c>
      <c r="BX733" s="195" t="str">
        <f t="shared" si="58"/>
        <v>8833</v>
      </c>
      <c r="BY733" s="195"/>
    </row>
    <row r="734" spans="66:77" ht="14.5" x14ac:dyDescent="0.35">
      <c r="BN734" s="218">
        <v>884</v>
      </c>
      <c r="BO734" s="218" t="s">
        <v>1142</v>
      </c>
      <c r="BP734" s="218">
        <v>8847000</v>
      </c>
      <c r="BQ734" s="218">
        <v>148636</v>
      </c>
      <c r="BR734" s="218" t="s">
        <v>1177</v>
      </c>
      <c r="BS734" s="218" t="s">
        <v>256</v>
      </c>
      <c r="BT734" s="194" t="str">
        <f t="shared" si="56"/>
        <v>Academy</v>
      </c>
      <c r="BU734" s="211">
        <v>0</v>
      </c>
      <c r="BV734" s="211">
        <v>44</v>
      </c>
      <c r="BW734" s="199">
        <f t="shared" si="57"/>
        <v>1</v>
      </c>
      <c r="BX734" s="195" t="str">
        <f t="shared" si="58"/>
        <v>8841</v>
      </c>
      <c r="BY734" s="195"/>
    </row>
    <row r="735" spans="66:77" ht="14.5" x14ac:dyDescent="0.35">
      <c r="BN735" s="218">
        <v>884</v>
      </c>
      <c r="BO735" s="218" t="s">
        <v>1142</v>
      </c>
      <c r="BP735" s="218">
        <v>8847003</v>
      </c>
      <c r="BQ735" s="218">
        <v>139607</v>
      </c>
      <c r="BR735" s="218" t="s">
        <v>852</v>
      </c>
      <c r="BS735" s="218" t="s">
        <v>245</v>
      </c>
      <c r="BT735" s="194" t="str">
        <f t="shared" si="56"/>
        <v>Academy</v>
      </c>
      <c r="BU735" s="211">
        <v>0</v>
      </c>
      <c r="BV735" s="211">
        <v>89</v>
      </c>
      <c r="BW735" s="199">
        <f t="shared" si="57"/>
        <v>2</v>
      </c>
      <c r="BX735" s="195" t="str">
        <f t="shared" si="58"/>
        <v>8842</v>
      </c>
      <c r="BY735" s="195"/>
    </row>
    <row r="736" spans="66:77" ht="14.5" x14ac:dyDescent="0.35">
      <c r="BN736" s="218">
        <v>884</v>
      </c>
      <c r="BO736" s="218" t="s">
        <v>1142</v>
      </c>
      <c r="BP736" s="218">
        <v>8847004</v>
      </c>
      <c r="BQ736" s="218">
        <v>117052</v>
      </c>
      <c r="BR736" s="218" t="s">
        <v>853</v>
      </c>
      <c r="BS736" s="218" t="s">
        <v>241</v>
      </c>
      <c r="BT736" s="194" t="str">
        <f t="shared" si="56"/>
        <v>Maintained</v>
      </c>
      <c r="BU736" s="211">
        <v>93</v>
      </c>
      <c r="BV736" s="211">
        <v>0</v>
      </c>
      <c r="BW736" s="199">
        <f t="shared" si="57"/>
        <v>3</v>
      </c>
      <c r="BX736" s="195" t="str">
        <f t="shared" si="58"/>
        <v>8843</v>
      </c>
      <c r="BY736" s="195"/>
    </row>
    <row r="737" spans="66:77" ht="14.5" x14ac:dyDescent="0.35">
      <c r="BN737" s="218">
        <v>884</v>
      </c>
      <c r="BO737" s="218" t="s">
        <v>1142</v>
      </c>
      <c r="BP737" s="218">
        <v>8847007</v>
      </c>
      <c r="BQ737" s="218">
        <v>117055</v>
      </c>
      <c r="BR737" s="218" t="s">
        <v>655</v>
      </c>
      <c r="BS737" s="218" t="s">
        <v>241</v>
      </c>
      <c r="BT737" s="194" t="str">
        <f t="shared" si="56"/>
        <v>Maintained</v>
      </c>
      <c r="BU737" s="211">
        <v>27</v>
      </c>
      <c r="BV737" s="211">
        <v>43</v>
      </c>
      <c r="BW737" s="199">
        <f t="shared" si="57"/>
        <v>4</v>
      </c>
      <c r="BX737" s="195" t="str">
        <f t="shared" si="58"/>
        <v>8844</v>
      </c>
      <c r="BY737" s="195"/>
    </row>
    <row r="738" spans="66:77" ht="14.5" x14ac:dyDescent="0.35">
      <c r="BN738" s="218">
        <v>884</v>
      </c>
      <c r="BO738" s="218" t="s">
        <v>1142</v>
      </c>
      <c r="BP738" s="218">
        <v>8847008</v>
      </c>
      <c r="BQ738" s="218">
        <v>141487</v>
      </c>
      <c r="BR738" s="218" t="s">
        <v>854</v>
      </c>
      <c r="BS738" s="218" t="s">
        <v>245</v>
      </c>
      <c r="BT738" s="194" t="str">
        <f t="shared" si="56"/>
        <v>Academy</v>
      </c>
      <c r="BU738" s="211">
        <v>27</v>
      </c>
      <c r="BV738" s="211">
        <v>70</v>
      </c>
      <c r="BW738" s="199">
        <f t="shared" si="57"/>
        <v>5</v>
      </c>
      <c r="BX738" s="195" t="str">
        <f t="shared" si="58"/>
        <v>8845</v>
      </c>
      <c r="BY738" s="195"/>
    </row>
    <row r="739" spans="66:77" ht="14.5" x14ac:dyDescent="0.35">
      <c r="BN739" s="218">
        <v>885</v>
      </c>
      <c r="BO739" s="218" t="s">
        <v>237</v>
      </c>
      <c r="BP739" s="218">
        <v>8855950</v>
      </c>
      <c r="BQ739" s="218">
        <v>148347</v>
      </c>
      <c r="BR739" s="218" t="s">
        <v>859</v>
      </c>
      <c r="BS739" s="218" t="s">
        <v>245</v>
      </c>
      <c r="BT739" s="194" t="str">
        <f t="shared" si="56"/>
        <v>Academy</v>
      </c>
      <c r="BU739" s="211">
        <v>92</v>
      </c>
      <c r="BV739" s="211">
        <v>89</v>
      </c>
      <c r="BW739" s="199">
        <f t="shared" si="57"/>
        <v>1</v>
      </c>
      <c r="BX739" s="195" t="str">
        <f t="shared" si="58"/>
        <v>8851</v>
      </c>
      <c r="BY739" s="195"/>
    </row>
    <row r="740" spans="66:77" ht="14.5" x14ac:dyDescent="0.35">
      <c r="BN740" s="218">
        <v>885</v>
      </c>
      <c r="BO740" s="218" t="s">
        <v>237</v>
      </c>
      <c r="BP740" s="218">
        <v>8857000</v>
      </c>
      <c r="BQ740" s="218">
        <v>140404</v>
      </c>
      <c r="BR740" s="218" t="s">
        <v>855</v>
      </c>
      <c r="BS740" s="218" t="s">
        <v>286</v>
      </c>
      <c r="BT740" s="194" t="str">
        <f t="shared" si="56"/>
        <v>Academy</v>
      </c>
      <c r="BU740" s="211">
        <v>28</v>
      </c>
      <c r="BV740" s="211">
        <v>109</v>
      </c>
      <c r="BW740" s="199">
        <f t="shared" si="57"/>
        <v>2</v>
      </c>
      <c r="BX740" s="195" t="str">
        <f t="shared" si="58"/>
        <v>8852</v>
      </c>
      <c r="BY740" s="195"/>
    </row>
    <row r="741" spans="66:77" ht="14.5" x14ac:dyDescent="0.35">
      <c r="BN741" s="218">
        <v>885</v>
      </c>
      <c r="BO741" s="218" t="s">
        <v>237</v>
      </c>
      <c r="BP741" s="218">
        <v>8857001</v>
      </c>
      <c r="BQ741" s="218">
        <v>117049</v>
      </c>
      <c r="BR741" s="218" t="s">
        <v>856</v>
      </c>
      <c r="BS741" s="218" t="s">
        <v>241</v>
      </c>
      <c r="BT741" s="194" t="str">
        <f t="shared" si="56"/>
        <v>Maintained</v>
      </c>
      <c r="BU741" s="211">
        <v>103</v>
      </c>
      <c r="BV741" s="211">
        <v>108</v>
      </c>
      <c r="BW741" s="199">
        <f t="shared" si="57"/>
        <v>3</v>
      </c>
      <c r="BX741" s="195" t="str">
        <f t="shared" si="58"/>
        <v>8853</v>
      </c>
      <c r="BY741" s="195"/>
    </row>
    <row r="742" spans="66:77" ht="14.5" x14ac:dyDescent="0.35">
      <c r="BN742" s="218">
        <v>885</v>
      </c>
      <c r="BO742" s="218" t="s">
        <v>237</v>
      </c>
      <c r="BP742" s="218">
        <v>8857003</v>
      </c>
      <c r="BQ742" s="218">
        <v>140397</v>
      </c>
      <c r="BR742" s="218" t="s">
        <v>857</v>
      </c>
      <c r="BS742" s="218" t="s">
        <v>286</v>
      </c>
      <c r="BT742" s="194" t="str">
        <f t="shared" si="56"/>
        <v>Academy</v>
      </c>
      <c r="BU742" s="211">
        <v>21</v>
      </c>
      <c r="BV742" s="211">
        <v>46</v>
      </c>
      <c r="BW742" s="199">
        <f t="shared" si="57"/>
        <v>4</v>
      </c>
      <c r="BX742" s="195" t="str">
        <f t="shared" si="58"/>
        <v>8854</v>
      </c>
      <c r="BY742" s="195"/>
    </row>
    <row r="743" spans="66:77" ht="14.5" x14ac:dyDescent="0.35">
      <c r="BN743" s="218">
        <v>885</v>
      </c>
      <c r="BO743" s="218" t="s">
        <v>237</v>
      </c>
      <c r="BP743" s="218">
        <v>8857009</v>
      </c>
      <c r="BQ743" s="218">
        <v>149091</v>
      </c>
      <c r="BR743" s="218" t="s">
        <v>858</v>
      </c>
      <c r="BS743" s="218" t="s">
        <v>245</v>
      </c>
      <c r="BT743" s="194" t="str">
        <f t="shared" si="56"/>
        <v>Academy</v>
      </c>
      <c r="BU743" s="211">
        <v>72</v>
      </c>
      <c r="BV743" s="211">
        <v>83</v>
      </c>
      <c r="BW743" s="199">
        <f t="shared" si="57"/>
        <v>5</v>
      </c>
      <c r="BX743" s="195" t="str">
        <f t="shared" si="58"/>
        <v>8855</v>
      </c>
      <c r="BY743" s="195"/>
    </row>
    <row r="744" spans="66:77" ht="14.5" x14ac:dyDescent="0.35">
      <c r="BN744" s="218">
        <v>885</v>
      </c>
      <c r="BO744" s="218" t="s">
        <v>237</v>
      </c>
      <c r="BP744" s="218">
        <v>8857015</v>
      </c>
      <c r="BQ744" s="218">
        <v>117062</v>
      </c>
      <c r="BR744" s="218" t="s">
        <v>860</v>
      </c>
      <c r="BS744" s="218" t="s">
        <v>241</v>
      </c>
      <c r="BT744" s="194" t="str">
        <f t="shared" si="56"/>
        <v>Maintained</v>
      </c>
      <c r="BU744" s="211">
        <v>60</v>
      </c>
      <c r="BV744" s="211">
        <v>78</v>
      </c>
      <c r="BW744" s="199">
        <f t="shared" si="57"/>
        <v>6</v>
      </c>
      <c r="BX744" s="195" t="str">
        <f t="shared" si="58"/>
        <v>8856</v>
      </c>
      <c r="BY744" s="195"/>
    </row>
    <row r="745" spans="66:77" ht="14.5" x14ac:dyDescent="0.35">
      <c r="BN745" s="218">
        <v>885</v>
      </c>
      <c r="BO745" s="218" t="s">
        <v>237</v>
      </c>
      <c r="BP745" s="218">
        <v>8857024</v>
      </c>
      <c r="BQ745" s="218">
        <v>140261</v>
      </c>
      <c r="BR745" s="218" t="s">
        <v>861</v>
      </c>
      <c r="BS745" s="218" t="s">
        <v>245</v>
      </c>
      <c r="BT745" s="194" t="str">
        <f t="shared" si="56"/>
        <v>Academy</v>
      </c>
      <c r="BU745" s="211">
        <v>0</v>
      </c>
      <c r="BV745" s="211">
        <v>286</v>
      </c>
      <c r="BW745" s="199">
        <f t="shared" si="57"/>
        <v>7</v>
      </c>
      <c r="BX745" s="195" t="str">
        <f t="shared" si="58"/>
        <v>8857</v>
      </c>
      <c r="BY745" s="195"/>
    </row>
    <row r="746" spans="66:77" ht="14.5" x14ac:dyDescent="0.35">
      <c r="BN746" s="218">
        <v>885</v>
      </c>
      <c r="BO746" s="218" t="s">
        <v>237</v>
      </c>
      <c r="BP746" s="218">
        <v>8857025</v>
      </c>
      <c r="BQ746" s="218">
        <v>131534</v>
      </c>
      <c r="BR746" s="218" t="s">
        <v>862</v>
      </c>
      <c r="BS746" s="218" t="s">
        <v>241</v>
      </c>
      <c r="BT746" s="194" t="str">
        <f t="shared" si="56"/>
        <v>Maintained</v>
      </c>
      <c r="BU746" s="211">
        <v>246</v>
      </c>
      <c r="BV746" s="211">
        <v>0</v>
      </c>
      <c r="BW746" s="199">
        <f t="shared" si="57"/>
        <v>8</v>
      </c>
      <c r="BX746" s="195" t="str">
        <f t="shared" si="58"/>
        <v>8858</v>
      </c>
      <c r="BY746" s="195"/>
    </row>
    <row r="747" spans="66:77" ht="14.5" x14ac:dyDescent="0.35">
      <c r="BN747" s="218">
        <v>885</v>
      </c>
      <c r="BO747" s="218" t="s">
        <v>237</v>
      </c>
      <c r="BP747" s="218">
        <v>8857026</v>
      </c>
      <c r="BQ747" s="218">
        <v>135791</v>
      </c>
      <c r="BR747" s="218" t="s">
        <v>863</v>
      </c>
      <c r="BS747" s="218" t="s">
        <v>241</v>
      </c>
      <c r="BT747" s="194" t="str">
        <f t="shared" si="56"/>
        <v>Maintained</v>
      </c>
      <c r="BU747" s="211">
        <v>207</v>
      </c>
      <c r="BV747" s="211">
        <v>153</v>
      </c>
      <c r="BW747" s="199">
        <f t="shared" si="57"/>
        <v>9</v>
      </c>
      <c r="BX747" s="195" t="str">
        <f t="shared" si="58"/>
        <v>8859</v>
      </c>
      <c r="BY747" s="195"/>
    </row>
    <row r="748" spans="66:77" ht="14.5" x14ac:dyDescent="0.35">
      <c r="BN748" s="218">
        <v>886</v>
      </c>
      <c r="BO748" s="218" t="s">
        <v>157</v>
      </c>
      <c r="BP748" s="218">
        <v>8867002</v>
      </c>
      <c r="BQ748" s="218">
        <v>119026</v>
      </c>
      <c r="BR748" s="218" t="s">
        <v>864</v>
      </c>
      <c r="BS748" s="218" t="s">
        <v>264</v>
      </c>
      <c r="BT748" s="194" t="str">
        <f t="shared" si="56"/>
        <v>Maintained</v>
      </c>
      <c r="BU748" s="211">
        <v>0</v>
      </c>
      <c r="BV748" s="211">
        <v>347</v>
      </c>
      <c r="BW748" s="199">
        <f t="shared" si="57"/>
        <v>1</v>
      </c>
      <c r="BX748" s="195" t="str">
        <f t="shared" si="58"/>
        <v>8861</v>
      </c>
      <c r="BY748" s="195"/>
    </row>
    <row r="749" spans="66:77" ht="14.5" x14ac:dyDescent="0.35">
      <c r="BN749" s="218">
        <v>886</v>
      </c>
      <c r="BO749" s="218" t="s">
        <v>157</v>
      </c>
      <c r="BP749" s="218">
        <v>8867005</v>
      </c>
      <c r="BQ749" s="218">
        <v>147833</v>
      </c>
      <c r="BR749" s="218" t="s">
        <v>1128</v>
      </c>
      <c r="BS749" s="218" t="s">
        <v>256</v>
      </c>
      <c r="BT749" s="194" t="str">
        <f t="shared" si="56"/>
        <v>Academy</v>
      </c>
      <c r="BU749" s="211">
        <v>173</v>
      </c>
      <c r="BV749" s="211">
        <v>0</v>
      </c>
      <c r="BW749" s="199">
        <f t="shared" si="57"/>
        <v>2</v>
      </c>
      <c r="BX749" s="195" t="str">
        <f t="shared" si="58"/>
        <v>8862</v>
      </c>
      <c r="BY749" s="195"/>
    </row>
    <row r="750" spans="66:77" ht="14.5" x14ac:dyDescent="0.35">
      <c r="BN750" s="218">
        <v>886</v>
      </c>
      <c r="BO750" s="218" t="s">
        <v>157</v>
      </c>
      <c r="BP750" s="218">
        <v>8867006</v>
      </c>
      <c r="BQ750" s="218">
        <v>147870</v>
      </c>
      <c r="BR750" s="218" t="s">
        <v>1129</v>
      </c>
      <c r="BS750" s="218" t="s">
        <v>256</v>
      </c>
      <c r="BT750" s="194" t="str">
        <f t="shared" si="56"/>
        <v>Academy</v>
      </c>
      <c r="BU750" s="211">
        <v>0</v>
      </c>
      <c r="BV750" s="211">
        <v>225.5</v>
      </c>
      <c r="BW750" s="199">
        <f t="shared" si="57"/>
        <v>3</v>
      </c>
      <c r="BX750" s="195" t="str">
        <f t="shared" si="58"/>
        <v>8863</v>
      </c>
      <c r="BY750" s="195"/>
    </row>
    <row r="751" spans="66:77" ht="14.5" x14ac:dyDescent="0.35">
      <c r="BN751" s="218">
        <v>886</v>
      </c>
      <c r="BO751" s="218" t="s">
        <v>157</v>
      </c>
      <c r="BP751" s="218">
        <v>8867021</v>
      </c>
      <c r="BQ751" s="218">
        <v>119032</v>
      </c>
      <c r="BR751" s="218" t="s">
        <v>865</v>
      </c>
      <c r="BS751" s="218" t="s">
        <v>264</v>
      </c>
      <c r="BT751" s="194" t="str">
        <f t="shared" si="56"/>
        <v>Maintained</v>
      </c>
      <c r="BU751" s="211">
        <v>35</v>
      </c>
      <c r="BV751" s="211">
        <v>88</v>
      </c>
      <c r="BW751" s="199">
        <f t="shared" si="57"/>
        <v>4</v>
      </c>
      <c r="BX751" s="195" t="str">
        <f t="shared" si="58"/>
        <v>8864</v>
      </c>
      <c r="BY751" s="195"/>
    </row>
    <row r="752" spans="66:77" ht="14.5" x14ac:dyDescent="0.35">
      <c r="BN752" s="218">
        <v>886</v>
      </c>
      <c r="BO752" s="218" t="s">
        <v>157</v>
      </c>
      <c r="BP752" s="218">
        <v>8867032</v>
      </c>
      <c r="BQ752" s="218">
        <v>119036</v>
      </c>
      <c r="BR752" s="218" t="s">
        <v>866</v>
      </c>
      <c r="BS752" s="218" t="s">
        <v>264</v>
      </c>
      <c r="BT752" s="194" t="str">
        <f t="shared" si="56"/>
        <v>Maintained</v>
      </c>
      <c r="BU752" s="211">
        <v>93</v>
      </c>
      <c r="BV752" s="211">
        <v>147</v>
      </c>
      <c r="BW752" s="199">
        <f t="shared" si="57"/>
        <v>5</v>
      </c>
      <c r="BX752" s="195" t="str">
        <f t="shared" si="58"/>
        <v>8865</v>
      </c>
      <c r="BY752" s="195"/>
    </row>
    <row r="753" spans="66:77" ht="14.5" x14ac:dyDescent="0.35">
      <c r="BN753" s="218">
        <v>886</v>
      </c>
      <c r="BO753" s="218" t="s">
        <v>157</v>
      </c>
      <c r="BP753" s="218">
        <v>8867033</v>
      </c>
      <c r="BQ753" s="218">
        <v>119037</v>
      </c>
      <c r="BR753" s="218" t="s">
        <v>867</v>
      </c>
      <c r="BS753" s="218" t="s">
        <v>264</v>
      </c>
      <c r="BT753" s="194" t="str">
        <f t="shared" si="56"/>
        <v>Maintained</v>
      </c>
      <c r="BU753" s="211">
        <v>30</v>
      </c>
      <c r="BV753" s="211">
        <v>72.5</v>
      </c>
      <c r="BW753" s="199">
        <f t="shared" si="57"/>
        <v>6</v>
      </c>
      <c r="BX753" s="195" t="str">
        <f t="shared" si="58"/>
        <v>8866</v>
      </c>
      <c r="BY753" s="195"/>
    </row>
    <row r="754" spans="66:77" ht="14.5" x14ac:dyDescent="0.35">
      <c r="BN754" s="218">
        <v>886</v>
      </c>
      <c r="BO754" s="218" t="s">
        <v>157</v>
      </c>
      <c r="BP754" s="218">
        <v>8867039</v>
      </c>
      <c r="BQ754" s="218">
        <v>119040</v>
      </c>
      <c r="BR754" s="218" t="s">
        <v>868</v>
      </c>
      <c r="BS754" s="218" t="s">
        <v>264</v>
      </c>
      <c r="BT754" s="194" t="str">
        <f t="shared" si="56"/>
        <v>Maintained</v>
      </c>
      <c r="BU754" s="211">
        <v>118</v>
      </c>
      <c r="BV754" s="211">
        <v>156</v>
      </c>
      <c r="BW754" s="199">
        <f t="shared" si="57"/>
        <v>7</v>
      </c>
      <c r="BX754" s="195" t="str">
        <f t="shared" si="58"/>
        <v>8867</v>
      </c>
      <c r="BY754" s="195"/>
    </row>
    <row r="755" spans="66:77" ht="14.5" x14ac:dyDescent="0.35">
      <c r="BN755" s="218">
        <v>886</v>
      </c>
      <c r="BO755" s="218" t="s">
        <v>157</v>
      </c>
      <c r="BP755" s="218">
        <v>8867040</v>
      </c>
      <c r="BQ755" s="218">
        <v>119041</v>
      </c>
      <c r="BR755" s="218" t="s">
        <v>869</v>
      </c>
      <c r="BS755" s="218" t="s">
        <v>264</v>
      </c>
      <c r="BT755" s="194" t="str">
        <f t="shared" si="56"/>
        <v>Maintained</v>
      </c>
      <c r="BU755" s="211">
        <v>143</v>
      </c>
      <c r="BV755" s="211">
        <v>134</v>
      </c>
      <c r="BW755" s="199">
        <f t="shared" si="57"/>
        <v>8</v>
      </c>
      <c r="BX755" s="195" t="str">
        <f t="shared" si="58"/>
        <v>8868</v>
      </c>
      <c r="BY755" s="195"/>
    </row>
    <row r="756" spans="66:77" ht="14.5" x14ac:dyDescent="0.35">
      <c r="BN756" s="218">
        <v>886</v>
      </c>
      <c r="BO756" s="218" t="s">
        <v>157</v>
      </c>
      <c r="BP756" s="218">
        <v>8867041</v>
      </c>
      <c r="BQ756" s="218">
        <v>119042</v>
      </c>
      <c r="BR756" s="218" t="s">
        <v>870</v>
      </c>
      <c r="BS756" s="218" t="s">
        <v>264</v>
      </c>
      <c r="BT756" s="194" t="str">
        <f t="shared" si="56"/>
        <v>Maintained</v>
      </c>
      <c r="BU756" s="211">
        <v>0</v>
      </c>
      <c r="BV756" s="211">
        <v>191.5</v>
      </c>
      <c r="BW756" s="199">
        <f t="shared" si="57"/>
        <v>9</v>
      </c>
      <c r="BX756" s="195" t="str">
        <f t="shared" si="58"/>
        <v>8869</v>
      </c>
      <c r="BY756" s="195"/>
    </row>
    <row r="757" spans="66:77" ht="14.5" x14ac:dyDescent="0.35">
      <c r="BN757" s="218">
        <v>886</v>
      </c>
      <c r="BO757" s="218" t="s">
        <v>157</v>
      </c>
      <c r="BP757" s="218">
        <v>8867043</v>
      </c>
      <c r="BQ757" s="218">
        <v>119044</v>
      </c>
      <c r="BR757" s="218" t="s">
        <v>871</v>
      </c>
      <c r="BS757" s="218" t="s">
        <v>264</v>
      </c>
      <c r="BT757" s="194" t="str">
        <f t="shared" si="56"/>
        <v>Maintained</v>
      </c>
      <c r="BU757" s="211">
        <v>183</v>
      </c>
      <c r="BV757" s="211">
        <v>236</v>
      </c>
      <c r="BW757" s="199">
        <f t="shared" si="57"/>
        <v>10</v>
      </c>
      <c r="BX757" s="195" t="str">
        <f t="shared" si="58"/>
        <v>88610</v>
      </c>
      <c r="BY757" s="195"/>
    </row>
    <row r="758" spans="66:77" ht="14.5" x14ac:dyDescent="0.35">
      <c r="BN758" s="218">
        <v>886</v>
      </c>
      <c r="BO758" s="218" t="s">
        <v>157</v>
      </c>
      <c r="BP758" s="218">
        <v>8867044</v>
      </c>
      <c r="BQ758" s="218">
        <v>119045</v>
      </c>
      <c r="BR758" s="218" t="s">
        <v>872</v>
      </c>
      <c r="BS758" s="218" t="s">
        <v>264</v>
      </c>
      <c r="BT758" s="194" t="str">
        <f t="shared" si="56"/>
        <v>Maintained</v>
      </c>
      <c r="BU758" s="211">
        <v>45</v>
      </c>
      <c r="BV758" s="211">
        <v>119</v>
      </c>
      <c r="BW758" s="199">
        <f t="shared" si="57"/>
        <v>11</v>
      </c>
      <c r="BX758" s="195" t="str">
        <f t="shared" si="58"/>
        <v>88611</v>
      </c>
      <c r="BY758" s="195"/>
    </row>
    <row r="759" spans="66:77" ht="14.5" x14ac:dyDescent="0.35">
      <c r="BN759" s="218">
        <v>886</v>
      </c>
      <c r="BO759" s="218" t="s">
        <v>157</v>
      </c>
      <c r="BP759" s="218">
        <v>8867045</v>
      </c>
      <c r="BQ759" s="218">
        <v>119046</v>
      </c>
      <c r="BR759" s="218" t="s">
        <v>873</v>
      </c>
      <c r="BS759" s="218" t="s">
        <v>264</v>
      </c>
      <c r="BT759" s="194" t="str">
        <f t="shared" si="56"/>
        <v>Maintained</v>
      </c>
      <c r="BU759" s="211">
        <v>34</v>
      </c>
      <c r="BV759" s="211">
        <v>95</v>
      </c>
      <c r="BW759" s="199">
        <f t="shared" si="57"/>
        <v>12</v>
      </c>
      <c r="BX759" s="195" t="str">
        <f t="shared" si="58"/>
        <v>88612</v>
      </c>
      <c r="BY759" s="195"/>
    </row>
    <row r="760" spans="66:77" ht="14.5" x14ac:dyDescent="0.35">
      <c r="BN760" s="218">
        <v>886</v>
      </c>
      <c r="BO760" s="218" t="s">
        <v>157</v>
      </c>
      <c r="BP760" s="218">
        <v>8867051</v>
      </c>
      <c r="BQ760" s="218">
        <v>119050</v>
      </c>
      <c r="BR760" s="218" t="s">
        <v>874</v>
      </c>
      <c r="BS760" s="218" t="s">
        <v>264</v>
      </c>
      <c r="BT760" s="194" t="str">
        <f t="shared" si="56"/>
        <v>Maintained</v>
      </c>
      <c r="BU760" s="211">
        <v>136</v>
      </c>
      <c r="BV760" s="211">
        <v>136</v>
      </c>
      <c r="BW760" s="199">
        <f t="shared" si="57"/>
        <v>13</v>
      </c>
      <c r="BX760" s="195" t="str">
        <f t="shared" si="58"/>
        <v>88613</v>
      </c>
      <c r="BY760" s="195"/>
    </row>
    <row r="761" spans="66:77" ht="14.5" x14ac:dyDescent="0.35">
      <c r="BN761" s="218">
        <v>886</v>
      </c>
      <c r="BO761" s="218" t="s">
        <v>157</v>
      </c>
      <c r="BP761" s="218">
        <v>8867052</v>
      </c>
      <c r="BQ761" s="218">
        <v>119051</v>
      </c>
      <c r="BR761" s="218" t="s">
        <v>875</v>
      </c>
      <c r="BS761" s="218" t="s">
        <v>241</v>
      </c>
      <c r="BT761" s="194" t="str">
        <f t="shared" si="56"/>
        <v>Maintained</v>
      </c>
      <c r="BU761" s="211">
        <v>11</v>
      </c>
      <c r="BV761" s="211">
        <v>165</v>
      </c>
      <c r="BW761" s="199">
        <f t="shared" si="57"/>
        <v>14</v>
      </c>
      <c r="BX761" s="195" t="str">
        <f t="shared" si="58"/>
        <v>88614</v>
      </c>
      <c r="BY761" s="195"/>
    </row>
    <row r="762" spans="66:77" ht="14.5" x14ac:dyDescent="0.35">
      <c r="BN762" s="218">
        <v>886</v>
      </c>
      <c r="BO762" s="218" t="s">
        <v>157</v>
      </c>
      <c r="BP762" s="218">
        <v>8867056</v>
      </c>
      <c r="BQ762" s="218">
        <v>119055</v>
      </c>
      <c r="BR762" s="218" t="s">
        <v>876</v>
      </c>
      <c r="BS762" s="218" t="s">
        <v>264</v>
      </c>
      <c r="BT762" s="194" t="str">
        <f t="shared" si="56"/>
        <v>Maintained</v>
      </c>
      <c r="BU762" s="211">
        <v>467</v>
      </c>
      <c r="BV762" s="211">
        <v>379</v>
      </c>
      <c r="BW762" s="199">
        <f t="shared" si="57"/>
        <v>15</v>
      </c>
      <c r="BX762" s="195" t="str">
        <f t="shared" si="58"/>
        <v>88615</v>
      </c>
      <c r="BY762" s="195"/>
    </row>
    <row r="763" spans="66:77" ht="14.5" x14ac:dyDescent="0.35">
      <c r="BN763" s="218">
        <v>886</v>
      </c>
      <c r="BO763" s="218" t="s">
        <v>157</v>
      </c>
      <c r="BP763" s="218">
        <v>8867058</v>
      </c>
      <c r="BQ763" s="218">
        <v>119056</v>
      </c>
      <c r="BR763" s="218" t="s">
        <v>877</v>
      </c>
      <c r="BS763" s="218" t="s">
        <v>264</v>
      </c>
      <c r="BT763" s="194" t="str">
        <f t="shared" si="56"/>
        <v>Maintained</v>
      </c>
      <c r="BU763" s="211">
        <v>72</v>
      </c>
      <c r="BV763" s="211">
        <v>42</v>
      </c>
      <c r="BW763" s="199">
        <f t="shared" si="57"/>
        <v>16</v>
      </c>
      <c r="BX763" s="195" t="str">
        <f t="shared" si="58"/>
        <v>88616</v>
      </c>
      <c r="BY763" s="195"/>
    </row>
    <row r="764" spans="66:77" ht="14.5" x14ac:dyDescent="0.35">
      <c r="BN764" s="218">
        <v>886</v>
      </c>
      <c r="BO764" s="218" t="s">
        <v>157</v>
      </c>
      <c r="BP764" s="218">
        <v>8867062</v>
      </c>
      <c r="BQ764" s="218">
        <v>119058</v>
      </c>
      <c r="BR764" s="218" t="s">
        <v>405</v>
      </c>
      <c r="BS764" s="218" t="s">
        <v>264</v>
      </c>
      <c r="BT764" s="194" t="str">
        <f t="shared" si="56"/>
        <v>Maintained</v>
      </c>
      <c r="BU764" s="211">
        <v>30</v>
      </c>
      <c r="BV764" s="211">
        <v>71</v>
      </c>
      <c r="BW764" s="199">
        <f t="shared" si="57"/>
        <v>17</v>
      </c>
      <c r="BX764" s="195" t="str">
        <f t="shared" si="58"/>
        <v>88617</v>
      </c>
      <c r="BY764" s="195"/>
    </row>
    <row r="765" spans="66:77" ht="14.5" x14ac:dyDescent="0.35">
      <c r="BN765" s="218">
        <v>886</v>
      </c>
      <c r="BO765" s="218" t="s">
        <v>157</v>
      </c>
      <c r="BP765" s="218">
        <v>8867063</v>
      </c>
      <c r="BQ765" s="218">
        <v>119059</v>
      </c>
      <c r="BR765" s="218" t="s">
        <v>878</v>
      </c>
      <c r="BS765" s="218" t="s">
        <v>241</v>
      </c>
      <c r="BT765" s="194" t="str">
        <f t="shared" si="56"/>
        <v>Maintained</v>
      </c>
      <c r="BU765" s="211">
        <v>160</v>
      </c>
      <c r="BV765" s="211">
        <v>203</v>
      </c>
      <c r="BW765" s="199">
        <f t="shared" si="57"/>
        <v>18</v>
      </c>
      <c r="BX765" s="195" t="str">
        <f t="shared" si="58"/>
        <v>88618</v>
      </c>
      <c r="BY765" s="195"/>
    </row>
    <row r="766" spans="66:77" ht="14.5" x14ac:dyDescent="0.35">
      <c r="BN766" s="218">
        <v>886</v>
      </c>
      <c r="BO766" s="218" t="s">
        <v>157</v>
      </c>
      <c r="BP766" s="218">
        <v>8867066</v>
      </c>
      <c r="BQ766" s="218">
        <v>137883</v>
      </c>
      <c r="BR766" s="218" t="s">
        <v>879</v>
      </c>
      <c r="BS766" s="218" t="s">
        <v>245</v>
      </c>
      <c r="BT766" s="194" t="str">
        <f t="shared" si="56"/>
        <v>Academy</v>
      </c>
      <c r="BU766" s="211">
        <v>166</v>
      </c>
      <c r="BV766" s="211">
        <v>209</v>
      </c>
      <c r="BW766" s="199">
        <f t="shared" si="57"/>
        <v>19</v>
      </c>
      <c r="BX766" s="195" t="str">
        <f t="shared" si="58"/>
        <v>88619</v>
      </c>
      <c r="BY766" s="195"/>
    </row>
    <row r="767" spans="66:77" ht="14.5" x14ac:dyDescent="0.35">
      <c r="BN767" s="218">
        <v>886</v>
      </c>
      <c r="BO767" s="218" t="s">
        <v>157</v>
      </c>
      <c r="BP767" s="218">
        <v>8867067</v>
      </c>
      <c r="BQ767" s="218">
        <v>119062</v>
      </c>
      <c r="BR767" s="218" t="s">
        <v>880</v>
      </c>
      <c r="BS767" s="218" t="s">
        <v>241</v>
      </c>
      <c r="BT767" s="194" t="str">
        <f t="shared" si="56"/>
        <v>Maintained</v>
      </c>
      <c r="BU767" s="211">
        <v>0</v>
      </c>
      <c r="BV767" s="211">
        <v>70</v>
      </c>
      <c r="BW767" s="199">
        <f t="shared" si="57"/>
        <v>20</v>
      </c>
      <c r="BX767" s="195" t="str">
        <f t="shared" si="58"/>
        <v>88620</v>
      </c>
      <c r="BY767" s="195"/>
    </row>
    <row r="768" spans="66:77" ht="14.5" x14ac:dyDescent="0.35">
      <c r="BN768" s="218">
        <v>886</v>
      </c>
      <c r="BO768" s="218" t="s">
        <v>157</v>
      </c>
      <c r="BP768" s="218">
        <v>8867069</v>
      </c>
      <c r="BQ768" s="218">
        <v>131748</v>
      </c>
      <c r="BR768" s="218" t="s">
        <v>881</v>
      </c>
      <c r="BS768" s="218" t="s">
        <v>264</v>
      </c>
      <c r="BT768" s="194" t="str">
        <f t="shared" si="56"/>
        <v>Maintained</v>
      </c>
      <c r="BU768" s="211">
        <v>179</v>
      </c>
      <c r="BV768" s="211">
        <v>182</v>
      </c>
      <c r="BW768" s="199">
        <f t="shared" si="57"/>
        <v>21</v>
      </c>
      <c r="BX768" s="195" t="str">
        <f t="shared" si="58"/>
        <v>88621</v>
      </c>
      <c r="BY768" s="195"/>
    </row>
    <row r="769" spans="66:77" ht="14.5" x14ac:dyDescent="0.35">
      <c r="BN769" s="218">
        <v>886</v>
      </c>
      <c r="BO769" s="218" t="s">
        <v>157</v>
      </c>
      <c r="BP769" s="218">
        <v>8867070</v>
      </c>
      <c r="BQ769" s="218">
        <v>132148</v>
      </c>
      <c r="BR769" s="218" t="s">
        <v>882</v>
      </c>
      <c r="BS769" s="218" t="s">
        <v>241</v>
      </c>
      <c r="BT769" s="194" t="str">
        <f t="shared" si="56"/>
        <v>Maintained</v>
      </c>
      <c r="BU769" s="211">
        <v>90</v>
      </c>
      <c r="BV769" s="211">
        <v>129</v>
      </c>
      <c r="BW769" s="199">
        <f t="shared" si="57"/>
        <v>22</v>
      </c>
      <c r="BX769" s="195" t="str">
        <f t="shared" si="58"/>
        <v>88622</v>
      </c>
      <c r="BY769" s="195"/>
    </row>
    <row r="770" spans="66:77" ht="14.5" x14ac:dyDescent="0.35">
      <c r="BN770" s="218">
        <v>886</v>
      </c>
      <c r="BO770" s="218" t="s">
        <v>157</v>
      </c>
      <c r="BP770" s="218">
        <v>8867072</v>
      </c>
      <c r="BQ770" s="218">
        <v>134783</v>
      </c>
      <c r="BR770" s="218" t="s">
        <v>883</v>
      </c>
      <c r="BS770" s="218" t="s">
        <v>264</v>
      </c>
      <c r="BT770" s="194" t="str">
        <f t="shared" si="56"/>
        <v>Maintained</v>
      </c>
      <c r="BU770" s="211">
        <v>227</v>
      </c>
      <c r="BV770" s="211">
        <v>183</v>
      </c>
      <c r="BW770" s="199">
        <f t="shared" si="57"/>
        <v>23</v>
      </c>
      <c r="BX770" s="195" t="str">
        <f t="shared" si="58"/>
        <v>88623</v>
      </c>
      <c r="BY770" s="195"/>
    </row>
    <row r="771" spans="66:77" ht="14.5" x14ac:dyDescent="0.35">
      <c r="BN771" s="218">
        <v>886</v>
      </c>
      <c r="BO771" s="218" t="s">
        <v>157</v>
      </c>
      <c r="BP771" s="218">
        <v>8867073</v>
      </c>
      <c r="BQ771" s="218">
        <v>134971</v>
      </c>
      <c r="BR771" s="218" t="s">
        <v>884</v>
      </c>
      <c r="BS771" s="218" t="s">
        <v>264</v>
      </c>
      <c r="BT771" s="194" t="str">
        <f t="shared" si="56"/>
        <v>Maintained</v>
      </c>
      <c r="BU771" s="211">
        <v>60</v>
      </c>
      <c r="BV771" s="211">
        <v>165</v>
      </c>
      <c r="BW771" s="199">
        <f t="shared" si="57"/>
        <v>24</v>
      </c>
      <c r="BX771" s="195" t="str">
        <f t="shared" si="58"/>
        <v>88624</v>
      </c>
      <c r="BY771" s="195"/>
    </row>
    <row r="772" spans="66:77" ht="14.5" x14ac:dyDescent="0.35">
      <c r="BN772" s="218">
        <v>887</v>
      </c>
      <c r="BO772" s="218" t="s">
        <v>170</v>
      </c>
      <c r="BP772" s="218">
        <v>8877000</v>
      </c>
      <c r="BQ772" s="218">
        <v>141005</v>
      </c>
      <c r="BR772" s="218" t="s">
        <v>885</v>
      </c>
      <c r="BS772" s="218" t="s">
        <v>256</v>
      </c>
      <c r="BT772" s="194" t="str">
        <f t="shared" si="56"/>
        <v>Academy</v>
      </c>
      <c r="BU772" s="211">
        <v>0</v>
      </c>
      <c r="BV772" s="211">
        <v>70</v>
      </c>
      <c r="BW772" s="199">
        <f t="shared" si="57"/>
        <v>1</v>
      </c>
      <c r="BX772" s="195" t="str">
        <f t="shared" si="58"/>
        <v>8871</v>
      </c>
      <c r="BY772" s="195"/>
    </row>
    <row r="773" spans="66:77" ht="14.5" x14ac:dyDescent="0.35">
      <c r="BN773" s="218">
        <v>887</v>
      </c>
      <c r="BO773" s="218" t="s">
        <v>170</v>
      </c>
      <c r="BP773" s="218">
        <v>8877016</v>
      </c>
      <c r="BQ773" s="218">
        <v>142555</v>
      </c>
      <c r="BR773" s="218" t="s">
        <v>886</v>
      </c>
      <c r="BS773" s="218" t="s">
        <v>245</v>
      </c>
      <c r="BT773" s="194" t="str">
        <f t="shared" ref="BT773:BT836" si="59">IF(OR(LEFT(BS773,7)="Academy",LEFT(BS773,11)="Free School"),"Academy","Maintained")</f>
        <v>Academy</v>
      </c>
      <c r="BU773" s="211">
        <v>0</v>
      </c>
      <c r="BV773" s="211">
        <v>181</v>
      </c>
      <c r="BW773" s="199">
        <f t="shared" si="57"/>
        <v>2</v>
      </c>
      <c r="BX773" s="195" t="str">
        <f t="shared" si="58"/>
        <v>8872</v>
      </c>
      <c r="BY773" s="195"/>
    </row>
    <row r="774" spans="66:77" ht="14.5" x14ac:dyDescent="0.35">
      <c r="BN774" s="218">
        <v>887</v>
      </c>
      <c r="BO774" s="218" t="s">
        <v>170</v>
      </c>
      <c r="BP774" s="218">
        <v>8877031</v>
      </c>
      <c r="BQ774" s="218">
        <v>142266</v>
      </c>
      <c r="BR774" s="218" t="s">
        <v>887</v>
      </c>
      <c r="BS774" s="218" t="s">
        <v>245</v>
      </c>
      <c r="BT774" s="194" t="str">
        <f t="shared" si="59"/>
        <v>Academy</v>
      </c>
      <c r="BU774" s="211">
        <v>250</v>
      </c>
      <c r="BV774" s="211">
        <v>0</v>
      </c>
      <c r="BW774" s="199">
        <f t="shared" si="57"/>
        <v>3</v>
      </c>
      <c r="BX774" s="195" t="str">
        <f t="shared" si="58"/>
        <v>8873</v>
      </c>
      <c r="BY774" s="195"/>
    </row>
    <row r="775" spans="66:77" ht="14.5" x14ac:dyDescent="0.35">
      <c r="BN775" s="218">
        <v>887</v>
      </c>
      <c r="BO775" s="218" t="s">
        <v>170</v>
      </c>
      <c r="BP775" s="218">
        <v>8877042</v>
      </c>
      <c r="BQ775" s="218">
        <v>140701</v>
      </c>
      <c r="BR775" s="218" t="s">
        <v>888</v>
      </c>
      <c r="BS775" s="218" t="s">
        <v>245</v>
      </c>
      <c r="BT775" s="194" t="str">
        <f t="shared" si="59"/>
        <v>Academy</v>
      </c>
      <c r="BU775" s="211">
        <v>47</v>
      </c>
      <c r="BV775" s="211">
        <v>353</v>
      </c>
      <c r="BW775" s="199">
        <f t="shared" si="57"/>
        <v>4</v>
      </c>
      <c r="BX775" s="195" t="str">
        <f t="shared" si="58"/>
        <v>8874</v>
      </c>
      <c r="BY775" s="195"/>
    </row>
    <row r="776" spans="66:77" ht="14.5" x14ac:dyDescent="0.35">
      <c r="BN776" s="218">
        <v>887</v>
      </c>
      <c r="BO776" s="218" t="s">
        <v>170</v>
      </c>
      <c r="BP776" s="218">
        <v>8877053</v>
      </c>
      <c r="BQ776" s="218">
        <v>119052</v>
      </c>
      <c r="BR776" s="218" t="s">
        <v>889</v>
      </c>
      <c r="BS776" s="218" t="s">
        <v>241</v>
      </c>
      <c r="BT776" s="194" t="str">
        <f t="shared" si="59"/>
        <v>Maintained</v>
      </c>
      <c r="BU776" s="211">
        <v>105</v>
      </c>
      <c r="BV776" s="211">
        <v>101</v>
      </c>
      <c r="BW776" s="199">
        <f t="shared" si="57"/>
        <v>5</v>
      </c>
      <c r="BX776" s="195" t="str">
        <f t="shared" si="58"/>
        <v>8875</v>
      </c>
      <c r="BY776" s="195"/>
    </row>
    <row r="777" spans="66:77" ht="14.5" x14ac:dyDescent="0.35">
      <c r="BN777" s="218">
        <v>888</v>
      </c>
      <c r="BO777" s="218" t="s">
        <v>162</v>
      </c>
      <c r="BP777" s="218">
        <v>8887007</v>
      </c>
      <c r="BQ777" s="218">
        <v>119861</v>
      </c>
      <c r="BR777" s="218" t="s">
        <v>890</v>
      </c>
      <c r="BS777" s="218" t="s">
        <v>241</v>
      </c>
      <c r="BT777" s="194" t="str">
        <f t="shared" si="59"/>
        <v>Maintained</v>
      </c>
      <c r="BU777" s="211">
        <v>27</v>
      </c>
      <c r="BV777" s="211">
        <v>12</v>
      </c>
      <c r="BW777" s="199">
        <f t="shared" si="57"/>
        <v>1</v>
      </c>
      <c r="BX777" s="195" t="str">
        <f t="shared" si="58"/>
        <v>8881</v>
      </c>
      <c r="BY777" s="195"/>
    </row>
    <row r="778" spans="66:77" ht="14.5" x14ac:dyDescent="0.35">
      <c r="BN778" s="218">
        <v>888</v>
      </c>
      <c r="BO778" s="218" t="s">
        <v>162</v>
      </c>
      <c r="BP778" s="218">
        <v>8887014</v>
      </c>
      <c r="BQ778" s="218">
        <v>119866</v>
      </c>
      <c r="BR778" s="218" t="s">
        <v>891</v>
      </c>
      <c r="BS778" s="218" t="s">
        <v>241</v>
      </c>
      <c r="BT778" s="194" t="str">
        <f t="shared" si="59"/>
        <v>Maintained</v>
      </c>
      <c r="BU778" s="211">
        <v>0</v>
      </c>
      <c r="BV778" s="211">
        <v>56</v>
      </c>
      <c r="BW778" s="199">
        <f t="shared" si="57"/>
        <v>2</v>
      </c>
      <c r="BX778" s="195" t="str">
        <f t="shared" si="58"/>
        <v>8882</v>
      </c>
      <c r="BY778" s="195"/>
    </row>
    <row r="779" spans="66:77" ht="14.5" x14ac:dyDescent="0.35">
      <c r="BN779" s="218">
        <v>888</v>
      </c>
      <c r="BO779" s="218" t="s">
        <v>162</v>
      </c>
      <c r="BP779" s="218">
        <v>8887034</v>
      </c>
      <c r="BQ779" s="218">
        <v>119876</v>
      </c>
      <c r="BR779" s="218" t="s">
        <v>892</v>
      </c>
      <c r="BS779" s="218" t="s">
        <v>241</v>
      </c>
      <c r="BT779" s="194" t="str">
        <f t="shared" si="59"/>
        <v>Maintained</v>
      </c>
      <c r="BU779" s="211">
        <v>60</v>
      </c>
      <c r="BV779" s="211">
        <v>140</v>
      </c>
      <c r="BW779" s="199">
        <f t="shared" si="57"/>
        <v>3</v>
      </c>
      <c r="BX779" s="195" t="str">
        <f t="shared" si="58"/>
        <v>8883</v>
      </c>
      <c r="BY779" s="195"/>
    </row>
    <row r="780" spans="66:77" ht="14.5" x14ac:dyDescent="0.35">
      <c r="BN780" s="218">
        <v>888</v>
      </c>
      <c r="BO780" s="218" t="s">
        <v>162</v>
      </c>
      <c r="BP780" s="218">
        <v>8887037</v>
      </c>
      <c r="BQ780" s="218">
        <v>119877</v>
      </c>
      <c r="BR780" s="218" t="s">
        <v>893</v>
      </c>
      <c r="BS780" s="218" t="s">
        <v>241</v>
      </c>
      <c r="BT780" s="194" t="str">
        <f t="shared" si="59"/>
        <v>Maintained</v>
      </c>
      <c r="BU780" s="211">
        <v>77</v>
      </c>
      <c r="BV780" s="211">
        <v>92.5</v>
      </c>
      <c r="BW780" s="199">
        <f t="shared" si="57"/>
        <v>4</v>
      </c>
      <c r="BX780" s="195" t="str">
        <f t="shared" si="58"/>
        <v>8884</v>
      </c>
      <c r="BY780" s="195"/>
    </row>
    <row r="781" spans="66:77" ht="14.5" x14ac:dyDescent="0.35">
      <c r="BN781" s="218">
        <v>888</v>
      </c>
      <c r="BO781" s="218" t="s">
        <v>162</v>
      </c>
      <c r="BP781" s="218">
        <v>8887040</v>
      </c>
      <c r="BQ781" s="218">
        <v>119878</v>
      </c>
      <c r="BR781" s="218" t="s">
        <v>894</v>
      </c>
      <c r="BS781" s="218" t="s">
        <v>241</v>
      </c>
      <c r="BT781" s="194" t="str">
        <f t="shared" si="59"/>
        <v>Maintained</v>
      </c>
      <c r="BU781" s="211">
        <v>27</v>
      </c>
      <c r="BV781" s="211">
        <v>74</v>
      </c>
      <c r="BW781" s="199">
        <f t="shared" si="57"/>
        <v>5</v>
      </c>
      <c r="BX781" s="195" t="str">
        <f t="shared" si="58"/>
        <v>8885</v>
      </c>
      <c r="BY781" s="195"/>
    </row>
    <row r="782" spans="66:77" ht="14.5" x14ac:dyDescent="0.35">
      <c r="BN782" s="218">
        <v>888</v>
      </c>
      <c r="BO782" s="218" t="s">
        <v>162</v>
      </c>
      <c r="BP782" s="218">
        <v>8887044</v>
      </c>
      <c r="BQ782" s="218">
        <v>119879</v>
      </c>
      <c r="BR782" s="218" t="s">
        <v>895</v>
      </c>
      <c r="BS782" s="218" t="s">
        <v>241</v>
      </c>
      <c r="BT782" s="194" t="str">
        <f t="shared" si="59"/>
        <v>Maintained</v>
      </c>
      <c r="BU782" s="211">
        <v>92</v>
      </c>
      <c r="BV782" s="211">
        <v>0</v>
      </c>
      <c r="BW782" s="199">
        <f t="shared" si="57"/>
        <v>6</v>
      </c>
      <c r="BX782" s="195" t="str">
        <f t="shared" si="58"/>
        <v>8886</v>
      </c>
      <c r="BY782" s="195"/>
    </row>
    <row r="783" spans="66:77" ht="14.5" x14ac:dyDescent="0.35">
      <c r="BN783" s="218">
        <v>888</v>
      </c>
      <c r="BO783" s="218" t="s">
        <v>162</v>
      </c>
      <c r="BP783" s="218">
        <v>8887049</v>
      </c>
      <c r="BQ783" s="218">
        <v>119880</v>
      </c>
      <c r="BR783" s="218" t="s">
        <v>1213</v>
      </c>
      <c r="BS783" s="218" t="s">
        <v>241</v>
      </c>
      <c r="BT783" s="194" t="str">
        <f t="shared" si="59"/>
        <v>Maintained</v>
      </c>
      <c r="BU783" s="211">
        <v>63</v>
      </c>
      <c r="BV783" s="211">
        <v>93</v>
      </c>
      <c r="BW783" s="199">
        <f t="shared" si="57"/>
        <v>7</v>
      </c>
      <c r="BX783" s="195" t="str">
        <f t="shared" si="58"/>
        <v>8887</v>
      </c>
      <c r="BY783" s="195"/>
    </row>
    <row r="784" spans="66:77" ht="14.5" x14ac:dyDescent="0.35">
      <c r="BN784" s="218">
        <v>888</v>
      </c>
      <c r="BO784" s="218" t="s">
        <v>162</v>
      </c>
      <c r="BP784" s="218">
        <v>8887060</v>
      </c>
      <c r="BQ784" s="218">
        <v>119883</v>
      </c>
      <c r="BR784" s="218" t="s">
        <v>896</v>
      </c>
      <c r="BS784" s="218" t="s">
        <v>241</v>
      </c>
      <c r="BT784" s="194" t="str">
        <f t="shared" si="59"/>
        <v>Maintained</v>
      </c>
      <c r="BU784" s="211">
        <v>0</v>
      </c>
      <c r="BV784" s="211">
        <v>206.5</v>
      </c>
      <c r="BW784" s="199">
        <f t="shared" si="57"/>
        <v>8</v>
      </c>
      <c r="BX784" s="195" t="str">
        <f t="shared" si="58"/>
        <v>8888</v>
      </c>
      <c r="BY784" s="195"/>
    </row>
    <row r="785" spans="66:77" ht="14.5" x14ac:dyDescent="0.35">
      <c r="BN785" s="218">
        <v>888</v>
      </c>
      <c r="BO785" s="218" t="s">
        <v>162</v>
      </c>
      <c r="BP785" s="218">
        <v>8887076</v>
      </c>
      <c r="BQ785" s="218">
        <v>119887</v>
      </c>
      <c r="BR785" s="218" t="s">
        <v>897</v>
      </c>
      <c r="BS785" s="218" t="s">
        <v>241</v>
      </c>
      <c r="BT785" s="194" t="str">
        <f t="shared" si="59"/>
        <v>Maintained</v>
      </c>
      <c r="BU785" s="211">
        <v>38</v>
      </c>
      <c r="BV785" s="211">
        <v>66</v>
      </c>
      <c r="BW785" s="199">
        <f t="shared" si="57"/>
        <v>9</v>
      </c>
      <c r="BX785" s="195" t="str">
        <f t="shared" si="58"/>
        <v>8889</v>
      </c>
      <c r="BY785" s="195"/>
    </row>
    <row r="786" spans="66:77" ht="14.5" x14ac:dyDescent="0.35">
      <c r="BN786" s="218">
        <v>888</v>
      </c>
      <c r="BO786" s="218" t="s">
        <v>162</v>
      </c>
      <c r="BP786" s="218">
        <v>8887089</v>
      </c>
      <c r="BQ786" s="218">
        <v>119889</v>
      </c>
      <c r="BR786" s="218" t="s">
        <v>383</v>
      </c>
      <c r="BS786" s="218" t="s">
        <v>241</v>
      </c>
      <c r="BT786" s="194" t="str">
        <f t="shared" si="59"/>
        <v>Maintained</v>
      </c>
      <c r="BU786" s="211">
        <v>40</v>
      </c>
      <c r="BV786" s="211">
        <v>77</v>
      </c>
      <c r="BW786" s="199">
        <f t="shared" si="57"/>
        <v>10</v>
      </c>
      <c r="BX786" s="195" t="str">
        <f t="shared" si="58"/>
        <v>88810</v>
      </c>
      <c r="BY786" s="195"/>
    </row>
    <row r="787" spans="66:77" ht="14.5" x14ac:dyDescent="0.35">
      <c r="BN787" s="218">
        <v>888</v>
      </c>
      <c r="BO787" s="218" t="s">
        <v>162</v>
      </c>
      <c r="BP787" s="218">
        <v>8887092</v>
      </c>
      <c r="BQ787" s="218">
        <v>143879</v>
      </c>
      <c r="BR787" s="218" t="s">
        <v>898</v>
      </c>
      <c r="BS787" s="218" t="s">
        <v>245</v>
      </c>
      <c r="BT787" s="194" t="str">
        <f t="shared" si="59"/>
        <v>Academy</v>
      </c>
      <c r="BU787" s="211">
        <v>81</v>
      </c>
      <c r="BV787" s="211">
        <v>173.5</v>
      </c>
      <c r="BW787" s="199">
        <f t="shared" si="57"/>
        <v>11</v>
      </c>
      <c r="BX787" s="195" t="str">
        <f t="shared" si="58"/>
        <v>88811</v>
      </c>
      <c r="BY787" s="195"/>
    </row>
    <row r="788" spans="66:77" ht="14.5" x14ac:dyDescent="0.35">
      <c r="BN788" s="218">
        <v>888</v>
      </c>
      <c r="BO788" s="218" t="s">
        <v>162</v>
      </c>
      <c r="BP788" s="218">
        <v>8887097</v>
      </c>
      <c r="BQ788" s="218">
        <v>119892</v>
      </c>
      <c r="BR788" s="218" t="s">
        <v>899</v>
      </c>
      <c r="BS788" s="218" t="s">
        <v>241</v>
      </c>
      <c r="BT788" s="194" t="str">
        <f t="shared" si="59"/>
        <v>Maintained</v>
      </c>
      <c r="BU788" s="211">
        <v>58</v>
      </c>
      <c r="BV788" s="211">
        <v>53</v>
      </c>
      <c r="BW788" s="199">
        <f t="shared" ref="BW788:BW841" si="60">IF(BN788=BN787,BW787+1,1)</f>
        <v>12</v>
      </c>
      <c r="BX788" s="195" t="str">
        <f t="shared" ref="BX788:BX841" si="61">BN788&amp;BW788</f>
        <v>88812</v>
      </c>
      <c r="BY788" s="195"/>
    </row>
    <row r="789" spans="66:77" ht="14.5" x14ac:dyDescent="0.35">
      <c r="BN789" s="218">
        <v>888</v>
      </c>
      <c r="BO789" s="218" t="s">
        <v>162</v>
      </c>
      <c r="BP789" s="218">
        <v>8887098</v>
      </c>
      <c r="BQ789" s="218">
        <v>119893</v>
      </c>
      <c r="BR789" s="218" t="s">
        <v>900</v>
      </c>
      <c r="BS789" s="218" t="s">
        <v>241</v>
      </c>
      <c r="BT789" s="194" t="str">
        <f t="shared" si="59"/>
        <v>Maintained</v>
      </c>
      <c r="BU789" s="211">
        <v>28</v>
      </c>
      <c r="BV789" s="211">
        <v>39</v>
      </c>
      <c r="BW789" s="199">
        <f t="shared" si="60"/>
        <v>13</v>
      </c>
      <c r="BX789" s="195" t="str">
        <f t="shared" si="61"/>
        <v>88813</v>
      </c>
      <c r="BY789" s="195"/>
    </row>
    <row r="790" spans="66:77" ht="14.5" x14ac:dyDescent="0.35">
      <c r="BN790" s="218">
        <v>888</v>
      </c>
      <c r="BO790" s="218" t="s">
        <v>162</v>
      </c>
      <c r="BP790" s="218">
        <v>8887099</v>
      </c>
      <c r="BQ790" s="218">
        <v>119894</v>
      </c>
      <c r="BR790" s="218" t="s">
        <v>901</v>
      </c>
      <c r="BS790" s="218" t="s">
        <v>241</v>
      </c>
      <c r="BT790" s="194" t="str">
        <f t="shared" si="59"/>
        <v>Maintained</v>
      </c>
      <c r="BU790" s="211">
        <v>113</v>
      </c>
      <c r="BV790" s="211">
        <v>0</v>
      </c>
      <c r="BW790" s="199">
        <f t="shared" si="60"/>
        <v>14</v>
      </c>
      <c r="BX790" s="195" t="str">
        <f t="shared" si="61"/>
        <v>88814</v>
      </c>
      <c r="BY790" s="195"/>
    </row>
    <row r="791" spans="66:77" ht="14.5" x14ac:dyDescent="0.35">
      <c r="BN791" s="218">
        <v>888</v>
      </c>
      <c r="BO791" s="218" t="s">
        <v>162</v>
      </c>
      <c r="BP791" s="218">
        <v>8887100</v>
      </c>
      <c r="BQ791" s="218">
        <v>119895</v>
      </c>
      <c r="BR791" s="218" t="s">
        <v>902</v>
      </c>
      <c r="BS791" s="218" t="s">
        <v>241</v>
      </c>
      <c r="BT791" s="194" t="str">
        <f t="shared" si="59"/>
        <v>Maintained</v>
      </c>
      <c r="BU791" s="211">
        <v>0</v>
      </c>
      <c r="BV791" s="211">
        <v>76.5</v>
      </c>
      <c r="BW791" s="199">
        <f t="shared" si="60"/>
        <v>15</v>
      </c>
      <c r="BX791" s="195" t="str">
        <f t="shared" si="61"/>
        <v>88815</v>
      </c>
      <c r="BY791" s="195"/>
    </row>
    <row r="792" spans="66:77" ht="14.5" x14ac:dyDescent="0.35">
      <c r="BN792" s="218">
        <v>888</v>
      </c>
      <c r="BO792" s="218" t="s">
        <v>162</v>
      </c>
      <c r="BP792" s="218">
        <v>8887102</v>
      </c>
      <c r="BQ792" s="218">
        <v>119897</v>
      </c>
      <c r="BR792" s="218" t="s">
        <v>903</v>
      </c>
      <c r="BS792" s="218" t="s">
        <v>241</v>
      </c>
      <c r="BT792" s="194" t="str">
        <f t="shared" si="59"/>
        <v>Maintained</v>
      </c>
      <c r="BU792" s="211">
        <v>63</v>
      </c>
      <c r="BV792" s="211">
        <v>55</v>
      </c>
      <c r="BW792" s="199">
        <f t="shared" si="60"/>
        <v>16</v>
      </c>
      <c r="BX792" s="195" t="str">
        <f t="shared" si="61"/>
        <v>88816</v>
      </c>
      <c r="BY792" s="195"/>
    </row>
    <row r="793" spans="66:77" ht="14.5" x14ac:dyDescent="0.35">
      <c r="BN793" s="218">
        <v>888</v>
      </c>
      <c r="BO793" s="218" t="s">
        <v>162</v>
      </c>
      <c r="BP793" s="218">
        <v>8887104</v>
      </c>
      <c r="BQ793" s="218">
        <v>119898</v>
      </c>
      <c r="BR793" s="218" t="s">
        <v>904</v>
      </c>
      <c r="BS793" s="218" t="s">
        <v>241</v>
      </c>
      <c r="BT793" s="194" t="str">
        <f t="shared" si="59"/>
        <v>Maintained</v>
      </c>
      <c r="BU793" s="211">
        <v>0</v>
      </c>
      <c r="BV793" s="211">
        <v>97</v>
      </c>
      <c r="BW793" s="199">
        <f t="shared" si="60"/>
        <v>17</v>
      </c>
      <c r="BX793" s="195" t="str">
        <f t="shared" si="61"/>
        <v>88817</v>
      </c>
      <c r="BY793" s="195"/>
    </row>
    <row r="794" spans="66:77" ht="14.5" x14ac:dyDescent="0.35">
      <c r="BN794" s="218">
        <v>888</v>
      </c>
      <c r="BO794" s="218" t="s">
        <v>162</v>
      </c>
      <c r="BP794" s="218">
        <v>8887109</v>
      </c>
      <c r="BQ794" s="218">
        <v>131479</v>
      </c>
      <c r="BR794" s="218" t="s">
        <v>905</v>
      </c>
      <c r="BS794" s="218" t="s">
        <v>241</v>
      </c>
      <c r="BT794" s="194" t="str">
        <f t="shared" si="59"/>
        <v>Maintained</v>
      </c>
      <c r="BU794" s="211">
        <v>54</v>
      </c>
      <c r="BV794" s="211">
        <v>54</v>
      </c>
      <c r="BW794" s="199">
        <f t="shared" si="60"/>
        <v>18</v>
      </c>
      <c r="BX794" s="195" t="str">
        <f t="shared" si="61"/>
        <v>88818</v>
      </c>
      <c r="BY794" s="195"/>
    </row>
    <row r="795" spans="66:77" ht="14.5" x14ac:dyDescent="0.35">
      <c r="BN795" s="218">
        <v>888</v>
      </c>
      <c r="BO795" s="218" t="s">
        <v>162</v>
      </c>
      <c r="BP795" s="218">
        <v>8887110</v>
      </c>
      <c r="BQ795" s="218">
        <v>133688</v>
      </c>
      <c r="BR795" s="218" t="s">
        <v>906</v>
      </c>
      <c r="BS795" s="218" t="s">
        <v>241</v>
      </c>
      <c r="BT795" s="194" t="str">
        <f t="shared" si="59"/>
        <v>Maintained</v>
      </c>
      <c r="BU795" s="211">
        <v>27</v>
      </c>
      <c r="BV795" s="211">
        <v>0</v>
      </c>
      <c r="BW795" s="199">
        <f t="shared" si="60"/>
        <v>19</v>
      </c>
      <c r="BX795" s="195" t="str">
        <f t="shared" si="61"/>
        <v>88819</v>
      </c>
      <c r="BY795" s="195"/>
    </row>
    <row r="796" spans="66:77" ht="14.5" x14ac:dyDescent="0.35">
      <c r="BN796" s="218">
        <v>888</v>
      </c>
      <c r="BO796" s="218" t="s">
        <v>162</v>
      </c>
      <c r="BP796" s="218">
        <v>8887111</v>
      </c>
      <c r="BQ796" s="218">
        <v>134625</v>
      </c>
      <c r="BR796" s="218" t="s">
        <v>907</v>
      </c>
      <c r="BS796" s="218" t="s">
        <v>241</v>
      </c>
      <c r="BT796" s="194" t="str">
        <f t="shared" si="59"/>
        <v>Maintained</v>
      </c>
      <c r="BU796" s="211">
        <v>0</v>
      </c>
      <c r="BV796" s="211">
        <v>65</v>
      </c>
      <c r="BW796" s="199">
        <f t="shared" si="60"/>
        <v>20</v>
      </c>
      <c r="BX796" s="195" t="str">
        <f t="shared" si="61"/>
        <v>88820</v>
      </c>
      <c r="BY796" s="195"/>
    </row>
    <row r="797" spans="66:77" ht="14.5" x14ac:dyDescent="0.35">
      <c r="BN797" s="218">
        <v>888</v>
      </c>
      <c r="BO797" s="218" t="s">
        <v>162</v>
      </c>
      <c r="BP797" s="218">
        <v>8887112</v>
      </c>
      <c r="BQ797" s="218">
        <v>135012</v>
      </c>
      <c r="BR797" s="218" t="s">
        <v>908</v>
      </c>
      <c r="BS797" s="218" t="s">
        <v>241</v>
      </c>
      <c r="BT797" s="194" t="str">
        <f t="shared" si="59"/>
        <v>Maintained</v>
      </c>
      <c r="BU797" s="211">
        <v>132</v>
      </c>
      <c r="BV797" s="211">
        <v>0</v>
      </c>
      <c r="BW797" s="199">
        <f t="shared" si="60"/>
        <v>21</v>
      </c>
      <c r="BX797" s="195" t="str">
        <f t="shared" si="61"/>
        <v>88821</v>
      </c>
      <c r="BY797" s="195"/>
    </row>
    <row r="798" spans="66:77" ht="14.5" x14ac:dyDescent="0.35">
      <c r="BN798" s="218">
        <v>888</v>
      </c>
      <c r="BO798" s="218" t="s">
        <v>162</v>
      </c>
      <c r="BP798" s="218">
        <v>8887113</v>
      </c>
      <c r="BQ798" s="218">
        <v>135013</v>
      </c>
      <c r="BR798" s="218" t="s">
        <v>909</v>
      </c>
      <c r="BS798" s="218" t="s">
        <v>241</v>
      </c>
      <c r="BT798" s="194" t="str">
        <f t="shared" si="59"/>
        <v>Maintained</v>
      </c>
      <c r="BU798" s="211">
        <v>0</v>
      </c>
      <c r="BV798" s="211">
        <v>185</v>
      </c>
      <c r="BW798" s="199">
        <f t="shared" si="60"/>
        <v>22</v>
      </c>
      <c r="BX798" s="195" t="str">
        <f t="shared" si="61"/>
        <v>88822</v>
      </c>
      <c r="BY798" s="195"/>
    </row>
    <row r="799" spans="66:77" ht="14.5" x14ac:dyDescent="0.35">
      <c r="BN799" s="218">
        <v>888</v>
      </c>
      <c r="BO799" s="218" t="s">
        <v>162</v>
      </c>
      <c r="BP799" s="218">
        <v>8887114</v>
      </c>
      <c r="BQ799" s="218">
        <v>135014</v>
      </c>
      <c r="BR799" s="218" t="s">
        <v>910</v>
      </c>
      <c r="BS799" s="218" t="s">
        <v>241</v>
      </c>
      <c r="BT799" s="194" t="str">
        <f t="shared" si="59"/>
        <v>Maintained</v>
      </c>
      <c r="BU799" s="211">
        <v>120</v>
      </c>
      <c r="BV799" s="211">
        <v>0</v>
      </c>
      <c r="BW799" s="199">
        <f t="shared" si="60"/>
        <v>23</v>
      </c>
      <c r="BX799" s="195" t="str">
        <f t="shared" si="61"/>
        <v>88823</v>
      </c>
      <c r="BY799" s="195"/>
    </row>
    <row r="800" spans="66:77" ht="14.5" x14ac:dyDescent="0.35">
      <c r="BN800" s="218">
        <v>888</v>
      </c>
      <c r="BO800" s="218" t="s">
        <v>162</v>
      </c>
      <c r="BP800" s="218">
        <v>8887115</v>
      </c>
      <c r="BQ800" s="218">
        <v>135015</v>
      </c>
      <c r="BR800" s="218" t="s">
        <v>911</v>
      </c>
      <c r="BS800" s="218" t="s">
        <v>241</v>
      </c>
      <c r="BT800" s="194" t="str">
        <f t="shared" si="59"/>
        <v>Maintained</v>
      </c>
      <c r="BU800" s="211">
        <v>0</v>
      </c>
      <c r="BV800" s="211">
        <v>161</v>
      </c>
      <c r="BW800" s="199">
        <f t="shared" si="60"/>
        <v>24</v>
      </c>
      <c r="BX800" s="195" t="str">
        <f t="shared" si="61"/>
        <v>88824</v>
      </c>
      <c r="BY800" s="195"/>
    </row>
    <row r="801" spans="66:77" ht="14.5" x14ac:dyDescent="0.35">
      <c r="BN801" s="218">
        <v>888</v>
      </c>
      <c r="BO801" s="218" t="s">
        <v>162</v>
      </c>
      <c r="BP801" s="218">
        <v>8887116</v>
      </c>
      <c r="BQ801" s="218">
        <v>131258</v>
      </c>
      <c r="BR801" s="218" t="s">
        <v>912</v>
      </c>
      <c r="BS801" s="218" t="s">
        <v>241</v>
      </c>
      <c r="BT801" s="194" t="str">
        <f t="shared" si="59"/>
        <v>Maintained</v>
      </c>
      <c r="BU801" s="211">
        <v>0</v>
      </c>
      <c r="BV801" s="211">
        <v>137</v>
      </c>
      <c r="BW801" s="199">
        <f t="shared" si="60"/>
        <v>25</v>
      </c>
      <c r="BX801" s="195" t="str">
        <f t="shared" si="61"/>
        <v>88825</v>
      </c>
      <c r="BY801" s="195"/>
    </row>
    <row r="802" spans="66:77" ht="14.5" x14ac:dyDescent="0.35">
      <c r="BN802" s="218">
        <v>888</v>
      </c>
      <c r="BO802" s="218" t="s">
        <v>162</v>
      </c>
      <c r="BP802" s="218">
        <v>8887117</v>
      </c>
      <c r="BQ802" s="218">
        <v>131259</v>
      </c>
      <c r="BR802" s="218" t="s">
        <v>913</v>
      </c>
      <c r="BS802" s="218" t="s">
        <v>241</v>
      </c>
      <c r="BT802" s="194" t="str">
        <f t="shared" si="59"/>
        <v>Maintained</v>
      </c>
      <c r="BU802" s="211">
        <v>116</v>
      </c>
      <c r="BV802" s="211">
        <v>0</v>
      </c>
      <c r="BW802" s="199">
        <f t="shared" si="60"/>
        <v>26</v>
      </c>
      <c r="BX802" s="195" t="str">
        <f t="shared" si="61"/>
        <v>88826</v>
      </c>
      <c r="BY802" s="195"/>
    </row>
    <row r="803" spans="66:77" ht="14.5" x14ac:dyDescent="0.35">
      <c r="BN803" s="218">
        <v>888</v>
      </c>
      <c r="BO803" s="218" t="s">
        <v>162</v>
      </c>
      <c r="BP803" s="218">
        <v>8887118</v>
      </c>
      <c r="BQ803" s="218">
        <v>135346</v>
      </c>
      <c r="BR803" s="218" t="s">
        <v>914</v>
      </c>
      <c r="BS803" s="218" t="s">
        <v>241</v>
      </c>
      <c r="BT803" s="194" t="str">
        <f t="shared" si="59"/>
        <v>Maintained</v>
      </c>
      <c r="BU803" s="211">
        <v>0</v>
      </c>
      <c r="BV803" s="211">
        <v>230</v>
      </c>
      <c r="BW803" s="199">
        <f t="shared" si="60"/>
        <v>27</v>
      </c>
      <c r="BX803" s="195" t="str">
        <f t="shared" si="61"/>
        <v>88827</v>
      </c>
      <c r="BY803" s="195"/>
    </row>
    <row r="804" spans="66:77" ht="14.5" x14ac:dyDescent="0.35">
      <c r="BN804" s="218">
        <v>888</v>
      </c>
      <c r="BO804" s="218" t="s">
        <v>162</v>
      </c>
      <c r="BP804" s="218">
        <v>8887119</v>
      </c>
      <c r="BQ804" s="218">
        <v>135347</v>
      </c>
      <c r="BR804" s="218" t="s">
        <v>915</v>
      </c>
      <c r="BS804" s="218" t="s">
        <v>241</v>
      </c>
      <c r="BT804" s="194" t="str">
        <f t="shared" si="59"/>
        <v>Maintained</v>
      </c>
      <c r="BU804" s="211">
        <v>89</v>
      </c>
      <c r="BV804" s="211">
        <v>0</v>
      </c>
      <c r="BW804" s="199">
        <f t="shared" si="60"/>
        <v>28</v>
      </c>
      <c r="BX804" s="195" t="str">
        <f t="shared" si="61"/>
        <v>88828</v>
      </c>
      <c r="BY804" s="195"/>
    </row>
    <row r="805" spans="66:77" ht="14.5" x14ac:dyDescent="0.35">
      <c r="BN805" s="218">
        <v>888</v>
      </c>
      <c r="BO805" s="218" t="s">
        <v>162</v>
      </c>
      <c r="BP805" s="218">
        <v>8887120</v>
      </c>
      <c r="BQ805" s="218">
        <v>135457</v>
      </c>
      <c r="BR805" s="218" t="s">
        <v>916</v>
      </c>
      <c r="BS805" s="218" t="s">
        <v>241</v>
      </c>
      <c r="BT805" s="194" t="str">
        <f t="shared" si="59"/>
        <v>Maintained</v>
      </c>
      <c r="BU805" s="211">
        <v>157</v>
      </c>
      <c r="BV805" s="211">
        <v>0</v>
      </c>
      <c r="BW805" s="199">
        <f t="shared" si="60"/>
        <v>29</v>
      </c>
      <c r="BX805" s="195" t="str">
        <f t="shared" si="61"/>
        <v>88829</v>
      </c>
      <c r="BY805" s="195"/>
    </row>
    <row r="806" spans="66:77" ht="14.5" x14ac:dyDescent="0.35">
      <c r="BN806" s="218">
        <v>889</v>
      </c>
      <c r="BO806" s="218" t="s">
        <v>102</v>
      </c>
      <c r="BP806" s="218">
        <v>8897002</v>
      </c>
      <c r="BQ806" s="218">
        <v>141016</v>
      </c>
      <c r="BR806" s="218" t="s">
        <v>917</v>
      </c>
      <c r="BS806" s="218" t="s">
        <v>256</v>
      </c>
      <c r="BT806" s="194" t="str">
        <f t="shared" si="59"/>
        <v>Academy</v>
      </c>
      <c r="BU806" s="211">
        <v>4</v>
      </c>
      <c r="BV806" s="211">
        <v>53</v>
      </c>
      <c r="BW806" s="199">
        <f t="shared" si="60"/>
        <v>1</v>
      </c>
      <c r="BX806" s="195" t="str">
        <f t="shared" si="61"/>
        <v>8891</v>
      </c>
      <c r="BY806" s="195"/>
    </row>
    <row r="807" spans="66:77" ht="14.5" x14ac:dyDescent="0.35">
      <c r="BN807" s="218">
        <v>889</v>
      </c>
      <c r="BO807" s="218" t="s">
        <v>102</v>
      </c>
      <c r="BP807" s="218">
        <v>8897003</v>
      </c>
      <c r="BQ807" s="218">
        <v>146899</v>
      </c>
      <c r="BR807" s="218" t="s">
        <v>918</v>
      </c>
      <c r="BS807" s="218" t="s">
        <v>245</v>
      </c>
      <c r="BT807" s="194" t="str">
        <f t="shared" si="59"/>
        <v>Academy</v>
      </c>
      <c r="BU807" s="211">
        <v>0</v>
      </c>
      <c r="BV807" s="211">
        <v>133</v>
      </c>
      <c r="BW807" s="199">
        <f t="shared" si="60"/>
        <v>2</v>
      </c>
      <c r="BX807" s="195" t="str">
        <f t="shared" si="61"/>
        <v>8892</v>
      </c>
      <c r="BY807" s="195"/>
    </row>
    <row r="808" spans="66:77" ht="14.5" x14ac:dyDescent="0.35">
      <c r="BN808" s="218">
        <v>889</v>
      </c>
      <c r="BO808" s="218" t="s">
        <v>102</v>
      </c>
      <c r="BP808" s="218">
        <v>8897107</v>
      </c>
      <c r="BQ808" s="218">
        <v>132051</v>
      </c>
      <c r="BR808" s="218" t="s">
        <v>444</v>
      </c>
      <c r="BS808" s="218" t="s">
        <v>241</v>
      </c>
      <c r="BT808" s="194" t="str">
        <f t="shared" si="59"/>
        <v>Maintained</v>
      </c>
      <c r="BU808" s="211">
        <v>125</v>
      </c>
      <c r="BV808" s="211">
        <v>105</v>
      </c>
      <c r="BW808" s="199">
        <f t="shared" si="60"/>
        <v>3</v>
      </c>
      <c r="BX808" s="195" t="str">
        <f t="shared" si="61"/>
        <v>8893</v>
      </c>
      <c r="BY808" s="195"/>
    </row>
    <row r="809" spans="66:77" ht="14.5" x14ac:dyDescent="0.35">
      <c r="BN809" s="218">
        <v>890</v>
      </c>
      <c r="BO809" s="218" t="s">
        <v>103</v>
      </c>
      <c r="BP809" s="218">
        <v>8907000</v>
      </c>
      <c r="BQ809" s="218">
        <v>147845</v>
      </c>
      <c r="BR809" s="218" t="s">
        <v>1130</v>
      </c>
      <c r="BS809" s="218" t="s">
        <v>256</v>
      </c>
      <c r="BT809" s="194" t="str">
        <f t="shared" si="59"/>
        <v>Academy</v>
      </c>
      <c r="BU809" s="211">
        <v>0</v>
      </c>
      <c r="BV809" s="211">
        <v>44</v>
      </c>
      <c r="BW809" s="199">
        <f t="shared" si="60"/>
        <v>1</v>
      </c>
      <c r="BX809" s="195" t="str">
        <f t="shared" si="61"/>
        <v>8901</v>
      </c>
      <c r="BY809" s="195"/>
    </row>
    <row r="810" spans="66:77" ht="14.5" x14ac:dyDescent="0.35">
      <c r="BN810" s="218">
        <v>890</v>
      </c>
      <c r="BO810" s="218" t="s">
        <v>103</v>
      </c>
      <c r="BP810" s="218">
        <v>8907019</v>
      </c>
      <c r="BQ810" s="218">
        <v>140143</v>
      </c>
      <c r="BR810" s="218" t="s">
        <v>919</v>
      </c>
      <c r="BS810" s="218" t="s">
        <v>245</v>
      </c>
      <c r="BT810" s="194" t="str">
        <f t="shared" si="59"/>
        <v>Academy</v>
      </c>
      <c r="BU810" s="211">
        <v>131</v>
      </c>
      <c r="BV810" s="211">
        <v>195</v>
      </c>
      <c r="BW810" s="199">
        <f t="shared" si="60"/>
        <v>2</v>
      </c>
      <c r="BX810" s="195" t="str">
        <f t="shared" si="61"/>
        <v>8902</v>
      </c>
      <c r="BY810" s="195"/>
    </row>
    <row r="811" spans="66:77" ht="14.5" x14ac:dyDescent="0.35">
      <c r="BN811" s="218">
        <v>890</v>
      </c>
      <c r="BO811" s="218" t="s">
        <v>103</v>
      </c>
      <c r="BP811" s="218">
        <v>8907020</v>
      </c>
      <c r="BQ811" s="218">
        <v>119868</v>
      </c>
      <c r="BR811" s="218" t="s">
        <v>920</v>
      </c>
      <c r="BS811" s="218" t="s">
        <v>241</v>
      </c>
      <c r="BT811" s="194" t="str">
        <f t="shared" si="59"/>
        <v>Maintained</v>
      </c>
      <c r="BU811" s="211">
        <v>51</v>
      </c>
      <c r="BV811" s="211">
        <v>48</v>
      </c>
      <c r="BW811" s="199">
        <f t="shared" si="60"/>
        <v>3</v>
      </c>
      <c r="BX811" s="195" t="str">
        <f t="shared" si="61"/>
        <v>8903</v>
      </c>
      <c r="BY811" s="195"/>
    </row>
    <row r="812" spans="66:77" ht="14.5" x14ac:dyDescent="0.35">
      <c r="BN812" s="218">
        <v>890</v>
      </c>
      <c r="BO812" s="218" t="s">
        <v>103</v>
      </c>
      <c r="BP812" s="218">
        <v>8907025</v>
      </c>
      <c r="BQ812" s="218">
        <v>119871</v>
      </c>
      <c r="BR812" s="218" t="s">
        <v>339</v>
      </c>
      <c r="BS812" s="218" t="s">
        <v>241</v>
      </c>
      <c r="BT812" s="194" t="str">
        <f t="shared" si="59"/>
        <v>Maintained</v>
      </c>
      <c r="BU812" s="211">
        <v>55</v>
      </c>
      <c r="BV812" s="211">
        <v>55</v>
      </c>
      <c r="BW812" s="199">
        <f t="shared" si="60"/>
        <v>4</v>
      </c>
      <c r="BX812" s="195" t="str">
        <f t="shared" si="61"/>
        <v>8904</v>
      </c>
      <c r="BY812" s="195"/>
    </row>
    <row r="813" spans="66:77" ht="14.5" x14ac:dyDescent="0.35">
      <c r="BN813" s="218">
        <v>891</v>
      </c>
      <c r="BO813" s="218" t="s">
        <v>184</v>
      </c>
      <c r="BP813" s="218">
        <v>8915950</v>
      </c>
      <c r="BQ813" s="218">
        <v>138661</v>
      </c>
      <c r="BR813" s="218" t="s">
        <v>921</v>
      </c>
      <c r="BS813" s="218" t="s">
        <v>245</v>
      </c>
      <c r="BT813" s="194" t="str">
        <f t="shared" si="59"/>
        <v>Academy</v>
      </c>
      <c r="BU813" s="211">
        <v>29</v>
      </c>
      <c r="BV813" s="211">
        <v>83</v>
      </c>
      <c r="BW813" s="199">
        <f t="shared" si="60"/>
        <v>1</v>
      </c>
      <c r="BX813" s="195" t="str">
        <f t="shared" si="61"/>
        <v>8911</v>
      </c>
      <c r="BY813" s="195"/>
    </row>
    <row r="814" spans="66:77" ht="14.5" x14ac:dyDescent="0.35">
      <c r="BN814" s="218">
        <v>891</v>
      </c>
      <c r="BO814" s="218" t="s">
        <v>184</v>
      </c>
      <c r="BP814" s="218">
        <v>8917000</v>
      </c>
      <c r="BQ814" s="218">
        <v>140854</v>
      </c>
      <c r="BR814" s="218" t="s">
        <v>922</v>
      </c>
      <c r="BS814" s="218" t="s">
        <v>286</v>
      </c>
      <c r="BT814" s="194" t="str">
        <f t="shared" si="59"/>
        <v>Academy</v>
      </c>
      <c r="BU814" s="211">
        <v>0</v>
      </c>
      <c r="BV814" s="211">
        <v>105</v>
      </c>
      <c r="BW814" s="199">
        <f t="shared" si="60"/>
        <v>2</v>
      </c>
      <c r="BX814" s="195" t="str">
        <f t="shared" si="61"/>
        <v>8912</v>
      </c>
      <c r="BY814" s="195"/>
    </row>
    <row r="815" spans="66:77" ht="14.5" x14ac:dyDescent="0.35">
      <c r="BN815" s="218">
        <v>891</v>
      </c>
      <c r="BO815" s="218" t="s">
        <v>184</v>
      </c>
      <c r="BP815" s="218">
        <v>8917001</v>
      </c>
      <c r="BQ815" s="218">
        <v>144024</v>
      </c>
      <c r="BR815" s="218" t="s">
        <v>923</v>
      </c>
      <c r="BS815" s="218" t="s">
        <v>286</v>
      </c>
      <c r="BT815" s="194" t="str">
        <f t="shared" si="59"/>
        <v>Academy</v>
      </c>
      <c r="BU815" s="211">
        <v>56</v>
      </c>
      <c r="BV815" s="211">
        <v>0</v>
      </c>
      <c r="BW815" s="199">
        <f t="shared" si="60"/>
        <v>3</v>
      </c>
      <c r="BX815" s="195" t="str">
        <f t="shared" si="61"/>
        <v>8913</v>
      </c>
      <c r="BY815" s="195"/>
    </row>
    <row r="816" spans="66:77" ht="14.5" x14ac:dyDescent="0.35">
      <c r="BN816" s="218">
        <v>891</v>
      </c>
      <c r="BO816" s="218" t="s">
        <v>184</v>
      </c>
      <c r="BP816" s="218">
        <v>8917004</v>
      </c>
      <c r="BQ816" s="218">
        <v>149430</v>
      </c>
      <c r="BR816" s="218" t="s">
        <v>1214</v>
      </c>
      <c r="BS816" s="218" t="s">
        <v>286</v>
      </c>
      <c r="BT816" s="194" t="str">
        <f t="shared" si="59"/>
        <v>Academy</v>
      </c>
      <c r="BU816" s="211">
        <v>52</v>
      </c>
      <c r="BV816" s="211">
        <v>30</v>
      </c>
      <c r="BW816" s="199">
        <f t="shared" si="60"/>
        <v>4</v>
      </c>
      <c r="BX816" s="195" t="str">
        <f t="shared" si="61"/>
        <v>8914</v>
      </c>
      <c r="BY816" s="195"/>
    </row>
    <row r="817" spans="66:77" ht="14.5" x14ac:dyDescent="0.35">
      <c r="BN817" s="218">
        <v>891</v>
      </c>
      <c r="BO817" s="218" t="s">
        <v>184</v>
      </c>
      <c r="BP817" s="218">
        <v>8917012</v>
      </c>
      <c r="BQ817" s="218">
        <v>122949</v>
      </c>
      <c r="BR817" s="218" t="s">
        <v>924</v>
      </c>
      <c r="BS817" s="218" t="s">
        <v>241</v>
      </c>
      <c r="BT817" s="194" t="str">
        <f t="shared" si="59"/>
        <v>Maintained</v>
      </c>
      <c r="BU817" s="211">
        <v>15</v>
      </c>
      <c r="BV817" s="211">
        <v>78.5</v>
      </c>
      <c r="BW817" s="199">
        <f t="shared" si="60"/>
        <v>5</v>
      </c>
      <c r="BX817" s="195" t="str">
        <f t="shared" si="61"/>
        <v>8915</v>
      </c>
      <c r="BY817" s="195"/>
    </row>
    <row r="818" spans="66:77" ht="14.5" x14ac:dyDescent="0.35">
      <c r="BN818" s="218">
        <v>891</v>
      </c>
      <c r="BO818" s="218" t="s">
        <v>184</v>
      </c>
      <c r="BP818" s="218">
        <v>8917018</v>
      </c>
      <c r="BQ818" s="218">
        <v>144643</v>
      </c>
      <c r="BR818" s="218" t="s">
        <v>925</v>
      </c>
      <c r="BS818" s="218" t="s">
        <v>245</v>
      </c>
      <c r="BT818" s="194" t="str">
        <f t="shared" si="59"/>
        <v>Academy</v>
      </c>
      <c r="BU818" s="211">
        <v>31</v>
      </c>
      <c r="BV818" s="211">
        <v>79</v>
      </c>
      <c r="BW818" s="199">
        <f t="shared" si="60"/>
        <v>6</v>
      </c>
      <c r="BX818" s="195" t="str">
        <f t="shared" si="61"/>
        <v>8916</v>
      </c>
      <c r="BY818" s="195"/>
    </row>
    <row r="819" spans="66:77" ht="14.5" x14ac:dyDescent="0.35">
      <c r="BN819" s="218">
        <v>891</v>
      </c>
      <c r="BO819" s="218" t="s">
        <v>184</v>
      </c>
      <c r="BP819" s="218">
        <v>8917019</v>
      </c>
      <c r="BQ819" s="218">
        <v>122953</v>
      </c>
      <c r="BR819" s="218" t="s">
        <v>926</v>
      </c>
      <c r="BS819" s="218" t="s">
        <v>241</v>
      </c>
      <c r="BT819" s="194" t="str">
        <f t="shared" si="59"/>
        <v>Maintained</v>
      </c>
      <c r="BU819" s="211">
        <v>31</v>
      </c>
      <c r="BV819" s="211">
        <v>61</v>
      </c>
      <c r="BW819" s="199">
        <f t="shared" si="60"/>
        <v>7</v>
      </c>
      <c r="BX819" s="195" t="str">
        <f t="shared" si="61"/>
        <v>8917</v>
      </c>
      <c r="BY819" s="195"/>
    </row>
    <row r="820" spans="66:77" ht="14.5" x14ac:dyDescent="0.35">
      <c r="BN820" s="218">
        <v>891</v>
      </c>
      <c r="BO820" s="218" t="s">
        <v>184</v>
      </c>
      <c r="BP820" s="218">
        <v>8917021</v>
      </c>
      <c r="BQ820" s="218">
        <v>122955</v>
      </c>
      <c r="BR820" s="218" t="s">
        <v>317</v>
      </c>
      <c r="BS820" s="218" t="s">
        <v>241</v>
      </c>
      <c r="BT820" s="194" t="str">
        <f t="shared" si="59"/>
        <v>Maintained</v>
      </c>
      <c r="BU820" s="211">
        <v>70</v>
      </c>
      <c r="BV820" s="211">
        <v>99</v>
      </c>
      <c r="BW820" s="199">
        <f t="shared" si="60"/>
        <v>8</v>
      </c>
      <c r="BX820" s="195" t="str">
        <f t="shared" si="61"/>
        <v>8918</v>
      </c>
      <c r="BY820" s="195"/>
    </row>
    <row r="821" spans="66:77" ht="14.5" x14ac:dyDescent="0.35">
      <c r="BN821" s="218">
        <v>891</v>
      </c>
      <c r="BO821" s="218" t="s">
        <v>184</v>
      </c>
      <c r="BP821" s="218">
        <v>8917023</v>
      </c>
      <c r="BQ821" s="218">
        <v>122957</v>
      </c>
      <c r="BR821" s="218" t="s">
        <v>927</v>
      </c>
      <c r="BS821" s="218" t="s">
        <v>241</v>
      </c>
      <c r="BT821" s="194" t="str">
        <f t="shared" si="59"/>
        <v>Maintained</v>
      </c>
      <c r="BU821" s="211">
        <v>34</v>
      </c>
      <c r="BV821" s="211">
        <v>64</v>
      </c>
      <c r="BW821" s="199">
        <f t="shared" si="60"/>
        <v>9</v>
      </c>
      <c r="BX821" s="195" t="str">
        <f t="shared" si="61"/>
        <v>8919</v>
      </c>
      <c r="BY821" s="195"/>
    </row>
    <row r="822" spans="66:77" ht="14.5" x14ac:dyDescent="0.35">
      <c r="BN822" s="218">
        <v>891</v>
      </c>
      <c r="BO822" s="218" t="s">
        <v>184</v>
      </c>
      <c r="BP822" s="218">
        <v>8917032</v>
      </c>
      <c r="BQ822" s="218">
        <v>122961</v>
      </c>
      <c r="BR822" s="218" t="s">
        <v>928</v>
      </c>
      <c r="BS822" s="218" t="s">
        <v>241</v>
      </c>
      <c r="BT822" s="194" t="str">
        <f t="shared" si="59"/>
        <v>Maintained</v>
      </c>
      <c r="BU822" s="211">
        <v>68</v>
      </c>
      <c r="BV822" s="211">
        <v>98</v>
      </c>
      <c r="BW822" s="199">
        <f t="shared" si="60"/>
        <v>10</v>
      </c>
      <c r="BX822" s="195" t="str">
        <f t="shared" si="61"/>
        <v>89110</v>
      </c>
      <c r="BY822" s="195"/>
    </row>
    <row r="823" spans="66:77" ht="14.5" x14ac:dyDescent="0.35">
      <c r="BN823" s="218">
        <v>891</v>
      </c>
      <c r="BO823" s="218" t="s">
        <v>184</v>
      </c>
      <c r="BP823" s="218">
        <v>8917041</v>
      </c>
      <c r="BQ823" s="218">
        <v>130996</v>
      </c>
      <c r="BR823" s="218" t="s">
        <v>929</v>
      </c>
      <c r="BS823" s="218" t="s">
        <v>241</v>
      </c>
      <c r="BT823" s="194" t="str">
        <f t="shared" si="59"/>
        <v>Maintained</v>
      </c>
      <c r="BU823" s="211">
        <v>58</v>
      </c>
      <c r="BV823" s="211">
        <v>112</v>
      </c>
      <c r="BW823" s="199">
        <f t="shared" si="60"/>
        <v>11</v>
      </c>
      <c r="BX823" s="195" t="str">
        <f t="shared" si="61"/>
        <v>89111</v>
      </c>
      <c r="BY823" s="195"/>
    </row>
    <row r="824" spans="66:77" ht="14.5" x14ac:dyDescent="0.35">
      <c r="BN824" s="218">
        <v>892</v>
      </c>
      <c r="BO824" s="218" t="s">
        <v>183</v>
      </c>
      <c r="BP824" s="218">
        <v>8927026</v>
      </c>
      <c r="BQ824" s="218">
        <v>137915</v>
      </c>
      <c r="BR824" s="218" t="s">
        <v>930</v>
      </c>
      <c r="BS824" s="218" t="s">
        <v>245</v>
      </c>
      <c r="BT824" s="194" t="str">
        <f t="shared" si="59"/>
        <v>Academy</v>
      </c>
      <c r="BU824" s="211">
        <v>37</v>
      </c>
      <c r="BV824" s="211">
        <v>132</v>
      </c>
      <c r="BW824" s="199">
        <f t="shared" si="60"/>
        <v>1</v>
      </c>
      <c r="BX824" s="195" t="str">
        <f t="shared" si="61"/>
        <v>8921</v>
      </c>
      <c r="BY824" s="195"/>
    </row>
    <row r="825" spans="66:77" ht="14.5" x14ac:dyDescent="0.35">
      <c r="BN825" s="218">
        <v>892</v>
      </c>
      <c r="BO825" s="218" t="s">
        <v>183</v>
      </c>
      <c r="BP825" s="218">
        <v>8927033</v>
      </c>
      <c r="BQ825" s="218">
        <v>144321</v>
      </c>
      <c r="BR825" s="218" t="s">
        <v>931</v>
      </c>
      <c r="BS825" s="218" t="s">
        <v>245</v>
      </c>
      <c r="BT825" s="194" t="str">
        <f t="shared" si="59"/>
        <v>Academy</v>
      </c>
      <c r="BU825" s="211">
        <v>20</v>
      </c>
      <c r="BV825" s="211">
        <v>66.5</v>
      </c>
      <c r="BW825" s="199">
        <f t="shared" si="60"/>
        <v>2</v>
      </c>
      <c r="BX825" s="195" t="str">
        <f t="shared" si="61"/>
        <v>8922</v>
      </c>
      <c r="BY825" s="195"/>
    </row>
    <row r="826" spans="66:77" ht="14.5" x14ac:dyDescent="0.35">
      <c r="BN826" s="218">
        <v>892</v>
      </c>
      <c r="BO826" s="218" t="s">
        <v>183</v>
      </c>
      <c r="BP826" s="218">
        <v>8927035</v>
      </c>
      <c r="BQ826" s="218">
        <v>122964</v>
      </c>
      <c r="BR826" s="218" t="s">
        <v>932</v>
      </c>
      <c r="BS826" s="218" t="s">
        <v>241</v>
      </c>
      <c r="BT826" s="194" t="str">
        <f t="shared" si="59"/>
        <v>Maintained</v>
      </c>
      <c r="BU826" s="211">
        <v>34</v>
      </c>
      <c r="BV826" s="211">
        <v>86</v>
      </c>
      <c r="BW826" s="199">
        <f t="shared" si="60"/>
        <v>3</v>
      </c>
      <c r="BX826" s="195" t="str">
        <f t="shared" si="61"/>
        <v>8923</v>
      </c>
      <c r="BY826" s="195"/>
    </row>
    <row r="827" spans="66:77" ht="14.5" x14ac:dyDescent="0.35">
      <c r="BN827" s="218">
        <v>892</v>
      </c>
      <c r="BO827" s="218" t="s">
        <v>183</v>
      </c>
      <c r="BP827" s="218">
        <v>8927040</v>
      </c>
      <c r="BQ827" s="218">
        <v>144320</v>
      </c>
      <c r="BR827" s="218" t="s">
        <v>933</v>
      </c>
      <c r="BS827" s="218" t="s">
        <v>245</v>
      </c>
      <c r="BT827" s="194" t="str">
        <f t="shared" si="59"/>
        <v>Academy</v>
      </c>
      <c r="BU827" s="211">
        <v>15.5</v>
      </c>
      <c r="BV827" s="211">
        <v>85.5</v>
      </c>
      <c r="BW827" s="199">
        <f t="shared" si="60"/>
        <v>4</v>
      </c>
      <c r="BX827" s="195" t="str">
        <f t="shared" si="61"/>
        <v>8924</v>
      </c>
      <c r="BY827" s="195"/>
    </row>
    <row r="828" spans="66:77" ht="14.5" x14ac:dyDescent="0.35">
      <c r="BN828" s="218">
        <v>892</v>
      </c>
      <c r="BO828" s="218" t="s">
        <v>183</v>
      </c>
      <c r="BP828" s="218">
        <v>8927042</v>
      </c>
      <c r="BQ828" s="218">
        <v>135573</v>
      </c>
      <c r="BR828" s="218" t="s">
        <v>934</v>
      </c>
      <c r="BS828" s="218" t="s">
        <v>241</v>
      </c>
      <c r="BT828" s="194" t="str">
        <f t="shared" si="59"/>
        <v>Maintained</v>
      </c>
      <c r="BU828" s="211">
        <v>61</v>
      </c>
      <c r="BV828" s="211">
        <v>100</v>
      </c>
      <c r="BW828" s="199">
        <f t="shared" si="60"/>
        <v>5</v>
      </c>
      <c r="BX828" s="195" t="str">
        <f t="shared" si="61"/>
        <v>8925</v>
      </c>
      <c r="BY828" s="195"/>
    </row>
    <row r="829" spans="66:77" ht="14.5" x14ac:dyDescent="0.35">
      <c r="BN829" s="218">
        <v>893</v>
      </c>
      <c r="BO829" s="218" t="s">
        <v>201</v>
      </c>
      <c r="BP829" s="218">
        <v>8937001</v>
      </c>
      <c r="BQ829" s="218">
        <v>148437</v>
      </c>
      <c r="BR829" s="218" t="s">
        <v>339</v>
      </c>
      <c r="BS829" s="218" t="s">
        <v>286</v>
      </c>
      <c r="BT829" s="194" t="str">
        <f t="shared" si="59"/>
        <v>Academy</v>
      </c>
      <c r="BU829" s="211">
        <v>5</v>
      </c>
      <c r="BV829" s="211">
        <v>41</v>
      </c>
      <c r="BW829" s="199">
        <f t="shared" si="60"/>
        <v>1</v>
      </c>
      <c r="BX829" s="195" t="str">
        <f t="shared" si="61"/>
        <v>8931</v>
      </c>
      <c r="BY829" s="195"/>
    </row>
    <row r="830" spans="66:77" ht="14.5" x14ac:dyDescent="0.35">
      <c r="BN830" s="218">
        <v>893</v>
      </c>
      <c r="BO830" s="218" t="s">
        <v>201</v>
      </c>
      <c r="BP830" s="218">
        <v>8937002</v>
      </c>
      <c r="BQ830" s="218">
        <v>149086</v>
      </c>
      <c r="BR830" s="218" t="s">
        <v>1215</v>
      </c>
      <c r="BS830" s="218" t="s">
        <v>256</v>
      </c>
      <c r="BT830" s="194" t="str">
        <f t="shared" si="59"/>
        <v>Academy</v>
      </c>
      <c r="BU830" s="211">
        <v>9</v>
      </c>
      <c r="BV830" s="211">
        <v>58.5</v>
      </c>
      <c r="BW830" s="199">
        <f t="shared" si="60"/>
        <v>2</v>
      </c>
      <c r="BX830" s="195" t="str">
        <f t="shared" si="61"/>
        <v>8932</v>
      </c>
      <c r="BY830" s="195"/>
    </row>
    <row r="831" spans="66:77" ht="14.5" x14ac:dyDescent="0.35">
      <c r="BN831" s="218">
        <v>893</v>
      </c>
      <c r="BO831" s="218" t="s">
        <v>201</v>
      </c>
      <c r="BP831" s="218">
        <v>8937016</v>
      </c>
      <c r="BQ831" s="218">
        <v>140531</v>
      </c>
      <c r="BR831" s="218" t="s">
        <v>935</v>
      </c>
      <c r="BS831" s="218" t="s">
        <v>245</v>
      </c>
      <c r="BT831" s="194" t="str">
        <f t="shared" si="59"/>
        <v>Academy</v>
      </c>
      <c r="BU831" s="211">
        <v>193</v>
      </c>
      <c r="BV831" s="211">
        <v>223</v>
      </c>
      <c r="BW831" s="199">
        <f t="shared" si="60"/>
        <v>3</v>
      </c>
      <c r="BX831" s="195" t="str">
        <f t="shared" si="61"/>
        <v>8933</v>
      </c>
      <c r="BY831" s="195"/>
    </row>
    <row r="832" spans="66:77" ht="14.5" x14ac:dyDescent="0.35">
      <c r="BN832" s="218">
        <v>894</v>
      </c>
      <c r="BO832" s="218" t="s">
        <v>220</v>
      </c>
      <c r="BP832" s="218">
        <v>8947000</v>
      </c>
      <c r="BQ832" s="218">
        <v>145494</v>
      </c>
      <c r="BR832" s="218" t="s">
        <v>936</v>
      </c>
      <c r="BS832" s="218" t="s">
        <v>286</v>
      </c>
      <c r="BT832" s="194" t="str">
        <f t="shared" si="59"/>
        <v>Academy</v>
      </c>
      <c r="BU832" s="211">
        <v>0</v>
      </c>
      <c r="BV832" s="211">
        <v>116</v>
      </c>
      <c r="BW832" s="199">
        <f t="shared" si="60"/>
        <v>1</v>
      </c>
      <c r="BX832" s="195" t="str">
        <f t="shared" si="61"/>
        <v>8941</v>
      </c>
      <c r="BY832" s="195"/>
    </row>
    <row r="833" spans="66:77" ht="14.5" x14ac:dyDescent="0.35">
      <c r="BN833" s="218">
        <v>894</v>
      </c>
      <c r="BO833" s="218" t="s">
        <v>220</v>
      </c>
      <c r="BP833" s="218">
        <v>8947001</v>
      </c>
      <c r="BQ833" s="218">
        <v>123629</v>
      </c>
      <c r="BR833" s="218" t="s">
        <v>937</v>
      </c>
      <c r="BS833" s="218" t="s">
        <v>241</v>
      </c>
      <c r="BT833" s="194" t="str">
        <f t="shared" si="59"/>
        <v>Maintained</v>
      </c>
      <c r="BU833" s="211">
        <v>191</v>
      </c>
      <c r="BV833" s="211">
        <v>0</v>
      </c>
      <c r="BW833" s="199">
        <f t="shared" si="60"/>
        <v>2</v>
      </c>
      <c r="BX833" s="195" t="str">
        <f t="shared" si="61"/>
        <v>8942</v>
      </c>
      <c r="BY833" s="195"/>
    </row>
    <row r="834" spans="66:77" ht="14.5" x14ac:dyDescent="0.35">
      <c r="BN834" s="218">
        <v>894</v>
      </c>
      <c r="BO834" s="218" t="s">
        <v>220</v>
      </c>
      <c r="BP834" s="218">
        <v>8947012</v>
      </c>
      <c r="BQ834" s="218">
        <v>123631</v>
      </c>
      <c r="BR834" s="218" t="s">
        <v>938</v>
      </c>
      <c r="BS834" s="218" t="s">
        <v>241</v>
      </c>
      <c r="BT834" s="194" t="str">
        <f t="shared" si="59"/>
        <v>Maintained</v>
      </c>
      <c r="BU834" s="211">
        <v>0</v>
      </c>
      <c r="BV834" s="211">
        <v>192</v>
      </c>
      <c r="BW834" s="199">
        <f t="shared" si="60"/>
        <v>3</v>
      </c>
      <c r="BX834" s="195" t="str">
        <f t="shared" si="61"/>
        <v>8943</v>
      </c>
      <c r="BY834" s="195"/>
    </row>
    <row r="835" spans="66:77" ht="14.5" x14ac:dyDescent="0.35">
      <c r="BN835" s="218">
        <v>894</v>
      </c>
      <c r="BO835" s="218" t="s">
        <v>220</v>
      </c>
      <c r="BP835" s="218">
        <v>8947017</v>
      </c>
      <c r="BQ835" s="218">
        <v>123635</v>
      </c>
      <c r="BR835" s="218" t="s">
        <v>939</v>
      </c>
      <c r="BS835" s="218" t="s">
        <v>241</v>
      </c>
      <c r="BT835" s="194" t="str">
        <f t="shared" si="59"/>
        <v>Maintained</v>
      </c>
      <c r="BU835" s="211">
        <v>164</v>
      </c>
      <c r="BV835" s="211">
        <v>50</v>
      </c>
      <c r="BW835" s="199">
        <f t="shared" si="60"/>
        <v>4</v>
      </c>
      <c r="BX835" s="195" t="str">
        <f t="shared" si="61"/>
        <v>8944</v>
      </c>
      <c r="BY835" s="195"/>
    </row>
    <row r="836" spans="66:77" ht="14.5" x14ac:dyDescent="0.35">
      <c r="BN836" s="218">
        <v>895</v>
      </c>
      <c r="BO836" s="218" t="s">
        <v>121</v>
      </c>
      <c r="BP836" s="218">
        <v>8957001</v>
      </c>
      <c r="BQ836" s="218">
        <v>141559</v>
      </c>
      <c r="BR836" s="218" t="s">
        <v>1250</v>
      </c>
      <c r="BS836" s="218" t="s">
        <v>256</v>
      </c>
      <c r="BT836" s="194" t="str">
        <f t="shared" si="59"/>
        <v>Academy</v>
      </c>
      <c r="BU836" s="211">
        <v>15</v>
      </c>
      <c r="BV836" s="211">
        <v>57</v>
      </c>
      <c r="BW836" s="199">
        <f t="shared" si="60"/>
        <v>1</v>
      </c>
      <c r="BX836" s="195" t="str">
        <f t="shared" si="61"/>
        <v>8951</v>
      </c>
      <c r="BY836" s="195"/>
    </row>
    <row r="837" spans="66:77" ht="14.5" x14ac:dyDescent="0.35">
      <c r="BN837" s="218">
        <v>895</v>
      </c>
      <c r="BO837" s="218" t="s">
        <v>121</v>
      </c>
      <c r="BP837" s="218">
        <v>8957002</v>
      </c>
      <c r="BQ837" s="218">
        <v>147854</v>
      </c>
      <c r="BR837" s="218" t="s">
        <v>1131</v>
      </c>
      <c r="BS837" s="218" t="s">
        <v>256</v>
      </c>
      <c r="BT837" s="194" t="str">
        <f t="shared" ref="BT837:BT900" si="62">IF(OR(LEFT(BS837,7)="Academy",LEFT(BS837,11)="Free School"),"Academy","Maintained")</f>
        <v>Academy</v>
      </c>
      <c r="BU837" s="211">
        <v>5</v>
      </c>
      <c r="BV837" s="211">
        <v>54</v>
      </c>
      <c r="BW837" s="199">
        <f t="shared" si="60"/>
        <v>2</v>
      </c>
      <c r="BX837" s="195" t="str">
        <f t="shared" si="61"/>
        <v>8952</v>
      </c>
      <c r="BY837" s="195"/>
    </row>
    <row r="838" spans="66:77" ht="14.5" x14ac:dyDescent="0.35">
      <c r="BN838" s="218">
        <v>895</v>
      </c>
      <c r="BO838" s="218" t="s">
        <v>121</v>
      </c>
      <c r="BP838" s="218">
        <v>8957004</v>
      </c>
      <c r="BQ838" s="218">
        <v>148641</v>
      </c>
      <c r="BR838" s="218" t="s">
        <v>940</v>
      </c>
      <c r="BS838" s="218" t="s">
        <v>286</v>
      </c>
      <c r="BT838" s="194" t="str">
        <f t="shared" si="62"/>
        <v>Academy</v>
      </c>
      <c r="BU838" s="211">
        <v>13</v>
      </c>
      <c r="BV838" s="211">
        <v>60</v>
      </c>
      <c r="BW838" s="199">
        <f t="shared" si="60"/>
        <v>3</v>
      </c>
      <c r="BX838" s="195" t="str">
        <f t="shared" si="61"/>
        <v>8953</v>
      </c>
      <c r="BY838" s="195"/>
    </row>
    <row r="839" spans="66:77" ht="14.5" x14ac:dyDescent="0.35">
      <c r="BN839" s="218">
        <v>895</v>
      </c>
      <c r="BO839" s="218" t="s">
        <v>121</v>
      </c>
      <c r="BP839" s="218">
        <v>8957111</v>
      </c>
      <c r="BQ839" s="218">
        <v>111507</v>
      </c>
      <c r="BR839" s="218" t="s">
        <v>761</v>
      </c>
      <c r="BS839" s="218" t="s">
        <v>241</v>
      </c>
      <c r="BT839" s="194" t="str">
        <f t="shared" si="62"/>
        <v>Maintained</v>
      </c>
      <c r="BU839" s="211">
        <v>107</v>
      </c>
      <c r="BV839" s="211">
        <v>105</v>
      </c>
      <c r="BW839" s="199">
        <f t="shared" si="60"/>
        <v>4</v>
      </c>
      <c r="BX839" s="195" t="str">
        <f t="shared" si="61"/>
        <v>8954</v>
      </c>
      <c r="BY839" s="195"/>
    </row>
    <row r="840" spans="66:77" ht="14.5" x14ac:dyDescent="0.35">
      <c r="BN840" s="218">
        <v>895</v>
      </c>
      <c r="BO840" s="218" t="s">
        <v>121</v>
      </c>
      <c r="BP840" s="218">
        <v>8957112</v>
      </c>
      <c r="BQ840" s="218">
        <v>111508</v>
      </c>
      <c r="BR840" s="218" t="s">
        <v>941</v>
      </c>
      <c r="BS840" s="218" t="s">
        <v>241</v>
      </c>
      <c r="BT840" s="194" t="str">
        <f t="shared" si="62"/>
        <v>Maintained</v>
      </c>
      <c r="BU840" s="211">
        <v>60</v>
      </c>
      <c r="BV840" s="211">
        <v>69</v>
      </c>
      <c r="BW840" s="199">
        <f t="shared" si="60"/>
        <v>5</v>
      </c>
      <c r="BX840" s="195" t="str">
        <f t="shared" si="61"/>
        <v>8955</v>
      </c>
      <c r="BY840" s="195"/>
    </row>
    <row r="841" spans="66:77" ht="14.5" x14ac:dyDescent="0.35">
      <c r="BN841" s="218">
        <v>895</v>
      </c>
      <c r="BO841" s="218" t="s">
        <v>121</v>
      </c>
      <c r="BP841" s="218">
        <v>8957209</v>
      </c>
      <c r="BQ841" s="218">
        <v>140457</v>
      </c>
      <c r="BR841" s="218" t="s">
        <v>942</v>
      </c>
      <c r="BS841" s="218" t="s">
        <v>245</v>
      </c>
      <c r="BT841" s="194" t="str">
        <f t="shared" si="62"/>
        <v>Academy</v>
      </c>
      <c r="BU841" s="211">
        <v>7</v>
      </c>
      <c r="BV841" s="211">
        <v>82</v>
      </c>
      <c r="BW841" s="199">
        <f t="shared" si="60"/>
        <v>6</v>
      </c>
      <c r="BX841" s="195" t="str">
        <f t="shared" si="61"/>
        <v>8956</v>
      </c>
      <c r="BY841" s="195"/>
    </row>
    <row r="842" spans="66:77" ht="14.5" x14ac:dyDescent="0.35">
      <c r="BN842" s="218">
        <v>896</v>
      </c>
      <c r="BO842" s="218" t="s">
        <v>122</v>
      </c>
      <c r="BP842" s="218">
        <v>8967000</v>
      </c>
      <c r="BQ842" s="218">
        <v>111494</v>
      </c>
      <c r="BR842" s="218" t="s">
        <v>943</v>
      </c>
      <c r="BS842" s="218" t="s">
        <v>241</v>
      </c>
      <c r="BT842" s="194" t="str">
        <f t="shared" si="62"/>
        <v>Maintained</v>
      </c>
      <c r="BU842" s="211">
        <v>68</v>
      </c>
      <c r="BV842" s="211">
        <v>59</v>
      </c>
      <c r="BW842" s="199">
        <f t="shared" ref="BW842:BW905" si="63">IF(BN842=BN841,BW841+1,1)</f>
        <v>1</v>
      </c>
      <c r="BX842" s="195" t="str">
        <f t="shared" ref="BX842:BX905" si="64">BN842&amp;BW842</f>
        <v>8961</v>
      </c>
      <c r="BY842" s="195"/>
    </row>
    <row r="843" spans="66:77" ht="14.5" x14ac:dyDescent="0.35">
      <c r="BN843" s="218">
        <v>896</v>
      </c>
      <c r="BO843" s="218" t="s">
        <v>122</v>
      </c>
      <c r="BP843" s="218">
        <v>8967105</v>
      </c>
      <c r="BQ843" s="218">
        <v>140093</v>
      </c>
      <c r="BR843" s="218" t="s">
        <v>944</v>
      </c>
      <c r="BS843" s="218" t="s">
        <v>245</v>
      </c>
      <c r="BT843" s="194" t="str">
        <f t="shared" si="62"/>
        <v>Academy</v>
      </c>
      <c r="BU843" s="211">
        <v>20</v>
      </c>
      <c r="BV843" s="211">
        <v>102</v>
      </c>
      <c r="BW843" s="199">
        <f t="shared" si="63"/>
        <v>2</v>
      </c>
      <c r="BX843" s="195" t="str">
        <f t="shared" si="64"/>
        <v>8962</v>
      </c>
      <c r="BY843" s="195"/>
    </row>
    <row r="844" spans="66:77" ht="14.5" x14ac:dyDescent="0.35">
      <c r="BN844" s="218">
        <v>896</v>
      </c>
      <c r="BO844" s="218" t="s">
        <v>122</v>
      </c>
      <c r="BP844" s="218">
        <v>8967106</v>
      </c>
      <c r="BQ844" s="218">
        <v>111503</v>
      </c>
      <c r="BR844" s="218" t="s">
        <v>945</v>
      </c>
      <c r="BS844" s="218" t="s">
        <v>241</v>
      </c>
      <c r="BT844" s="194" t="str">
        <f t="shared" si="62"/>
        <v>Maintained</v>
      </c>
      <c r="BU844" s="211">
        <v>0</v>
      </c>
      <c r="BV844" s="211">
        <v>121</v>
      </c>
      <c r="BW844" s="199">
        <f t="shared" si="63"/>
        <v>3</v>
      </c>
      <c r="BX844" s="195" t="str">
        <f t="shared" si="64"/>
        <v>8963</v>
      </c>
      <c r="BY844" s="195"/>
    </row>
    <row r="845" spans="66:77" ht="14.5" x14ac:dyDescent="0.35">
      <c r="BN845" s="218">
        <v>896</v>
      </c>
      <c r="BO845" s="218" t="s">
        <v>122</v>
      </c>
      <c r="BP845" s="218">
        <v>8967108</v>
      </c>
      <c r="BQ845" s="218">
        <v>111504</v>
      </c>
      <c r="BR845" s="218" t="s">
        <v>349</v>
      </c>
      <c r="BS845" s="218" t="s">
        <v>241</v>
      </c>
      <c r="BT845" s="194" t="str">
        <f t="shared" si="62"/>
        <v>Maintained</v>
      </c>
      <c r="BU845" s="211">
        <v>0</v>
      </c>
      <c r="BV845" s="211">
        <v>167</v>
      </c>
      <c r="BW845" s="199">
        <f t="shared" si="63"/>
        <v>4</v>
      </c>
      <c r="BX845" s="195" t="str">
        <f t="shared" si="64"/>
        <v>8964</v>
      </c>
      <c r="BY845" s="195"/>
    </row>
    <row r="846" spans="66:77" ht="14.5" x14ac:dyDescent="0.35">
      <c r="BN846" s="218">
        <v>896</v>
      </c>
      <c r="BO846" s="218" t="s">
        <v>122</v>
      </c>
      <c r="BP846" s="218">
        <v>8967109</v>
      </c>
      <c r="BQ846" s="218">
        <v>111505</v>
      </c>
      <c r="BR846" s="218" t="s">
        <v>946</v>
      </c>
      <c r="BS846" s="218" t="s">
        <v>241</v>
      </c>
      <c r="BT846" s="194" t="str">
        <f t="shared" si="62"/>
        <v>Maintained</v>
      </c>
      <c r="BU846" s="211">
        <v>64</v>
      </c>
      <c r="BV846" s="211">
        <v>69</v>
      </c>
      <c r="BW846" s="199">
        <f t="shared" si="63"/>
        <v>5</v>
      </c>
      <c r="BX846" s="195" t="str">
        <f t="shared" si="64"/>
        <v>8965</v>
      </c>
      <c r="BY846" s="195"/>
    </row>
    <row r="847" spans="66:77" ht="14.5" x14ac:dyDescent="0.35">
      <c r="BN847" s="218">
        <v>896</v>
      </c>
      <c r="BO847" s="218" t="s">
        <v>122</v>
      </c>
      <c r="BP847" s="218">
        <v>8967110</v>
      </c>
      <c r="BQ847" s="218">
        <v>142302</v>
      </c>
      <c r="BR847" s="218" t="s">
        <v>947</v>
      </c>
      <c r="BS847" s="218" t="s">
        <v>245</v>
      </c>
      <c r="BT847" s="194" t="str">
        <f t="shared" si="62"/>
        <v>Academy</v>
      </c>
      <c r="BU847" s="211">
        <v>66</v>
      </c>
      <c r="BV847" s="211">
        <v>67</v>
      </c>
      <c r="BW847" s="199">
        <f t="shared" si="63"/>
        <v>6</v>
      </c>
      <c r="BX847" s="195" t="str">
        <f t="shared" si="64"/>
        <v>8966</v>
      </c>
      <c r="BY847" s="195"/>
    </row>
    <row r="848" spans="66:77" ht="14.5" x14ac:dyDescent="0.35">
      <c r="BN848" s="218">
        <v>896</v>
      </c>
      <c r="BO848" s="218" t="s">
        <v>122</v>
      </c>
      <c r="BP848" s="218">
        <v>8967115</v>
      </c>
      <c r="BQ848" s="218">
        <v>111510</v>
      </c>
      <c r="BR848" s="218" t="s">
        <v>948</v>
      </c>
      <c r="BS848" s="218" t="s">
        <v>241</v>
      </c>
      <c r="BT848" s="194" t="str">
        <f t="shared" si="62"/>
        <v>Maintained</v>
      </c>
      <c r="BU848" s="211">
        <v>48</v>
      </c>
      <c r="BV848" s="211">
        <v>0</v>
      </c>
      <c r="BW848" s="199">
        <f t="shared" si="63"/>
        <v>7</v>
      </c>
      <c r="BX848" s="195" t="str">
        <f t="shared" si="64"/>
        <v>8967</v>
      </c>
      <c r="BY848" s="195"/>
    </row>
    <row r="849" spans="66:77" ht="14.5" x14ac:dyDescent="0.35">
      <c r="BN849" s="218">
        <v>896</v>
      </c>
      <c r="BO849" s="218" t="s">
        <v>122</v>
      </c>
      <c r="BP849" s="218">
        <v>8967118</v>
      </c>
      <c r="BQ849" s="218">
        <v>111511</v>
      </c>
      <c r="BR849" s="218" t="s">
        <v>949</v>
      </c>
      <c r="BS849" s="218" t="s">
        <v>241</v>
      </c>
      <c r="BT849" s="194" t="str">
        <f t="shared" si="62"/>
        <v>Maintained</v>
      </c>
      <c r="BU849" s="211">
        <v>62</v>
      </c>
      <c r="BV849" s="211">
        <v>85</v>
      </c>
      <c r="BW849" s="199">
        <f t="shared" si="63"/>
        <v>8</v>
      </c>
      <c r="BX849" s="195" t="str">
        <f t="shared" si="64"/>
        <v>8968</v>
      </c>
      <c r="BY849" s="195"/>
    </row>
    <row r="850" spans="66:77" ht="14.5" x14ac:dyDescent="0.35">
      <c r="BN850" s="218">
        <v>896</v>
      </c>
      <c r="BO850" s="218" t="s">
        <v>122</v>
      </c>
      <c r="BP850" s="218">
        <v>8967120</v>
      </c>
      <c r="BQ850" s="218">
        <v>111513</v>
      </c>
      <c r="BR850" s="218" t="s">
        <v>950</v>
      </c>
      <c r="BS850" s="218" t="s">
        <v>241</v>
      </c>
      <c r="BT850" s="194" t="str">
        <f t="shared" si="62"/>
        <v>Maintained</v>
      </c>
      <c r="BU850" s="211">
        <v>53</v>
      </c>
      <c r="BV850" s="211">
        <v>0</v>
      </c>
      <c r="BW850" s="199">
        <f t="shared" si="63"/>
        <v>9</v>
      </c>
      <c r="BX850" s="195" t="str">
        <f t="shared" si="64"/>
        <v>8969</v>
      </c>
      <c r="BY850" s="195"/>
    </row>
    <row r="851" spans="66:77" ht="14.5" x14ac:dyDescent="0.35">
      <c r="BN851" s="218">
        <v>896</v>
      </c>
      <c r="BO851" s="218" t="s">
        <v>122</v>
      </c>
      <c r="BP851" s="218">
        <v>8967208</v>
      </c>
      <c r="BQ851" s="218">
        <v>111517</v>
      </c>
      <c r="BR851" s="218" t="s">
        <v>1178</v>
      </c>
      <c r="BS851" s="218" t="s">
        <v>241</v>
      </c>
      <c r="BT851" s="194" t="str">
        <f t="shared" si="62"/>
        <v>Maintained</v>
      </c>
      <c r="BU851" s="211">
        <v>8</v>
      </c>
      <c r="BV851" s="211">
        <v>77</v>
      </c>
      <c r="BW851" s="199">
        <f t="shared" si="63"/>
        <v>10</v>
      </c>
      <c r="BX851" s="195" t="str">
        <f t="shared" si="64"/>
        <v>89610</v>
      </c>
      <c r="BY851" s="195"/>
    </row>
    <row r="852" spans="66:77" ht="14.5" x14ac:dyDescent="0.35">
      <c r="BN852" s="218">
        <v>908</v>
      </c>
      <c r="BO852" s="218" t="s">
        <v>123</v>
      </c>
      <c r="BP852" s="218">
        <v>9087002</v>
      </c>
      <c r="BQ852" s="218">
        <v>137478</v>
      </c>
      <c r="BR852" s="218" t="s">
        <v>951</v>
      </c>
      <c r="BS852" s="218" t="s">
        <v>245</v>
      </c>
      <c r="BT852" s="194" t="str">
        <f t="shared" si="62"/>
        <v>Academy</v>
      </c>
      <c r="BU852" s="211">
        <v>26</v>
      </c>
      <c r="BV852" s="211">
        <v>170</v>
      </c>
      <c r="BW852" s="199">
        <f t="shared" si="63"/>
        <v>1</v>
      </c>
      <c r="BX852" s="195" t="str">
        <f t="shared" si="64"/>
        <v>9081</v>
      </c>
      <c r="BY852" s="195"/>
    </row>
    <row r="853" spans="66:77" ht="14.5" x14ac:dyDescent="0.35">
      <c r="BN853" s="218">
        <v>908</v>
      </c>
      <c r="BO853" s="218" t="s">
        <v>123</v>
      </c>
      <c r="BP853" s="218">
        <v>9087003</v>
      </c>
      <c r="BQ853" s="218">
        <v>143173</v>
      </c>
      <c r="BR853" s="218" t="s">
        <v>952</v>
      </c>
      <c r="BS853" s="218" t="s">
        <v>245</v>
      </c>
      <c r="BT853" s="194" t="str">
        <f t="shared" si="62"/>
        <v>Academy</v>
      </c>
      <c r="BU853" s="211">
        <v>56</v>
      </c>
      <c r="BV853" s="211">
        <v>48</v>
      </c>
      <c r="BW853" s="199">
        <f t="shared" si="63"/>
        <v>2</v>
      </c>
      <c r="BX853" s="195" t="str">
        <f t="shared" si="64"/>
        <v>9082</v>
      </c>
      <c r="BY853" s="195"/>
    </row>
    <row r="854" spans="66:77" ht="14.5" x14ac:dyDescent="0.35">
      <c r="BN854" s="218">
        <v>908</v>
      </c>
      <c r="BO854" s="218" t="s">
        <v>123</v>
      </c>
      <c r="BP854" s="218">
        <v>9087004</v>
      </c>
      <c r="BQ854" s="218">
        <v>143166</v>
      </c>
      <c r="BR854" s="218" t="s">
        <v>953</v>
      </c>
      <c r="BS854" s="218" t="s">
        <v>245</v>
      </c>
      <c r="BT854" s="194" t="str">
        <f t="shared" si="62"/>
        <v>Academy</v>
      </c>
      <c r="BU854" s="211">
        <v>52</v>
      </c>
      <c r="BV854" s="211">
        <v>52</v>
      </c>
      <c r="BW854" s="199">
        <f t="shared" si="63"/>
        <v>3</v>
      </c>
      <c r="BX854" s="195" t="str">
        <f t="shared" si="64"/>
        <v>9083</v>
      </c>
      <c r="BY854" s="195"/>
    </row>
    <row r="855" spans="66:77" ht="14.5" x14ac:dyDescent="0.35">
      <c r="BN855" s="218">
        <v>908</v>
      </c>
      <c r="BO855" s="218" t="s">
        <v>123</v>
      </c>
      <c r="BP855" s="218">
        <v>9087005</v>
      </c>
      <c r="BQ855" s="218">
        <v>143167</v>
      </c>
      <c r="BR855" s="218" t="s">
        <v>954</v>
      </c>
      <c r="BS855" s="218" t="s">
        <v>245</v>
      </c>
      <c r="BT855" s="194" t="str">
        <f t="shared" si="62"/>
        <v>Academy</v>
      </c>
      <c r="BU855" s="211">
        <v>45</v>
      </c>
      <c r="BV855" s="211">
        <v>51</v>
      </c>
      <c r="BW855" s="199">
        <f t="shared" si="63"/>
        <v>4</v>
      </c>
      <c r="BX855" s="195" t="str">
        <f t="shared" si="64"/>
        <v>9084</v>
      </c>
      <c r="BY855" s="195"/>
    </row>
    <row r="856" spans="66:77" ht="14.5" x14ac:dyDescent="0.35">
      <c r="BN856" s="218">
        <v>916</v>
      </c>
      <c r="BO856" s="218" t="s">
        <v>143</v>
      </c>
      <c r="BP856" s="218">
        <v>9167003</v>
      </c>
      <c r="BQ856" s="218">
        <v>138430</v>
      </c>
      <c r="BR856" s="218" t="s">
        <v>961</v>
      </c>
      <c r="BS856" s="218" t="s">
        <v>286</v>
      </c>
      <c r="BT856" s="194" t="str">
        <f t="shared" si="62"/>
        <v>Academy</v>
      </c>
      <c r="BU856" s="211">
        <v>60</v>
      </c>
      <c r="BV856" s="211">
        <v>0</v>
      </c>
      <c r="BW856" s="199">
        <f t="shared" si="63"/>
        <v>1</v>
      </c>
      <c r="BX856" s="195" t="str">
        <f t="shared" si="64"/>
        <v>9161</v>
      </c>
      <c r="BY856" s="195"/>
    </row>
    <row r="857" spans="66:77" ht="14.5" x14ac:dyDescent="0.35">
      <c r="BN857" s="218">
        <v>916</v>
      </c>
      <c r="BO857" s="218" t="s">
        <v>143</v>
      </c>
      <c r="BP857" s="218">
        <v>9167004</v>
      </c>
      <c r="BQ857" s="218">
        <v>147158</v>
      </c>
      <c r="BR857" s="218" t="s">
        <v>962</v>
      </c>
      <c r="BS857" s="218" t="s">
        <v>286</v>
      </c>
      <c r="BT857" s="194" t="str">
        <f t="shared" si="62"/>
        <v>Academy</v>
      </c>
      <c r="BU857" s="211">
        <v>32</v>
      </c>
      <c r="BV857" s="211">
        <v>31</v>
      </c>
      <c r="BW857" s="199">
        <f t="shared" si="63"/>
        <v>2</v>
      </c>
      <c r="BX857" s="195" t="str">
        <f t="shared" si="64"/>
        <v>9162</v>
      </c>
      <c r="BY857" s="195"/>
    </row>
    <row r="858" spans="66:77" ht="14.5" x14ac:dyDescent="0.35">
      <c r="BN858" s="218">
        <v>916</v>
      </c>
      <c r="BO858" s="218" t="s">
        <v>143</v>
      </c>
      <c r="BP858" s="218">
        <v>9167007</v>
      </c>
      <c r="BQ858" s="218">
        <v>149073</v>
      </c>
      <c r="BR858" s="218" t="s">
        <v>1216</v>
      </c>
      <c r="BS858" s="218" t="s">
        <v>256</v>
      </c>
      <c r="BT858" s="194" t="str">
        <f t="shared" si="62"/>
        <v>Academy</v>
      </c>
      <c r="BU858" s="211">
        <v>0</v>
      </c>
      <c r="BV858" s="211">
        <v>45.5</v>
      </c>
      <c r="BW858" s="199">
        <f t="shared" si="63"/>
        <v>3</v>
      </c>
      <c r="BX858" s="195" t="str">
        <f t="shared" si="64"/>
        <v>9163</v>
      </c>
      <c r="BY858" s="195"/>
    </row>
    <row r="859" spans="66:77" ht="14.5" x14ac:dyDescent="0.35">
      <c r="BN859" s="218">
        <v>916</v>
      </c>
      <c r="BO859" s="218" t="s">
        <v>143</v>
      </c>
      <c r="BP859" s="218">
        <v>9167015</v>
      </c>
      <c r="BQ859" s="218">
        <v>115821</v>
      </c>
      <c r="BR859" s="218" t="s">
        <v>963</v>
      </c>
      <c r="BS859" s="218" t="s">
        <v>241</v>
      </c>
      <c r="BT859" s="194" t="str">
        <f t="shared" si="62"/>
        <v>Maintained</v>
      </c>
      <c r="BU859" s="211">
        <v>63</v>
      </c>
      <c r="BV859" s="211">
        <v>86</v>
      </c>
      <c r="BW859" s="199">
        <f t="shared" si="63"/>
        <v>4</v>
      </c>
      <c r="BX859" s="195" t="str">
        <f t="shared" si="64"/>
        <v>9164</v>
      </c>
      <c r="BY859" s="195"/>
    </row>
    <row r="860" spans="66:77" ht="14.5" x14ac:dyDescent="0.35">
      <c r="BN860" s="218">
        <v>916</v>
      </c>
      <c r="BO860" s="218" t="s">
        <v>143</v>
      </c>
      <c r="BP860" s="218">
        <v>9167017</v>
      </c>
      <c r="BQ860" s="218">
        <v>115823</v>
      </c>
      <c r="BR860" s="218" t="s">
        <v>964</v>
      </c>
      <c r="BS860" s="218" t="s">
        <v>241</v>
      </c>
      <c r="BT860" s="194" t="str">
        <f t="shared" si="62"/>
        <v>Maintained</v>
      </c>
      <c r="BU860" s="211">
        <v>58</v>
      </c>
      <c r="BV860" s="211">
        <v>71</v>
      </c>
      <c r="BW860" s="199">
        <f t="shared" si="63"/>
        <v>5</v>
      </c>
      <c r="BX860" s="195" t="str">
        <f t="shared" si="64"/>
        <v>9165</v>
      </c>
      <c r="BY860" s="195"/>
    </row>
    <row r="861" spans="66:77" ht="14.5" x14ac:dyDescent="0.35">
      <c r="BN861" s="218">
        <v>916</v>
      </c>
      <c r="BO861" s="218" t="s">
        <v>143</v>
      </c>
      <c r="BP861" s="218">
        <v>9167019</v>
      </c>
      <c r="BQ861" s="218">
        <v>115825</v>
      </c>
      <c r="BR861" s="218" t="s">
        <v>965</v>
      </c>
      <c r="BS861" s="218" t="s">
        <v>241</v>
      </c>
      <c r="BT861" s="194" t="str">
        <f t="shared" si="62"/>
        <v>Maintained</v>
      </c>
      <c r="BU861" s="211">
        <v>37</v>
      </c>
      <c r="BV861" s="211">
        <v>197</v>
      </c>
      <c r="BW861" s="199">
        <f t="shared" si="63"/>
        <v>6</v>
      </c>
      <c r="BX861" s="195" t="str">
        <f t="shared" si="64"/>
        <v>9166</v>
      </c>
      <c r="BY861" s="195"/>
    </row>
    <row r="862" spans="66:77" ht="14.5" x14ac:dyDescent="0.35">
      <c r="BN862" s="218">
        <v>916</v>
      </c>
      <c r="BO862" s="218" t="s">
        <v>143</v>
      </c>
      <c r="BP862" s="218">
        <v>9167022</v>
      </c>
      <c r="BQ862" s="218">
        <v>147562</v>
      </c>
      <c r="BR862" s="218" t="s">
        <v>966</v>
      </c>
      <c r="BS862" s="218" t="s">
        <v>245</v>
      </c>
      <c r="BT862" s="194" t="str">
        <f t="shared" si="62"/>
        <v>Academy</v>
      </c>
      <c r="BU862" s="211">
        <v>66</v>
      </c>
      <c r="BV862" s="211">
        <v>0</v>
      </c>
      <c r="BW862" s="199">
        <f t="shared" si="63"/>
        <v>7</v>
      </c>
      <c r="BX862" s="195" t="str">
        <f t="shared" si="64"/>
        <v>9167</v>
      </c>
      <c r="BY862" s="195"/>
    </row>
    <row r="863" spans="66:77" ht="14.5" x14ac:dyDescent="0.35">
      <c r="BN863" s="218">
        <v>916</v>
      </c>
      <c r="BO863" s="218" t="s">
        <v>143</v>
      </c>
      <c r="BP863" s="218">
        <v>9167023</v>
      </c>
      <c r="BQ863" s="218">
        <v>147577</v>
      </c>
      <c r="BR863" s="218" t="s">
        <v>967</v>
      </c>
      <c r="BS863" s="218" t="s">
        <v>245</v>
      </c>
      <c r="BT863" s="194" t="str">
        <f t="shared" si="62"/>
        <v>Academy</v>
      </c>
      <c r="BU863" s="211">
        <v>69</v>
      </c>
      <c r="BV863" s="211">
        <v>122</v>
      </c>
      <c r="BW863" s="199">
        <f t="shared" si="63"/>
        <v>8</v>
      </c>
      <c r="BX863" s="195" t="str">
        <f t="shared" si="64"/>
        <v>9168</v>
      </c>
      <c r="BY863" s="195"/>
    </row>
    <row r="864" spans="66:77" ht="14.5" x14ac:dyDescent="0.35">
      <c r="BN864" s="218">
        <v>916</v>
      </c>
      <c r="BO864" s="218" t="s">
        <v>143</v>
      </c>
      <c r="BP864" s="218">
        <v>9167024</v>
      </c>
      <c r="BQ864" s="218">
        <v>147116</v>
      </c>
      <c r="BR864" s="218" t="s">
        <v>968</v>
      </c>
      <c r="BS864" s="218" t="s">
        <v>245</v>
      </c>
      <c r="BT864" s="194" t="str">
        <f t="shared" si="62"/>
        <v>Academy</v>
      </c>
      <c r="BU864" s="211">
        <v>142.5</v>
      </c>
      <c r="BV864" s="211">
        <v>184</v>
      </c>
      <c r="BW864" s="199">
        <f t="shared" si="63"/>
        <v>9</v>
      </c>
      <c r="BX864" s="195" t="str">
        <f t="shared" si="64"/>
        <v>9169</v>
      </c>
      <c r="BY864" s="195"/>
    </row>
    <row r="865" spans="66:77" ht="14.5" x14ac:dyDescent="0.35">
      <c r="BN865" s="218">
        <v>916</v>
      </c>
      <c r="BO865" s="218" t="s">
        <v>143</v>
      </c>
      <c r="BP865" s="218">
        <v>9167025</v>
      </c>
      <c r="BQ865" s="218">
        <v>134190</v>
      </c>
      <c r="BR865" s="218" t="s">
        <v>969</v>
      </c>
      <c r="BS865" s="218" t="s">
        <v>241</v>
      </c>
      <c r="BT865" s="194" t="str">
        <f t="shared" si="62"/>
        <v>Maintained</v>
      </c>
      <c r="BU865" s="211">
        <v>61</v>
      </c>
      <c r="BV865" s="211">
        <v>70</v>
      </c>
      <c r="BW865" s="199">
        <f t="shared" si="63"/>
        <v>10</v>
      </c>
      <c r="BX865" s="195" t="str">
        <f t="shared" si="64"/>
        <v>91610</v>
      </c>
      <c r="BY865" s="195"/>
    </row>
    <row r="866" spans="66:77" ht="14.5" x14ac:dyDescent="0.35">
      <c r="BN866" s="218">
        <v>916</v>
      </c>
      <c r="BO866" s="218" t="s">
        <v>143</v>
      </c>
      <c r="BP866" s="218">
        <v>9167026</v>
      </c>
      <c r="BQ866" s="218">
        <v>149396</v>
      </c>
      <c r="BR866" s="218" t="s">
        <v>960</v>
      </c>
      <c r="BS866" s="218" t="s">
        <v>286</v>
      </c>
      <c r="BT866" s="194" t="str">
        <f t="shared" si="62"/>
        <v>Academy</v>
      </c>
      <c r="BU866" s="211">
        <v>0</v>
      </c>
      <c r="BV866" s="211">
        <v>56</v>
      </c>
      <c r="BW866" s="199">
        <f t="shared" si="63"/>
        <v>11</v>
      </c>
      <c r="BX866" s="195" t="str">
        <f t="shared" si="64"/>
        <v>91611</v>
      </c>
      <c r="BY866" s="195"/>
    </row>
    <row r="867" spans="66:77" ht="14.5" x14ac:dyDescent="0.35">
      <c r="BN867" s="218">
        <v>916</v>
      </c>
      <c r="BO867" s="218" t="s">
        <v>143</v>
      </c>
      <c r="BP867" s="218">
        <v>9167027</v>
      </c>
      <c r="BQ867" s="218">
        <v>149763</v>
      </c>
      <c r="BR867" s="218" t="s">
        <v>1251</v>
      </c>
      <c r="BS867" s="218" t="s">
        <v>256</v>
      </c>
      <c r="BT867" s="194" t="str">
        <f t="shared" si="62"/>
        <v>Academy</v>
      </c>
      <c r="BU867" s="211">
        <v>30</v>
      </c>
      <c r="BV867" s="211">
        <v>0</v>
      </c>
      <c r="BW867" s="199">
        <f t="shared" si="63"/>
        <v>12</v>
      </c>
      <c r="BX867" s="195" t="str">
        <f t="shared" si="64"/>
        <v>91612</v>
      </c>
      <c r="BY867" s="195"/>
    </row>
    <row r="868" spans="66:77" ht="14.5" x14ac:dyDescent="0.35">
      <c r="BN868" s="218">
        <v>919</v>
      </c>
      <c r="BO868" s="218" t="s">
        <v>153</v>
      </c>
      <c r="BP868" s="218">
        <v>9197003</v>
      </c>
      <c r="BQ868" s="218">
        <v>147679</v>
      </c>
      <c r="BR868" s="218" t="s">
        <v>991</v>
      </c>
      <c r="BS868" s="218" t="s">
        <v>286</v>
      </c>
      <c r="BT868" s="194" t="str">
        <f t="shared" si="62"/>
        <v>Academy</v>
      </c>
      <c r="BU868" s="211">
        <v>0</v>
      </c>
      <c r="BV868" s="211">
        <v>70</v>
      </c>
      <c r="BW868" s="199">
        <f t="shared" si="63"/>
        <v>1</v>
      </c>
      <c r="BX868" s="195" t="str">
        <f t="shared" si="64"/>
        <v>9191</v>
      </c>
      <c r="BY868" s="195"/>
    </row>
    <row r="869" spans="66:77" ht="14.5" x14ac:dyDescent="0.35">
      <c r="BN869" s="218">
        <v>919</v>
      </c>
      <c r="BO869" s="218" t="s">
        <v>153</v>
      </c>
      <c r="BP869" s="218">
        <v>9197004</v>
      </c>
      <c r="BQ869" s="218">
        <v>141251</v>
      </c>
      <c r="BR869" s="218" t="s">
        <v>970</v>
      </c>
      <c r="BS869" s="218" t="s">
        <v>245</v>
      </c>
      <c r="BT869" s="194" t="str">
        <f t="shared" si="62"/>
        <v>Academy</v>
      </c>
      <c r="BU869" s="211">
        <v>0</v>
      </c>
      <c r="BV869" s="211">
        <v>209.5</v>
      </c>
      <c r="BW869" s="199">
        <f t="shared" si="63"/>
        <v>2</v>
      </c>
      <c r="BX869" s="195" t="str">
        <f t="shared" si="64"/>
        <v>9192</v>
      </c>
      <c r="BY869" s="195"/>
    </row>
    <row r="870" spans="66:77" ht="14.5" x14ac:dyDescent="0.35">
      <c r="BN870" s="218">
        <v>919</v>
      </c>
      <c r="BO870" s="218" t="s">
        <v>153</v>
      </c>
      <c r="BP870" s="218">
        <v>9197007</v>
      </c>
      <c r="BQ870" s="218">
        <v>138485</v>
      </c>
      <c r="BR870" s="218" t="s">
        <v>971</v>
      </c>
      <c r="BS870" s="218" t="s">
        <v>245</v>
      </c>
      <c r="BT870" s="194" t="str">
        <f t="shared" si="62"/>
        <v>Academy</v>
      </c>
      <c r="BU870" s="211">
        <v>8</v>
      </c>
      <c r="BV870" s="211">
        <v>54</v>
      </c>
      <c r="BW870" s="199">
        <f t="shared" si="63"/>
        <v>3</v>
      </c>
      <c r="BX870" s="195" t="str">
        <f t="shared" si="64"/>
        <v>9193</v>
      </c>
      <c r="BY870" s="195"/>
    </row>
    <row r="871" spans="66:77" ht="14.5" x14ac:dyDescent="0.35">
      <c r="BN871" s="218">
        <v>919</v>
      </c>
      <c r="BO871" s="218" t="s">
        <v>153</v>
      </c>
      <c r="BP871" s="218">
        <v>9197008</v>
      </c>
      <c r="BQ871" s="218">
        <v>117667</v>
      </c>
      <c r="BR871" s="218" t="s">
        <v>972</v>
      </c>
      <c r="BS871" s="218" t="s">
        <v>241</v>
      </c>
      <c r="BT871" s="194" t="str">
        <f t="shared" si="62"/>
        <v>Maintained</v>
      </c>
      <c r="BU871" s="211">
        <v>0</v>
      </c>
      <c r="BV871" s="211">
        <v>147</v>
      </c>
      <c r="BW871" s="199">
        <f t="shared" si="63"/>
        <v>4</v>
      </c>
      <c r="BX871" s="195" t="str">
        <f t="shared" si="64"/>
        <v>9194</v>
      </c>
      <c r="BY871" s="195"/>
    </row>
    <row r="872" spans="66:77" ht="14.5" x14ac:dyDescent="0.35">
      <c r="BN872" s="218">
        <v>919</v>
      </c>
      <c r="BO872" s="218" t="s">
        <v>153</v>
      </c>
      <c r="BP872" s="218">
        <v>9197010</v>
      </c>
      <c r="BQ872" s="218">
        <v>117669</v>
      </c>
      <c r="BR872" s="218" t="s">
        <v>973</v>
      </c>
      <c r="BS872" s="218" t="s">
        <v>241</v>
      </c>
      <c r="BT872" s="194" t="str">
        <f t="shared" si="62"/>
        <v>Maintained</v>
      </c>
      <c r="BU872" s="211">
        <v>0</v>
      </c>
      <c r="BV872" s="211">
        <v>178</v>
      </c>
      <c r="BW872" s="199">
        <f t="shared" si="63"/>
        <v>5</v>
      </c>
      <c r="BX872" s="195" t="str">
        <f t="shared" si="64"/>
        <v>9195</v>
      </c>
      <c r="BY872" s="195"/>
    </row>
    <row r="873" spans="66:77" ht="14.5" x14ac:dyDescent="0.35">
      <c r="BN873" s="218">
        <v>919</v>
      </c>
      <c r="BO873" s="218" t="s">
        <v>153</v>
      </c>
      <c r="BP873" s="218">
        <v>9197011</v>
      </c>
      <c r="BQ873" s="218">
        <v>117670</v>
      </c>
      <c r="BR873" s="218" t="s">
        <v>974</v>
      </c>
      <c r="BS873" s="218" t="s">
        <v>241</v>
      </c>
      <c r="BT873" s="194" t="str">
        <f t="shared" si="62"/>
        <v>Maintained</v>
      </c>
      <c r="BU873" s="211">
        <v>110.5</v>
      </c>
      <c r="BV873" s="211">
        <v>3</v>
      </c>
      <c r="BW873" s="199">
        <f t="shared" si="63"/>
        <v>6</v>
      </c>
      <c r="BX873" s="195" t="str">
        <f t="shared" si="64"/>
        <v>9196</v>
      </c>
      <c r="BY873" s="195"/>
    </row>
    <row r="874" spans="66:77" ht="14.5" x14ac:dyDescent="0.35">
      <c r="BN874" s="218">
        <v>919</v>
      </c>
      <c r="BO874" s="218" t="s">
        <v>153</v>
      </c>
      <c r="BP874" s="218">
        <v>9197012</v>
      </c>
      <c r="BQ874" s="218">
        <v>117671</v>
      </c>
      <c r="BR874" s="218" t="s">
        <v>975</v>
      </c>
      <c r="BS874" s="218" t="s">
        <v>264</v>
      </c>
      <c r="BT874" s="194" t="str">
        <f t="shared" si="62"/>
        <v>Maintained</v>
      </c>
      <c r="BU874" s="211">
        <v>16</v>
      </c>
      <c r="BV874" s="211">
        <v>156</v>
      </c>
      <c r="BW874" s="199">
        <f t="shared" si="63"/>
        <v>7</v>
      </c>
      <c r="BX874" s="195" t="str">
        <f t="shared" si="64"/>
        <v>9197</v>
      </c>
      <c r="BY874" s="195"/>
    </row>
    <row r="875" spans="66:77" ht="14.5" x14ac:dyDescent="0.35">
      <c r="BN875" s="218">
        <v>919</v>
      </c>
      <c r="BO875" s="218" t="s">
        <v>153</v>
      </c>
      <c r="BP875" s="218">
        <v>9197013</v>
      </c>
      <c r="BQ875" s="218">
        <v>117672</v>
      </c>
      <c r="BR875" s="218" t="s">
        <v>976</v>
      </c>
      <c r="BS875" s="218" t="s">
        <v>241</v>
      </c>
      <c r="BT875" s="194" t="str">
        <f t="shared" si="62"/>
        <v>Maintained</v>
      </c>
      <c r="BU875" s="211">
        <v>41</v>
      </c>
      <c r="BV875" s="211">
        <v>84</v>
      </c>
      <c r="BW875" s="199">
        <f t="shared" si="63"/>
        <v>8</v>
      </c>
      <c r="BX875" s="195" t="str">
        <f t="shared" si="64"/>
        <v>9198</v>
      </c>
      <c r="BY875" s="195"/>
    </row>
    <row r="876" spans="66:77" ht="14.5" x14ac:dyDescent="0.35">
      <c r="BN876" s="218">
        <v>919</v>
      </c>
      <c r="BO876" s="218" t="s">
        <v>153</v>
      </c>
      <c r="BP876" s="218">
        <v>9197014</v>
      </c>
      <c r="BQ876" s="218">
        <v>142257</v>
      </c>
      <c r="BR876" s="218" t="s">
        <v>977</v>
      </c>
      <c r="BS876" s="218" t="s">
        <v>245</v>
      </c>
      <c r="BT876" s="194" t="str">
        <f t="shared" si="62"/>
        <v>Academy</v>
      </c>
      <c r="BU876" s="211">
        <v>0</v>
      </c>
      <c r="BV876" s="211">
        <v>83</v>
      </c>
      <c r="BW876" s="199">
        <f t="shared" si="63"/>
        <v>9</v>
      </c>
      <c r="BX876" s="195" t="str">
        <f t="shared" si="64"/>
        <v>9199</v>
      </c>
      <c r="BY876" s="195"/>
    </row>
    <row r="877" spans="66:77" ht="14.5" x14ac:dyDescent="0.35">
      <c r="BN877" s="218">
        <v>919</v>
      </c>
      <c r="BO877" s="218" t="s">
        <v>153</v>
      </c>
      <c r="BP877" s="218">
        <v>9197016</v>
      </c>
      <c r="BQ877" s="218">
        <v>117674</v>
      </c>
      <c r="BR877" s="218" t="s">
        <v>978</v>
      </c>
      <c r="BS877" s="218" t="s">
        <v>241</v>
      </c>
      <c r="BT877" s="194" t="str">
        <f t="shared" si="62"/>
        <v>Maintained</v>
      </c>
      <c r="BU877" s="211">
        <v>0</v>
      </c>
      <c r="BV877" s="211">
        <v>109</v>
      </c>
      <c r="BW877" s="199">
        <f t="shared" si="63"/>
        <v>10</v>
      </c>
      <c r="BX877" s="195" t="str">
        <f t="shared" si="64"/>
        <v>91910</v>
      </c>
      <c r="BY877" s="195"/>
    </row>
    <row r="878" spans="66:77" ht="14.5" x14ac:dyDescent="0.35">
      <c r="BN878" s="218">
        <v>919</v>
      </c>
      <c r="BO878" s="218" t="s">
        <v>153</v>
      </c>
      <c r="BP878" s="218">
        <v>9197019</v>
      </c>
      <c r="BQ878" s="218">
        <v>117676</v>
      </c>
      <c r="BR878" s="218" t="s">
        <v>979</v>
      </c>
      <c r="BS878" s="218" t="s">
        <v>241</v>
      </c>
      <c r="BT878" s="194" t="str">
        <f t="shared" si="62"/>
        <v>Maintained</v>
      </c>
      <c r="BU878" s="211">
        <v>106</v>
      </c>
      <c r="BV878" s="211">
        <v>0</v>
      </c>
      <c r="BW878" s="199">
        <f t="shared" si="63"/>
        <v>11</v>
      </c>
      <c r="BX878" s="195" t="str">
        <f t="shared" si="64"/>
        <v>91911</v>
      </c>
      <c r="BY878" s="195"/>
    </row>
    <row r="879" spans="66:77" ht="14.5" x14ac:dyDescent="0.35">
      <c r="BN879" s="218">
        <v>919</v>
      </c>
      <c r="BO879" s="218" t="s">
        <v>153</v>
      </c>
      <c r="BP879" s="218">
        <v>9197022</v>
      </c>
      <c r="BQ879" s="218">
        <v>117679</v>
      </c>
      <c r="BR879" s="218" t="s">
        <v>980</v>
      </c>
      <c r="BS879" s="218" t="s">
        <v>241</v>
      </c>
      <c r="BT879" s="194" t="str">
        <f t="shared" si="62"/>
        <v>Maintained</v>
      </c>
      <c r="BU879" s="211">
        <v>37</v>
      </c>
      <c r="BV879" s="211">
        <v>75</v>
      </c>
      <c r="BW879" s="199">
        <f t="shared" si="63"/>
        <v>12</v>
      </c>
      <c r="BX879" s="195" t="str">
        <f t="shared" si="64"/>
        <v>91912</v>
      </c>
      <c r="BY879" s="195"/>
    </row>
    <row r="880" spans="66:77" ht="14.5" x14ac:dyDescent="0.35">
      <c r="BN880" s="218">
        <v>919</v>
      </c>
      <c r="BO880" s="218" t="s">
        <v>153</v>
      </c>
      <c r="BP880" s="218">
        <v>9197023</v>
      </c>
      <c r="BQ880" s="218">
        <v>117680</v>
      </c>
      <c r="BR880" s="218" t="s">
        <v>713</v>
      </c>
      <c r="BS880" s="218" t="s">
        <v>241</v>
      </c>
      <c r="BT880" s="194" t="str">
        <f t="shared" si="62"/>
        <v>Maintained</v>
      </c>
      <c r="BU880" s="211">
        <v>50</v>
      </c>
      <c r="BV880" s="211">
        <v>55</v>
      </c>
      <c r="BW880" s="199">
        <f t="shared" si="63"/>
        <v>13</v>
      </c>
      <c r="BX880" s="195" t="str">
        <f t="shared" si="64"/>
        <v>91913</v>
      </c>
      <c r="BY880" s="195"/>
    </row>
    <row r="881" spans="66:77" ht="14.5" x14ac:dyDescent="0.35">
      <c r="BN881" s="218">
        <v>919</v>
      </c>
      <c r="BO881" s="218" t="s">
        <v>153</v>
      </c>
      <c r="BP881" s="218">
        <v>9197024</v>
      </c>
      <c r="BQ881" s="218">
        <v>117681</v>
      </c>
      <c r="BR881" s="218" t="s">
        <v>981</v>
      </c>
      <c r="BS881" s="218" t="s">
        <v>241</v>
      </c>
      <c r="BT881" s="194" t="str">
        <f t="shared" si="62"/>
        <v>Maintained</v>
      </c>
      <c r="BU881" s="211">
        <v>35</v>
      </c>
      <c r="BV881" s="211">
        <v>70</v>
      </c>
      <c r="BW881" s="199">
        <f t="shared" si="63"/>
        <v>14</v>
      </c>
      <c r="BX881" s="195" t="str">
        <f t="shared" si="64"/>
        <v>91914</v>
      </c>
      <c r="BY881" s="195"/>
    </row>
    <row r="882" spans="66:77" ht="14.5" x14ac:dyDescent="0.35">
      <c r="BN882" s="218">
        <v>919</v>
      </c>
      <c r="BO882" s="218" t="s">
        <v>153</v>
      </c>
      <c r="BP882" s="218">
        <v>9197025</v>
      </c>
      <c r="BQ882" s="218">
        <v>117682</v>
      </c>
      <c r="BR882" s="218" t="s">
        <v>308</v>
      </c>
      <c r="BS882" s="218" t="s">
        <v>241</v>
      </c>
      <c r="BT882" s="194" t="str">
        <f t="shared" si="62"/>
        <v>Maintained</v>
      </c>
      <c r="BU882" s="211">
        <v>46</v>
      </c>
      <c r="BV882" s="211">
        <v>80</v>
      </c>
      <c r="BW882" s="199">
        <f t="shared" si="63"/>
        <v>15</v>
      </c>
      <c r="BX882" s="195" t="str">
        <f t="shared" si="64"/>
        <v>91915</v>
      </c>
      <c r="BY882" s="195"/>
    </row>
    <row r="883" spans="66:77" ht="14.5" x14ac:dyDescent="0.35">
      <c r="BN883" s="218">
        <v>919</v>
      </c>
      <c r="BO883" s="218" t="s">
        <v>153</v>
      </c>
      <c r="BP883" s="218">
        <v>9197026</v>
      </c>
      <c r="BQ883" s="218">
        <v>117683</v>
      </c>
      <c r="BR883" s="218" t="s">
        <v>982</v>
      </c>
      <c r="BS883" s="218" t="s">
        <v>241</v>
      </c>
      <c r="BT883" s="194" t="str">
        <f t="shared" si="62"/>
        <v>Maintained</v>
      </c>
      <c r="BU883" s="211">
        <v>51</v>
      </c>
      <c r="BV883" s="211">
        <v>48</v>
      </c>
      <c r="BW883" s="199">
        <f t="shared" si="63"/>
        <v>16</v>
      </c>
      <c r="BX883" s="195" t="str">
        <f t="shared" si="64"/>
        <v>91916</v>
      </c>
      <c r="BY883" s="195"/>
    </row>
    <row r="884" spans="66:77" ht="14.5" x14ac:dyDescent="0.35">
      <c r="BN884" s="218">
        <v>919</v>
      </c>
      <c r="BO884" s="218" t="s">
        <v>153</v>
      </c>
      <c r="BP884" s="218">
        <v>9197028</v>
      </c>
      <c r="BQ884" s="218">
        <v>117684</v>
      </c>
      <c r="BR884" s="218" t="s">
        <v>983</v>
      </c>
      <c r="BS884" s="218" t="s">
        <v>241</v>
      </c>
      <c r="BT884" s="194" t="str">
        <f t="shared" si="62"/>
        <v>Maintained</v>
      </c>
      <c r="BU884" s="211">
        <v>92</v>
      </c>
      <c r="BV884" s="211">
        <v>77</v>
      </c>
      <c r="BW884" s="199">
        <f t="shared" si="63"/>
        <v>17</v>
      </c>
      <c r="BX884" s="195" t="str">
        <f t="shared" si="64"/>
        <v>91917</v>
      </c>
      <c r="BY884" s="195"/>
    </row>
    <row r="885" spans="66:77" ht="14.5" x14ac:dyDescent="0.35">
      <c r="BN885" s="218">
        <v>919</v>
      </c>
      <c r="BO885" s="218" t="s">
        <v>153</v>
      </c>
      <c r="BP885" s="218">
        <v>9197030</v>
      </c>
      <c r="BQ885" s="218">
        <v>149736</v>
      </c>
      <c r="BR885" s="218" t="s">
        <v>1252</v>
      </c>
      <c r="BS885" s="218" t="s">
        <v>256</v>
      </c>
      <c r="BT885" s="194" t="str">
        <f t="shared" si="62"/>
        <v>Academy</v>
      </c>
      <c r="BU885" s="211">
        <v>0</v>
      </c>
      <c r="BV885" s="211">
        <v>20</v>
      </c>
      <c r="BW885" s="199">
        <f t="shared" si="63"/>
        <v>18</v>
      </c>
      <c r="BX885" s="195" t="str">
        <f t="shared" si="64"/>
        <v>91918</v>
      </c>
      <c r="BY885" s="195"/>
    </row>
    <row r="886" spans="66:77" ht="14.5" x14ac:dyDescent="0.35">
      <c r="BN886" s="218">
        <v>919</v>
      </c>
      <c r="BO886" s="218" t="s">
        <v>153</v>
      </c>
      <c r="BP886" s="218">
        <v>9197032</v>
      </c>
      <c r="BQ886" s="218">
        <v>117685</v>
      </c>
      <c r="BR886" s="218" t="s">
        <v>984</v>
      </c>
      <c r="BS886" s="218" t="s">
        <v>241</v>
      </c>
      <c r="BT886" s="194" t="str">
        <f t="shared" si="62"/>
        <v>Maintained</v>
      </c>
      <c r="BU886" s="211">
        <v>71</v>
      </c>
      <c r="BV886" s="211">
        <v>71</v>
      </c>
      <c r="BW886" s="199">
        <f t="shared" si="63"/>
        <v>19</v>
      </c>
      <c r="BX886" s="195" t="str">
        <f t="shared" si="64"/>
        <v>91919</v>
      </c>
      <c r="BY886" s="195"/>
    </row>
    <row r="887" spans="66:77" ht="14.5" x14ac:dyDescent="0.35">
      <c r="BN887" s="218">
        <v>919</v>
      </c>
      <c r="BO887" s="218" t="s">
        <v>153</v>
      </c>
      <c r="BP887" s="218">
        <v>9197033</v>
      </c>
      <c r="BQ887" s="218">
        <v>117686</v>
      </c>
      <c r="BR887" s="218" t="s">
        <v>985</v>
      </c>
      <c r="BS887" s="218" t="s">
        <v>241</v>
      </c>
      <c r="BT887" s="194" t="str">
        <f t="shared" si="62"/>
        <v>Maintained</v>
      </c>
      <c r="BU887" s="211">
        <v>0</v>
      </c>
      <c r="BV887" s="211">
        <v>83</v>
      </c>
      <c r="BW887" s="199">
        <f t="shared" si="63"/>
        <v>20</v>
      </c>
      <c r="BX887" s="195" t="str">
        <f t="shared" si="64"/>
        <v>91920</v>
      </c>
      <c r="BY887" s="195"/>
    </row>
    <row r="888" spans="66:77" ht="14.5" x14ac:dyDescent="0.35">
      <c r="BN888" s="218">
        <v>919</v>
      </c>
      <c r="BO888" s="218" t="s">
        <v>153</v>
      </c>
      <c r="BP888" s="218">
        <v>9197034</v>
      </c>
      <c r="BQ888" s="218">
        <v>143604</v>
      </c>
      <c r="BR888" s="218" t="s">
        <v>986</v>
      </c>
      <c r="BS888" s="218" t="s">
        <v>245</v>
      </c>
      <c r="BT888" s="194" t="str">
        <f t="shared" si="62"/>
        <v>Academy</v>
      </c>
      <c r="BU888" s="211">
        <v>98.5</v>
      </c>
      <c r="BV888" s="211">
        <v>0</v>
      </c>
      <c r="BW888" s="199">
        <f t="shared" si="63"/>
        <v>21</v>
      </c>
      <c r="BX888" s="195" t="str">
        <f t="shared" si="64"/>
        <v>91921</v>
      </c>
      <c r="BY888" s="195"/>
    </row>
    <row r="889" spans="66:77" ht="14.5" x14ac:dyDescent="0.35">
      <c r="BN889" s="218">
        <v>919</v>
      </c>
      <c r="BO889" s="218" t="s">
        <v>153</v>
      </c>
      <c r="BP889" s="218">
        <v>9197041</v>
      </c>
      <c r="BQ889" s="218">
        <v>137997</v>
      </c>
      <c r="BR889" s="218" t="s">
        <v>987</v>
      </c>
      <c r="BS889" s="218" t="s">
        <v>245</v>
      </c>
      <c r="BT889" s="194" t="str">
        <f t="shared" si="62"/>
        <v>Academy</v>
      </c>
      <c r="BU889" s="211">
        <v>125</v>
      </c>
      <c r="BV889" s="211">
        <v>0</v>
      </c>
      <c r="BW889" s="199">
        <f t="shared" si="63"/>
        <v>22</v>
      </c>
      <c r="BX889" s="195" t="str">
        <f t="shared" si="64"/>
        <v>91922</v>
      </c>
      <c r="BY889" s="195"/>
    </row>
    <row r="890" spans="66:77" ht="14.5" x14ac:dyDescent="0.35">
      <c r="BN890" s="218">
        <v>919</v>
      </c>
      <c r="BO890" s="218" t="s">
        <v>153</v>
      </c>
      <c r="BP890" s="218">
        <v>9197042</v>
      </c>
      <c r="BQ890" s="218">
        <v>117690</v>
      </c>
      <c r="BR890" s="218" t="s">
        <v>988</v>
      </c>
      <c r="BS890" s="218" t="s">
        <v>241</v>
      </c>
      <c r="BT890" s="194" t="str">
        <f t="shared" si="62"/>
        <v>Maintained</v>
      </c>
      <c r="BU890" s="211">
        <v>76</v>
      </c>
      <c r="BV890" s="211">
        <v>98</v>
      </c>
      <c r="BW890" s="199">
        <f t="shared" si="63"/>
        <v>23</v>
      </c>
      <c r="BX890" s="195" t="str">
        <f t="shared" si="64"/>
        <v>91923</v>
      </c>
      <c r="BY890" s="195"/>
    </row>
    <row r="891" spans="66:77" ht="14.5" x14ac:dyDescent="0.35">
      <c r="BN891" s="218">
        <v>919</v>
      </c>
      <c r="BO891" s="218" t="s">
        <v>153</v>
      </c>
      <c r="BP891" s="218">
        <v>9197043</v>
      </c>
      <c r="BQ891" s="218">
        <v>117691</v>
      </c>
      <c r="BR891" s="218" t="s">
        <v>989</v>
      </c>
      <c r="BS891" s="218" t="s">
        <v>241</v>
      </c>
      <c r="BT891" s="194" t="str">
        <f t="shared" si="62"/>
        <v>Maintained</v>
      </c>
      <c r="BU891" s="211">
        <v>31</v>
      </c>
      <c r="BV891" s="211">
        <v>0</v>
      </c>
      <c r="BW891" s="199">
        <f t="shared" si="63"/>
        <v>24</v>
      </c>
      <c r="BX891" s="195" t="str">
        <f t="shared" si="64"/>
        <v>91924</v>
      </c>
      <c r="BY891" s="195"/>
    </row>
    <row r="892" spans="66:77" ht="14.5" x14ac:dyDescent="0.35">
      <c r="BN892" s="218">
        <v>919</v>
      </c>
      <c r="BO892" s="218" t="s">
        <v>153</v>
      </c>
      <c r="BP892" s="218">
        <v>9197044</v>
      </c>
      <c r="BQ892" s="218">
        <v>130362</v>
      </c>
      <c r="BR892" s="218" t="s">
        <v>990</v>
      </c>
      <c r="BS892" s="218" t="s">
        <v>241</v>
      </c>
      <c r="BT892" s="194" t="str">
        <f t="shared" si="62"/>
        <v>Maintained</v>
      </c>
      <c r="BU892" s="211">
        <v>87</v>
      </c>
      <c r="BV892" s="211">
        <v>0</v>
      </c>
      <c r="BW892" s="199">
        <f t="shared" si="63"/>
        <v>25</v>
      </c>
      <c r="BX892" s="195" t="str">
        <f t="shared" si="64"/>
        <v>91925</v>
      </c>
      <c r="BY892" s="195"/>
    </row>
    <row r="893" spans="66:77" ht="14.5" x14ac:dyDescent="0.35">
      <c r="BN893" s="218">
        <v>919</v>
      </c>
      <c r="BO893" s="218" t="s">
        <v>153</v>
      </c>
      <c r="BP893" s="218">
        <v>9197047</v>
      </c>
      <c r="BQ893" s="218">
        <v>131319</v>
      </c>
      <c r="BR893" s="218" t="s">
        <v>992</v>
      </c>
      <c r="BS893" s="218" t="s">
        <v>241</v>
      </c>
      <c r="BT893" s="194" t="str">
        <f t="shared" si="62"/>
        <v>Maintained</v>
      </c>
      <c r="BU893" s="211">
        <v>60</v>
      </c>
      <c r="BV893" s="211">
        <v>0</v>
      </c>
      <c r="BW893" s="199">
        <f t="shared" si="63"/>
        <v>26</v>
      </c>
      <c r="BX893" s="195" t="str">
        <f t="shared" si="64"/>
        <v>91926</v>
      </c>
      <c r="BY893" s="195"/>
    </row>
    <row r="894" spans="66:77" ht="14.5" x14ac:dyDescent="0.35">
      <c r="BN894" s="218">
        <v>921</v>
      </c>
      <c r="BO894" s="218" t="s">
        <v>156</v>
      </c>
      <c r="BP894" s="218">
        <v>9217001</v>
      </c>
      <c r="BQ894" s="218">
        <v>118227</v>
      </c>
      <c r="BR894" s="218" t="s">
        <v>993</v>
      </c>
      <c r="BS894" s="218" t="s">
        <v>241</v>
      </c>
      <c r="BT894" s="194" t="str">
        <f t="shared" si="62"/>
        <v>Maintained</v>
      </c>
      <c r="BU894" s="211">
        <v>0</v>
      </c>
      <c r="BV894" s="211">
        <v>200</v>
      </c>
      <c r="BW894" s="199">
        <f t="shared" si="63"/>
        <v>1</v>
      </c>
      <c r="BX894" s="195" t="str">
        <f t="shared" si="64"/>
        <v>9211</v>
      </c>
      <c r="BY894" s="195"/>
    </row>
    <row r="895" spans="66:77" ht="14.5" x14ac:dyDescent="0.35">
      <c r="BN895" s="218">
        <v>921</v>
      </c>
      <c r="BO895" s="218" t="s">
        <v>156</v>
      </c>
      <c r="BP895" s="218">
        <v>9217003</v>
      </c>
      <c r="BQ895" s="218">
        <v>118228</v>
      </c>
      <c r="BR895" s="218" t="s">
        <v>994</v>
      </c>
      <c r="BS895" s="218" t="s">
        <v>241</v>
      </c>
      <c r="BT895" s="194" t="str">
        <f t="shared" si="62"/>
        <v>Maintained</v>
      </c>
      <c r="BU895" s="211">
        <v>105</v>
      </c>
      <c r="BV895" s="211">
        <v>0</v>
      </c>
      <c r="BW895" s="199">
        <f t="shared" si="63"/>
        <v>2</v>
      </c>
      <c r="BX895" s="195" t="str">
        <f t="shared" si="64"/>
        <v>9212</v>
      </c>
      <c r="BY895" s="195"/>
    </row>
    <row r="896" spans="66:77" ht="14.5" x14ac:dyDescent="0.35">
      <c r="BN896" s="218">
        <v>925</v>
      </c>
      <c r="BO896" s="218" t="s">
        <v>166</v>
      </c>
      <c r="BP896" s="218">
        <v>9257002</v>
      </c>
      <c r="BQ896" s="218">
        <v>141253</v>
      </c>
      <c r="BR896" s="218" t="s">
        <v>995</v>
      </c>
      <c r="BS896" s="218" t="s">
        <v>245</v>
      </c>
      <c r="BT896" s="194" t="str">
        <f t="shared" si="62"/>
        <v>Academy</v>
      </c>
      <c r="BU896" s="211">
        <v>49</v>
      </c>
      <c r="BV896" s="211">
        <v>123</v>
      </c>
      <c r="BW896" s="199">
        <f t="shared" si="63"/>
        <v>1</v>
      </c>
      <c r="BX896" s="195" t="str">
        <f t="shared" si="64"/>
        <v>9251</v>
      </c>
      <c r="BY896" s="195"/>
    </row>
    <row r="897" spans="66:77" ht="14.5" x14ac:dyDescent="0.35">
      <c r="BN897" s="218">
        <v>925</v>
      </c>
      <c r="BO897" s="218" t="s">
        <v>166</v>
      </c>
      <c r="BP897" s="218">
        <v>9257005</v>
      </c>
      <c r="BQ897" s="218">
        <v>141254</v>
      </c>
      <c r="BR897" s="218" t="s">
        <v>996</v>
      </c>
      <c r="BS897" s="218" t="s">
        <v>245</v>
      </c>
      <c r="BT897" s="194" t="str">
        <f t="shared" si="62"/>
        <v>Academy</v>
      </c>
      <c r="BU897" s="211">
        <v>21</v>
      </c>
      <c r="BV897" s="211">
        <v>57</v>
      </c>
      <c r="BW897" s="199">
        <f t="shared" si="63"/>
        <v>2</v>
      </c>
      <c r="BX897" s="195" t="str">
        <f t="shared" si="64"/>
        <v>9252</v>
      </c>
      <c r="BY897" s="195"/>
    </row>
    <row r="898" spans="66:77" ht="14.5" x14ac:dyDescent="0.35">
      <c r="BN898" s="218">
        <v>925</v>
      </c>
      <c r="BO898" s="218" t="s">
        <v>166</v>
      </c>
      <c r="BP898" s="218">
        <v>9257008</v>
      </c>
      <c r="BQ898" s="218">
        <v>143257</v>
      </c>
      <c r="BR898" s="218" t="s">
        <v>997</v>
      </c>
      <c r="BS898" s="218" t="s">
        <v>245</v>
      </c>
      <c r="BT898" s="194" t="str">
        <f t="shared" si="62"/>
        <v>Academy</v>
      </c>
      <c r="BU898" s="211">
        <v>101</v>
      </c>
      <c r="BV898" s="211">
        <v>0</v>
      </c>
      <c r="BW898" s="199">
        <f t="shared" si="63"/>
        <v>3</v>
      </c>
      <c r="BX898" s="195" t="str">
        <f t="shared" si="64"/>
        <v>9253</v>
      </c>
      <c r="BY898" s="195"/>
    </row>
    <row r="899" spans="66:77" ht="14.5" x14ac:dyDescent="0.35">
      <c r="BN899" s="218">
        <v>925</v>
      </c>
      <c r="BO899" s="218" t="s">
        <v>166</v>
      </c>
      <c r="BP899" s="218">
        <v>9257009</v>
      </c>
      <c r="BQ899" s="218">
        <v>142667</v>
      </c>
      <c r="BR899" s="218" t="s">
        <v>1217</v>
      </c>
      <c r="BS899" s="218" t="s">
        <v>245</v>
      </c>
      <c r="BT899" s="194" t="str">
        <f t="shared" si="62"/>
        <v>Academy</v>
      </c>
      <c r="BU899" s="211">
        <v>32</v>
      </c>
      <c r="BV899" s="211">
        <v>184</v>
      </c>
      <c r="BW899" s="199">
        <f t="shared" si="63"/>
        <v>4</v>
      </c>
      <c r="BX899" s="195" t="str">
        <f t="shared" si="64"/>
        <v>9254</v>
      </c>
      <c r="BY899" s="195"/>
    </row>
    <row r="900" spans="66:77" ht="14.5" x14ac:dyDescent="0.35">
      <c r="BN900" s="218">
        <v>925</v>
      </c>
      <c r="BO900" s="218" t="s">
        <v>166</v>
      </c>
      <c r="BP900" s="218">
        <v>9257010</v>
      </c>
      <c r="BQ900" s="218">
        <v>142666</v>
      </c>
      <c r="BR900" s="218" t="s">
        <v>1179</v>
      </c>
      <c r="BS900" s="218" t="s">
        <v>245</v>
      </c>
      <c r="BT900" s="194" t="str">
        <f t="shared" si="62"/>
        <v>Academy</v>
      </c>
      <c r="BU900" s="211">
        <v>68</v>
      </c>
      <c r="BV900" s="211">
        <v>80</v>
      </c>
      <c r="BW900" s="199">
        <f t="shared" si="63"/>
        <v>5</v>
      </c>
      <c r="BX900" s="195" t="str">
        <f t="shared" si="64"/>
        <v>9255</v>
      </c>
      <c r="BY900" s="195"/>
    </row>
    <row r="901" spans="66:77" ht="14.5" x14ac:dyDescent="0.35">
      <c r="BN901" s="218">
        <v>925</v>
      </c>
      <c r="BO901" s="218" t="s">
        <v>166</v>
      </c>
      <c r="BP901" s="218">
        <v>9257012</v>
      </c>
      <c r="BQ901" s="218">
        <v>120753</v>
      </c>
      <c r="BR901" s="218" t="s">
        <v>998</v>
      </c>
      <c r="BS901" s="218" t="s">
        <v>241</v>
      </c>
      <c r="BT901" s="194" t="str">
        <f t="shared" ref="BT901:BT964" si="65">IF(OR(LEFT(BS901,7)="Academy",LEFT(BS901,11)="Free School"),"Academy","Maintained")</f>
        <v>Maintained</v>
      </c>
      <c r="BU901" s="211">
        <v>0</v>
      </c>
      <c r="BV901" s="211">
        <v>4</v>
      </c>
      <c r="BW901" s="199">
        <f t="shared" si="63"/>
        <v>6</v>
      </c>
      <c r="BX901" s="195" t="str">
        <f t="shared" si="64"/>
        <v>9256</v>
      </c>
      <c r="BY901" s="195"/>
    </row>
    <row r="902" spans="66:77" ht="14.5" x14ac:dyDescent="0.35">
      <c r="BN902" s="218">
        <v>925</v>
      </c>
      <c r="BO902" s="218" t="s">
        <v>166</v>
      </c>
      <c r="BP902" s="218">
        <v>9257015</v>
      </c>
      <c r="BQ902" s="218">
        <v>120754</v>
      </c>
      <c r="BR902" s="218" t="s">
        <v>999</v>
      </c>
      <c r="BS902" s="218" t="s">
        <v>241</v>
      </c>
      <c r="BT902" s="194" t="str">
        <f t="shared" si="65"/>
        <v>Maintained</v>
      </c>
      <c r="BU902" s="211">
        <v>80</v>
      </c>
      <c r="BV902" s="211">
        <v>155</v>
      </c>
      <c r="BW902" s="199">
        <f t="shared" si="63"/>
        <v>7</v>
      </c>
      <c r="BX902" s="195" t="str">
        <f t="shared" si="64"/>
        <v>9257</v>
      </c>
      <c r="BY902" s="195"/>
    </row>
    <row r="903" spans="66:77" ht="14.5" x14ac:dyDescent="0.35">
      <c r="BN903" s="218">
        <v>925</v>
      </c>
      <c r="BO903" s="218" t="s">
        <v>166</v>
      </c>
      <c r="BP903" s="218">
        <v>9257016</v>
      </c>
      <c r="BQ903" s="218">
        <v>120755</v>
      </c>
      <c r="BR903" s="218" t="s">
        <v>1000</v>
      </c>
      <c r="BS903" s="218" t="s">
        <v>241</v>
      </c>
      <c r="BT903" s="194" t="str">
        <f t="shared" si="65"/>
        <v>Maintained</v>
      </c>
      <c r="BU903" s="211">
        <v>63</v>
      </c>
      <c r="BV903" s="211">
        <v>98</v>
      </c>
      <c r="BW903" s="199">
        <f t="shared" si="63"/>
        <v>8</v>
      </c>
      <c r="BX903" s="195" t="str">
        <f t="shared" si="64"/>
        <v>9258</v>
      </c>
      <c r="BY903" s="195"/>
    </row>
    <row r="904" spans="66:77" ht="14.5" x14ac:dyDescent="0.35">
      <c r="BN904" s="218">
        <v>925</v>
      </c>
      <c r="BO904" s="218" t="s">
        <v>166</v>
      </c>
      <c r="BP904" s="218">
        <v>9257021</v>
      </c>
      <c r="BQ904" s="218">
        <v>142308</v>
      </c>
      <c r="BR904" s="218" t="s">
        <v>1180</v>
      </c>
      <c r="BS904" s="218" t="s">
        <v>245</v>
      </c>
      <c r="BT904" s="194" t="str">
        <f t="shared" si="65"/>
        <v>Academy</v>
      </c>
      <c r="BU904" s="211">
        <v>41</v>
      </c>
      <c r="BV904" s="211">
        <v>136</v>
      </c>
      <c r="BW904" s="199">
        <f t="shared" si="63"/>
        <v>9</v>
      </c>
      <c r="BX904" s="195" t="str">
        <f t="shared" si="64"/>
        <v>9259</v>
      </c>
      <c r="BY904" s="195"/>
    </row>
    <row r="905" spans="66:77" ht="14.5" x14ac:dyDescent="0.35">
      <c r="BN905" s="218">
        <v>925</v>
      </c>
      <c r="BO905" s="218" t="s">
        <v>166</v>
      </c>
      <c r="BP905" s="218">
        <v>9257024</v>
      </c>
      <c r="BQ905" s="218">
        <v>139625</v>
      </c>
      <c r="BR905" s="218" t="s">
        <v>1001</v>
      </c>
      <c r="BS905" s="218" t="s">
        <v>245</v>
      </c>
      <c r="BT905" s="194" t="str">
        <f t="shared" si="65"/>
        <v>Academy</v>
      </c>
      <c r="BU905" s="211">
        <v>43</v>
      </c>
      <c r="BV905" s="211">
        <v>53</v>
      </c>
      <c r="BW905" s="199">
        <f t="shared" si="63"/>
        <v>10</v>
      </c>
      <c r="BX905" s="195" t="str">
        <f t="shared" si="64"/>
        <v>92510</v>
      </c>
      <c r="BY905" s="195"/>
    </row>
    <row r="906" spans="66:77" ht="14.5" x14ac:dyDescent="0.35">
      <c r="BN906" s="218">
        <v>925</v>
      </c>
      <c r="BO906" s="218" t="s">
        <v>166</v>
      </c>
      <c r="BP906" s="218">
        <v>9257025</v>
      </c>
      <c r="BQ906" s="218">
        <v>142309</v>
      </c>
      <c r="BR906" s="218" t="s">
        <v>1181</v>
      </c>
      <c r="BS906" s="218" t="s">
        <v>245</v>
      </c>
      <c r="BT906" s="194" t="str">
        <f t="shared" si="65"/>
        <v>Academy</v>
      </c>
      <c r="BU906" s="211">
        <v>42.5</v>
      </c>
      <c r="BV906" s="211">
        <v>58</v>
      </c>
      <c r="BW906" s="199">
        <f t="shared" ref="BW906:BW969" si="66">IF(BN906=BN905,BW905+1,1)</f>
        <v>11</v>
      </c>
      <c r="BX906" s="195" t="str">
        <f t="shared" ref="BX906:BX969" si="67">BN906&amp;BW906</f>
        <v>92511</v>
      </c>
      <c r="BY906" s="195"/>
    </row>
    <row r="907" spans="66:77" ht="14.5" x14ac:dyDescent="0.35">
      <c r="BN907" s="218">
        <v>925</v>
      </c>
      <c r="BO907" s="218" t="s">
        <v>166</v>
      </c>
      <c r="BP907" s="218">
        <v>9257028</v>
      </c>
      <c r="BQ907" s="218">
        <v>147414</v>
      </c>
      <c r="BR907" s="218" t="s">
        <v>1002</v>
      </c>
      <c r="BS907" s="218" t="s">
        <v>245</v>
      </c>
      <c r="BT907" s="194" t="str">
        <f t="shared" si="65"/>
        <v>Academy</v>
      </c>
      <c r="BU907" s="211">
        <v>66</v>
      </c>
      <c r="BV907" s="211">
        <v>75</v>
      </c>
      <c r="BW907" s="199">
        <f t="shared" si="66"/>
        <v>12</v>
      </c>
      <c r="BX907" s="195" t="str">
        <f t="shared" si="67"/>
        <v>92512</v>
      </c>
      <c r="BY907" s="195"/>
    </row>
    <row r="908" spans="66:77" ht="14.5" x14ac:dyDescent="0.35">
      <c r="BN908" s="218">
        <v>925</v>
      </c>
      <c r="BO908" s="218" t="s">
        <v>166</v>
      </c>
      <c r="BP908" s="218">
        <v>9257029</v>
      </c>
      <c r="BQ908" s="218">
        <v>139316</v>
      </c>
      <c r="BR908" s="218" t="s">
        <v>1003</v>
      </c>
      <c r="BS908" s="218" t="s">
        <v>245</v>
      </c>
      <c r="BT908" s="194" t="str">
        <f t="shared" si="65"/>
        <v>Academy</v>
      </c>
      <c r="BU908" s="211">
        <v>30.5</v>
      </c>
      <c r="BV908" s="211">
        <v>52</v>
      </c>
      <c r="BW908" s="199">
        <f t="shared" si="66"/>
        <v>13</v>
      </c>
      <c r="BX908" s="195" t="str">
        <f t="shared" si="67"/>
        <v>92513</v>
      </c>
      <c r="BY908" s="195"/>
    </row>
    <row r="909" spans="66:77" ht="14.5" x14ac:dyDescent="0.35">
      <c r="BN909" s="218">
        <v>925</v>
      </c>
      <c r="BO909" s="218" t="s">
        <v>166</v>
      </c>
      <c r="BP909" s="218">
        <v>9257030</v>
      </c>
      <c r="BQ909" s="218">
        <v>142510</v>
      </c>
      <c r="BR909" s="218" t="s">
        <v>931</v>
      </c>
      <c r="BS909" s="218" t="s">
        <v>245</v>
      </c>
      <c r="BT909" s="194" t="str">
        <f t="shared" si="65"/>
        <v>Academy</v>
      </c>
      <c r="BU909" s="211">
        <v>0</v>
      </c>
      <c r="BV909" s="211">
        <v>71</v>
      </c>
      <c r="BW909" s="199">
        <f t="shared" si="66"/>
        <v>14</v>
      </c>
      <c r="BX909" s="195" t="str">
        <f t="shared" si="67"/>
        <v>92514</v>
      </c>
      <c r="BY909" s="195"/>
    </row>
    <row r="910" spans="66:77" ht="14.5" x14ac:dyDescent="0.35">
      <c r="BN910" s="218">
        <v>925</v>
      </c>
      <c r="BO910" s="218" t="s">
        <v>166</v>
      </c>
      <c r="BP910" s="218">
        <v>9257031</v>
      </c>
      <c r="BQ910" s="218">
        <v>134229</v>
      </c>
      <c r="BR910" s="218" t="s">
        <v>1004</v>
      </c>
      <c r="BS910" s="218" t="s">
        <v>241</v>
      </c>
      <c r="BT910" s="194" t="str">
        <f t="shared" si="65"/>
        <v>Maintained</v>
      </c>
      <c r="BU910" s="211">
        <v>78</v>
      </c>
      <c r="BV910" s="211">
        <v>0</v>
      </c>
      <c r="BW910" s="199">
        <f t="shared" si="66"/>
        <v>15</v>
      </c>
      <c r="BX910" s="195" t="str">
        <f t="shared" si="67"/>
        <v>92515</v>
      </c>
      <c r="BY910" s="195"/>
    </row>
    <row r="911" spans="66:77" ht="14.5" x14ac:dyDescent="0.35">
      <c r="BN911" s="218">
        <v>925</v>
      </c>
      <c r="BO911" s="218" t="s">
        <v>166</v>
      </c>
      <c r="BP911" s="218">
        <v>9257032</v>
      </c>
      <c r="BQ911" s="218">
        <v>131277</v>
      </c>
      <c r="BR911" s="218" t="s">
        <v>1005</v>
      </c>
      <c r="BS911" s="218" t="s">
        <v>241</v>
      </c>
      <c r="BT911" s="194" t="str">
        <f t="shared" si="65"/>
        <v>Maintained</v>
      </c>
      <c r="BU911" s="211">
        <v>0</v>
      </c>
      <c r="BV911" s="211">
        <v>114.5</v>
      </c>
      <c r="BW911" s="199">
        <f t="shared" si="66"/>
        <v>16</v>
      </c>
      <c r="BX911" s="195" t="str">
        <f t="shared" si="67"/>
        <v>92516</v>
      </c>
      <c r="BY911" s="195"/>
    </row>
    <row r="912" spans="66:77" ht="14.5" x14ac:dyDescent="0.35">
      <c r="BN912" s="218">
        <v>925</v>
      </c>
      <c r="BO912" s="218" t="s">
        <v>166</v>
      </c>
      <c r="BP912" s="218">
        <v>9257033</v>
      </c>
      <c r="BQ912" s="218">
        <v>142168</v>
      </c>
      <c r="BR912" s="218" t="s">
        <v>1006</v>
      </c>
      <c r="BS912" s="218" t="s">
        <v>245</v>
      </c>
      <c r="BT912" s="194" t="str">
        <f t="shared" si="65"/>
        <v>Academy</v>
      </c>
      <c r="BU912" s="211">
        <v>116</v>
      </c>
      <c r="BV912" s="211">
        <v>0</v>
      </c>
      <c r="BW912" s="199">
        <f t="shared" si="66"/>
        <v>17</v>
      </c>
      <c r="BX912" s="195" t="str">
        <f t="shared" si="67"/>
        <v>92517</v>
      </c>
      <c r="BY912" s="195"/>
    </row>
    <row r="913" spans="66:77" ht="14.5" x14ac:dyDescent="0.35">
      <c r="BN913" s="218">
        <v>925</v>
      </c>
      <c r="BO913" s="218" t="s">
        <v>166</v>
      </c>
      <c r="BP913" s="218">
        <v>9257034</v>
      </c>
      <c r="BQ913" s="218">
        <v>142136</v>
      </c>
      <c r="BR913" s="218" t="s">
        <v>1007</v>
      </c>
      <c r="BS913" s="218" t="s">
        <v>245</v>
      </c>
      <c r="BT913" s="194" t="str">
        <f t="shared" si="65"/>
        <v>Academy</v>
      </c>
      <c r="BU913" s="211">
        <v>0</v>
      </c>
      <c r="BV913" s="211">
        <v>141</v>
      </c>
      <c r="BW913" s="199">
        <f t="shared" si="66"/>
        <v>18</v>
      </c>
      <c r="BX913" s="195" t="str">
        <f t="shared" si="67"/>
        <v>92518</v>
      </c>
      <c r="BY913" s="195"/>
    </row>
    <row r="914" spans="66:77" ht="14.5" x14ac:dyDescent="0.35">
      <c r="BN914" s="218">
        <v>926</v>
      </c>
      <c r="BO914" s="218" t="s">
        <v>176</v>
      </c>
      <c r="BP914" s="218">
        <v>9267000</v>
      </c>
      <c r="BQ914" s="218">
        <v>141948</v>
      </c>
      <c r="BR914" s="218" t="s">
        <v>1008</v>
      </c>
      <c r="BS914" s="218" t="s">
        <v>286</v>
      </c>
      <c r="BT914" s="194" t="str">
        <f t="shared" si="65"/>
        <v>Academy</v>
      </c>
      <c r="BU914" s="211">
        <v>33</v>
      </c>
      <c r="BV914" s="211">
        <v>41</v>
      </c>
      <c r="BW914" s="199">
        <f t="shared" si="66"/>
        <v>1</v>
      </c>
      <c r="BX914" s="195" t="str">
        <f t="shared" si="67"/>
        <v>9261</v>
      </c>
      <c r="BY914" s="195"/>
    </row>
    <row r="915" spans="66:77" ht="14.5" x14ac:dyDescent="0.35">
      <c r="BN915" s="218">
        <v>926</v>
      </c>
      <c r="BO915" s="218" t="s">
        <v>176</v>
      </c>
      <c r="BP915" s="218">
        <v>9267001</v>
      </c>
      <c r="BQ915" s="218">
        <v>121254</v>
      </c>
      <c r="BR915" s="218" t="s">
        <v>1009</v>
      </c>
      <c r="BS915" s="218" t="s">
        <v>264</v>
      </c>
      <c r="BT915" s="194" t="str">
        <f t="shared" si="65"/>
        <v>Maintained</v>
      </c>
      <c r="BU915" s="211">
        <v>38</v>
      </c>
      <c r="BV915" s="211">
        <v>152</v>
      </c>
      <c r="BW915" s="199">
        <f t="shared" si="66"/>
        <v>2</v>
      </c>
      <c r="BX915" s="195" t="str">
        <f t="shared" si="67"/>
        <v>9262</v>
      </c>
      <c r="BY915" s="195"/>
    </row>
    <row r="916" spans="66:77" ht="14.5" x14ac:dyDescent="0.35">
      <c r="BN916" s="218">
        <v>926</v>
      </c>
      <c r="BO916" s="218" t="s">
        <v>176</v>
      </c>
      <c r="BP916" s="218">
        <v>9267002</v>
      </c>
      <c r="BQ916" s="218">
        <v>144769</v>
      </c>
      <c r="BR916" s="218" t="s">
        <v>1010</v>
      </c>
      <c r="BS916" s="218" t="s">
        <v>256</v>
      </c>
      <c r="BT916" s="194" t="str">
        <f t="shared" si="65"/>
        <v>Academy</v>
      </c>
      <c r="BU916" s="211">
        <v>25</v>
      </c>
      <c r="BV916" s="211">
        <v>92.5</v>
      </c>
      <c r="BW916" s="199">
        <f t="shared" si="66"/>
        <v>3</v>
      </c>
      <c r="BX916" s="195" t="str">
        <f t="shared" si="67"/>
        <v>9263</v>
      </c>
      <c r="BY916" s="195"/>
    </row>
    <row r="917" spans="66:77" ht="14.5" x14ac:dyDescent="0.35">
      <c r="BN917" s="218">
        <v>926</v>
      </c>
      <c r="BO917" s="218" t="s">
        <v>176</v>
      </c>
      <c r="BP917" s="218">
        <v>9267004</v>
      </c>
      <c r="BQ917" s="218">
        <v>121256</v>
      </c>
      <c r="BR917" s="218" t="s">
        <v>1011</v>
      </c>
      <c r="BS917" s="218" t="s">
        <v>264</v>
      </c>
      <c r="BT917" s="194" t="str">
        <f t="shared" si="65"/>
        <v>Maintained</v>
      </c>
      <c r="BU917" s="211">
        <v>52</v>
      </c>
      <c r="BV917" s="211">
        <v>139</v>
      </c>
      <c r="BW917" s="199">
        <f t="shared" si="66"/>
        <v>4</v>
      </c>
      <c r="BX917" s="195" t="str">
        <f t="shared" si="67"/>
        <v>9264</v>
      </c>
      <c r="BY917" s="195"/>
    </row>
    <row r="918" spans="66:77" ht="14.5" x14ac:dyDescent="0.35">
      <c r="BN918" s="218">
        <v>926</v>
      </c>
      <c r="BO918" s="218" t="s">
        <v>176</v>
      </c>
      <c r="BP918" s="218">
        <v>9267005</v>
      </c>
      <c r="BQ918" s="218">
        <v>148572</v>
      </c>
      <c r="BR918" s="218" t="s">
        <v>1182</v>
      </c>
      <c r="BS918" s="218" t="s">
        <v>256</v>
      </c>
      <c r="BT918" s="194" t="str">
        <f t="shared" si="65"/>
        <v>Academy</v>
      </c>
      <c r="BU918" s="211">
        <v>29</v>
      </c>
      <c r="BV918" s="211">
        <v>31</v>
      </c>
      <c r="BW918" s="199">
        <f t="shared" si="66"/>
        <v>5</v>
      </c>
      <c r="BX918" s="195" t="str">
        <f t="shared" si="67"/>
        <v>9265</v>
      </c>
      <c r="BY918" s="195"/>
    </row>
    <row r="919" spans="66:77" ht="14.5" x14ac:dyDescent="0.35">
      <c r="BN919" s="218">
        <v>926</v>
      </c>
      <c r="BO919" s="218" t="s">
        <v>176</v>
      </c>
      <c r="BP919" s="218">
        <v>9267006</v>
      </c>
      <c r="BQ919" s="218">
        <v>121257</v>
      </c>
      <c r="BR919" s="218" t="s">
        <v>1012</v>
      </c>
      <c r="BS919" s="218" t="s">
        <v>264</v>
      </c>
      <c r="BT919" s="194" t="str">
        <f t="shared" si="65"/>
        <v>Maintained</v>
      </c>
      <c r="BU919" s="211">
        <v>42</v>
      </c>
      <c r="BV919" s="211">
        <v>50</v>
      </c>
      <c r="BW919" s="199">
        <f t="shared" si="66"/>
        <v>6</v>
      </c>
      <c r="BX919" s="195" t="str">
        <f t="shared" si="67"/>
        <v>9266</v>
      </c>
      <c r="BY919" s="195"/>
    </row>
    <row r="920" spans="66:77" ht="14.5" x14ac:dyDescent="0.35">
      <c r="BN920" s="218">
        <v>926</v>
      </c>
      <c r="BO920" s="218" t="s">
        <v>176</v>
      </c>
      <c r="BP920" s="218">
        <v>9267007</v>
      </c>
      <c r="BQ920" s="218">
        <v>121258</v>
      </c>
      <c r="BR920" s="218" t="s">
        <v>1013</v>
      </c>
      <c r="BS920" s="218" t="s">
        <v>264</v>
      </c>
      <c r="BT920" s="194" t="str">
        <f t="shared" si="65"/>
        <v>Maintained</v>
      </c>
      <c r="BU920" s="211">
        <v>72</v>
      </c>
      <c r="BV920" s="211">
        <v>83</v>
      </c>
      <c r="BW920" s="199">
        <f t="shared" si="66"/>
        <v>7</v>
      </c>
      <c r="BX920" s="195" t="str">
        <f t="shared" si="67"/>
        <v>9267</v>
      </c>
      <c r="BY920" s="195"/>
    </row>
    <row r="921" spans="66:77" ht="14.5" x14ac:dyDescent="0.35">
      <c r="BN921" s="218">
        <v>926</v>
      </c>
      <c r="BO921" s="218" t="s">
        <v>176</v>
      </c>
      <c r="BP921" s="218">
        <v>9267008</v>
      </c>
      <c r="BQ921" s="218">
        <v>148618</v>
      </c>
      <c r="BR921" s="218" t="s">
        <v>1253</v>
      </c>
      <c r="BS921" s="218" t="s">
        <v>256</v>
      </c>
      <c r="BT921" s="194" t="str">
        <f t="shared" si="65"/>
        <v>Academy</v>
      </c>
      <c r="BU921" s="211">
        <v>79</v>
      </c>
      <c r="BV921" s="211">
        <v>20.5</v>
      </c>
      <c r="BW921" s="199">
        <f t="shared" si="66"/>
        <v>8</v>
      </c>
      <c r="BX921" s="195" t="str">
        <f t="shared" si="67"/>
        <v>9268</v>
      </c>
      <c r="BY921" s="195"/>
    </row>
    <row r="922" spans="66:77" ht="14.5" x14ac:dyDescent="0.35">
      <c r="BN922" s="218">
        <v>926</v>
      </c>
      <c r="BO922" s="218" t="s">
        <v>176</v>
      </c>
      <c r="BP922" s="218">
        <v>9267010</v>
      </c>
      <c r="BQ922" s="218">
        <v>121260</v>
      </c>
      <c r="BR922" s="218" t="s">
        <v>1014</v>
      </c>
      <c r="BS922" s="218" t="s">
        <v>264</v>
      </c>
      <c r="BT922" s="194" t="str">
        <f t="shared" si="65"/>
        <v>Maintained</v>
      </c>
      <c r="BU922" s="211">
        <v>77</v>
      </c>
      <c r="BV922" s="211">
        <v>93</v>
      </c>
      <c r="BW922" s="199">
        <f t="shared" si="66"/>
        <v>9</v>
      </c>
      <c r="BX922" s="195" t="str">
        <f t="shared" si="67"/>
        <v>9269</v>
      </c>
      <c r="BY922" s="195"/>
    </row>
    <row r="923" spans="66:77" ht="14.5" x14ac:dyDescent="0.35">
      <c r="BN923" s="218">
        <v>926</v>
      </c>
      <c r="BO923" s="218" t="s">
        <v>176</v>
      </c>
      <c r="BP923" s="218">
        <v>9267011</v>
      </c>
      <c r="BQ923" s="218">
        <v>148859</v>
      </c>
      <c r="BR923" s="218" t="s">
        <v>1218</v>
      </c>
      <c r="BS923" s="218" t="s">
        <v>256</v>
      </c>
      <c r="BT923" s="194" t="str">
        <f t="shared" si="65"/>
        <v>Academy</v>
      </c>
      <c r="BU923" s="211">
        <v>35</v>
      </c>
      <c r="BV923" s="211">
        <v>60</v>
      </c>
      <c r="BW923" s="199">
        <f t="shared" si="66"/>
        <v>10</v>
      </c>
      <c r="BX923" s="195" t="str">
        <f t="shared" si="67"/>
        <v>92610</v>
      </c>
      <c r="BY923" s="195"/>
    </row>
    <row r="924" spans="66:77" ht="14.5" x14ac:dyDescent="0.35">
      <c r="BN924" s="218">
        <v>926</v>
      </c>
      <c r="BO924" s="218" t="s">
        <v>176</v>
      </c>
      <c r="BP924" s="218">
        <v>9267013</v>
      </c>
      <c r="BQ924" s="218">
        <v>121261</v>
      </c>
      <c r="BR924" s="218" t="s">
        <v>1015</v>
      </c>
      <c r="BS924" s="218" t="s">
        <v>264</v>
      </c>
      <c r="BT924" s="194" t="str">
        <f t="shared" si="65"/>
        <v>Maintained</v>
      </c>
      <c r="BU924" s="211">
        <v>56</v>
      </c>
      <c r="BV924" s="211">
        <v>59</v>
      </c>
      <c r="BW924" s="199">
        <f t="shared" si="66"/>
        <v>11</v>
      </c>
      <c r="BX924" s="195" t="str">
        <f t="shared" si="67"/>
        <v>92611</v>
      </c>
      <c r="BY924" s="195"/>
    </row>
    <row r="925" spans="66:77" ht="14.5" x14ac:dyDescent="0.35">
      <c r="BN925" s="218">
        <v>926</v>
      </c>
      <c r="BO925" s="218" t="s">
        <v>176</v>
      </c>
      <c r="BP925" s="218">
        <v>9267014</v>
      </c>
      <c r="BQ925" s="218">
        <v>121262</v>
      </c>
      <c r="BR925" s="218" t="s">
        <v>1016</v>
      </c>
      <c r="BS925" s="218" t="s">
        <v>264</v>
      </c>
      <c r="BT925" s="194" t="str">
        <f t="shared" si="65"/>
        <v>Maintained</v>
      </c>
      <c r="BU925" s="211">
        <v>51</v>
      </c>
      <c r="BV925" s="211">
        <v>126</v>
      </c>
      <c r="BW925" s="199">
        <f t="shared" si="66"/>
        <v>12</v>
      </c>
      <c r="BX925" s="195" t="str">
        <f t="shared" si="67"/>
        <v>92612</v>
      </c>
      <c r="BY925" s="195"/>
    </row>
    <row r="926" spans="66:77" ht="14.5" x14ac:dyDescent="0.35">
      <c r="BN926" s="218">
        <v>926</v>
      </c>
      <c r="BO926" s="218" t="s">
        <v>176</v>
      </c>
      <c r="BP926" s="218">
        <v>9267015</v>
      </c>
      <c r="BQ926" s="218">
        <v>139099</v>
      </c>
      <c r="BR926" s="218" t="s">
        <v>1017</v>
      </c>
      <c r="BS926" s="218" t="s">
        <v>245</v>
      </c>
      <c r="BT926" s="194" t="str">
        <f t="shared" si="65"/>
        <v>Academy</v>
      </c>
      <c r="BU926" s="211">
        <v>23</v>
      </c>
      <c r="BV926" s="211">
        <v>31</v>
      </c>
      <c r="BW926" s="199">
        <f t="shared" si="66"/>
        <v>13</v>
      </c>
      <c r="BX926" s="195" t="str">
        <f t="shared" si="67"/>
        <v>92613</v>
      </c>
      <c r="BY926" s="195"/>
    </row>
    <row r="927" spans="66:77" ht="14.5" x14ac:dyDescent="0.35">
      <c r="BN927" s="218">
        <v>926</v>
      </c>
      <c r="BO927" s="218" t="s">
        <v>176</v>
      </c>
      <c r="BP927" s="218">
        <v>9267016</v>
      </c>
      <c r="BQ927" s="218">
        <v>121264</v>
      </c>
      <c r="BR927" s="218" t="s">
        <v>1018</v>
      </c>
      <c r="BS927" s="218" t="s">
        <v>264</v>
      </c>
      <c r="BT927" s="194" t="str">
        <f t="shared" si="65"/>
        <v>Maintained</v>
      </c>
      <c r="BU927" s="211">
        <v>49</v>
      </c>
      <c r="BV927" s="211">
        <v>49</v>
      </c>
      <c r="BW927" s="199">
        <f t="shared" si="66"/>
        <v>14</v>
      </c>
      <c r="BX927" s="195" t="str">
        <f t="shared" si="67"/>
        <v>92614</v>
      </c>
      <c r="BY927" s="195"/>
    </row>
    <row r="928" spans="66:77" ht="14.5" x14ac:dyDescent="0.35">
      <c r="BN928" s="218">
        <v>926</v>
      </c>
      <c r="BO928" s="218" t="s">
        <v>176</v>
      </c>
      <c r="BP928" s="218">
        <v>9267020</v>
      </c>
      <c r="BQ928" s="218">
        <v>121265</v>
      </c>
      <c r="BR928" s="218" t="s">
        <v>1019</v>
      </c>
      <c r="BS928" s="218" t="s">
        <v>264</v>
      </c>
      <c r="BT928" s="194" t="str">
        <f t="shared" si="65"/>
        <v>Maintained</v>
      </c>
      <c r="BU928" s="211">
        <v>91</v>
      </c>
      <c r="BV928" s="211">
        <v>93</v>
      </c>
      <c r="BW928" s="199">
        <f t="shared" si="66"/>
        <v>15</v>
      </c>
      <c r="BX928" s="195" t="str">
        <f t="shared" si="67"/>
        <v>92615</v>
      </c>
      <c r="BY928" s="195"/>
    </row>
    <row r="929" spans="66:77" ht="14.5" x14ac:dyDescent="0.35">
      <c r="BN929" s="218">
        <v>926</v>
      </c>
      <c r="BO929" s="218" t="s">
        <v>176</v>
      </c>
      <c r="BP929" s="218">
        <v>9267021</v>
      </c>
      <c r="BQ929" s="218">
        <v>145529</v>
      </c>
      <c r="BR929" s="218" t="s">
        <v>1020</v>
      </c>
      <c r="BS929" s="218" t="s">
        <v>245</v>
      </c>
      <c r="BT929" s="194" t="str">
        <f t="shared" si="65"/>
        <v>Academy</v>
      </c>
      <c r="BU929" s="211">
        <v>114</v>
      </c>
      <c r="BV929" s="211">
        <v>111</v>
      </c>
      <c r="BW929" s="199">
        <f t="shared" si="66"/>
        <v>16</v>
      </c>
      <c r="BX929" s="195" t="str">
        <f t="shared" si="67"/>
        <v>92616</v>
      </c>
      <c r="BY929" s="195"/>
    </row>
    <row r="930" spans="66:77" ht="14.5" x14ac:dyDescent="0.35">
      <c r="BN930" s="218">
        <v>929</v>
      </c>
      <c r="BO930" s="218" t="s">
        <v>182</v>
      </c>
      <c r="BP930" s="218">
        <v>9295950</v>
      </c>
      <c r="BQ930" s="218">
        <v>145957</v>
      </c>
      <c r="BR930" s="218" t="s">
        <v>1032</v>
      </c>
      <c r="BS930" s="218" t="s">
        <v>245</v>
      </c>
      <c r="BT930" s="194" t="str">
        <f t="shared" si="65"/>
        <v>Academy</v>
      </c>
      <c r="BU930" s="211">
        <v>79</v>
      </c>
      <c r="BV930" s="211">
        <v>55</v>
      </c>
      <c r="BW930" s="199">
        <f t="shared" si="66"/>
        <v>1</v>
      </c>
      <c r="BX930" s="195" t="str">
        <f t="shared" si="67"/>
        <v>9291</v>
      </c>
      <c r="BY930" s="195"/>
    </row>
    <row r="931" spans="66:77" ht="14.5" x14ac:dyDescent="0.35">
      <c r="BN931" s="218">
        <v>929</v>
      </c>
      <c r="BO931" s="218" t="s">
        <v>182</v>
      </c>
      <c r="BP931" s="218">
        <v>9297000</v>
      </c>
      <c r="BQ931" s="218">
        <v>149842</v>
      </c>
      <c r="BR931" s="218" t="s">
        <v>1254</v>
      </c>
      <c r="BS931" s="218" t="s">
        <v>256</v>
      </c>
      <c r="BT931" s="194" t="str">
        <f t="shared" si="65"/>
        <v>Academy</v>
      </c>
      <c r="BU931" s="211">
        <v>0</v>
      </c>
      <c r="BV931" s="211">
        <v>26</v>
      </c>
      <c r="BW931" s="199">
        <f t="shared" si="66"/>
        <v>2</v>
      </c>
      <c r="BX931" s="195" t="str">
        <f t="shared" si="67"/>
        <v>9292</v>
      </c>
      <c r="BY931" s="195"/>
    </row>
    <row r="932" spans="66:77" ht="14.5" x14ac:dyDescent="0.35">
      <c r="BN932" s="218">
        <v>929</v>
      </c>
      <c r="BO932" s="218" t="s">
        <v>182</v>
      </c>
      <c r="BP932" s="218">
        <v>9297003</v>
      </c>
      <c r="BQ932" s="218">
        <v>122382</v>
      </c>
      <c r="BR932" s="218" t="s">
        <v>1033</v>
      </c>
      <c r="BS932" s="218" t="s">
        <v>241</v>
      </c>
      <c r="BT932" s="194" t="str">
        <f t="shared" si="65"/>
        <v>Maintained</v>
      </c>
      <c r="BU932" s="211">
        <v>101</v>
      </c>
      <c r="BV932" s="211">
        <v>128</v>
      </c>
      <c r="BW932" s="199">
        <f t="shared" si="66"/>
        <v>3</v>
      </c>
      <c r="BX932" s="195" t="str">
        <f t="shared" si="67"/>
        <v>9293</v>
      </c>
      <c r="BY932" s="195"/>
    </row>
    <row r="933" spans="66:77" ht="14.5" x14ac:dyDescent="0.35">
      <c r="BN933" s="218">
        <v>929</v>
      </c>
      <c r="BO933" s="218" t="s">
        <v>182</v>
      </c>
      <c r="BP933" s="218">
        <v>9297006</v>
      </c>
      <c r="BQ933" s="218">
        <v>122383</v>
      </c>
      <c r="BR933" s="218" t="s">
        <v>1034</v>
      </c>
      <c r="BS933" s="218" t="s">
        <v>241</v>
      </c>
      <c r="BT933" s="194" t="str">
        <f t="shared" si="65"/>
        <v>Maintained</v>
      </c>
      <c r="BU933" s="211">
        <v>0</v>
      </c>
      <c r="BV933" s="211">
        <v>110</v>
      </c>
      <c r="BW933" s="199">
        <f t="shared" si="66"/>
        <v>4</v>
      </c>
      <c r="BX933" s="195" t="str">
        <f t="shared" si="67"/>
        <v>9294</v>
      </c>
      <c r="BY933" s="195"/>
    </row>
    <row r="934" spans="66:77" ht="14.5" x14ac:dyDescent="0.35">
      <c r="BN934" s="218">
        <v>929</v>
      </c>
      <c r="BO934" s="218" t="s">
        <v>182</v>
      </c>
      <c r="BP934" s="218">
        <v>9297010</v>
      </c>
      <c r="BQ934" s="218">
        <v>122384</v>
      </c>
      <c r="BR934" s="218" t="s">
        <v>1035</v>
      </c>
      <c r="BS934" s="218" t="s">
        <v>241</v>
      </c>
      <c r="BT934" s="194" t="str">
        <f t="shared" si="65"/>
        <v>Maintained</v>
      </c>
      <c r="BU934" s="211">
        <v>34</v>
      </c>
      <c r="BV934" s="211">
        <v>36</v>
      </c>
      <c r="BW934" s="199">
        <f t="shared" si="66"/>
        <v>5</v>
      </c>
      <c r="BX934" s="195" t="str">
        <f t="shared" si="67"/>
        <v>9295</v>
      </c>
      <c r="BY934" s="195"/>
    </row>
    <row r="935" spans="66:77" ht="14.5" x14ac:dyDescent="0.35">
      <c r="BN935" s="218">
        <v>929</v>
      </c>
      <c r="BO935" s="218" t="s">
        <v>182</v>
      </c>
      <c r="BP935" s="218">
        <v>9297012</v>
      </c>
      <c r="BQ935" s="218">
        <v>122385</v>
      </c>
      <c r="BR935" s="218" t="s">
        <v>1036</v>
      </c>
      <c r="BS935" s="218" t="s">
        <v>241</v>
      </c>
      <c r="BT935" s="194" t="str">
        <f t="shared" si="65"/>
        <v>Maintained</v>
      </c>
      <c r="BU935" s="211">
        <v>24</v>
      </c>
      <c r="BV935" s="211">
        <v>27</v>
      </c>
      <c r="BW935" s="199">
        <f t="shared" si="66"/>
        <v>6</v>
      </c>
      <c r="BX935" s="195" t="str">
        <f t="shared" si="67"/>
        <v>9296</v>
      </c>
      <c r="BY935" s="195"/>
    </row>
    <row r="936" spans="66:77" ht="14.5" x14ac:dyDescent="0.35">
      <c r="BN936" s="218">
        <v>929</v>
      </c>
      <c r="BO936" s="218" t="s">
        <v>182</v>
      </c>
      <c r="BP936" s="218">
        <v>9297018</v>
      </c>
      <c r="BQ936" s="218">
        <v>146121</v>
      </c>
      <c r="BR936" s="218" t="s">
        <v>1037</v>
      </c>
      <c r="BS936" s="218" t="s">
        <v>245</v>
      </c>
      <c r="BT936" s="194" t="str">
        <f t="shared" si="65"/>
        <v>Academy</v>
      </c>
      <c r="BU936" s="211">
        <v>55</v>
      </c>
      <c r="BV936" s="211">
        <v>62</v>
      </c>
      <c r="BW936" s="199">
        <f t="shared" si="66"/>
        <v>7</v>
      </c>
      <c r="BX936" s="195" t="str">
        <f t="shared" si="67"/>
        <v>9297</v>
      </c>
      <c r="BY936" s="195"/>
    </row>
    <row r="937" spans="66:77" ht="14.5" x14ac:dyDescent="0.35">
      <c r="BN937" s="218">
        <v>929</v>
      </c>
      <c r="BO937" s="218" t="s">
        <v>182</v>
      </c>
      <c r="BP937" s="218">
        <v>9297021</v>
      </c>
      <c r="BQ937" s="218">
        <v>122388</v>
      </c>
      <c r="BR937" s="218" t="s">
        <v>628</v>
      </c>
      <c r="BS937" s="218" t="s">
        <v>241</v>
      </c>
      <c r="BT937" s="194" t="str">
        <f t="shared" si="65"/>
        <v>Maintained</v>
      </c>
      <c r="BU937" s="211">
        <v>191</v>
      </c>
      <c r="BV937" s="211">
        <v>0</v>
      </c>
      <c r="BW937" s="199">
        <f t="shared" si="66"/>
        <v>8</v>
      </c>
      <c r="BX937" s="195" t="str">
        <f t="shared" si="67"/>
        <v>9298</v>
      </c>
      <c r="BY937" s="195"/>
    </row>
    <row r="938" spans="66:77" ht="14.5" x14ac:dyDescent="0.35">
      <c r="BN938" s="218">
        <v>929</v>
      </c>
      <c r="BO938" s="218" t="s">
        <v>182</v>
      </c>
      <c r="BP938" s="218">
        <v>9297022</v>
      </c>
      <c r="BQ938" s="218">
        <v>122389</v>
      </c>
      <c r="BR938" s="218" t="s">
        <v>1038</v>
      </c>
      <c r="BS938" s="218" t="s">
        <v>241</v>
      </c>
      <c r="BT938" s="194" t="str">
        <f t="shared" si="65"/>
        <v>Maintained</v>
      </c>
      <c r="BU938" s="211">
        <v>42</v>
      </c>
      <c r="BV938" s="211">
        <v>235</v>
      </c>
      <c r="BW938" s="199">
        <f t="shared" si="66"/>
        <v>9</v>
      </c>
      <c r="BX938" s="195" t="str">
        <f t="shared" si="67"/>
        <v>9299</v>
      </c>
      <c r="BY938" s="195"/>
    </row>
    <row r="939" spans="66:77" ht="14.5" x14ac:dyDescent="0.35">
      <c r="BN939" s="218">
        <v>929</v>
      </c>
      <c r="BO939" s="218" t="s">
        <v>182</v>
      </c>
      <c r="BP939" s="218">
        <v>9297024</v>
      </c>
      <c r="BQ939" s="218">
        <v>132771</v>
      </c>
      <c r="BR939" s="218" t="s">
        <v>1219</v>
      </c>
      <c r="BS939" s="218" t="s">
        <v>241</v>
      </c>
      <c r="BT939" s="194" t="str">
        <f t="shared" si="65"/>
        <v>Maintained</v>
      </c>
      <c r="BU939" s="211">
        <v>0</v>
      </c>
      <c r="BV939" s="211">
        <v>90</v>
      </c>
      <c r="BW939" s="199">
        <f t="shared" si="66"/>
        <v>10</v>
      </c>
      <c r="BX939" s="195" t="str">
        <f t="shared" si="67"/>
        <v>92910</v>
      </c>
      <c r="BY939" s="195"/>
    </row>
    <row r="940" spans="66:77" ht="14.5" x14ac:dyDescent="0.35">
      <c r="BN940" s="218">
        <v>931</v>
      </c>
      <c r="BO940" s="218" t="s">
        <v>186</v>
      </c>
      <c r="BP940" s="218">
        <v>9315950</v>
      </c>
      <c r="BQ940" s="218">
        <v>147784</v>
      </c>
      <c r="BR940" s="218" t="s">
        <v>1133</v>
      </c>
      <c r="BS940" s="218" t="s">
        <v>245</v>
      </c>
      <c r="BT940" s="194" t="str">
        <f t="shared" si="65"/>
        <v>Academy</v>
      </c>
      <c r="BU940" s="211">
        <v>85</v>
      </c>
      <c r="BV940" s="211">
        <v>0</v>
      </c>
      <c r="BW940" s="199">
        <f t="shared" si="66"/>
        <v>1</v>
      </c>
      <c r="BX940" s="195" t="str">
        <f t="shared" si="67"/>
        <v>9311</v>
      </c>
      <c r="BY940" s="195"/>
    </row>
    <row r="941" spans="66:77" ht="14.5" x14ac:dyDescent="0.35">
      <c r="BN941" s="218">
        <v>931</v>
      </c>
      <c r="BO941" s="218" t="s">
        <v>186</v>
      </c>
      <c r="BP941" s="218">
        <v>9317000</v>
      </c>
      <c r="BQ941" s="218">
        <v>139079</v>
      </c>
      <c r="BR941" s="218" t="s">
        <v>855</v>
      </c>
      <c r="BS941" s="218" t="s">
        <v>286</v>
      </c>
      <c r="BT941" s="194" t="str">
        <f t="shared" si="65"/>
        <v>Academy</v>
      </c>
      <c r="BU941" s="211">
        <v>40</v>
      </c>
      <c r="BV941" s="211">
        <v>70</v>
      </c>
      <c r="BW941" s="199">
        <f t="shared" si="66"/>
        <v>2</v>
      </c>
      <c r="BX941" s="195" t="str">
        <f t="shared" si="67"/>
        <v>9312</v>
      </c>
      <c r="BY941" s="195"/>
    </row>
    <row r="942" spans="66:77" ht="14.5" x14ac:dyDescent="0.35">
      <c r="BN942" s="218">
        <v>931</v>
      </c>
      <c r="BO942" s="218" t="s">
        <v>186</v>
      </c>
      <c r="BP942" s="218">
        <v>9317002</v>
      </c>
      <c r="BQ942" s="218">
        <v>123329</v>
      </c>
      <c r="BR942" s="218" t="s">
        <v>1039</v>
      </c>
      <c r="BS942" s="218" t="s">
        <v>264</v>
      </c>
      <c r="BT942" s="194" t="str">
        <f t="shared" si="65"/>
        <v>Maintained</v>
      </c>
      <c r="BU942" s="211">
        <v>2</v>
      </c>
      <c r="BV942" s="211">
        <v>89</v>
      </c>
      <c r="BW942" s="199">
        <f t="shared" si="66"/>
        <v>3</v>
      </c>
      <c r="BX942" s="195" t="str">
        <f t="shared" si="67"/>
        <v>9313</v>
      </c>
      <c r="BY942" s="195"/>
    </row>
    <row r="943" spans="66:77" ht="14.5" x14ac:dyDescent="0.35">
      <c r="BN943" s="218">
        <v>931</v>
      </c>
      <c r="BO943" s="218" t="s">
        <v>186</v>
      </c>
      <c r="BP943" s="218">
        <v>9317003</v>
      </c>
      <c r="BQ943" s="218">
        <v>140217</v>
      </c>
      <c r="BR943" s="218" t="s">
        <v>1040</v>
      </c>
      <c r="BS943" s="218" t="s">
        <v>286</v>
      </c>
      <c r="BT943" s="194" t="str">
        <f t="shared" si="65"/>
        <v>Academy</v>
      </c>
      <c r="BU943" s="211">
        <v>0</v>
      </c>
      <c r="BV943" s="211">
        <v>30</v>
      </c>
      <c r="BW943" s="199">
        <f t="shared" si="66"/>
        <v>4</v>
      </c>
      <c r="BX943" s="195" t="str">
        <f t="shared" si="67"/>
        <v>9314</v>
      </c>
      <c r="BY943" s="195"/>
    </row>
    <row r="944" spans="66:77" ht="14.5" x14ac:dyDescent="0.35">
      <c r="BN944" s="218">
        <v>931</v>
      </c>
      <c r="BO944" s="218" t="s">
        <v>186</v>
      </c>
      <c r="BP944" s="218">
        <v>9317004</v>
      </c>
      <c r="BQ944" s="218">
        <v>147728</v>
      </c>
      <c r="BR944" s="218" t="s">
        <v>1134</v>
      </c>
      <c r="BS944" s="218" t="s">
        <v>286</v>
      </c>
      <c r="BT944" s="194" t="str">
        <f t="shared" si="65"/>
        <v>Academy</v>
      </c>
      <c r="BU944" s="211">
        <v>0</v>
      </c>
      <c r="BV944" s="211">
        <v>111</v>
      </c>
      <c r="BW944" s="199">
        <f t="shared" si="66"/>
        <v>5</v>
      </c>
      <c r="BX944" s="195" t="str">
        <f t="shared" si="67"/>
        <v>9315</v>
      </c>
      <c r="BY944" s="195"/>
    </row>
    <row r="945" spans="66:77" ht="14.5" x14ac:dyDescent="0.35">
      <c r="BN945" s="218">
        <v>931</v>
      </c>
      <c r="BO945" s="218" t="s">
        <v>186</v>
      </c>
      <c r="BP945" s="218">
        <v>9317008</v>
      </c>
      <c r="BQ945" s="218">
        <v>149322</v>
      </c>
      <c r="BR945" s="218" t="s">
        <v>1047</v>
      </c>
      <c r="BS945" s="218" t="s">
        <v>286</v>
      </c>
      <c r="BT945" s="194" t="str">
        <f t="shared" si="65"/>
        <v>Academy</v>
      </c>
      <c r="BU945" s="211">
        <v>37</v>
      </c>
      <c r="BV945" s="211">
        <v>35</v>
      </c>
      <c r="BW945" s="199">
        <f t="shared" si="66"/>
        <v>6</v>
      </c>
      <c r="BX945" s="195" t="str">
        <f t="shared" si="67"/>
        <v>9316</v>
      </c>
      <c r="BY945" s="195"/>
    </row>
    <row r="946" spans="66:77" ht="14.5" x14ac:dyDescent="0.35">
      <c r="BN946" s="218">
        <v>931</v>
      </c>
      <c r="BO946" s="218" t="s">
        <v>186</v>
      </c>
      <c r="BP946" s="218">
        <v>9317010</v>
      </c>
      <c r="BQ946" s="218">
        <v>123332</v>
      </c>
      <c r="BR946" s="218" t="s">
        <v>1041</v>
      </c>
      <c r="BS946" s="218" t="s">
        <v>241</v>
      </c>
      <c r="BT946" s="194" t="str">
        <f t="shared" si="65"/>
        <v>Maintained</v>
      </c>
      <c r="BU946" s="211">
        <v>61</v>
      </c>
      <c r="BV946" s="211">
        <v>57</v>
      </c>
      <c r="BW946" s="199">
        <f t="shared" si="66"/>
        <v>7</v>
      </c>
      <c r="BX946" s="195" t="str">
        <f t="shared" si="67"/>
        <v>9317</v>
      </c>
      <c r="BY946" s="195"/>
    </row>
    <row r="947" spans="66:77" ht="14.5" x14ac:dyDescent="0.35">
      <c r="BN947" s="218">
        <v>931</v>
      </c>
      <c r="BO947" s="218" t="s">
        <v>186</v>
      </c>
      <c r="BP947" s="218">
        <v>9317011</v>
      </c>
      <c r="BQ947" s="218">
        <v>123333</v>
      </c>
      <c r="BR947" s="218" t="s">
        <v>1042</v>
      </c>
      <c r="BS947" s="218" t="s">
        <v>241</v>
      </c>
      <c r="BT947" s="194" t="str">
        <f t="shared" si="65"/>
        <v>Maintained</v>
      </c>
      <c r="BU947" s="211">
        <v>62</v>
      </c>
      <c r="BV947" s="211">
        <v>49</v>
      </c>
      <c r="BW947" s="199">
        <f t="shared" si="66"/>
        <v>8</v>
      </c>
      <c r="BX947" s="195" t="str">
        <f t="shared" si="67"/>
        <v>9318</v>
      </c>
      <c r="BY947" s="195"/>
    </row>
    <row r="948" spans="66:77" ht="14.5" x14ac:dyDescent="0.35">
      <c r="BN948" s="218">
        <v>931</v>
      </c>
      <c r="BO948" s="218" t="s">
        <v>186</v>
      </c>
      <c r="BP948" s="218">
        <v>9317012</v>
      </c>
      <c r="BQ948" s="218">
        <v>147127</v>
      </c>
      <c r="BR948" s="218" t="s">
        <v>761</v>
      </c>
      <c r="BS948" s="218" t="s">
        <v>245</v>
      </c>
      <c r="BT948" s="194" t="str">
        <f t="shared" si="65"/>
        <v>Academy</v>
      </c>
      <c r="BU948" s="211">
        <v>66</v>
      </c>
      <c r="BV948" s="211">
        <v>40</v>
      </c>
      <c r="BW948" s="199">
        <f t="shared" si="66"/>
        <v>9</v>
      </c>
      <c r="BX948" s="195" t="str">
        <f t="shared" si="67"/>
        <v>9319</v>
      </c>
      <c r="BY948" s="195"/>
    </row>
    <row r="949" spans="66:77" ht="14.5" x14ac:dyDescent="0.35">
      <c r="BN949" s="218">
        <v>931</v>
      </c>
      <c r="BO949" s="218" t="s">
        <v>186</v>
      </c>
      <c r="BP949" s="218">
        <v>9317018</v>
      </c>
      <c r="BQ949" s="218">
        <v>139312</v>
      </c>
      <c r="BR949" s="218" t="s">
        <v>1043</v>
      </c>
      <c r="BS949" s="218" t="s">
        <v>245</v>
      </c>
      <c r="BT949" s="194" t="str">
        <f t="shared" si="65"/>
        <v>Academy</v>
      </c>
      <c r="BU949" s="211">
        <v>0</v>
      </c>
      <c r="BV949" s="211">
        <v>181.5</v>
      </c>
      <c r="BW949" s="199">
        <f t="shared" si="66"/>
        <v>10</v>
      </c>
      <c r="BX949" s="195" t="str">
        <f t="shared" si="67"/>
        <v>93110</v>
      </c>
      <c r="BY949" s="195"/>
    </row>
    <row r="950" spans="66:77" ht="14.5" x14ac:dyDescent="0.35">
      <c r="BN950" s="218">
        <v>931</v>
      </c>
      <c r="BO950" s="218" t="s">
        <v>186</v>
      </c>
      <c r="BP950" s="218">
        <v>9317020</v>
      </c>
      <c r="BQ950" s="218">
        <v>147821</v>
      </c>
      <c r="BR950" s="218" t="s">
        <v>1044</v>
      </c>
      <c r="BS950" s="218" t="s">
        <v>245</v>
      </c>
      <c r="BT950" s="194" t="str">
        <f t="shared" si="65"/>
        <v>Academy</v>
      </c>
      <c r="BU950" s="211">
        <v>60</v>
      </c>
      <c r="BV950" s="211">
        <v>57</v>
      </c>
      <c r="BW950" s="199">
        <f t="shared" si="66"/>
        <v>11</v>
      </c>
      <c r="BX950" s="195" t="str">
        <f t="shared" si="67"/>
        <v>93111</v>
      </c>
      <c r="BY950" s="195"/>
    </row>
    <row r="951" spans="66:77" ht="14.5" x14ac:dyDescent="0.35">
      <c r="BN951" s="218">
        <v>931</v>
      </c>
      <c r="BO951" s="218" t="s">
        <v>186</v>
      </c>
      <c r="BP951" s="218">
        <v>9317027</v>
      </c>
      <c r="BQ951" s="218">
        <v>139322</v>
      </c>
      <c r="BR951" s="218" t="s">
        <v>1045</v>
      </c>
      <c r="BS951" s="218" t="s">
        <v>245</v>
      </c>
      <c r="BT951" s="194" t="str">
        <f t="shared" si="65"/>
        <v>Academy</v>
      </c>
      <c r="BU951" s="211">
        <v>44</v>
      </c>
      <c r="BV951" s="211">
        <v>76</v>
      </c>
      <c r="BW951" s="199">
        <f t="shared" si="66"/>
        <v>12</v>
      </c>
      <c r="BX951" s="195" t="str">
        <f t="shared" si="67"/>
        <v>93112</v>
      </c>
      <c r="BY951" s="195"/>
    </row>
    <row r="952" spans="66:77" ht="14.5" x14ac:dyDescent="0.35">
      <c r="BN952" s="218">
        <v>931</v>
      </c>
      <c r="BO952" s="218" t="s">
        <v>186</v>
      </c>
      <c r="BP952" s="218">
        <v>9317029</v>
      </c>
      <c r="BQ952" s="218">
        <v>146683</v>
      </c>
      <c r="BR952" s="218" t="s">
        <v>1046</v>
      </c>
      <c r="BS952" s="218" t="s">
        <v>245</v>
      </c>
      <c r="BT952" s="194" t="str">
        <f t="shared" si="65"/>
        <v>Academy</v>
      </c>
      <c r="BU952" s="211">
        <v>53</v>
      </c>
      <c r="BV952" s="211">
        <v>60</v>
      </c>
      <c r="BW952" s="199">
        <f t="shared" si="66"/>
        <v>13</v>
      </c>
      <c r="BX952" s="195" t="str">
        <f t="shared" si="67"/>
        <v>93113</v>
      </c>
      <c r="BY952" s="195"/>
    </row>
    <row r="953" spans="66:77" ht="14.5" x14ac:dyDescent="0.35">
      <c r="BN953" s="218">
        <v>933</v>
      </c>
      <c r="BO953" s="218" t="s">
        <v>204</v>
      </c>
      <c r="BP953" s="218">
        <v>9335950</v>
      </c>
      <c r="BQ953" s="218">
        <v>150134</v>
      </c>
      <c r="BR953" s="218" t="s">
        <v>1184</v>
      </c>
      <c r="BS953" s="218" t="s">
        <v>245</v>
      </c>
      <c r="BT953" s="194" t="str">
        <f t="shared" si="65"/>
        <v>Academy</v>
      </c>
      <c r="BU953" s="211">
        <v>12</v>
      </c>
      <c r="BV953" s="211">
        <v>84</v>
      </c>
      <c r="BW953" s="199">
        <f t="shared" si="66"/>
        <v>1</v>
      </c>
      <c r="BX953" s="195" t="str">
        <f t="shared" si="67"/>
        <v>9331</v>
      </c>
      <c r="BY953" s="195"/>
    </row>
    <row r="954" spans="66:77" ht="14.5" x14ac:dyDescent="0.35">
      <c r="BN954" s="218">
        <v>933</v>
      </c>
      <c r="BO954" s="218" t="s">
        <v>204</v>
      </c>
      <c r="BP954" s="218">
        <v>9337000</v>
      </c>
      <c r="BQ954" s="218">
        <v>142118</v>
      </c>
      <c r="BR954" s="218" t="s">
        <v>1048</v>
      </c>
      <c r="BS954" s="218" t="s">
        <v>256</v>
      </c>
      <c r="BT954" s="194" t="str">
        <f t="shared" si="65"/>
        <v>Academy</v>
      </c>
      <c r="BU954" s="211">
        <v>68.5</v>
      </c>
      <c r="BV954" s="211">
        <v>83</v>
      </c>
      <c r="BW954" s="199">
        <f t="shared" si="66"/>
        <v>2</v>
      </c>
      <c r="BX954" s="195" t="str">
        <f t="shared" si="67"/>
        <v>9332</v>
      </c>
      <c r="BY954" s="195"/>
    </row>
    <row r="955" spans="66:77" ht="14.5" x14ac:dyDescent="0.35">
      <c r="BN955" s="218">
        <v>933</v>
      </c>
      <c r="BO955" s="218" t="s">
        <v>204</v>
      </c>
      <c r="BP955" s="218">
        <v>9337003</v>
      </c>
      <c r="BQ955" s="218">
        <v>123938</v>
      </c>
      <c r="BR955" s="218" t="s">
        <v>1183</v>
      </c>
      <c r="BS955" s="218" t="s">
        <v>264</v>
      </c>
      <c r="BT955" s="194" t="str">
        <f t="shared" si="65"/>
        <v>Maintained</v>
      </c>
      <c r="BU955" s="211">
        <v>94</v>
      </c>
      <c r="BV955" s="211">
        <v>128</v>
      </c>
      <c r="BW955" s="199">
        <f t="shared" si="66"/>
        <v>3</v>
      </c>
      <c r="BX955" s="195" t="str">
        <f t="shared" si="67"/>
        <v>9333</v>
      </c>
      <c r="BY955" s="195"/>
    </row>
    <row r="956" spans="66:77" ht="14.5" x14ac:dyDescent="0.35">
      <c r="BN956" s="218">
        <v>933</v>
      </c>
      <c r="BO956" s="218" t="s">
        <v>204</v>
      </c>
      <c r="BP956" s="218">
        <v>9337007</v>
      </c>
      <c r="BQ956" s="218">
        <v>123940</v>
      </c>
      <c r="BR956" s="218" t="s">
        <v>1049</v>
      </c>
      <c r="BS956" s="218" t="s">
        <v>241</v>
      </c>
      <c r="BT956" s="194" t="str">
        <f t="shared" si="65"/>
        <v>Maintained</v>
      </c>
      <c r="BU956" s="211">
        <v>59</v>
      </c>
      <c r="BV956" s="211">
        <v>90</v>
      </c>
      <c r="BW956" s="199">
        <f t="shared" si="66"/>
        <v>4</v>
      </c>
      <c r="BX956" s="195" t="str">
        <f t="shared" si="67"/>
        <v>9334</v>
      </c>
      <c r="BY956" s="195"/>
    </row>
    <row r="957" spans="66:77" ht="14.5" x14ac:dyDescent="0.35">
      <c r="BN957" s="218">
        <v>933</v>
      </c>
      <c r="BO957" s="218" t="s">
        <v>204</v>
      </c>
      <c r="BP957" s="218">
        <v>9337014</v>
      </c>
      <c r="BQ957" s="218">
        <v>146698</v>
      </c>
      <c r="BR957" s="218" t="s">
        <v>1050</v>
      </c>
      <c r="BS957" s="218" t="s">
        <v>245</v>
      </c>
      <c r="BT957" s="194" t="str">
        <f t="shared" si="65"/>
        <v>Academy</v>
      </c>
      <c r="BU957" s="211">
        <v>89</v>
      </c>
      <c r="BV957" s="211">
        <v>112</v>
      </c>
      <c r="BW957" s="199">
        <f t="shared" si="66"/>
        <v>5</v>
      </c>
      <c r="BX957" s="195" t="str">
        <f t="shared" si="67"/>
        <v>9335</v>
      </c>
      <c r="BY957" s="195"/>
    </row>
    <row r="958" spans="66:77" ht="14.5" x14ac:dyDescent="0.35">
      <c r="BN958" s="218">
        <v>933</v>
      </c>
      <c r="BO958" s="218" t="s">
        <v>204</v>
      </c>
      <c r="BP958" s="218">
        <v>9337016</v>
      </c>
      <c r="BQ958" s="218">
        <v>123944</v>
      </c>
      <c r="BR958" s="218" t="s">
        <v>1051</v>
      </c>
      <c r="BS958" s="218" t="s">
        <v>241</v>
      </c>
      <c r="BT958" s="194" t="str">
        <f t="shared" si="65"/>
        <v>Maintained</v>
      </c>
      <c r="BU958" s="211">
        <v>46</v>
      </c>
      <c r="BV958" s="211">
        <v>51</v>
      </c>
      <c r="BW958" s="199">
        <f t="shared" si="66"/>
        <v>6</v>
      </c>
      <c r="BX958" s="195" t="str">
        <f t="shared" si="67"/>
        <v>9336</v>
      </c>
      <c r="BY958" s="195"/>
    </row>
    <row r="959" spans="66:77" ht="14.5" x14ac:dyDescent="0.35">
      <c r="BN959" s="218">
        <v>933</v>
      </c>
      <c r="BO959" s="218" t="s">
        <v>204</v>
      </c>
      <c r="BP959" s="218">
        <v>9337018</v>
      </c>
      <c r="BQ959" s="218">
        <v>123945</v>
      </c>
      <c r="BR959" s="218" t="s">
        <v>1052</v>
      </c>
      <c r="BS959" s="218" t="s">
        <v>241</v>
      </c>
      <c r="BT959" s="194" t="str">
        <f t="shared" si="65"/>
        <v>Maintained</v>
      </c>
      <c r="BU959" s="211">
        <v>0</v>
      </c>
      <c r="BV959" s="211">
        <v>64</v>
      </c>
      <c r="BW959" s="199">
        <f t="shared" si="66"/>
        <v>7</v>
      </c>
      <c r="BX959" s="195" t="str">
        <f t="shared" si="67"/>
        <v>9337</v>
      </c>
      <c r="BY959" s="195"/>
    </row>
    <row r="960" spans="66:77" ht="14.5" x14ac:dyDescent="0.35">
      <c r="BN960" s="218">
        <v>933</v>
      </c>
      <c r="BO960" s="218" t="s">
        <v>204</v>
      </c>
      <c r="BP960" s="218">
        <v>9337019</v>
      </c>
      <c r="BQ960" s="218">
        <v>147126</v>
      </c>
      <c r="BR960" s="218" t="s">
        <v>1053</v>
      </c>
      <c r="BS960" s="218" t="s">
        <v>245</v>
      </c>
      <c r="BT960" s="194" t="str">
        <f t="shared" si="65"/>
        <v>Academy</v>
      </c>
      <c r="BU960" s="211">
        <v>63</v>
      </c>
      <c r="BV960" s="211">
        <v>37</v>
      </c>
      <c r="BW960" s="199">
        <f t="shared" si="66"/>
        <v>8</v>
      </c>
      <c r="BX960" s="195" t="str">
        <f t="shared" si="67"/>
        <v>9338</v>
      </c>
      <c r="BY960" s="195"/>
    </row>
    <row r="961" spans="66:77" ht="14.5" x14ac:dyDescent="0.35">
      <c r="BN961" s="218">
        <v>935</v>
      </c>
      <c r="BO961" s="218" t="s">
        <v>214</v>
      </c>
      <c r="BP961" s="218">
        <v>9357000</v>
      </c>
      <c r="BQ961" s="218">
        <v>137433</v>
      </c>
      <c r="BR961" s="218" t="s">
        <v>320</v>
      </c>
      <c r="BS961" s="218" t="s">
        <v>245</v>
      </c>
      <c r="BT961" s="194" t="str">
        <f t="shared" si="65"/>
        <v>Academy</v>
      </c>
      <c r="BU961" s="211">
        <v>37</v>
      </c>
      <c r="BV961" s="211">
        <v>164.5</v>
      </c>
      <c r="BW961" s="199">
        <f t="shared" si="66"/>
        <v>1</v>
      </c>
      <c r="BX961" s="195" t="str">
        <f t="shared" si="67"/>
        <v>9351</v>
      </c>
      <c r="BY961" s="195"/>
    </row>
    <row r="962" spans="66:77" ht="14.5" x14ac:dyDescent="0.35">
      <c r="BN962" s="218">
        <v>935</v>
      </c>
      <c r="BO962" s="218" t="s">
        <v>214</v>
      </c>
      <c r="BP962" s="218">
        <v>9357001</v>
      </c>
      <c r="BQ962" s="218">
        <v>146418</v>
      </c>
      <c r="BR962" s="218" t="s">
        <v>1054</v>
      </c>
      <c r="BS962" s="218" t="s">
        <v>245</v>
      </c>
      <c r="BT962" s="194" t="str">
        <f t="shared" si="65"/>
        <v>Academy</v>
      </c>
      <c r="BU962" s="211">
        <v>115</v>
      </c>
      <c r="BV962" s="211">
        <v>88</v>
      </c>
      <c r="BW962" s="199">
        <f t="shared" si="66"/>
        <v>2</v>
      </c>
      <c r="BX962" s="195" t="str">
        <f t="shared" si="67"/>
        <v>9352</v>
      </c>
      <c r="BY962" s="195"/>
    </row>
    <row r="963" spans="66:77" ht="14.5" x14ac:dyDescent="0.35">
      <c r="BN963" s="218">
        <v>935</v>
      </c>
      <c r="BO963" s="218" t="s">
        <v>214</v>
      </c>
      <c r="BP963" s="218">
        <v>9357002</v>
      </c>
      <c r="BQ963" s="218">
        <v>124903</v>
      </c>
      <c r="BR963" s="218" t="s">
        <v>1055</v>
      </c>
      <c r="BS963" s="218" t="s">
        <v>241</v>
      </c>
      <c r="BT963" s="194" t="str">
        <f t="shared" si="65"/>
        <v>Maintained</v>
      </c>
      <c r="BU963" s="211">
        <v>49</v>
      </c>
      <c r="BV963" s="211">
        <v>37</v>
      </c>
      <c r="BW963" s="199">
        <f t="shared" si="66"/>
        <v>3</v>
      </c>
      <c r="BX963" s="195" t="str">
        <f t="shared" si="67"/>
        <v>9353</v>
      </c>
      <c r="BY963" s="195"/>
    </row>
    <row r="964" spans="66:77" ht="14.5" x14ac:dyDescent="0.35">
      <c r="BN964" s="218">
        <v>935</v>
      </c>
      <c r="BO964" s="218" t="s">
        <v>214</v>
      </c>
      <c r="BP964" s="218">
        <v>9357003</v>
      </c>
      <c r="BQ964" s="218">
        <v>137459</v>
      </c>
      <c r="BR964" s="218" t="s">
        <v>1056</v>
      </c>
      <c r="BS964" s="218" t="s">
        <v>245</v>
      </c>
      <c r="BT964" s="194" t="str">
        <f t="shared" si="65"/>
        <v>Academy</v>
      </c>
      <c r="BU964" s="211">
        <v>47</v>
      </c>
      <c r="BV964" s="211">
        <v>120</v>
      </c>
      <c r="BW964" s="199">
        <f t="shared" si="66"/>
        <v>4</v>
      </c>
      <c r="BX964" s="195" t="str">
        <f t="shared" si="67"/>
        <v>9354</v>
      </c>
      <c r="BY964" s="195"/>
    </row>
    <row r="965" spans="66:77" ht="14.5" x14ac:dyDescent="0.35">
      <c r="BN965" s="218">
        <v>935</v>
      </c>
      <c r="BO965" s="218" t="s">
        <v>214</v>
      </c>
      <c r="BP965" s="218">
        <v>9357006</v>
      </c>
      <c r="BQ965" s="218">
        <v>137838</v>
      </c>
      <c r="BR965" s="218" t="s">
        <v>1057</v>
      </c>
      <c r="BS965" s="218" t="s">
        <v>245</v>
      </c>
      <c r="BT965" s="194" t="str">
        <f t="shared" ref="BT965:BT1028" si="68">IF(OR(LEFT(BS965,7)="Academy",LEFT(BS965,11)="Free School"),"Academy","Maintained")</f>
        <v>Academy</v>
      </c>
      <c r="BU965" s="211">
        <v>59.5</v>
      </c>
      <c r="BV965" s="211">
        <v>44</v>
      </c>
      <c r="BW965" s="199">
        <f t="shared" si="66"/>
        <v>5</v>
      </c>
      <c r="BX965" s="195" t="str">
        <f t="shared" si="67"/>
        <v>9355</v>
      </c>
      <c r="BY965" s="195"/>
    </row>
    <row r="966" spans="66:77" ht="14.5" x14ac:dyDescent="0.35">
      <c r="BN966" s="218">
        <v>935</v>
      </c>
      <c r="BO966" s="218" t="s">
        <v>214</v>
      </c>
      <c r="BP966" s="218">
        <v>9357009</v>
      </c>
      <c r="BQ966" s="218">
        <v>139732</v>
      </c>
      <c r="BR966" s="218" t="s">
        <v>1058</v>
      </c>
      <c r="BS966" s="218" t="s">
        <v>256</v>
      </c>
      <c r="BT966" s="194" t="str">
        <f t="shared" si="68"/>
        <v>Academy</v>
      </c>
      <c r="BU966" s="211">
        <v>10</v>
      </c>
      <c r="BV966" s="211">
        <v>60</v>
      </c>
      <c r="BW966" s="199">
        <f t="shared" si="66"/>
        <v>6</v>
      </c>
      <c r="BX966" s="195" t="str">
        <f t="shared" si="67"/>
        <v>9356</v>
      </c>
      <c r="BY966" s="195"/>
    </row>
    <row r="967" spans="66:77" ht="14.5" x14ac:dyDescent="0.35">
      <c r="BN967" s="218">
        <v>935</v>
      </c>
      <c r="BO967" s="218" t="s">
        <v>214</v>
      </c>
      <c r="BP967" s="218">
        <v>9357011</v>
      </c>
      <c r="BQ967" s="218">
        <v>141407</v>
      </c>
      <c r="BR967" s="218" t="s">
        <v>1059</v>
      </c>
      <c r="BS967" s="218" t="s">
        <v>286</v>
      </c>
      <c r="BT967" s="194" t="str">
        <f t="shared" si="68"/>
        <v>Academy</v>
      </c>
      <c r="BU967" s="211">
        <v>37</v>
      </c>
      <c r="BV967" s="211">
        <v>132</v>
      </c>
      <c r="BW967" s="199">
        <f t="shared" si="66"/>
        <v>7</v>
      </c>
      <c r="BX967" s="195" t="str">
        <f t="shared" si="67"/>
        <v>9357</v>
      </c>
      <c r="BY967" s="195"/>
    </row>
    <row r="968" spans="66:77" ht="14.5" x14ac:dyDescent="0.35">
      <c r="BN968" s="218">
        <v>935</v>
      </c>
      <c r="BO968" s="218" t="s">
        <v>214</v>
      </c>
      <c r="BP968" s="218">
        <v>9357014</v>
      </c>
      <c r="BQ968" s="218">
        <v>146431</v>
      </c>
      <c r="BR968" s="218" t="s">
        <v>1060</v>
      </c>
      <c r="BS968" s="218" t="s">
        <v>286</v>
      </c>
      <c r="BT968" s="194" t="str">
        <f t="shared" si="68"/>
        <v>Academy</v>
      </c>
      <c r="BU968" s="211">
        <v>65</v>
      </c>
      <c r="BV968" s="211">
        <v>61</v>
      </c>
      <c r="BW968" s="199">
        <f t="shared" si="66"/>
        <v>8</v>
      </c>
      <c r="BX968" s="195" t="str">
        <f t="shared" si="67"/>
        <v>9358</v>
      </c>
      <c r="BY968" s="195"/>
    </row>
    <row r="969" spans="66:77" ht="14.5" x14ac:dyDescent="0.35">
      <c r="BN969" s="218">
        <v>935</v>
      </c>
      <c r="BO969" s="218" t="s">
        <v>214</v>
      </c>
      <c r="BP969" s="218">
        <v>9357015</v>
      </c>
      <c r="BQ969" s="218">
        <v>147162</v>
      </c>
      <c r="BR969" s="218" t="s">
        <v>260</v>
      </c>
      <c r="BS969" s="218" t="s">
        <v>286</v>
      </c>
      <c r="BT969" s="194" t="str">
        <f t="shared" si="68"/>
        <v>Academy</v>
      </c>
      <c r="BU969" s="211">
        <v>122</v>
      </c>
      <c r="BV969" s="211">
        <v>62</v>
      </c>
      <c r="BW969" s="199">
        <f t="shared" si="66"/>
        <v>9</v>
      </c>
      <c r="BX969" s="195" t="str">
        <f t="shared" si="67"/>
        <v>9359</v>
      </c>
      <c r="BY969" s="195"/>
    </row>
    <row r="970" spans="66:77" ht="14.5" x14ac:dyDescent="0.35">
      <c r="BN970" s="218">
        <v>935</v>
      </c>
      <c r="BO970" s="218" t="s">
        <v>214</v>
      </c>
      <c r="BP970" s="218">
        <v>9357016</v>
      </c>
      <c r="BQ970" s="218">
        <v>147849</v>
      </c>
      <c r="BR970" s="218" t="s">
        <v>1135</v>
      </c>
      <c r="BS970" s="218" t="s">
        <v>256</v>
      </c>
      <c r="BT970" s="194" t="str">
        <f t="shared" si="68"/>
        <v>Academy</v>
      </c>
      <c r="BU970" s="211">
        <v>7</v>
      </c>
      <c r="BV970" s="211">
        <v>56</v>
      </c>
      <c r="BW970" s="199">
        <f t="shared" ref="BW970:BW1033" si="69">IF(BN970=BN969,BW969+1,1)</f>
        <v>10</v>
      </c>
      <c r="BX970" s="195" t="str">
        <f t="shared" ref="BX970:BX1033" si="70">BN970&amp;BW970</f>
        <v>93510</v>
      </c>
      <c r="BY970" s="195"/>
    </row>
    <row r="971" spans="66:77" ht="14.5" x14ac:dyDescent="0.35">
      <c r="BN971" s="218">
        <v>935</v>
      </c>
      <c r="BO971" s="218" t="s">
        <v>214</v>
      </c>
      <c r="BP971" s="218">
        <v>9357017</v>
      </c>
      <c r="BQ971" s="218">
        <v>148541</v>
      </c>
      <c r="BR971" s="218" t="s">
        <v>1185</v>
      </c>
      <c r="BS971" s="218" t="s">
        <v>256</v>
      </c>
      <c r="BT971" s="194" t="str">
        <f t="shared" si="68"/>
        <v>Academy</v>
      </c>
      <c r="BU971" s="211">
        <v>14.5</v>
      </c>
      <c r="BV971" s="211">
        <v>60.5</v>
      </c>
      <c r="BW971" s="199">
        <f t="shared" si="69"/>
        <v>11</v>
      </c>
      <c r="BX971" s="195" t="str">
        <f t="shared" si="70"/>
        <v>93511</v>
      </c>
      <c r="BY971" s="195"/>
    </row>
    <row r="972" spans="66:77" ht="14.5" x14ac:dyDescent="0.35">
      <c r="BN972" s="218">
        <v>935</v>
      </c>
      <c r="BO972" s="218" t="s">
        <v>214</v>
      </c>
      <c r="BP972" s="218">
        <v>9357018</v>
      </c>
      <c r="BQ972" s="218">
        <v>149072</v>
      </c>
      <c r="BR972" s="218" t="s">
        <v>1220</v>
      </c>
      <c r="BS972" s="218" t="s">
        <v>256</v>
      </c>
      <c r="BT972" s="194" t="str">
        <f t="shared" si="68"/>
        <v>Academy</v>
      </c>
      <c r="BU972" s="211">
        <v>8</v>
      </c>
      <c r="BV972" s="211">
        <v>53</v>
      </c>
      <c r="BW972" s="199">
        <f t="shared" si="69"/>
        <v>12</v>
      </c>
      <c r="BX972" s="195" t="str">
        <f t="shared" si="70"/>
        <v>93512</v>
      </c>
      <c r="BY972" s="195"/>
    </row>
    <row r="973" spans="66:77" ht="14.5" x14ac:dyDescent="0.35">
      <c r="BN973" s="218">
        <v>935</v>
      </c>
      <c r="BO973" s="218" t="s">
        <v>214</v>
      </c>
      <c r="BP973" s="218">
        <v>9357019</v>
      </c>
      <c r="BQ973" s="218">
        <v>149108</v>
      </c>
      <c r="BR973" s="218" t="s">
        <v>1221</v>
      </c>
      <c r="BS973" s="218" t="s">
        <v>256</v>
      </c>
      <c r="BT973" s="194" t="str">
        <f t="shared" si="68"/>
        <v>Academy</v>
      </c>
      <c r="BU973" s="211">
        <v>13</v>
      </c>
      <c r="BV973" s="211">
        <v>42</v>
      </c>
      <c r="BW973" s="199">
        <f t="shared" si="69"/>
        <v>13</v>
      </c>
      <c r="BX973" s="195" t="str">
        <f t="shared" si="70"/>
        <v>93513</v>
      </c>
      <c r="BY973" s="195"/>
    </row>
    <row r="974" spans="66:77" ht="14.5" x14ac:dyDescent="0.35">
      <c r="BN974" s="218">
        <v>935</v>
      </c>
      <c r="BO974" s="218" t="s">
        <v>214</v>
      </c>
      <c r="BP974" s="218">
        <v>9357020</v>
      </c>
      <c r="BQ974" s="218">
        <v>149151</v>
      </c>
      <c r="BR974" s="218" t="s">
        <v>1222</v>
      </c>
      <c r="BS974" s="218" t="s">
        <v>256</v>
      </c>
      <c r="BT974" s="194" t="str">
        <f t="shared" si="68"/>
        <v>Academy</v>
      </c>
      <c r="BU974" s="211">
        <v>0</v>
      </c>
      <c r="BV974" s="211">
        <v>34</v>
      </c>
      <c r="BW974" s="199">
        <f t="shared" si="69"/>
        <v>14</v>
      </c>
      <c r="BX974" s="195" t="str">
        <f t="shared" si="70"/>
        <v>93514</v>
      </c>
      <c r="BY974" s="195"/>
    </row>
    <row r="975" spans="66:77" ht="14.5" x14ac:dyDescent="0.35">
      <c r="BN975" s="218">
        <v>936</v>
      </c>
      <c r="BO975" s="218" t="s">
        <v>216</v>
      </c>
      <c r="BP975" s="218">
        <v>9367001</v>
      </c>
      <c r="BQ975" s="218">
        <v>146527</v>
      </c>
      <c r="BR975" s="218" t="s">
        <v>1136</v>
      </c>
      <c r="BS975" s="218" t="s">
        <v>286</v>
      </c>
      <c r="BT975" s="194" t="str">
        <f t="shared" si="68"/>
        <v>Academy</v>
      </c>
      <c r="BU975" s="211">
        <v>0</v>
      </c>
      <c r="BV975" s="211">
        <v>58</v>
      </c>
      <c r="BW975" s="199">
        <f t="shared" si="69"/>
        <v>1</v>
      </c>
      <c r="BX975" s="195" t="str">
        <f t="shared" si="70"/>
        <v>9361</v>
      </c>
      <c r="BY975" s="195"/>
    </row>
    <row r="976" spans="66:77" ht="14.5" x14ac:dyDescent="0.35">
      <c r="BN976" s="218">
        <v>936</v>
      </c>
      <c r="BO976" s="218" t="s">
        <v>216</v>
      </c>
      <c r="BP976" s="218">
        <v>9367002</v>
      </c>
      <c r="BQ976" s="218">
        <v>147524</v>
      </c>
      <c r="BR976" s="218" t="s">
        <v>1065</v>
      </c>
      <c r="BS976" s="218" t="s">
        <v>286</v>
      </c>
      <c r="BT976" s="194" t="str">
        <f t="shared" si="68"/>
        <v>Academy</v>
      </c>
      <c r="BU976" s="211">
        <v>0</v>
      </c>
      <c r="BV976" s="211">
        <v>111</v>
      </c>
      <c r="BW976" s="199">
        <f t="shared" si="69"/>
        <v>2</v>
      </c>
      <c r="BX976" s="195" t="str">
        <f t="shared" si="70"/>
        <v>9362</v>
      </c>
      <c r="BY976" s="195"/>
    </row>
    <row r="977" spans="66:77" ht="14.5" x14ac:dyDescent="0.35">
      <c r="BN977" s="218">
        <v>936</v>
      </c>
      <c r="BO977" s="218" t="s">
        <v>216</v>
      </c>
      <c r="BP977" s="218">
        <v>9367003</v>
      </c>
      <c r="BQ977" s="218">
        <v>125452</v>
      </c>
      <c r="BR977" s="218" t="s">
        <v>1061</v>
      </c>
      <c r="BS977" s="218" t="s">
        <v>241</v>
      </c>
      <c r="BT977" s="194" t="str">
        <f t="shared" si="68"/>
        <v>Maintained</v>
      </c>
      <c r="BU977" s="211">
        <v>62</v>
      </c>
      <c r="BV977" s="211">
        <v>68</v>
      </c>
      <c r="BW977" s="199">
        <f t="shared" si="69"/>
        <v>3</v>
      </c>
      <c r="BX977" s="195" t="str">
        <f t="shared" si="70"/>
        <v>9363</v>
      </c>
      <c r="BY977" s="195"/>
    </row>
    <row r="978" spans="66:77" ht="14.5" x14ac:dyDescent="0.35">
      <c r="BN978" s="218">
        <v>936</v>
      </c>
      <c r="BO978" s="218" t="s">
        <v>216</v>
      </c>
      <c r="BP978" s="218">
        <v>9367004</v>
      </c>
      <c r="BQ978" s="218">
        <v>147943</v>
      </c>
      <c r="BR978" s="218" t="s">
        <v>1137</v>
      </c>
      <c r="BS978" s="218" t="s">
        <v>286</v>
      </c>
      <c r="BT978" s="194" t="str">
        <f t="shared" si="68"/>
        <v>Academy</v>
      </c>
      <c r="BU978" s="211">
        <v>56</v>
      </c>
      <c r="BV978" s="211">
        <v>0</v>
      </c>
      <c r="BW978" s="199">
        <f t="shared" si="69"/>
        <v>4</v>
      </c>
      <c r="BX978" s="195" t="str">
        <f t="shared" si="70"/>
        <v>9364</v>
      </c>
      <c r="BY978" s="195"/>
    </row>
    <row r="979" spans="66:77" ht="14.5" x14ac:dyDescent="0.35">
      <c r="BN979" s="218">
        <v>936</v>
      </c>
      <c r="BO979" s="218" t="s">
        <v>216</v>
      </c>
      <c r="BP979" s="218">
        <v>9367006</v>
      </c>
      <c r="BQ979" s="218">
        <v>148575</v>
      </c>
      <c r="BR979" s="218" t="s">
        <v>1186</v>
      </c>
      <c r="BS979" s="218" t="s">
        <v>256</v>
      </c>
      <c r="BT979" s="194" t="str">
        <f t="shared" si="68"/>
        <v>Academy</v>
      </c>
      <c r="BU979" s="211">
        <v>75.5</v>
      </c>
      <c r="BV979" s="211">
        <v>54.5</v>
      </c>
      <c r="BW979" s="199">
        <f t="shared" si="69"/>
        <v>5</v>
      </c>
      <c r="BX979" s="195" t="str">
        <f t="shared" si="70"/>
        <v>9365</v>
      </c>
      <c r="BY979" s="195"/>
    </row>
    <row r="980" spans="66:77" ht="14.5" x14ac:dyDescent="0.35">
      <c r="BN980" s="218">
        <v>936</v>
      </c>
      <c r="BO980" s="218" t="s">
        <v>216</v>
      </c>
      <c r="BP980" s="218">
        <v>9367010</v>
      </c>
      <c r="BQ980" s="218">
        <v>145384</v>
      </c>
      <c r="BR980" s="218" t="s">
        <v>1062</v>
      </c>
      <c r="BS980" s="218" t="s">
        <v>245</v>
      </c>
      <c r="BT980" s="194" t="str">
        <f t="shared" si="68"/>
        <v>Academy</v>
      </c>
      <c r="BU980" s="211">
        <v>23</v>
      </c>
      <c r="BV980" s="211">
        <v>136</v>
      </c>
      <c r="BW980" s="199">
        <f t="shared" si="69"/>
        <v>6</v>
      </c>
      <c r="BX980" s="195" t="str">
        <f t="shared" si="70"/>
        <v>9366</v>
      </c>
      <c r="BY980" s="195"/>
    </row>
    <row r="981" spans="66:77" ht="14.5" x14ac:dyDescent="0.35">
      <c r="BN981" s="218">
        <v>936</v>
      </c>
      <c r="BO981" s="218" t="s">
        <v>216</v>
      </c>
      <c r="BP981" s="218">
        <v>9367014</v>
      </c>
      <c r="BQ981" s="218">
        <v>125458</v>
      </c>
      <c r="BR981" s="218" t="s">
        <v>1063</v>
      </c>
      <c r="BS981" s="218" t="s">
        <v>241</v>
      </c>
      <c r="BT981" s="194" t="str">
        <f t="shared" si="68"/>
        <v>Maintained</v>
      </c>
      <c r="BU981" s="211">
        <v>0</v>
      </c>
      <c r="BV981" s="211">
        <v>90</v>
      </c>
      <c r="BW981" s="199">
        <f t="shared" si="69"/>
        <v>7</v>
      </c>
      <c r="BX981" s="195" t="str">
        <f t="shared" si="70"/>
        <v>9367</v>
      </c>
      <c r="BY981" s="195"/>
    </row>
    <row r="982" spans="66:77" ht="14.5" x14ac:dyDescent="0.35">
      <c r="BN982" s="218">
        <v>936</v>
      </c>
      <c r="BO982" s="218" t="s">
        <v>216</v>
      </c>
      <c r="BP982" s="218">
        <v>9367019</v>
      </c>
      <c r="BQ982" s="218">
        <v>125459</v>
      </c>
      <c r="BR982" s="218" t="s">
        <v>1064</v>
      </c>
      <c r="BS982" s="218" t="s">
        <v>241</v>
      </c>
      <c r="BT982" s="194" t="str">
        <f t="shared" si="68"/>
        <v>Maintained</v>
      </c>
      <c r="BU982" s="211">
        <v>0</v>
      </c>
      <c r="BV982" s="211">
        <v>96.5</v>
      </c>
      <c r="BW982" s="199">
        <f t="shared" si="69"/>
        <v>8</v>
      </c>
      <c r="BX982" s="195" t="str">
        <f t="shared" si="70"/>
        <v>9368</v>
      </c>
      <c r="BY982" s="195"/>
    </row>
    <row r="983" spans="66:77" ht="14.5" x14ac:dyDescent="0.35">
      <c r="BN983" s="218">
        <v>936</v>
      </c>
      <c r="BO983" s="218" t="s">
        <v>216</v>
      </c>
      <c r="BP983" s="218">
        <v>9367024</v>
      </c>
      <c r="BQ983" s="218">
        <v>138766</v>
      </c>
      <c r="BR983" s="218" t="s">
        <v>1066</v>
      </c>
      <c r="BS983" s="218" t="s">
        <v>245</v>
      </c>
      <c r="BT983" s="194" t="str">
        <f t="shared" si="68"/>
        <v>Academy</v>
      </c>
      <c r="BU983" s="211">
        <v>3</v>
      </c>
      <c r="BV983" s="211">
        <v>60</v>
      </c>
      <c r="BW983" s="199">
        <f t="shared" si="69"/>
        <v>9</v>
      </c>
      <c r="BX983" s="195" t="str">
        <f t="shared" si="70"/>
        <v>9369</v>
      </c>
      <c r="BY983" s="195"/>
    </row>
    <row r="984" spans="66:77" ht="14.5" x14ac:dyDescent="0.35">
      <c r="BN984" s="218">
        <v>936</v>
      </c>
      <c r="BO984" s="218" t="s">
        <v>216</v>
      </c>
      <c r="BP984" s="218">
        <v>9367025</v>
      </c>
      <c r="BQ984" s="218">
        <v>144228</v>
      </c>
      <c r="BR984" s="218" t="s">
        <v>1067</v>
      </c>
      <c r="BS984" s="218" t="s">
        <v>245</v>
      </c>
      <c r="BT984" s="194" t="str">
        <f t="shared" si="68"/>
        <v>Academy</v>
      </c>
      <c r="BU984" s="211">
        <v>148</v>
      </c>
      <c r="BV984" s="211">
        <v>0</v>
      </c>
      <c r="BW984" s="199">
        <f t="shared" si="69"/>
        <v>10</v>
      </c>
      <c r="BX984" s="195" t="str">
        <f t="shared" si="70"/>
        <v>93610</v>
      </c>
      <c r="BY984" s="195"/>
    </row>
    <row r="985" spans="66:77" ht="14.5" x14ac:dyDescent="0.35">
      <c r="BN985" s="218">
        <v>936</v>
      </c>
      <c r="BO985" s="218" t="s">
        <v>216</v>
      </c>
      <c r="BP985" s="218">
        <v>9367034</v>
      </c>
      <c r="BQ985" s="218">
        <v>141147</v>
      </c>
      <c r="BR985" s="218" t="s">
        <v>1068</v>
      </c>
      <c r="BS985" s="218" t="s">
        <v>245</v>
      </c>
      <c r="BT985" s="194" t="str">
        <f t="shared" si="68"/>
        <v>Academy</v>
      </c>
      <c r="BU985" s="211">
        <v>0</v>
      </c>
      <c r="BV985" s="211">
        <v>154</v>
      </c>
      <c r="BW985" s="199">
        <f t="shared" si="69"/>
        <v>11</v>
      </c>
      <c r="BX985" s="195" t="str">
        <f t="shared" si="70"/>
        <v>93611</v>
      </c>
      <c r="BY985" s="195"/>
    </row>
    <row r="986" spans="66:77" ht="14.5" x14ac:dyDescent="0.35">
      <c r="BN986" s="218">
        <v>936</v>
      </c>
      <c r="BO986" s="218" t="s">
        <v>216</v>
      </c>
      <c r="BP986" s="218">
        <v>9367042</v>
      </c>
      <c r="BQ986" s="218">
        <v>141533</v>
      </c>
      <c r="BR986" s="218" t="s">
        <v>1069</v>
      </c>
      <c r="BS986" s="218" t="s">
        <v>245</v>
      </c>
      <c r="BT986" s="194" t="str">
        <f t="shared" si="68"/>
        <v>Academy</v>
      </c>
      <c r="BU986" s="211">
        <v>85</v>
      </c>
      <c r="BV986" s="211">
        <v>63</v>
      </c>
      <c r="BW986" s="199">
        <f t="shared" si="69"/>
        <v>12</v>
      </c>
      <c r="BX986" s="195" t="str">
        <f t="shared" si="70"/>
        <v>93612</v>
      </c>
      <c r="BY986" s="195"/>
    </row>
    <row r="987" spans="66:77" ht="14.5" x14ac:dyDescent="0.35">
      <c r="BN987" s="218">
        <v>936</v>
      </c>
      <c r="BO987" s="218" t="s">
        <v>216</v>
      </c>
      <c r="BP987" s="218">
        <v>9367043</v>
      </c>
      <c r="BQ987" s="218">
        <v>125468</v>
      </c>
      <c r="BR987" s="218" t="s">
        <v>1070</v>
      </c>
      <c r="BS987" s="218" t="s">
        <v>241</v>
      </c>
      <c r="BT987" s="194" t="str">
        <f t="shared" si="68"/>
        <v>Maintained</v>
      </c>
      <c r="BU987" s="211">
        <v>0</v>
      </c>
      <c r="BV987" s="211">
        <v>90</v>
      </c>
      <c r="BW987" s="199">
        <f t="shared" si="69"/>
        <v>13</v>
      </c>
      <c r="BX987" s="195" t="str">
        <f t="shared" si="70"/>
        <v>93613</v>
      </c>
      <c r="BY987" s="195"/>
    </row>
    <row r="988" spans="66:77" ht="14.5" x14ac:dyDescent="0.35">
      <c r="BN988" s="218">
        <v>936</v>
      </c>
      <c r="BO988" s="218" t="s">
        <v>216</v>
      </c>
      <c r="BP988" s="218">
        <v>9367048</v>
      </c>
      <c r="BQ988" s="218">
        <v>125469</v>
      </c>
      <c r="BR988" s="218" t="s">
        <v>339</v>
      </c>
      <c r="BS988" s="218" t="s">
        <v>241</v>
      </c>
      <c r="BT988" s="194" t="str">
        <f t="shared" si="68"/>
        <v>Maintained</v>
      </c>
      <c r="BU988" s="211">
        <v>61</v>
      </c>
      <c r="BV988" s="211">
        <v>44</v>
      </c>
      <c r="BW988" s="199">
        <f t="shared" si="69"/>
        <v>14</v>
      </c>
      <c r="BX988" s="195" t="str">
        <f t="shared" si="70"/>
        <v>93614</v>
      </c>
      <c r="BY988" s="195"/>
    </row>
    <row r="989" spans="66:77" ht="14.5" x14ac:dyDescent="0.35">
      <c r="BN989" s="218">
        <v>936</v>
      </c>
      <c r="BO989" s="218" t="s">
        <v>216</v>
      </c>
      <c r="BP989" s="218">
        <v>9367049</v>
      </c>
      <c r="BQ989" s="218">
        <v>125470</v>
      </c>
      <c r="BR989" s="218" t="s">
        <v>1071</v>
      </c>
      <c r="BS989" s="218" t="s">
        <v>241</v>
      </c>
      <c r="BT989" s="194" t="str">
        <f t="shared" si="68"/>
        <v>Maintained</v>
      </c>
      <c r="BU989" s="211">
        <v>0</v>
      </c>
      <c r="BV989" s="211">
        <v>81</v>
      </c>
      <c r="BW989" s="199">
        <f t="shared" si="69"/>
        <v>15</v>
      </c>
      <c r="BX989" s="195" t="str">
        <f t="shared" si="70"/>
        <v>93615</v>
      </c>
      <c r="BY989" s="195"/>
    </row>
    <row r="990" spans="66:77" ht="14.5" x14ac:dyDescent="0.35">
      <c r="BN990" s="218">
        <v>936</v>
      </c>
      <c r="BO990" s="218" t="s">
        <v>216</v>
      </c>
      <c r="BP990" s="218">
        <v>9367050</v>
      </c>
      <c r="BQ990" s="218">
        <v>141843</v>
      </c>
      <c r="BR990" s="218" t="s">
        <v>1072</v>
      </c>
      <c r="BS990" s="218" t="s">
        <v>245</v>
      </c>
      <c r="BT990" s="194" t="str">
        <f t="shared" si="68"/>
        <v>Academy</v>
      </c>
      <c r="BU990" s="211">
        <v>50</v>
      </c>
      <c r="BV990" s="211">
        <v>61</v>
      </c>
      <c r="BW990" s="199">
        <f t="shared" si="69"/>
        <v>16</v>
      </c>
      <c r="BX990" s="195" t="str">
        <f t="shared" si="70"/>
        <v>93616</v>
      </c>
      <c r="BY990" s="195"/>
    </row>
    <row r="991" spans="66:77" ht="14.5" x14ac:dyDescent="0.35">
      <c r="BN991" s="218">
        <v>936</v>
      </c>
      <c r="BO991" s="218" t="s">
        <v>216</v>
      </c>
      <c r="BP991" s="218">
        <v>9367051</v>
      </c>
      <c r="BQ991" s="218">
        <v>125472</v>
      </c>
      <c r="BR991" s="218" t="s">
        <v>1138</v>
      </c>
      <c r="BS991" s="218" t="s">
        <v>241</v>
      </c>
      <c r="BT991" s="194" t="str">
        <f t="shared" si="68"/>
        <v>Maintained</v>
      </c>
      <c r="BU991" s="211">
        <v>173</v>
      </c>
      <c r="BV991" s="211">
        <v>0</v>
      </c>
      <c r="BW991" s="199">
        <f t="shared" si="69"/>
        <v>17</v>
      </c>
      <c r="BX991" s="195" t="str">
        <f t="shared" si="70"/>
        <v>93617</v>
      </c>
      <c r="BY991" s="195"/>
    </row>
    <row r="992" spans="66:77" ht="14.5" x14ac:dyDescent="0.35">
      <c r="BN992" s="218">
        <v>936</v>
      </c>
      <c r="BO992" s="218" t="s">
        <v>216</v>
      </c>
      <c r="BP992" s="218">
        <v>9367053</v>
      </c>
      <c r="BQ992" s="218">
        <v>125473</v>
      </c>
      <c r="BR992" s="218" t="s">
        <v>1073</v>
      </c>
      <c r="BS992" s="218" t="s">
        <v>241</v>
      </c>
      <c r="BT992" s="194" t="str">
        <f t="shared" si="68"/>
        <v>Maintained</v>
      </c>
      <c r="BU992" s="211">
        <v>150</v>
      </c>
      <c r="BV992" s="211">
        <v>0</v>
      </c>
      <c r="BW992" s="199">
        <f t="shared" si="69"/>
        <v>18</v>
      </c>
      <c r="BX992" s="195" t="str">
        <f t="shared" si="70"/>
        <v>93618</v>
      </c>
      <c r="BY992" s="195"/>
    </row>
    <row r="993" spans="66:77" ht="14.5" x14ac:dyDescent="0.35">
      <c r="BN993" s="218">
        <v>936</v>
      </c>
      <c r="BO993" s="218" t="s">
        <v>216</v>
      </c>
      <c r="BP993" s="218">
        <v>9367056</v>
      </c>
      <c r="BQ993" s="218">
        <v>125474</v>
      </c>
      <c r="BR993" s="218" t="s">
        <v>1074</v>
      </c>
      <c r="BS993" s="218" t="s">
        <v>241</v>
      </c>
      <c r="BT993" s="194" t="str">
        <f t="shared" si="68"/>
        <v>Maintained</v>
      </c>
      <c r="BU993" s="211">
        <v>72</v>
      </c>
      <c r="BV993" s="211">
        <v>63</v>
      </c>
      <c r="BW993" s="199">
        <f t="shared" si="69"/>
        <v>19</v>
      </c>
      <c r="BX993" s="195" t="str">
        <f t="shared" si="70"/>
        <v>93619</v>
      </c>
      <c r="BY993" s="195"/>
    </row>
    <row r="994" spans="66:77" ht="14.5" x14ac:dyDescent="0.35">
      <c r="BN994" s="218">
        <v>936</v>
      </c>
      <c r="BO994" s="218" t="s">
        <v>216</v>
      </c>
      <c r="BP994" s="218">
        <v>9367060</v>
      </c>
      <c r="BQ994" s="218">
        <v>144233</v>
      </c>
      <c r="BR994" s="218" t="s">
        <v>1075</v>
      </c>
      <c r="BS994" s="218" t="s">
        <v>245</v>
      </c>
      <c r="BT994" s="194" t="str">
        <f t="shared" si="68"/>
        <v>Academy</v>
      </c>
      <c r="BU994" s="211">
        <v>67</v>
      </c>
      <c r="BV994" s="211">
        <v>76</v>
      </c>
      <c r="BW994" s="199">
        <f t="shared" si="69"/>
        <v>20</v>
      </c>
      <c r="BX994" s="195" t="str">
        <f t="shared" si="70"/>
        <v>93620</v>
      </c>
      <c r="BY994" s="195"/>
    </row>
    <row r="995" spans="66:77" ht="14.5" x14ac:dyDescent="0.35">
      <c r="BN995" s="218">
        <v>936</v>
      </c>
      <c r="BO995" s="218" t="s">
        <v>216</v>
      </c>
      <c r="BP995" s="218">
        <v>9367061</v>
      </c>
      <c r="BQ995" s="218">
        <v>146255</v>
      </c>
      <c r="BR995" s="218" t="s">
        <v>1076</v>
      </c>
      <c r="BS995" s="218" t="s">
        <v>245</v>
      </c>
      <c r="BT995" s="194" t="str">
        <f t="shared" si="68"/>
        <v>Academy</v>
      </c>
      <c r="BU995" s="211">
        <v>0</v>
      </c>
      <c r="BV995" s="211">
        <v>145</v>
      </c>
      <c r="BW995" s="199">
        <f t="shared" si="69"/>
        <v>21</v>
      </c>
      <c r="BX995" s="195" t="str">
        <f t="shared" si="70"/>
        <v>93621</v>
      </c>
      <c r="BY995" s="195"/>
    </row>
    <row r="996" spans="66:77" ht="14.5" x14ac:dyDescent="0.35">
      <c r="BN996" s="218">
        <v>936</v>
      </c>
      <c r="BO996" s="218" t="s">
        <v>216</v>
      </c>
      <c r="BP996" s="218">
        <v>9367062</v>
      </c>
      <c r="BQ996" s="218">
        <v>125477</v>
      </c>
      <c r="BR996" s="218" t="s">
        <v>1077</v>
      </c>
      <c r="BS996" s="218" t="s">
        <v>241</v>
      </c>
      <c r="BT996" s="194" t="str">
        <f t="shared" si="68"/>
        <v>Maintained</v>
      </c>
      <c r="BU996" s="211">
        <v>126</v>
      </c>
      <c r="BV996" s="211">
        <v>97</v>
      </c>
      <c r="BW996" s="199">
        <f t="shared" si="69"/>
        <v>22</v>
      </c>
      <c r="BX996" s="195" t="str">
        <f t="shared" si="70"/>
        <v>93622</v>
      </c>
      <c r="BY996" s="195"/>
    </row>
    <row r="997" spans="66:77" ht="14.5" x14ac:dyDescent="0.35">
      <c r="BN997" s="218">
        <v>936</v>
      </c>
      <c r="BO997" s="218" t="s">
        <v>216</v>
      </c>
      <c r="BP997" s="218">
        <v>9367065</v>
      </c>
      <c r="BQ997" s="218">
        <v>125480</v>
      </c>
      <c r="BR997" s="218" t="s">
        <v>1078</v>
      </c>
      <c r="BS997" s="218" t="s">
        <v>241</v>
      </c>
      <c r="BT997" s="194" t="str">
        <f t="shared" si="68"/>
        <v>Maintained</v>
      </c>
      <c r="BU997" s="211">
        <v>0</v>
      </c>
      <c r="BV997" s="211">
        <v>239</v>
      </c>
      <c r="BW997" s="199">
        <f t="shared" si="69"/>
        <v>23</v>
      </c>
      <c r="BX997" s="195" t="str">
        <f t="shared" si="70"/>
        <v>93623</v>
      </c>
      <c r="BY997" s="195"/>
    </row>
    <row r="998" spans="66:77" ht="14.5" x14ac:dyDescent="0.35">
      <c r="BN998" s="218">
        <v>936</v>
      </c>
      <c r="BO998" s="218" t="s">
        <v>216</v>
      </c>
      <c r="BP998" s="218">
        <v>9367066</v>
      </c>
      <c r="BQ998" s="218">
        <v>125481</v>
      </c>
      <c r="BR998" s="218" t="s">
        <v>308</v>
      </c>
      <c r="BS998" s="218" t="s">
        <v>241</v>
      </c>
      <c r="BT998" s="194" t="str">
        <f t="shared" si="68"/>
        <v>Maintained</v>
      </c>
      <c r="BU998" s="211">
        <v>0</v>
      </c>
      <c r="BV998" s="211">
        <v>182</v>
      </c>
      <c r="BW998" s="199">
        <f t="shared" si="69"/>
        <v>24</v>
      </c>
      <c r="BX998" s="195" t="str">
        <f t="shared" si="70"/>
        <v>93624</v>
      </c>
      <c r="BY998" s="195"/>
    </row>
    <row r="999" spans="66:77" ht="14.5" x14ac:dyDescent="0.35">
      <c r="BN999" s="218">
        <v>936</v>
      </c>
      <c r="BO999" s="218" t="s">
        <v>216</v>
      </c>
      <c r="BP999" s="218">
        <v>9367067</v>
      </c>
      <c r="BQ999" s="218">
        <v>145383</v>
      </c>
      <c r="BR999" s="218" t="s">
        <v>1079</v>
      </c>
      <c r="BS999" s="218" t="s">
        <v>245</v>
      </c>
      <c r="BT999" s="194" t="str">
        <f t="shared" si="68"/>
        <v>Academy</v>
      </c>
      <c r="BU999" s="211">
        <v>0</v>
      </c>
      <c r="BV999" s="211">
        <v>67</v>
      </c>
      <c r="BW999" s="199">
        <f t="shared" si="69"/>
        <v>25</v>
      </c>
      <c r="BX999" s="195" t="str">
        <f t="shared" si="70"/>
        <v>93625</v>
      </c>
      <c r="BY999" s="195"/>
    </row>
    <row r="1000" spans="66:77" ht="14.5" x14ac:dyDescent="0.35">
      <c r="BN1000" s="218">
        <v>937</v>
      </c>
      <c r="BO1000" s="218" t="s">
        <v>228</v>
      </c>
      <c r="BP1000" s="218">
        <v>9377000</v>
      </c>
      <c r="BQ1000" s="218">
        <v>125794</v>
      </c>
      <c r="BR1000" s="218" t="s">
        <v>1080</v>
      </c>
      <c r="BS1000" s="218" t="s">
        <v>241</v>
      </c>
      <c r="BT1000" s="194" t="str">
        <f t="shared" si="68"/>
        <v>Maintained</v>
      </c>
      <c r="BU1000" s="211">
        <v>73</v>
      </c>
      <c r="BV1000" s="211">
        <v>202</v>
      </c>
      <c r="BW1000" s="199">
        <f t="shared" si="69"/>
        <v>1</v>
      </c>
      <c r="BX1000" s="195" t="str">
        <f t="shared" si="70"/>
        <v>9371</v>
      </c>
      <c r="BY1000" s="195"/>
    </row>
    <row r="1001" spans="66:77" ht="14.5" x14ac:dyDescent="0.35">
      <c r="BN1001" s="218">
        <v>937</v>
      </c>
      <c r="BO1001" s="218" t="s">
        <v>228</v>
      </c>
      <c r="BP1001" s="218">
        <v>9377002</v>
      </c>
      <c r="BQ1001" s="218">
        <v>139468</v>
      </c>
      <c r="BR1001" s="218" t="s">
        <v>1081</v>
      </c>
      <c r="BS1001" s="218" t="s">
        <v>245</v>
      </c>
      <c r="BT1001" s="194" t="str">
        <f t="shared" si="68"/>
        <v>Academy</v>
      </c>
      <c r="BU1001" s="211">
        <v>139.5</v>
      </c>
      <c r="BV1001" s="211">
        <v>0</v>
      </c>
      <c r="BW1001" s="199">
        <f t="shared" si="69"/>
        <v>2</v>
      </c>
      <c r="BX1001" s="195" t="str">
        <f t="shared" si="70"/>
        <v>9372</v>
      </c>
      <c r="BY1001" s="195"/>
    </row>
    <row r="1002" spans="66:77" ht="14.5" x14ac:dyDescent="0.35">
      <c r="BN1002" s="218">
        <v>937</v>
      </c>
      <c r="BO1002" s="218" t="s">
        <v>228</v>
      </c>
      <c r="BP1002" s="218">
        <v>9377003</v>
      </c>
      <c r="BQ1002" s="218">
        <v>140654</v>
      </c>
      <c r="BR1002" s="218" t="s">
        <v>1082</v>
      </c>
      <c r="BS1002" s="218" t="s">
        <v>286</v>
      </c>
      <c r="BT1002" s="194" t="str">
        <f t="shared" si="68"/>
        <v>Academy</v>
      </c>
      <c r="BU1002" s="211">
        <v>5</v>
      </c>
      <c r="BV1002" s="211">
        <v>92</v>
      </c>
      <c r="BW1002" s="199">
        <f t="shared" si="69"/>
        <v>3</v>
      </c>
      <c r="BX1002" s="195" t="str">
        <f t="shared" si="70"/>
        <v>9373</v>
      </c>
      <c r="BY1002" s="195"/>
    </row>
    <row r="1003" spans="66:77" ht="14.5" x14ac:dyDescent="0.35">
      <c r="BN1003" s="218">
        <v>937</v>
      </c>
      <c r="BO1003" s="218" t="s">
        <v>228</v>
      </c>
      <c r="BP1003" s="218">
        <v>9377005</v>
      </c>
      <c r="BQ1003" s="218">
        <v>144633</v>
      </c>
      <c r="BR1003" s="218" t="s">
        <v>1139</v>
      </c>
      <c r="BS1003" s="218" t="s">
        <v>286</v>
      </c>
      <c r="BT1003" s="194" t="str">
        <f t="shared" si="68"/>
        <v>Academy</v>
      </c>
      <c r="BU1003" s="211">
        <v>2</v>
      </c>
      <c r="BV1003" s="211">
        <v>44</v>
      </c>
      <c r="BW1003" s="199">
        <f t="shared" si="69"/>
        <v>4</v>
      </c>
      <c r="BX1003" s="195" t="str">
        <f t="shared" si="70"/>
        <v>9374</v>
      </c>
      <c r="BY1003" s="195"/>
    </row>
    <row r="1004" spans="66:77" ht="14.5" x14ac:dyDescent="0.35">
      <c r="BN1004" s="218">
        <v>937</v>
      </c>
      <c r="BO1004" s="218" t="s">
        <v>228</v>
      </c>
      <c r="BP1004" s="218">
        <v>9377006</v>
      </c>
      <c r="BQ1004" s="218">
        <v>144764</v>
      </c>
      <c r="BR1004" s="218" t="s">
        <v>1083</v>
      </c>
      <c r="BS1004" s="218" t="s">
        <v>256</v>
      </c>
      <c r="BT1004" s="194" t="str">
        <f t="shared" si="68"/>
        <v>Academy</v>
      </c>
      <c r="BU1004" s="211">
        <v>10</v>
      </c>
      <c r="BV1004" s="211">
        <v>89</v>
      </c>
      <c r="BW1004" s="199">
        <f t="shared" si="69"/>
        <v>5</v>
      </c>
      <c r="BX1004" s="195" t="str">
        <f t="shared" si="70"/>
        <v>9375</v>
      </c>
      <c r="BY1004" s="195"/>
    </row>
    <row r="1005" spans="66:77" ht="14.5" x14ac:dyDescent="0.35">
      <c r="BN1005" s="218">
        <v>937</v>
      </c>
      <c r="BO1005" s="218" t="s">
        <v>228</v>
      </c>
      <c r="BP1005" s="218">
        <v>9377007</v>
      </c>
      <c r="BQ1005" s="218">
        <v>148554</v>
      </c>
      <c r="BR1005" s="218" t="s">
        <v>1223</v>
      </c>
      <c r="BS1005" s="218" t="s">
        <v>256</v>
      </c>
      <c r="BT1005" s="194" t="str">
        <f t="shared" si="68"/>
        <v>Academy</v>
      </c>
      <c r="BU1005" s="211">
        <v>8</v>
      </c>
      <c r="BV1005" s="211">
        <v>40</v>
      </c>
      <c r="BW1005" s="199">
        <f t="shared" si="69"/>
        <v>6</v>
      </c>
      <c r="BX1005" s="195" t="str">
        <f t="shared" si="70"/>
        <v>9376</v>
      </c>
      <c r="BY1005" s="195"/>
    </row>
    <row r="1006" spans="66:77" ht="14.5" x14ac:dyDescent="0.35">
      <c r="BN1006" s="218">
        <v>937</v>
      </c>
      <c r="BO1006" s="218" t="s">
        <v>228</v>
      </c>
      <c r="BP1006" s="218">
        <v>9377023</v>
      </c>
      <c r="BQ1006" s="218">
        <v>145200</v>
      </c>
      <c r="BR1006" s="218" t="s">
        <v>1084</v>
      </c>
      <c r="BS1006" s="218" t="s">
        <v>245</v>
      </c>
      <c r="BT1006" s="194" t="str">
        <f t="shared" si="68"/>
        <v>Academy</v>
      </c>
      <c r="BU1006" s="211">
        <v>86</v>
      </c>
      <c r="BV1006" s="211">
        <v>116</v>
      </c>
      <c r="BW1006" s="199">
        <f t="shared" si="69"/>
        <v>7</v>
      </c>
      <c r="BX1006" s="195" t="str">
        <f t="shared" si="70"/>
        <v>9377</v>
      </c>
      <c r="BY1006" s="195"/>
    </row>
    <row r="1007" spans="66:77" ht="14.5" x14ac:dyDescent="0.35">
      <c r="BN1007" s="218">
        <v>937</v>
      </c>
      <c r="BO1007" s="218" t="s">
        <v>228</v>
      </c>
      <c r="BP1007" s="218">
        <v>9377028</v>
      </c>
      <c r="BQ1007" s="218">
        <v>125805</v>
      </c>
      <c r="BR1007" s="218" t="s">
        <v>1140</v>
      </c>
      <c r="BS1007" s="218" t="s">
        <v>241</v>
      </c>
      <c r="BT1007" s="194" t="str">
        <f t="shared" si="68"/>
        <v>Maintained</v>
      </c>
      <c r="BU1007" s="211">
        <v>125.5</v>
      </c>
      <c r="BV1007" s="211">
        <v>158</v>
      </c>
      <c r="BW1007" s="199">
        <f t="shared" si="69"/>
        <v>8</v>
      </c>
      <c r="BX1007" s="195" t="str">
        <f t="shared" si="70"/>
        <v>9378</v>
      </c>
      <c r="BY1007" s="195"/>
    </row>
    <row r="1008" spans="66:77" ht="14.5" x14ac:dyDescent="0.35">
      <c r="BN1008" s="218">
        <v>937</v>
      </c>
      <c r="BO1008" s="218" t="s">
        <v>228</v>
      </c>
      <c r="BP1008" s="218">
        <v>9377044</v>
      </c>
      <c r="BQ1008" s="218">
        <v>145486</v>
      </c>
      <c r="BR1008" s="218" t="s">
        <v>1085</v>
      </c>
      <c r="BS1008" s="218" t="s">
        <v>245</v>
      </c>
      <c r="BT1008" s="194" t="str">
        <f t="shared" si="68"/>
        <v>Academy</v>
      </c>
      <c r="BU1008" s="211">
        <v>74</v>
      </c>
      <c r="BV1008" s="211">
        <v>105</v>
      </c>
      <c r="BW1008" s="199">
        <f t="shared" si="69"/>
        <v>9</v>
      </c>
      <c r="BX1008" s="195" t="str">
        <f t="shared" si="70"/>
        <v>9379</v>
      </c>
      <c r="BY1008" s="195"/>
    </row>
    <row r="1009" spans="66:77" ht="14.5" x14ac:dyDescent="0.35">
      <c r="BN1009" s="218">
        <v>937</v>
      </c>
      <c r="BO1009" s="218" t="s">
        <v>228</v>
      </c>
      <c r="BP1009" s="218">
        <v>9377046</v>
      </c>
      <c r="BQ1009" s="218">
        <v>139469</v>
      </c>
      <c r="BR1009" s="218" t="s">
        <v>1086</v>
      </c>
      <c r="BS1009" s="218" t="s">
        <v>245</v>
      </c>
      <c r="BT1009" s="194" t="str">
        <f t="shared" si="68"/>
        <v>Academy</v>
      </c>
      <c r="BU1009" s="211">
        <v>0</v>
      </c>
      <c r="BV1009" s="211">
        <v>167</v>
      </c>
      <c r="BW1009" s="199">
        <f t="shared" si="69"/>
        <v>10</v>
      </c>
      <c r="BX1009" s="195" t="str">
        <f t="shared" si="70"/>
        <v>93710</v>
      </c>
      <c r="BY1009" s="195"/>
    </row>
    <row r="1010" spans="66:77" ht="14.5" x14ac:dyDescent="0.35">
      <c r="BN1010" s="218">
        <v>937</v>
      </c>
      <c r="BO1010" s="218" t="s">
        <v>228</v>
      </c>
      <c r="BP1010" s="218">
        <v>9377047</v>
      </c>
      <c r="BQ1010" s="218">
        <v>145224</v>
      </c>
      <c r="BR1010" s="218" t="s">
        <v>1087</v>
      </c>
      <c r="BS1010" s="218" t="s">
        <v>245</v>
      </c>
      <c r="BT1010" s="194" t="str">
        <f t="shared" si="68"/>
        <v>Academy</v>
      </c>
      <c r="BU1010" s="211">
        <v>83</v>
      </c>
      <c r="BV1010" s="211">
        <v>133.5</v>
      </c>
      <c r="BW1010" s="199">
        <f t="shared" si="69"/>
        <v>11</v>
      </c>
      <c r="BX1010" s="195" t="str">
        <f t="shared" si="70"/>
        <v>93711</v>
      </c>
      <c r="BY1010" s="195"/>
    </row>
    <row r="1011" spans="66:77" ht="14.5" x14ac:dyDescent="0.35">
      <c r="BN1011" s="218">
        <v>938</v>
      </c>
      <c r="BO1011" s="218" t="s">
        <v>230</v>
      </c>
      <c r="BP1011" s="218">
        <v>9387000</v>
      </c>
      <c r="BQ1011" s="218">
        <v>146274</v>
      </c>
      <c r="BR1011" s="218" t="s">
        <v>1088</v>
      </c>
      <c r="BS1011" s="218" t="s">
        <v>286</v>
      </c>
      <c r="BT1011" s="194" t="str">
        <f t="shared" si="68"/>
        <v>Academy</v>
      </c>
      <c r="BU1011" s="211">
        <v>15</v>
      </c>
      <c r="BV1011" s="211">
        <v>62.5</v>
      </c>
      <c r="BW1011" s="199">
        <f t="shared" si="69"/>
        <v>1</v>
      </c>
      <c r="BX1011" s="195" t="str">
        <f t="shared" si="70"/>
        <v>9381</v>
      </c>
      <c r="BY1011" s="195"/>
    </row>
    <row r="1012" spans="66:77" ht="14.5" x14ac:dyDescent="0.35">
      <c r="BN1012" s="218">
        <v>938</v>
      </c>
      <c r="BO1012" s="218" t="s">
        <v>230</v>
      </c>
      <c r="BP1012" s="218">
        <v>9387004</v>
      </c>
      <c r="BQ1012" s="218">
        <v>126155</v>
      </c>
      <c r="BR1012" s="218" t="s">
        <v>867</v>
      </c>
      <c r="BS1012" s="218" t="s">
        <v>241</v>
      </c>
      <c r="BT1012" s="194" t="str">
        <f t="shared" si="68"/>
        <v>Maintained</v>
      </c>
      <c r="BU1012" s="211">
        <v>93</v>
      </c>
      <c r="BV1012" s="211">
        <v>143</v>
      </c>
      <c r="BW1012" s="199">
        <f t="shared" si="69"/>
        <v>2</v>
      </c>
      <c r="BX1012" s="195" t="str">
        <f t="shared" si="70"/>
        <v>9382</v>
      </c>
      <c r="BY1012" s="195"/>
    </row>
    <row r="1013" spans="66:77" ht="14.5" x14ac:dyDescent="0.35">
      <c r="BN1013" s="218">
        <v>938</v>
      </c>
      <c r="BO1013" s="218" t="s">
        <v>230</v>
      </c>
      <c r="BP1013" s="218">
        <v>9387006</v>
      </c>
      <c r="BQ1013" s="218">
        <v>126157</v>
      </c>
      <c r="BR1013" s="218" t="s">
        <v>1089</v>
      </c>
      <c r="BS1013" s="218" t="s">
        <v>241</v>
      </c>
      <c r="BT1013" s="194" t="str">
        <f t="shared" si="68"/>
        <v>Maintained</v>
      </c>
      <c r="BU1013" s="211">
        <v>0</v>
      </c>
      <c r="BV1013" s="211">
        <v>215</v>
      </c>
      <c r="BW1013" s="199">
        <f t="shared" si="69"/>
        <v>3</v>
      </c>
      <c r="BX1013" s="195" t="str">
        <f t="shared" si="70"/>
        <v>9383</v>
      </c>
      <c r="BY1013" s="195"/>
    </row>
    <row r="1014" spans="66:77" ht="14.5" x14ac:dyDescent="0.35">
      <c r="BN1014" s="218">
        <v>938</v>
      </c>
      <c r="BO1014" s="218" t="s">
        <v>230</v>
      </c>
      <c r="BP1014" s="218">
        <v>9387008</v>
      </c>
      <c r="BQ1014" s="218">
        <v>126159</v>
      </c>
      <c r="BR1014" s="218" t="s">
        <v>1090</v>
      </c>
      <c r="BS1014" s="218" t="s">
        <v>241</v>
      </c>
      <c r="BT1014" s="194" t="str">
        <f t="shared" si="68"/>
        <v>Maintained</v>
      </c>
      <c r="BU1014" s="211">
        <v>205</v>
      </c>
      <c r="BV1014" s="211">
        <v>0</v>
      </c>
      <c r="BW1014" s="199">
        <f t="shared" si="69"/>
        <v>4</v>
      </c>
      <c r="BX1014" s="195" t="str">
        <f t="shared" si="70"/>
        <v>9384</v>
      </c>
      <c r="BY1014" s="195"/>
    </row>
    <row r="1015" spans="66:77" ht="14.5" x14ac:dyDescent="0.35">
      <c r="BN1015" s="218">
        <v>938</v>
      </c>
      <c r="BO1015" s="218" t="s">
        <v>230</v>
      </c>
      <c r="BP1015" s="218">
        <v>9387009</v>
      </c>
      <c r="BQ1015" s="218">
        <v>126160</v>
      </c>
      <c r="BR1015" s="218" t="s">
        <v>1091</v>
      </c>
      <c r="BS1015" s="218" t="s">
        <v>241</v>
      </c>
      <c r="BT1015" s="194" t="str">
        <f t="shared" si="68"/>
        <v>Maintained</v>
      </c>
      <c r="BU1015" s="211">
        <v>74</v>
      </c>
      <c r="BV1015" s="211">
        <v>57</v>
      </c>
      <c r="BW1015" s="199">
        <f t="shared" si="69"/>
        <v>5</v>
      </c>
      <c r="BX1015" s="195" t="str">
        <f t="shared" si="70"/>
        <v>9385</v>
      </c>
      <c r="BY1015" s="195"/>
    </row>
    <row r="1016" spans="66:77" ht="14.5" x14ac:dyDescent="0.35">
      <c r="BN1016" s="218">
        <v>938</v>
      </c>
      <c r="BO1016" s="218" t="s">
        <v>230</v>
      </c>
      <c r="BP1016" s="218">
        <v>9387010</v>
      </c>
      <c r="BQ1016" s="218">
        <v>126161</v>
      </c>
      <c r="BR1016" s="218" t="s">
        <v>1092</v>
      </c>
      <c r="BS1016" s="218" t="s">
        <v>241</v>
      </c>
      <c r="BT1016" s="194" t="str">
        <f t="shared" si="68"/>
        <v>Maintained</v>
      </c>
      <c r="BU1016" s="211">
        <v>0</v>
      </c>
      <c r="BV1016" s="211">
        <v>272</v>
      </c>
      <c r="BW1016" s="199">
        <f t="shared" si="69"/>
        <v>6</v>
      </c>
      <c r="BX1016" s="195" t="str">
        <f t="shared" si="70"/>
        <v>9386</v>
      </c>
      <c r="BY1016" s="195"/>
    </row>
    <row r="1017" spans="66:77" ht="14.5" x14ac:dyDescent="0.35">
      <c r="BN1017" s="218">
        <v>938</v>
      </c>
      <c r="BO1017" s="218" t="s">
        <v>230</v>
      </c>
      <c r="BP1017" s="218">
        <v>9387011</v>
      </c>
      <c r="BQ1017" s="218">
        <v>126162</v>
      </c>
      <c r="BR1017" s="218" t="s">
        <v>1093</v>
      </c>
      <c r="BS1017" s="218" t="s">
        <v>241</v>
      </c>
      <c r="BT1017" s="194" t="str">
        <f t="shared" si="68"/>
        <v>Maintained</v>
      </c>
      <c r="BU1017" s="211">
        <v>218</v>
      </c>
      <c r="BV1017" s="211">
        <v>0</v>
      </c>
      <c r="BW1017" s="199">
        <f t="shared" si="69"/>
        <v>7</v>
      </c>
      <c r="BX1017" s="195" t="str">
        <f t="shared" si="70"/>
        <v>9387</v>
      </c>
      <c r="BY1017" s="195"/>
    </row>
    <row r="1018" spans="66:77" ht="14.5" x14ac:dyDescent="0.35">
      <c r="BN1018" s="218">
        <v>938</v>
      </c>
      <c r="BO1018" s="218" t="s">
        <v>230</v>
      </c>
      <c r="BP1018" s="218">
        <v>9387012</v>
      </c>
      <c r="BQ1018" s="218">
        <v>126163</v>
      </c>
      <c r="BR1018" s="218" t="s">
        <v>1094</v>
      </c>
      <c r="BS1018" s="218" t="s">
        <v>241</v>
      </c>
      <c r="BT1018" s="194" t="str">
        <f t="shared" si="68"/>
        <v>Maintained</v>
      </c>
      <c r="BU1018" s="211">
        <v>91</v>
      </c>
      <c r="BV1018" s="211">
        <v>79</v>
      </c>
      <c r="BW1018" s="199">
        <f t="shared" si="69"/>
        <v>8</v>
      </c>
      <c r="BX1018" s="195" t="str">
        <f t="shared" si="70"/>
        <v>9388</v>
      </c>
      <c r="BY1018" s="195"/>
    </row>
    <row r="1019" spans="66:77" ht="14.5" x14ac:dyDescent="0.35">
      <c r="BN1019" s="218">
        <v>938</v>
      </c>
      <c r="BO1019" s="218" t="s">
        <v>230</v>
      </c>
      <c r="BP1019" s="218">
        <v>9387013</v>
      </c>
      <c r="BQ1019" s="218">
        <v>136114</v>
      </c>
      <c r="BR1019" s="218" t="s">
        <v>1095</v>
      </c>
      <c r="BS1019" s="218" t="s">
        <v>264</v>
      </c>
      <c r="BT1019" s="194" t="str">
        <f t="shared" si="68"/>
        <v>Maintained</v>
      </c>
      <c r="BU1019" s="211">
        <v>88</v>
      </c>
      <c r="BV1019" s="211">
        <v>186</v>
      </c>
      <c r="BW1019" s="199">
        <f t="shared" si="69"/>
        <v>9</v>
      </c>
      <c r="BX1019" s="195" t="str">
        <f t="shared" si="70"/>
        <v>9389</v>
      </c>
      <c r="BY1019" s="195"/>
    </row>
    <row r="1020" spans="66:77" ht="14.5" x14ac:dyDescent="0.35">
      <c r="BN1020" s="218">
        <v>938</v>
      </c>
      <c r="BO1020" s="218" t="s">
        <v>230</v>
      </c>
      <c r="BP1020" s="218">
        <v>9387019</v>
      </c>
      <c r="BQ1020" s="218">
        <v>145394</v>
      </c>
      <c r="BR1020" s="218" t="s">
        <v>1096</v>
      </c>
      <c r="BS1020" s="218" t="s">
        <v>245</v>
      </c>
      <c r="BT1020" s="194" t="str">
        <f t="shared" si="68"/>
        <v>Academy</v>
      </c>
      <c r="BU1020" s="211">
        <v>63</v>
      </c>
      <c r="BV1020" s="211">
        <v>0</v>
      </c>
      <c r="BW1020" s="199">
        <f t="shared" si="69"/>
        <v>10</v>
      </c>
      <c r="BX1020" s="195" t="str">
        <f t="shared" si="70"/>
        <v>93810</v>
      </c>
      <c r="BY1020" s="195"/>
    </row>
    <row r="1021" spans="66:77" ht="14.5" x14ac:dyDescent="0.35">
      <c r="BN1021" s="218">
        <v>938</v>
      </c>
      <c r="BO1021" s="218" t="s">
        <v>230</v>
      </c>
      <c r="BP1021" s="218">
        <v>9387021</v>
      </c>
      <c r="BQ1021" s="218">
        <v>126169</v>
      </c>
      <c r="BR1021" s="218" t="s">
        <v>1097</v>
      </c>
      <c r="BS1021" s="218" t="s">
        <v>241</v>
      </c>
      <c r="BT1021" s="194" t="str">
        <f t="shared" si="68"/>
        <v>Maintained</v>
      </c>
      <c r="BU1021" s="211">
        <v>142</v>
      </c>
      <c r="BV1021" s="211">
        <v>0</v>
      </c>
      <c r="BW1021" s="199">
        <f t="shared" si="69"/>
        <v>11</v>
      </c>
      <c r="BX1021" s="195" t="str">
        <f t="shared" si="70"/>
        <v>93811</v>
      </c>
      <c r="BY1021" s="195"/>
    </row>
    <row r="1022" spans="66:77" ht="14.5" x14ac:dyDescent="0.35">
      <c r="BN1022" s="218">
        <v>938</v>
      </c>
      <c r="BO1022" s="218" t="s">
        <v>230</v>
      </c>
      <c r="BP1022" s="218">
        <v>9387022</v>
      </c>
      <c r="BQ1022" s="218">
        <v>126170</v>
      </c>
      <c r="BR1022" s="218" t="s">
        <v>1098</v>
      </c>
      <c r="BS1022" s="218" t="s">
        <v>241</v>
      </c>
      <c r="BT1022" s="194" t="str">
        <f t="shared" si="68"/>
        <v>Maintained</v>
      </c>
      <c r="BU1022" s="211">
        <v>13</v>
      </c>
      <c r="BV1022" s="211">
        <v>56</v>
      </c>
      <c r="BW1022" s="199">
        <f t="shared" si="69"/>
        <v>12</v>
      </c>
      <c r="BX1022" s="195" t="str">
        <f t="shared" si="70"/>
        <v>93812</v>
      </c>
      <c r="BY1022" s="195"/>
    </row>
    <row r="1023" spans="66:77" ht="14.5" x14ac:dyDescent="0.35">
      <c r="BN1023" s="218">
        <v>940</v>
      </c>
      <c r="BO1023" s="218" t="s">
        <v>1099</v>
      </c>
      <c r="BP1023" s="218">
        <v>9407003</v>
      </c>
      <c r="BQ1023" s="218">
        <v>145906</v>
      </c>
      <c r="BR1023" s="218" t="s">
        <v>1023</v>
      </c>
      <c r="BS1023" s="218" t="s">
        <v>256</v>
      </c>
      <c r="BT1023" s="194" t="str">
        <f t="shared" si="68"/>
        <v>Academy</v>
      </c>
      <c r="BU1023" s="211">
        <v>59</v>
      </c>
      <c r="BV1023" s="211">
        <v>76</v>
      </c>
      <c r="BW1023" s="199">
        <f t="shared" si="69"/>
        <v>1</v>
      </c>
      <c r="BX1023" s="195" t="str">
        <f t="shared" si="70"/>
        <v>9401</v>
      </c>
      <c r="BY1023" s="195"/>
    </row>
    <row r="1024" spans="66:77" ht="14.5" x14ac:dyDescent="0.35">
      <c r="BN1024" s="218">
        <v>940</v>
      </c>
      <c r="BO1024" s="218" t="s">
        <v>1099</v>
      </c>
      <c r="BP1024" s="218">
        <v>9407007</v>
      </c>
      <c r="BQ1024" s="218">
        <v>148583</v>
      </c>
      <c r="BR1024" s="218" t="s">
        <v>1187</v>
      </c>
      <c r="BS1024" s="218" t="s">
        <v>256</v>
      </c>
      <c r="BT1024" s="194" t="str">
        <f t="shared" si="68"/>
        <v>Academy</v>
      </c>
      <c r="BU1024" s="211">
        <v>0</v>
      </c>
      <c r="BV1024" s="211">
        <v>90</v>
      </c>
      <c r="BW1024" s="199">
        <f t="shared" si="69"/>
        <v>2</v>
      </c>
      <c r="BX1024" s="195" t="str">
        <f t="shared" si="70"/>
        <v>9402</v>
      </c>
      <c r="BY1024" s="195"/>
    </row>
    <row r="1025" spans="66:77" ht="14.5" x14ac:dyDescent="0.35">
      <c r="BN1025" s="218">
        <v>940</v>
      </c>
      <c r="BO1025" s="218" t="s">
        <v>1099</v>
      </c>
      <c r="BP1025" s="218">
        <v>9407008</v>
      </c>
      <c r="BQ1025" s="218">
        <v>141791</v>
      </c>
      <c r="BR1025" s="218" t="s">
        <v>1188</v>
      </c>
      <c r="BS1025" s="218" t="s">
        <v>245</v>
      </c>
      <c r="BT1025" s="194" t="str">
        <f t="shared" si="68"/>
        <v>Academy</v>
      </c>
      <c r="BU1025" s="211">
        <v>0</v>
      </c>
      <c r="BV1025" s="211">
        <v>252</v>
      </c>
      <c r="BW1025" s="199">
        <f t="shared" si="69"/>
        <v>3</v>
      </c>
      <c r="BX1025" s="195" t="str">
        <f t="shared" si="70"/>
        <v>9403</v>
      </c>
      <c r="BY1025" s="195"/>
    </row>
    <row r="1026" spans="66:77" ht="14.5" x14ac:dyDescent="0.35">
      <c r="BN1026" s="218">
        <v>940</v>
      </c>
      <c r="BO1026" s="218" t="s">
        <v>1099</v>
      </c>
      <c r="BP1026" s="218">
        <v>9407010</v>
      </c>
      <c r="BQ1026" s="218">
        <v>144684</v>
      </c>
      <c r="BR1026" s="218" t="s">
        <v>1024</v>
      </c>
      <c r="BS1026" s="218" t="s">
        <v>245</v>
      </c>
      <c r="BT1026" s="194" t="str">
        <f t="shared" si="68"/>
        <v>Academy</v>
      </c>
      <c r="BU1026" s="211">
        <v>0</v>
      </c>
      <c r="BV1026" s="211">
        <v>86</v>
      </c>
      <c r="BW1026" s="199">
        <f t="shared" si="69"/>
        <v>4</v>
      </c>
      <c r="BX1026" s="195" t="str">
        <f t="shared" si="70"/>
        <v>9404</v>
      </c>
      <c r="BY1026" s="195"/>
    </row>
    <row r="1027" spans="66:77" ht="14.5" x14ac:dyDescent="0.35">
      <c r="BN1027" s="218">
        <v>940</v>
      </c>
      <c r="BO1027" s="218" t="s">
        <v>1099</v>
      </c>
      <c r="BP1027" s="218">
        <v>9407026</v>
      </c>
      <c r="BQ1027" s="218">
        <v>137875</v>
      </c>
      <c r="BR1027" s="218" t="s">
        <v>1132</v>
      </c>
      <c r="BS1027" s="218" t="s">
        <v>245</v>
      </c>
      <c r="BT1027" s="194" t="str">
        <f t="shared" si="68"/>
        <v>Academy</v>
      </c>
      <c r="BU1027" s="211">
        <v>156</v>
      </c>
      <c r="BV1027" s="211">
        <v>0</v>
      </c>
      <c r="BW1027" s="199">
        <f t="shared" si="69"/>
        <v>5</v>
      </c>
      <c r="BX1027" s="195" t="str">
        <f t="shared" si="70"/>
        <v>9405</v>
      </c>
      <c r="BY1027" s="195"/>
    </row>
    <row r="1028" spans="66:77" ht="14.5" x14ac:dyDescent="0.35">
      <c r="BN1028" s="218">
        <v>940</v>
      </c>
      <c r="BO1028" s="218" t="s">
        <v>1099</v>
      </c>
      <c r="BP1028" s="218">
        <v>9407029</v>
      </c>
      <c r="BQ1028" s="218">
        <v>140277</v>
      </c>
      <c r="BR1028" s="218" t="s">
        <v>1030</v>
      </c>
      <c r="BS1028" s="218" t="s">
        <v>245</v>
      </c>
      <c r="BT1028" s="194" t="str">
        <f t="shared" si="68"/>
        <v>Academy</v>
      </c>
      <c r="BU1028" s="211">
        <v>0</v>
      </c>
      <c r="BV1028" s="211">
        <v>152.5</v>
      </c>
      <c r="BW1028" s="199">
        <f t="shared" si="69"/>
        <v>6</v>
      </c>
      <c r="BX1028" s="195" t="str">
        <f t="shared" si="70"/>
        <v>9406</v>
      </c>
      <c r="BY1028" s="195"/>
    </row>
    <row r="1029" spans="66:77" ht="14.5" x14ac:dyDescent="0.35">
      <c r="BN1029" s="218">
        <v>940</v>
      </c>
      <c r="BO1029" s="218" t="s">
        <v>1099</v>
      </c>
      <c r="BP1029" s="218">
        <v>9407031</v>
      </c>
      <c r="BQ1029" s="218">
        <v>131079</v>
      </c>
      <c r="BR1029" s="218" t="s">
        <v>1255</v>
      </c>
      <c r="BS1029" s="218" t="s">
        <v>241</v>
      </c>
      <c r="BT1029" s="194" t="str">
        <f t="shared" ref="BT1029:BT1044" si="71">IF(OR(LEFT(BS1029,7)="Academy",LEFT(BS1029,11)="Free School"),"Academy","Maintained")</f>
        <v>Maintained</v>
      </c>
      <c r="BU1029" s="211">
        <v>259</v>
      </c>
      <c r="BV1029" s="211">
        <v>0</v>
      </c>
      <c r="BW1029" s="199">
        <f t="shared" si="69"/>
        <v>7</v>
      </c>
      <c r="BX1029" s="195" t="str">
        <f t="shared" si="70"/>
        <v>9407</v>
      </c>
      <c r="BY1029" s="195"/>
    </row>
    <row r="1030" spans="66:77" ht="14.5" x14ac:dyDescent="0.35">
      <c r="BN1030" s="218">
        <v>940</v>
      </c>
      <c r="BO1030" s="218" t="s">
        <v>1099</v>
      </c>
      <c r="BP1030" s="218">
        <v>9407033</v>
      </c>
      <c r="BQ1030" s="218">
        <v>138634</v>
      </c>
      <c r="BR1030" s="218" t="s">
        <v>1031</v>
      </c>
      <c r="BS1030" s="218" t="s">
        <v>245</v>
      </c>
      <c r="BT1030" s="194" t="str">
        <f t="shared" si="71"/>
        <v>Academy</v>
      </c>
      <c r="BU1030" s="211">
        <v>30</v>
      </c>
      <c r="BV1030" s="211">
        <v>82.5</v>
      </c>
      <c r="BW1030" s="199">
        <f t="shared" si="69"/>
        <v>8</v>
      </c>
      <c r="BX1030" s="195" t="str">
        <f t="shared" si="70"/>
        <v>9408</v>
      </c>
      <c r="BY1030" s="195"/>
    </row>
    <row r="1031" spans="66:77" ht="14.5" x14ac:dyDescent="0.35">
      <c r="BN1031" s="218">
        <v>941</v>
      </c>
      <c r="BO1031" s="218" t="s">
        <v>1100</v>
      </c>
      <c r="BP1031" s="218">
        <v>9417000</v>
      </c>
      <c r="BQ1031" s="218">
        <v>142783</v>
      </c>
      <c r="BR1031" s="218" t="s">
        <v>1021</v>
      </c>
      <c r="BS1031" s="218" t="s">
        <v>256</v>
      </c>
      <c r="BT1031" s="194" t="str">
        <f t="shared" si="71"/>
        <v>Academy</v>
      </c>
      <c r="BU1031" s="211">
        <v>91</v>
      </c>
      <c r="BV1031" s="211">
        <v>129</v>
      </c>
      <c r="BW1031" s="199">
        <f t="shared" si="69"/>
        <v>1</v>
      </c>
      <c r="BX1031" s="195" t="str">
        <f t="shared" si="70"/>
        <v>9411</v>
      </c>
      <c r="BY1031" s="195"/>
    </row>
    <row r="1032" spans="66:77" ht="14.5" x14ac:dyDescent="0.35">
      <c r="BN1032" s="218">
        <v>941</v>
      </c>
      <c r="BO1032" s="218" t="s">
        <v>1100</v>
      </c>
      <c r="BP1032" s="218">
        <v>9417002</v>
      </c>
      <c r="BQ1032" s="218">
        <v>144759</v>
      </c>
      <c r="BR1032" s="218" t="s">
        <v>1022</v>
      </c>
      <c r="BS1032" s="218" t="s">
        <v>256</v>
      </c>
      <c r="BT1032" s="194" t="str">
        <f t="shared" si="71"/>
        <v>Academy</v>
      </c>
      <c r="BU1032" s="211">
        <v>59</v>
      </c>
      <c r="BV1032" s="211">
        <v>59</v>
      </c>
      <c r="BW1032" s="199">
        <f t="shared" si="69"/>
        <v>2</v>
      </c>
      <c r="BX1032" s="195" t="str">
        <f t="shared" si="70"/>
        <v>9412</v>
      </c>
      <c r="BY1032" s="195"/>
    </row>
    <row r="1033" spans="66:77" ht="14.5" x14ac:dyDescent="0.35">
      <c r="BN1033" s="218">
        <v>941</v>
      </c>
      <c r="BO1033" s="218" t="s">
        <v>1100</v>
      </c>
      <c r="BP1033" s="218">
        <v>9417014</v>
      </c>
      <c r="BQ1033" s="218">
        <v>122160</v>
      </c>
      <c r="BR1033" s="218" t="s">
        <v>1025</v>
      </c>
      <c r="BS1033" s="218" t="s">
        <v>241</v>
      </c>
      <c r="BT1033" s="194" t="str">
        <f t="shared" si="71"/>
        <v>Maintained</v>
      </c>
      <c r="BU1033" s="211">
        <v>122</v>
      </c>
      <c r="BV1033" s="211">
        <v>0</v>
      </c>
      <c r="BW1033" s="199">
        <f t="shared" si="69"/>
        <v>3</v>
      </c>
      <c r="BX1033" s="195" t="str">
        <f t="shared" si="70"/>
        <v>9413</v>
      </c>
      <c r="BY1033" s="195"/>
    </row>
    <row r="1034" spans="66:77" ht="14.5" x14ac:dyDescent="0.35">
      <c r="BN1034" s="218">
        <v>941</v>
      </c>
      <c r="BO1034" s="218" t="s">
        <v>1100</v>
      </c>
      <c r="BP1034" s="218">
        <v>9417017</v>
      </c>
      <c r="BQ1034" s="218">
        <v>137354</v>
      </c>
      <c r="BR1034" s="218" t="s">
        <v>1256</v>
      </c>
      <c r="BS1034" s="218" t="s">
        <v>245</v>
      </c>
      <c r="BT1034" s="194" t="str">
        <f t="shared" si="71"/>
        <v>Academy</v>
      </c>
      <c r="BU1034" s="211">
        <v>0</v>
      </c>
      <c r="BV1034" s="211">
        <v>250</v>
      </c>
      <c r="BW1034" s="199">
        <f t="shared" ref="BW1034:BW1044" si="72">IF(BN1034=BN1033,BW1033+1,1)</f>
        <v>4</v>
      </c>
      <c r="BX1034" s="195" t="str">
        <f t="shared" ref="BX1034:BX1044" si="73">BN1034&amp;BW1034</f>
        <v>9414</v>
      </c>
      <c r="BY1034" s="195"/>
    </row>
    <row r="1035" spans="66:77" ht="14.5" x14ac:dyDescent="0.35">
      <c r="BN1035" s="218">
        <v>941</v>
      </c>
      <c r="BO1035" s="218" t="s">
        <v>1100</v>
      </c>
      <c r="BP1035" s="218">
        <v>9417018</v>
      </c>
      <c r="BQ1035" s="218">
        <v>150242</v>
      </c>
      <c r="BR1035" s="218" t="s">
        <v>1026</v>
      </c>
      <c r="BS1035" s="218" t="s">
        <v>245</v>
      </c>
      <c r="BT1035" s="194" t="str">
        <f t="shared" si="71"/>
        <v>Academy</v>
      </c>
      <c r="BU1035" s="211">
        <v>0</v>
      </c>
      <c r="BV1035" s="211">
        <v>72</v>
      </c>
      <c r="BW1035" s="199">
        <f t="shared" si="72"/>
        <v>5</v>
      </c>
      <c r="BX1035" s="195" t="str">
        <f t="shared" si="73"/>
        <v>9415</v>
      </c>
      <c r="BY1035" s="195"/>
    </row>
    <row r="1036" spans="66:77" ht="14.5" x14ac:dyDescent="0.35">
      <c r="BN1036" s="218">
        <v>941</v>
      </c>
      <c r="BO1036" s="218" t="s">
        <v>1100</v>
      </c>
      <c r="BP1036" s="218">
        <v>9417019</v>
      </c>
      <c r="BQ1036" s="218">
        <v>141726</v>
      </c>
      <c r="BR1036" s="218" t="s">
        <v>1027</v>
      </c>
      <c r="BS1036" s="218" t="s">
        <v>245</v>
      </c>
      <c r="BT1036" s="194" t="str">
        <f t="shared" si="71"/>
        <v>Academy</v>
      </c>
      <c r="BU1036" s="211">
        <v>0</v>
      </c>
      <c r="BV1036" s="211">
        <v>99</v>
      </c>
      <c r="BW1036" s="199">
        <f t="shared" si="72"/>
        <v>6</v>
      </c>
      <c r="BX1036" s="195" t="str">
        <f t="shared" si="73"/>
        <v>9416</v>
      </c>
      <c r="BY1036" s="195"/>
    </row>
    <row r="1037" spans="66:77" ht="14.5" x14ac:dyDescent="0.35">
      <c r="BN1037" s="218">
        <v>941</v>
      </c>
      <c r="BO1037" s="218" t="s">
        <v>1100</v>
      </c>
      <c r="BP1037" s="218">
        <v>9417020</v>
      </c>
      <c r="BQ1037" s="218">
        <v>140436</v>
      </c>
      <c r="BR1037" s="218" t="s">
        <v>1028</v>
      </c>
      <c r="BS1037" s="218" t="s">
        <v>245</v>
      </c>
      <c r="BT1037" s="194" t="str">
        <f t="shared" si="71"/>
        <v>Academy</v>
      </c>
      <c r="BU1037" s="211">
        <v>81</v>
      </c>
      <c r="BV1037" s="211">
        <v>179</v>
      </c>
      <c r="BW1037" s="199">
        <f t="shared" si="72"/>
        <v>7</v>
      </c>
      <c r="BX1037" s="195" t="str">
        <f t="shared" si="73"/>
        <v>9417</v>
      </c>
      <c r="BY1037" s="195"/>
    </row>
    <row r="1038" spans="66:77" ht="14.5" x14ac:dyDescent="0.35">
      <c r="BN1038" s="218">
        <v>941</v>
      </c>
      <c r="BO1038" s="218" t="s">
        <v>1100</v>
      </c>
      <c r="BP1038" s="218">
        <v>9417028</v>
      </c>
      <c r="BQ1038" s="218">
        <v>149367</v>
      </c>
      <c r="BR1038" s="218" t="s">
        <v>1029</v>
      </c>
      <c r="BS1038" s="218" t="s">
        <v>245</v>
      </c>
      <c r="BT1038" s="194" t="str">
        <f t="shared" si="71"/>
        <v>Academy</v>
      </c>
      <c r="BU1038" s="211">
        <v>40.5</v>
      </c>
      <c r="BV1038" s="211">
        <v>0</v>
      </c>
      <c r="BW1038" s="199">
        <f t="shared" si="72"/>
        <v>8</v>
      </c>
      <c r="BX1038" s="195" t="str">
        <f t="shared" si="73"/>
        <v>9418</v>
      </c>
      <c r="BY1038" s="195"/>
    </row>
    <row r="1039" spans="66:77" ht="14.5" x14ac:dyDescent="0.35">
      <c r="BN1039" s="218">
        <v>942</v>
      </c>
      <c r="BO1039" s="218" t="s">
        <v>1192</v>
      </c>
      <c r="BP1039" s="218">
        <v>9427002</v>
      </c>
      <c r="BQ1039" s="218">
        <v>112464</v>
      </c>
      <c r="BR1039" s="218" t="s">
        <v>383</v>
      </c>
      <c r="BS1039" s="218" t="s">
        <v>241</v>
      </c>
      <c r="BT1039" s="194" t="str">
        <f t="shared" si="71"/>
        <v>Maintained</v>
      </c>
      <c r="BU1039" s="211">
        <v>122</v>
      </c>
      <c r="BV1039" s="211">
        <v>110</v>
      </c>
      <c r="BW1039" s="199">
        <f t="shared" si="72"/>
        <v>1</v>
      </c>
      <c r="BX1039" s="195" t="str">
        <f t="shared" si="73"/>
        <v>9421</v>
      </c>
      <c r="BY1039" s="195"/>
    </row>
    <row r="1040" spans="66:77" ht="14.5" x14ac:dyDescent="0.35">
      <c r="BN1040" s="218">
        <v>942</v>
      </c>
      <c r="BO1040" s="218" t="s">
        <v>1192</v>
      </c>
      <c r="BP1040" s="218">
        <v>9427003</v>
      </c>
      <c r="BQ1040" s="218">
        <v>143723</v>
      </c>
      <c r="BR1040" s="218" t="s">
        <v>956</v>
      </c>
      <c r="BS1040" s="218" t="s">
        <v>256</v>
      </c>
      <c r="BT1040" s="194" t="str">
        <f t="shared" si="71"/>
        <v>Academy</v>
      </c>
      <c r="BU1040" s="211">
        <v>16.5</v>
      </c>
      <c r="BV1040" s="211">
        <v>39</v>
      </c>
      <c r="BW1040" s="199">
        <f t="shared" si="72"/>
        <v>2</v>
      </c>
      <c r="BX1040" s="195" t="str">
        <f t="shared" si="73"/>
        <v>9422</v>
      </c>
      <c r="BY1040" s="195"/>
    </row>
    <row r="1041" spans="66:77" ht="14.5" x14ac:dyDescent="0.35">
      <c r="BN1041" s="218">
        <v>942</v>
      </c>
      <c r="BO1041" s="218" t="s">
        <v>1192</v>
      </c>
      <c r="BP1041" s="218">
        <v>9427022</v>
      </c>
      <c r="BQ1041" s="218">
        <v>146250</v>
      </c>
      <c r="BR1041" s="218" t="s">
        <v>959</v>
      </c>
      <c r="BS1041" s="218" t="s">
        <v>245</v>
      </c>
      <c r="BT1041" s="194" t="str">
        <f t="shared" si="71"/>
        <v>Academy</v>
      </c>
      <c r="BU1041" s="211">
        <v>69</v>
      </c>
      <c r="BV1041" s="211">
        <v>105</v>
      </c>
      <c r="BW1041" s="199">
        <f t="shared" si="72"/>
        <v>3</v>
      </c>
      <c r="BX1041" s="195" t="str">
        <f t="shared" si="73"/>
        <v>9423</v>
      </c>
      <c r="BY1041" s="195"/>
    </row>
    <row r="1042" spans="66:77" ht="14.5" x14ac:dyDescent="0.35">
      <c r="BN1042" s="218">
        <v>943</v>
      </c>
      <c r="BO1042" s="218" t="s">
        <v>1193</v>
      </c>
      <c r="BP1042" s="218">
        <v>9437001</v>
      </c>
      <c r="BQ1042" s="218">
        <v>141993</v>
      </c>
      <c r="BR1042" s="218" t="s">
        <v>955</v>
      </c>
      <c r="BS1042" s="218" t="s">
        <v>286</v>
      </c>
      <c r="BT1042" s="194" t="str">
        <f t="shared" si="71"/>
        <v>Academy</v>
      </c>
      <c r="BU1042" s="211">
        <v>38.5</v>
      </c>
      <c r="BV1042" s="211">
        <v>51</v>
      </c>
      <c r="BW1042" s="199">
        <f t="shared" si="72"/>
        <v>1</v>
      </c>
      <c r="BX1042" s="195" t="str">
        <f t="shared" si="73"/>
        <v>9431</v>
      </c>
      <c r="BY1042" s="195"/>
    </row>
    <row r="1043" spans="66:77" ht="14.5" x14ac:dyDescent="0.35">
      <c r="BN1043" s="218">
        <v>943</v>
      </c>
      <c r="BO1043" s="218" t="s">
        <v>1193</v>
      </c>
      <c r="BP1043" s="218">
        <v>9437006</v>
      </c>
      <c r="BQ1043" s="218">
        <v>112465</v>
      </c>
      <c r="BR1043" s="218" t="s">
        <v>957</v>
      </c>
      <c r="BS1043" s="218" t="s">
        <v>241</v>
      </c>
      <c r="BT1043" s="194" t="str">
        <f t="shared" si="71"/>
        <v>Maintained</v>
      </c>
      <c r="BU1043" s="211">
        <v>39</v>
      </c>
      <c r="BV1043" s="211">
        <v>76</v>
      </c>
      <c r="BW1043" s="199">
        <f t="shared" si="72"/>
        <v>2</v>
      </c>
      <c r="BX1043" s="195" t="str">
        <f t="shared" si="73"/>
        <v>9432</v>
      </c>
      <c r="BY1043" s="195"/>
    </row>
    <row r="1044" spans="66:77" ht="14.5" x14ac:dyDescent="0.35">
      <c r="BN1044" s="218">
        <v>943</v>
      </c>
      <c r="BO1044" s="218" t="s">
        <v>1193</v>
      </c>
      <c r="BP1044" s="218">
        <v>9437013</v>
      </c>
      <c r="BQ1044" s="218">
        <v>112466</v>
      </c>
      <c r="BR1044" s="218" t="s">
        <v>958</v>
      </c>
      <c r="BS1044" s="218" t="s">
        <v>241</v>
      </c>
      <c r="BT1044" s="194" t="str">
        <f t="shared" si="71"/>
        <v>Maintained</v>
      </c>
      <c r="BU1044" s="211">
        <v>42</v>
      </c>
      <c r="BV1044" s="211">
        <v>50</v>
      </c>
      <c r="BW1044" s="199">
        <f t="shared" si="72"/>
        <v>3</v>
      </c>
      <c r="BX1044" s="195" t="str">
        <f t="shared" si="73"/>
        <v>9433</v>
      </c>
      <c r="BY1044" s="195"/>
    </row>
  </sheetData>
  <sheetProtection autoFilter="0"/>
  <autoFilter ref="BN4:BV1044" xr:uid="{00000000-0009-0000-0000-000006000000}"/>
  <sortState xmlns:xlrd2="http://schemas.microsoft.com/office/spreadsheetml/2017/richdata2" ref="BN5:BT1027">
    <sortCondition ref="BP5:BP1027"/>
  </sortState>
  <mergeCells count="24">
    <mergeCell ref="BH3:BI3"/>
    <mergeCell ref="BJ3:BK3"/>
    <mergeCell ref="BE2:BG2"/>
    <mergeCell ref="C1:D1"/>
    <mergeCell ref="E1:AA1"/>
    <mergeCell ref="AB1:AR1"/>
    <mergeCell ref="AS1:BG1"/>
    <mergeCell ref="BH1:BL1"/>
    <mergeCell ref="CA3:CD3"/>
    <mergeCell ref="X2:AA2"/>
    <mergeCell ref="AB2:AM2"/>
    <mergeCell ref="AP2:AR2"/>
    <mergeCell ref="AS2:BD2"/>
    <mergeCell ref="BL2:BL4"/>
    <mergeCell ref="AB3:AD3"/>
    <mergeCell ref="AE3:AG3"/>
    <mergeCell ref="AH3:AJ3"/>
    <mergeCell ref="AK3:AM3"/>
    <mergeCell ref="AN3:AO3"/>
    <mergeCell ref="AP3:AR3"/>
    <mergeCell ref="AS3:AU3"/>
    <mergeCell ref="AV3:AX3"/>
    <mergeCell ref="AY3:BA3"/>
    <mergeCell ref="BB3:BD3"/>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Schools&amp;Central School Services</vt:lpstr>
      <vt:lpstr>Early Years 3 &amp; 4 yrs</vt:lpstr>
      <vt:lpstr>Early Years 2 yrs &amp; under 2s</vt:lpstr>
      <vt:lpstr>Early Years Pupil Premium&amp;DAF</vt:lpstr>
      <vt:lpstr>High Needs Pupil Numbers</vt:lpstr>
      <vt:lpstr>Source data</vt:lpstr>
      <vt:lpstr>'Early Years 2 yrs &amp; under 2s'!Print_Area</vt:lpstr>
      <vt:lpstr>'Early Years 3 &amp; 4 yrs'!Print_Area</vt:lpstr>
      <vt:lpstr>'Early Years Pupil Premium&amp;DAF'!Print_Area</vt:lpstr>
      <vt:lpstr>'High Needs Pupil Numbers'!Print_Area</vt:lpstr>
      <vt:lpstr>'Schools&amp;Central School Services'!Print_Area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Joe</dc:creator>
  <cp:lastModifiedBy>COPELAND, Dianne</cp:lastModifiedBy>
  <dcterms:created xsi:type="dcterms:W3CDTF">2020-01-14T08:26:17Z</dcterms:created>
  <dcterms:modified xsi:type="dcterms:W3CDTF">2025-03-28T13:04:12Z</dcterms:modified>
</cp:coreProperties>
</file>