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solvency-my.sharepoint.com/personal/neil_sutton_insolvency_gov_uk/Documents/Documents/A. IPRS/IVA protocol/IVASC Mar 25/Updated documents/"/>
    </mc:Choice>
  </mc:AlternateContent>
  <xr:revisionPtr revIDLastSave="1" documentId="8_{8F67764E-30BC-4FD0-B3ED-056869616F44}" xr6:coauthVersionLast="47" xr6:coauthVersionMax="47" xr10:uidLastSave="{3A097297-F5AE-4771-A85C-F5B6A031E050}"/>
  <bookViews>
    <workbookView xWindow="28680" yWindow="-120" windowWidth="29040" windowHeight="15720" xr2:uid="{00000000-000D-0000-FFFF-FFFF00000000}"/>
  </bookViews>
  <sheets>
    <sheet name="Comparison tool 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1" l="1"/>
  <c r="B7" i="1"/>
  <c r="E18" i="1"/>
  <c r="C17" i="1"/>
  <c r="C30" i="1"/>
  <c r="C34" i="1" s="1"/>
  <c r="E34" i="1" l="1"/>
  <c r="C16" i="1" l="1"/>
  <c r="E22" i="1" l="1"/>
  <c r="C22" i="1"/>
  <c r="E39" i="1"/>
  <c r="C39" i="1"/>
  <c r="C37" i="1" l="1"/>
  <c r="C41" i="1" s="1"/>
  <c r="E37" i="1"/>
  <c r="E41" i="1" s="1"/>
  <c r="C51" i="1" l="1"/>
  <c r="C54" i="1"/>
  <c r="E51" i="1"/>
  <c r="E54" i="1"/>
</calcChain>
</file>

<file path=xl/sharedStrings.xml><?xml version="1.0" encoding="utf-8"?>
<sst xmlns="http://schemas.openxmlformats.org/spreadsheetml/2006/main" count="60" uniqueCount="53">
  <si>
    <t>Estimated Outcome Statement</t>
  </si>
  <si>
    <t>Template: Insert values below for your specific circumstances - calculations below will be made automatically</t>
  </si>
  <si>
    <t>£</t>
  </si>
  <si>
    <t xml:space="preserve">85% of property value </t>
  </si>
  <si>
    <r>
      <t>Secured Borrowing</t>
    </r>
    <r>
      <rPr>
        <sz val="11"/>
        <color theme="5"/>
        <rFont val="Calibri"/>
        <family val="2"/>
      </rPr>
      <t xml:space="preserve"> </t>
    </r>
  </si>
  <si>
    <t>Voluntary Contribution (as proposed)</t>
  </si>
  <si>
    <t>Bankruptcy</t>
  </si>
  <si>
    <t>Note</t>
  </si>
  <si>
    <t xml:space="preserve">Voluntary </t>
  </si>
  <si>
    <t>Arrangement</t>
  </si>
  <si>
    <t>Estimated Realisations</t>
  </si>
  <si>
    <t>a</t>
  </si>
  <si>
    <t xml:space="preserve">Income Contributions - in a bankruptcy (minus costs)  </t>
  </si>
  <si>
    <t>Sale of car/vehicle</t>
  </si>
  <si>
    <t>Other assets</t>
  </si>
  <si>
    <t>Total Estimated Realisable</t>
  </si>
  <si>
    <t>Estimated Administration Expenses</t>
  </si>
  <si>
    <t>b</t>
  </si>
  <si>
    <t>Official Receiver's Administration Fee</t>
  </si>
  <si>
    <t>c</t>
  </si>
  <si>
    <t>Official Receiver's General Fee</t>
  </si>
  <si>
    <t>Trustee's Fee (15% of Realisations)</t>
  </si>
  <si>
    <t>Income Payments Order Set Up Fee</t>
  </si>
  <si>
    <t>Solicitor's and Agent's Fees</t>
  </si>
  <si>
    <t>d</t>
  </si>
  <si>
    <t>Nominee's Fee</t>
  </si>
  <si>
    <t>Supervisor's Fee</t>
  </si>
  <si>
    <t>Totals</t>
  </si>
  <si>
    <t>Potential distributions</t>
  </si>
  <si>
    <t>Amount Available For Creditors</t>
  </si>
  <si>
    <t>Preferential Creditors</t>
  </si>
  <si>
    <t>Available for Ordinary Unsecured Creditors</t>
  </si>
  <si>
    <t>Secured Creditor Shortfall (if applicable)</t>
  </si>
  <si>
    <t>Preferred Creditors</t>
  </si>
  <si>
    <t>Associated Creditors</t>
  </si>
  <si>
    <t>Contingent Creditors</t>
  </si>
  <si>
    <t>Unsecured Creditors</t>
  </si>
  <si>
    <t>Estimated Surplus/(Shortfall)</t>
  </si>
  <si>
    <t>Estimated Dividend To Unsecured Creditors</t>
  </si>
  <si>
    <t>Total</t>
  </si>
  <si>
    <t>Draft Assumptions for Calculations</t>
  </si>
  <si>
    <t>Note a: The property valuation (for equity valuation) should be based on no less than 85% of open market value and the basis of the valuation should be disclosed.</t>
  </si>
  <si>
    <t>Note d:  Indicative average solicitor's costs given here to obtain and complete an order for sale - as follows:</t>
  </si>
  <si>
    <t>Solicitor sale costs - £1,500</t>
  </si>
  <si>
    <t>Agent's costs at 3% of sale value</t>
  </si>
  <si>
    <t>Order for sale costs - £3,000</t>
  </si>
  <si>
    <t>Bankruptcy Adjudication Fee</t>
  </si>
  <si>
    <t>Note 1:  For illustrative puropses - fees may vary</t>
  </si>
  <si>
    <t xml:space="preserve">Note b: Costs based on the individual applying for their own bankruptcy, and assuming a forced sale of any property (no less than 85% of open market value), which may not be the case. </t>
  </si>
  <si>
    <t xml:space="preserve">Note c: Trustee's fees not to exceed those detailed in Schedule 1 of the current Insolvency Proceedings (Fees) Order.  </t>
  </si>
  <si>
    <t>Income Contributions - in an IVA (length of IVA (60 or 72) x voluntary contribution)</t>
  </si>
  <si>
    <t>Sale of Family Home (realisable equity)</t>
  </si>
  <si>
    <t>Property Value (Family Home)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</si>
</sst>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£&quot;#,##0.00"/>
    <numFmt numFmtId="165" formatCode="&quot;£&quot;#,##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b/>
      <sz val="11"/>
      <color rgb="FF002060"/>
      <name val="Calibri"/>
      <family val="2"/>
    </font>
    <font>
      <sz val="11"/>
      <color rgb="FF002060"/>
      <name val="Calibri"/>
      <family val="2"/>
    </font>
    <font>
      <b/>
      <i/>
      <sz val="11"/>
      <color theme="5"/>
      <name val="Calibri"/>
      <family val="2"/>
    </font>
    <font>
      <sz val="11"/>
      <color theme="5"/>
      <name val="Calibri"/>
      <family val="2"/>
    </font>
    <font>
      <b/>
      <sz val="11"/>
      <color theme="5"/>
      <name val="Calibri"/>
      <family val="2"/>
    </font>
    <font>
      <b/>
      <sz val="11"/>
      <color theme="5"/>
      <name val="Calibri"/>
      <family val="2"/>
      <scheme val="minor"/>
    </font>
    <font>
      <i/>
      <sz val="11"/>
      <color indexed="8"/>
      <name val="Calibri"/>
      <family val="2"/>
    </font>
    <font>
      <u/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4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/>
    </xf>
    <xf numFmtId="4" fontId="2" fillId="0" borderId="0" xfId="0" applyNumberFormat="1" applyFont="1" applyAlignment="1">
      <alignment vertical="center"/>
    </xf>
    <xf numFmtId="0" fontId="1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4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indent="1"/>
    </xf>
    <xf numFmtId="0" fontId="9" fillId="0" borderId="3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1" fillId="0" borderId="3" xfId="0" applyFont="1" applyBorder="1"/>
    <xf numFmtId="0" fontId="10" fillId="0" borderId="5" xfId="0" applyFont="1" applyBorder="1" applyAlignment="1">
      <alignment vertical="center"/>
    </xf>
    <xf numFmtId="0" fontId="12" fillId="0" borderId="0" xfId="0" applyFont="1" applyAlignment="1">
      <alignment vertical="center"/>
    </xf>
    <xf numFmtId="4" fontId="12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4" fontId="1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4" fontId="3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4" fontId="3" fillId="0" borderId="6" xfId="0" applyNumberFormat="1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3" fillId="0" borderId="3" xfId="0" applyFont="1" applyBorder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  <xf numFmtId="0" fontId="3" fillId="0" borderId="4" xfId="0" applyFont="1" applyBorder="1" applyAlignment="1">
      <alignment horizontal="left" vertical="center" wrapText="1" indent="1"/>
    </xf>
    <xf numFmtId="43" fontId="10" fillId="0" borderId="4" xfId="1" applyFont="1" applyBorder="1" applyAlignment="1">
      <alignment horizontal="right" vertical="center"/>
    </xf>
    <xf numFmtId="43" fontId="10" fillId="0" borderId="4" xfId="1" applyFont="1" applyBorder="1" applyAlignment="1">
      <alignment vertical="center"/>
    </xf>
    <xf numFmtId="43" fontId="11" fillId="0" borderId="4" xfId="1" applyFont="1" applyBorder="1"/>
    <xf numFmtId="43" fontId="10" fillId="0" borderId="6" xfId="1" applyFont="1" applyBorder="1" applyAlignment="1">
      <alignment vertical="center"/>
    </xf>
    <xf numFmtId="164" fontId="3" fillId="0" borderId="0" xfId="0" applyNumberFormat="1" applyFont="1" applyAlignment="1">
      <alignment vertical="center"/>
    </xf>
    <xf numFmtId="164" fontId="12" fillId="0" borderId="0" xfId="0" applyNumberFormat="1" applyFont="1" applyAlignment="1">
      <alignment vertical="center"/>
    </xf>
    <xf numFmtId="164" fontId="13" fillId="0" borderId="0" xfId="0" applyNumberFormat="1" applyFont="1" applyAlignment="1">
      <alignment vertical="center"/>
    </xf>
    <xf numFmtId="165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3" fillId="0" borderId="4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  <xf numFmtId="0" fontId="3" fillId="0" borderId="4" xfId="0" applyFont="1" applyBorder="1" applyAlignment="1">
      <alignment horizontal="left" vertical="center" wrapText="1" inden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5"/>
  <sheetViews>
    <sheetView tabSelected="1" zoomScaleNormal="100" workbookViewId="0">
      <selection activeCell="B20" sqref="B20"/>
    </sheetView>
  </sheetViews>
  <sheetFormatPr defaultRowHeight="14.4" x14ac:dyDescent="0.3"/>
  <cols>
    <col min="1" max="1" width="39.44140625" style="1" customWidth="1"/>
    <col min="2" max="2" width="19.109375" style="3" customWidth="1"/>
    <col min="3" max="3" width="12.6640625" style="3" bestFit="1" customWidth="1"/>
    <col min="4" max="4" width="5.33203125" style="28" customWidth="1"/>
    <col min="5" max="5" width="12.6640625" style="3" bestFit="1" customWidth="1"/>
    <col min="6" max="6" width="5.33203125" style="1" customWidth="1"/>
    <col min="7" max="7" width="10.5546875" style="3" customWidth="1"/>
    <col min="8" max="8" width="77.33203125" style="14" customWidth="1"/>
    <col min="9" max="9" width="10.109375" style="1" customWidth="1"/>
    <col min="10" max="10" width="12.6640625" style="3" customWidth="1"/>
    <col min="11" max="11" width="5.33203125" style="1" customWidth="1"/>
    <col min="12" max="12" width="12.6640625" style="3" customWidth="1"/>
    <col min="13" max="13" width="5.33203125" style="1" customWidth="1"/>
    <col min="14" max="14" width="9.109375" customWidth="1"/>
    <col min="257" max="257" width="25.33203125" customWidth="1"/>
    <col min="259" max="259" width="10.88671875" bestFit="1" customWidth="1"/>
    <col min="261" max="261" width="10.88671875" bestFit="1" customWidth="1"/>
    <col min="262" max="262" width="11" customWidth="1"/>
    <col min="263" max="263" width="9.44140625" customWidth="1"/>
    <col min="264" max="264" width="10.88671875" bestFit="1" customWidth="1"/>
    <col min="265" max="265" width="9.88671875" bestFit="1" customWidth="1"/>
    <col min="513" max="513" width="25.33203125" customWidth="1"/>
    <col min="515" max="515" width="10.88671875" bestFit="1" customWidth="1"/>
    <col min="517" max="517" width="10.88671875" bestFit="1" customWidth="1"/>
    <col min="518" max="518" width="11" customWidth="1"/>
    <col min="519" max="519" width="9.44140625" customWidth="1"/>
    <col min="520" max="520" width="10.88671875" bestFit="1" customWidth="1"/>
    <col min="521" max="521" width="9.88671875" bestFit="1" customWidth="1"/>
    <col min="769" max="769" width="25.33203125" customWidth="1"/>
    <col min="771" max="771" width="10.88671875" bestFit="1" customWidth="1"/>
    <col min="773" max="773" width="10.88671875" bestFit="1" customWidth="1"/>
    <col min="774" max="774" width="11" customWidth="1"/>
    <col min="775" max="775" width="9.44140625" customWidth="1"/>
    <col min="776" max="776" width="10.88671875" bestFit="1" customWidth="1"/>
    <col min="777" max="777" width="9.88671875" bestFit="1" customWidth="1"/>
    <col min="1025" max="1025" width="25.33203125" customWidth="1"/>
    <col min="1027" max="1027" width="10.88671875" bestFit="1" customWidth="1"/>
    <col min="1029" max="1029" width="10.88671875" bestFit="1" customWidth="1"/>
    <col min="1030" max="1030" width="11" customWidth="1"/>
    <col min="1031" max="1031" width="9.44140625" customWidth="1"/>
    <col min="1032" max="1032" width="10.88671875" bestFit="1" customWidth="1"/>
    <col min="1033" max="1033" width="9.88671875" bestFit="1" customWidth="1"/>
    <col min="1281" max="1281" width="25.33203125" customWidth="1"/>
    <col min="1283" max="1283" width="10.88671875" bestFit="1" customWidth="1"/>
    <col min="1285" max="1285" width="10.88671875" bestFit="1" customWidth="1"/>
    <col min="1286" max="1286" width="11" customWidth="1"/>
    <col min="1287" max="1287" width="9.44140625" customWidth="1"/>
    <col min="1288" max="1288" width="10.88671875" bestFit="1" customWidth="1"/>
    <col min="1289" max="1289" width="9.88671875" bestFit="1" customWidth="1"/>
    <col min="1537" max="1537" width="25.33203125" customWidth="1"/>
    <col min="1539" max="1539" width="10.88671875" bestFit="1" customWidth="1"/>
    <col min="1541" max="1541" width="10.88671875" bestFit="1" customWidth="1"/>
    <col min="1542" max="1542" width="11" customWidth="1"/>
    <col min="1543" max="1543" width="9.44140625" customWidth="1"/>
    <col min="1544" max="1544" width="10.88671875" bestFit="1" customWidth="1"/>
    <col min="1545" max="1545" width="9.88671875" bestFit="1" customWidth="1"/>
    <col min="1793" max="1793" width="25.33203125" customWidth="1"/>
    <col min="1795" max="1795" width="10.88671875" bestFit="1" customWidth="1"/>
    <col min="1797" max="1797" width="10.88671875" bestFit="1" customWidth="1"/>
    <col min="1798" max="1798" width="11" customWidth="1"/>
    <col min="1799" max="1799" width="9.44140625" customWidth="1"/>
    <col min="1800" max="1800" width="10.88671875" bestFit="1" customWidth="1"/>
    <col min="1801" max="1801" width="9.88671875" bestFit="1" customWidth="1"/>
    <col min="2049" max="2049" width="25.33203125" customWidth="1"/>
    <col min="2051" max="2051" width="10.88671875" bestFit="1" customWidth="1"/>
    <col min="2053" max="2053" width="10.88671875" bestFit="1" customWidth="1"/>
    <col min="2054" max="2054" width="11" customWidth="1"/>
    <col min="2055" max="2055" width="9.44140625" customWidth="1"/>
    <col min="2056" max="2056" width="10.88671875" bestFit="1" customWidth="1"/>
    <col min="2057" max="2057" width="9.88671875" bestFit="1" customWidth="1"/>
    <col min="2305" max="2305" width="25.33203125" customWidth="1"/>
    <col min="2307" max="2307" width="10.88671875" bestFit="1" customWidth="1"/>
    <col min="2309" max="2309" width="10.88671875" bestFit="1" customWidth="1"/>
    <col min="2310" max="2310" width="11" customWidth="1"/>
    <col min="2311" max="2311" width="9.44140625" customWidth="1"/>
    <col min="2312" max="2312" width="10.88671875" bestFit="1" customWidth="1"/>
    <col min="2313" max="2313" width="9.88671875" bestFit="1" customWidth="1"/>
    <col min="2561" max="2561" width="25.33203125" customWidth="1"/>
    <col min="2563" max="2563" width="10.88671875" bestFit="1" customWidth="1"/>
    <col min="2565" max="2565" width="10.88671875" bestFit="1" customWidth="1"/>
    <col min="2566" max="2566" width="11" customWidth="1"/>
    <col min="2567" max="2567" width="9.44140625" customWidth="1"/>
    <col min="2568" max="2568" width="10.88671875" bestFit="1" customWidth="1"/>
    <col min="2569" max="2569" width="9.88671875" bestFit="1" customWidth="1"/>
    <col min="2817" max="2817" width="25.33203125" customWidth="1"/>
    <col min="2819" max="2819" width="10.88671875" bestFit="1" customWidth="1"/>
    <col min="2821" max="2821" width="10.88671875" bestFit="1" customWidth="1"/>
    <col min="2822" max="2822" width="11" customWidth="1"/>
    <col min="2823" max="2823" width="9.44140625" customWidth="1"/>
    <col min="2824" max="2824" width="10.88671875" bestFit="1" customWidth="1"/>
    <col min="2825" max="2825" width="9.88671875" bestFit="1" customWidth="1"/>
    <col min="3073" max="3073" width="25.33203125" customWidth="1"/>
    <col min="3075" max="3075" width="10.88671875" bestFit="1" customWidth="1"/>
    <col min="3077" max="3077" width="10.88671875" bestFit="1" customWidth="1"/>
    <col min="3078" max="3078" width="11" customWidth="1"/>
    <col min="3079" max="3079" width="9.44140625" customWidth="1"/>
    <col min="3080" max="3080" width="10.88671875" bestFit="1" customWidth="1"/>
    <col min="3081" max="3081" width="9.88671875" bestFit="1" customWidth="1"/>
    <col min="3329" max="3329" width="25.33203125" customWidth="1"/>
    <col min="3331" max="3331" width="10.88671875" bestFit="1" customWidth="1"/>
    <col min="3333" max="3333" width="10.88671875" bestFit="1" customWidth="1"/>
    <col min="3334" max="3334" width="11" customWidth="1"/>
    <col min="3335" max="3335" width="9.44140625" customWidth="1"/>
    <col min="3336" max="3336" width="10.88671875" bestFit="1" customWidth="1"/>
    <col min="3337" max="3337" width="9.88671875" bestFit="1" customWidth="1"/>
    <col min="3585" max="3585" width="25.33203125" customWidth="1"/>
    <col min="3587" max="3587" width="10.88671875" bestFit="1" customWidth="1"/>
    <col min="3589" max="3589" width="10.88671875" bestFit="1" customWidth="1"/>
    <col min="3590" max="3590" width="11" customWidth="1"/>
    <col min="3591" max="3591" width="9.44140625" customWidth="1"/>
    <col min="3592" max="3592" width="10.88671875" bestFit="1" customWidth="1"/>
    <col min="3593" max="3593" width="9.88671875" bestFit="1" customWidth="1"/>
    <col min="3841" max="3841" width="25.33203125" customWidth="1"/>
    <col min="3843" max="3843" width="10.88671875" bestFit="1" customWidth="1"/>
    <col min="3845" max="3845" width="10.88671875" bestFit="1" customWidth="1"/>
    <col min="3846" max="3846" width="11" customWidth="1"/>
    <col min="3847" max="3847" width="9.44140625" customWidth="1"/>
    <col min="3848" max="3848" width="10.88671875" bestFit="1" customWidth="1"/>
    <col min="3849" max="3849" width="9.88671875" bestFit="1" customWidth="1"/>
    <col min="4097" max="4097" width="25.33203125" customWidth="1"/>
    <col min="4099" max="4099" width="10.88671875" bestFit="1" customWidth="1"/>
    <col min="4101" max="4101" width="10.88671875" bestFit="1" customWidth="1"/>
    <col min="4102" max="4102" width="11" customWidth="1"/>
    <col min="4103" max="4103" width="9.44140625" customWidth="1"/>
    <col min="4104" max="4104" width="10.88671875" bestFit="1" customWidth="1"/>
    <col min="4105" max="4105" width="9.88671875" bestFit="1" customWidth="1"/>
    <col min="4353" max="4353" width="25.33203125" customWidth="1"/>
    <col min="4355" max="4355" width="10.88671875" bestFit="1" customWidth="1"/>
    <col min="4357" max="4357" width="10.88671875" bestFit="1" customWidth="1"/>
    <col min="4358" max="4358" width="11" customWidth="1"/>
    <col min="4359" max="4359" width="9.44140625" customWidth="1"/>
    <col min="4360" max="4360" width="10.88671875" bestFit="1" customWidth="1"/>
    <col min="4361" max="4361" width="9.88671875" bestFit="1" customWidth="1"/>
    <col min="4609" max="4609" width="25.33203125" customWidth="1"/>
    <col min="4611" max="4611" width="10.88671875" bestFit="1" customWidth="1"/>
    <col min="4613" max="4613" width="10.88671875" bestFit="1" customWidth="1"/>
    <col min="4614" max="4614" width="11" customWidth="1"/>
    <col min="4615" max="4615" width="9.44140625" customWidth="1"/>
    <col min="4616" max="4616" width="10.88671875" bestFit="1" customWidth="1"/>
    <col min="4617" max="4617" width="9.88671875" bestFit="1" customWidth="1"/>
    <col min="4865" max="4865" width="25.33203125" customWidth="1"/>
    <col min="4867" max="4867" width="10.88671875" bestFit="1" customWidth="1"/>
    <col min="4869" max="4869" width="10.88671875" bestFit="1" customWidth="1"/>
    <col min="4870" max="4870" width="11" customWidth="1"/>
    <col min="4871" max="4871" width="9.44140625" customWidth="1"/>
    <col min="4872" max="4872" width="10.88671875" bestFit="1" customWidth="1"/>
    <col min="4873" max="4873" width="9.88671875" bestFit="1" customWidth="1"/>
    <col min="5121" max="5121" width="25.33203125" customWidth="1"/>
    <col min="5123" max="5123" width="10.88671875" bestFit="1" customWidth="1"/>
    <col min="5125" max="5125" width="10.88671875" bestFit="1" customWidth="1"/>
    <col min="5126" max="5126" width="11" customWidth="1"/>
    <col min="5127" max="5127" width="9.44140625" customWidth="1"/>
    <col min="5128" max="5128" width="10.88671875" bestFit="1" customWidth="1"/>
    <col min="5129" max="5129" width="9.88671875" bestFit="1" customWidth="1"/>
    <col min="5377" max="5377" width="25.33203125" customWidth="1"/>
    <col min="5379" max="5379" width="10.88671875" bestFit="1" customWidth="1"/>
    <col min="5381" max="5381" width="10.88671875" bestFit="1" customWidth="1"/>
    <col min="5382" max="5382" width="11" customWidth="1"/>
    <col min="5383" max="5383" width="9.44140625" customWidth="1"/>
    <col min="5384" max="5384" width="10.88671875" bestFit="1" customWidth="1"/>
    <col min="5385" max="5385" width="9.88671875" bestFit="1" customWidth="1"/>
    <col min="5633" max="5633" width="25.33203125" customWidth="1"/>
    <col min="5635" max="5635" width="10.88671875" bestFit="1" customWidth="1"/>
    <col min="5637" max="5637" width="10.88671875" bestFit="1" customWidth="1"/>
    <col min="5638" max="5638" width="11" customWidth="1"/>
    <col min="5639" max="5639" width="9.44140625" customWidth="1"/>
    <col min="5640" max="5640" width="10.88671875" bestFit="1" customWidth="1"/>
    <col min="5641" max="5641" width="9.88671875" bestFit="1" customWidth="1"/>
    <col min="5889" max="5889" width="25.33203125" customWidth="1"/>
    <col min="5891" max="5891" width="10.88671875" bestFit="1" customWidth="1"/>
    <col min="5893" max="5893" width="10.88671875" bestFit="1" customWidth="1"/>
    <col min="5894" max="5894" width="11" customWidth="1"/>
    <col min="5895" max="5895" width="9.44140625" customWidth="1"/>
    <col min="5896" max="5896" width="10.88671875" bestFit="1" customWidth="1"/>
    <col min="5897" max="5897" width="9.88671875" bestFit="1" customWidth="1"/>
    <col min="6145" max="6145" width="25.33203125" customWidth="1"/>
    <col min="6147" max="6147" width="10.88671875" bestFit="1" customWidth="1"/>
    <col min="6149" max="6149" width="10.88671875" bestFit="1" customWidth="1"/>
    <col min="6150" max="6150" width="11" customWidth="1"/>
    <col min="6151" max="6151" width="9.44140625" customWidth="1"/>
    <col min="6152" max="6152" width="10.88671875" bestFit="1" customWidth="1"/>
    <col min="6153" max="6153" width="9.88671875" bestFit="1" customWidth="1"/>
    <col min="6401" max="6401" width="25.33203125" customWidth="1"/>
    <col min="6403" max="6403" width="10.88671875" bestFit="1" customWidth="1"/>
    <col min="6405" max="6405" width="10.88671875" bestFit="1" customWidth="1"/>
    <col min="6406" max="6406" width="11" customWidth="1"/>
    <col min="6407" max="6407" width="9.44140625" customWidth="1"/>
    <col min="6408" max="6408" width="10.88671875" bestFit="1" customWidth="1"/>
    <col min="6409" max="6409" width="9.88671875" bestFit="1" customWidth="1"/>
    <col min="6657" max="6657" width="25.33203125" customWidth="1"/>
    <col min="6659" max="6659" width="10.88671875" bestFit="1" customWidth="1"/>
    <col min="6661" max="6661" width="10.88671875" bestFit="1" customWidth="1"/>
    <col min="6662" max="6662" width="11" customWidth="1"/>
    <col min="6663" max="6663" width="9.44140625" customWidth="1"/>
    <col min="6664" max="6664" width="10.88671875" bestFit="1" customWidth="1"/>
    <col min="6665" max="6665" width="9.88671875" bestFit="1" customWidth="1"/>
    <col min="6913" max="6913" width="25.33203125" customWidth="1"/>
    <col min="6915" max="6915" width="10.88671875" bestFit="1" customWidth="1"/>
    <col min="6917" max="6917" width="10.88671875" bestFit="1" customWidth="1"/>
    <col min="6918" max="6918" width="11" customWidth="1"/>
    <col min="6919" max="6919" width="9.44140625" customWidth="1"/>
    <col min="6920" max="6920" width="10.88671875" bestFit="1" customWidth="1"/>
    <col min="6921" max="6921" width="9.88671875" bestFit="1" customWidth="1"/>
    <col min="7169" max="7169" width="25.33203125" customWidth="1"/>
    <col min="7171" max="7171" width="10.88671875" bestFit="1" customWidth="1"/>
    <col min="7173" max="7173" width="10.88671875" bestFit="1" customWidth="1"/>
    <col min="7174" max="7174" width="11" customWidth="1"/>
    <col min="7175" max="7175" width="9.44140625" customWidth="1"/>
    <col min="7176" max="7176" width="10.88671875" bestFit="1" customWidth="1"/>
    <col min="7177" max="7177" width="9.88671875" bestFit="1" customWidth="1"/>
    <col min="7425" max="7425" width="25.33203125" customWidth="1"/>
    <col min="7427" max="7427" width="10.88671875" bestFit="1" customWidth="1"/>
    <col min="7429" max="7429" width="10.88671875" bestFit="1" customWidth="1"/>
    <col min="7430" max="7430" width="11" customWidth="1"/>
    <col min="7431" max="7431" width="9.44140625" customWidth="1"/>
    <col min="7432" max="7432" width="10.88671875" bestFit="1" customWidth="1"/>
    <col min="7433" max="7433" width="9.88671875" bestFit="1" customWidth="1"/>
    <col min="7681" max="7681" width="25.33203125" customWidth="1"/>
    <col min="7683" max="7683" width="10.88671875" bestFit="1" customWidth="1"/>
    <col min="7685" max="7685" width="10.88671875" bestFit="1" customWidth="1"/>
    <col min="7686" max="7686" width="11" customWidth="1"/>
    <col min="7687" max="7687" width="9.44140625" customWidth="1"/>
    <col min="7688" max="7688" width="10.88671875" bestFit="1" customWidth="1"/>
    <col min="7689" max="7689" width="9.88671875" bestFit="1" customWidth="1"/>
    <col min="7937" max="7937" width="25.33203125" customWidth="1"/>
    <col min="7939" max="7939" width="10.88671875" bestFit="1" customWidth="1"/>
    <col min="7941" max="7941" width="10.88671875" bestFit="1" customWidth="1"/>
    <col min="7942" max="7942" width="11" customWidth="1"/>
    <col min="7943" max="7943" width="9.44140625" customWidth="1"/>
    <col min="7944" max="7944" width="10.88671875" bestFit="1" customWidth="1"/>
    <col min="7945" max="7945" width="9.88671875" bestFit="1" customWidth="1"/>
    <col min="8193" max="8193" width="25.33203125" customWidth="1"/>
    <col min="8195" max="8195" width="10.88671875" bestFit="1" customWidth="1"/>
    <col min="8197" max="8197" width="10.88671875" bestFit="1" customWidth="1"/>
    <col min="8198" max="8198" width="11" customWidth="1"/>
    <col min="8199" max="8199" width="9.44140625" customWidth="1"/>
    <col min="8200" max="8200" width="10.88671875" bestFit="1" customWidth="1"/>
    <col min="8201" max="8201" width="9.88671875" bestFit="1" customWidth="1"/>
    <col min="8449" max="8449" width="25.33203125" customWidth="1"/>
    <col min="8451" max="8451" width="10.88671875" bestFit="1" customWidth="1"/>
    <col min="8453" max="8453" width="10.88671875" bestFit="1" customWidth="1"/>
    <col min="8454" max="8454" width="11" customWidth="1"/>
    <col min="8455" max="8455" width="9.44140625" customWidth="1"/>
    <col min="8456" max="8456" width="10.88671875" bestFit="1" customWidth="1"/>
    <col min="8457" max="8457" width="9.88671875" bestFit="1" customWidth="1"/>
    <col min="8705" max="8705" width="25.33203125" customWidth="1"/>
    <col min="8707" max="8707" width="10.88671875" bestFit="1" customWidth="1"/>
    <col min="8709" max="8709" width="10.88671875" bestFit="1" customWidth="1"/>
    <col min="8710" max="8710" width="11" customWidth="1"/>
    <col min="8711" max="8711" width="9.44140625" customWidth="1"/>
    <col min="8712" max="8712" width="10.88671875" bestFit="1" customWidth="1"/>
    <col min="8713" max="8713" width="9.88671875" bestFit="1" customWidth="1"/>
    <col min="8961" max="8961" width="25.33203125" customWidth="1"/>
    <col min="8963" max="8963" width="10.88671875" bestFit="1" customWidth="1"/>
    <col min="8965" max="8965" width="10.88671875" bestFit="1" customWidth="1"/>
    <col min="8966" max="8966" width="11" customWidth="1"/>
    <col min="8967" max="8967" width="9.44140625" customWidth="1"/>
    <col min="8968" max="8968" width="10.88671875" bestFit="1" customWidth="1"/>
    <col min="8969" max="8969" width="9.88671875" bestFit="1" customWidth="1"/>
    <col min="9217" max="9217" width="25.33203125" customWidth="1"/>
    <col min="9219" max="9219" width="10.88671875" bestFit="1" customWidth="1"/>
    <col min="9221" max="9221" width="10.88671875" bestFit="1" customWidth="1"/>
    <col min="9222" max="9222" width="11" customWidth="1"/>
    <col min="9223" max="9223" width="9.44140625" customWidth="1"/>
    <col min="9224" max="9224" width="10.88671875" bestFit="1" customWidth="1"/>
    <col min="9225" max="9225" width="9.88671875" bestFit="1" customWidth="1"/>
    <col min="9473" max="9473" width="25.33203125" customWidth="1"/>
    <col min="9475" max="9475" width="10.88671875" bestFit="1" customWidth="1"/>
    <col min="9477" max="9477" width="10.88671875" bestFit="1" customWidth="1"/>
    <col min="9478" max="9478" width="11" customWidth="1"/>
    <col min="9479" max="9479" width="9.44140625" customWidth="1"/>
    <col min="9480" max="9480" width="10.88671875" bestFit="1" customWidth="1"/>
    <col min="9481" max="9481" width="9.88671875" bestFit="1" customWidth="1"/>
    <col min="9729" max="9729" width="25.33203125" customWidth="1"/>
    <col min="9731" max="9731" width="10.88671875" bestFit="1" customWidth="1"/>
    <col min="9733" max="9733" width="10.88671875" bestFit="1" customWidth="1"/>
    <col min="9734" max="9734" width="11" customWidth="1"/>
    <col min="9735" max="9735" width="9.44140625" customWidth="1"/>
    <col min="9736" max="9736" width="10.88671875" bestFit="1" customWidth="1"/>
    <col min="9737" max="9737" width="9.88671875" bestFit="1" customWidth="1"/>
    <col min="9985" max="9985" width="25.33203125" customWidth="1"/>
    <col min="9987" max="9987" width="10.88671875" bestFit="1" customWidth="1"/>
    <col min="9989" max="9989" width="10.88671875" bestFit="1" customWidth="1"/>
    <col min="9990" max="9990" width="11" customWidth="1"/>
    <col min="9991" max="9991" width="9.44140625" customWidth="1"/>
    <col min="9992" max="9992" width="10.88671875" bestFit="1" customWidth="1"/>
    <col min="9993" max="9993" width="9.88671875" bestFit="1" customWidth="1"/>
    <col min="10241" max="10241" width="25.33203125" customWidth="1"/>
    <col min="10243" max="10243" width="10.88671875" bestFit="1" customWidth="1"/>
    <col min="10245" max="10245" width="10.88671875" bestFit="1" customWidth="1"/>
    <col min="10246" max="10246" width="11" customWidth="1"/>
    <col min="10247" max="10247" width="9.44140625" customWidth="1"/>
    <col min="10248" max="10248" width="10.88671875" bestFit="1" customWidth="1"/>
    <col min="10249" max="10249" width="9.88671875" bestFit="1" customWidth="1"/>
    <col min="10497" max="10497" width="25.33203125" customWidth="1"/>
    <col min="10499" max="10499" width="10.88671875" bestFit="1" customWidth="1"/>
    <col min="10501" max="10501" width="10.88671875" bestFit="1" customWidth="1"/>
    <col min="10502" max="10502" width="11" customWidth="1"/>
    <col min="10503" max="10503" width="9.44140625" customWidth="1"/>
    <col min="10504" max="10504" width="10.88671875" bestFit="1" customWidth="1"/>
    <col min="10505" max="10505" width="9.88671875" bestFit="1" customWidth="1"/>
    <col min="10753" max="10753" width="25.33203125" customWidth="1"/>
    <col min="10755" max="10755" width="10.88671875" bestFit="1" customWidth="1"/>
    <col min="10757" max="10757" width="10.88671875" bestFit="1" customWidth="1"/>
    <col min="10758" max="10758" width="11" customWidth="1"/>
    <col min="10759" max="10759" width="9.44140625" customWidth="1"/>
    <col min="10760" max="10760" width="10.88671875" bestFit="1" customWidth="1"/>
    <col min="10761" max="10761" width="9.88671875" bestFit="1" customWidth="1"/>
    <col min="11009" max="11009" width="25.33203125" customWidth="1"/>
    <col min="11011" max="11011" width="10.88671875" bestFit="1" customWidth="1"/>
    <col min="11013" max="11013" width="10.88671875" bestFit="1" customWidth="1"/>
    <col min="11014" max="11014" width="11" customWidth="1"/>
    <col min="11015" max="11015" width="9.44140625" customWidth="1"/>
    <col min="11016" max="11016" width="10.88671875" bestFit="1" customWidth="1"/>
    <col min="11017" max="11017" width="9.88671875" bestFit="1" customWidth="1"/>
    <col min="11265" max="11265" width="25.33203125" customWidth="1"/>
    <col min="11267" max="11267" width="10.88671875" bestFit="1" customWidth="1"/>
    <col min="11269" max="11269" width="10.88671875" bestFit="1" customWidth="1"/>
    <col min="11270" max="11270" width="11" customWidth="1"/>
    <col min="11271" max="11271" width="9.44140625" customWidth="1"/>
    <col min="11272" max="11272" width="10.88671875" bestFit="1" customWidth="1"/>
    <col min="11273" max="11273" width="9.88671875" bestFit="1" customWidth="1"/>
    <col min="11521" max="11521" width="25.33203125" customWidth="1"/>
    <col min="11523" max="11523" width="10.88671875" bestFit="1" customWidth="1"/>
    <col min="11525" max="11525" width="10.88671875" bestFit="1" customWidth="1"/>
    <col min="11526" max="11526" width="11" customWidth="1"/>
    <col min="11527" max="11527" width="9.44140625" customWidth="1"/>
    <col min="11528" max="11528" width="10.88671875" bestFit="1" customWidth="1"/>
    <col min="11529" max="11529" width="9.88671875" bestFit="1" customWidth="1"/>
    <col min="11777" max="11777" width="25.33203125" customWidth="1"/>
    <col min="11779" max="11779" width="10.88671875" bestFit="1" customWidth="1"/>
    <col min="11781" max="11781" width="10.88671875" bestFit="1" customWidth="1"/>
    <col min="11782" max="11782" width="11" customWidth="1"/>
    <col min="11783" max="11783" width="9.44140625" customWidth="1"/>
    <col min="11784" max="11784" width="10.88671875" bestFit="1" customWidth="1"/>
    <col min="11785" max="11785" width="9.88671875" bestFit="1" customWidth="1"/>
    <col min="12033" max="12033" width="25.33203125" customWidth="1"/>
    <col min="12035" max="12035" width="10.88671875" bestFit="1" customWidth="1"/>
    <col min="12037" max="12037" width="10.88671875" bestFit="1" customWidth="1"/>
    <col min="12038" max="12038" width="11" customWidth="1"/>
    <col min="12039" max="12039" width="9.44140625" customWidth="1"/>
    <col min="12040" max="12040" width="10.88671875" bestFit="1" customWidth="1"/>
    <col min="12041" max="12041" width="9.88671875" bestFit="1" customWidth="1"/>
    <col min="12289" max="12289" width="25.33203125" customWidth="1"/>
    <col min="12291" max="12291" width="10.88671875" bestFit="1" customWidth="1"/>
    <col min="12293" max="12293" width="10.88671875" bestFit="1" customWidth="1"/>
    <col min="12294" max="12294" width="11" customWidth="1"/>
    <col min="12295" max="12295" width="9.44140625" customWidth="1"/>
    <col min="12296" max="12296" width="10.88671875" bestFit="1" customWidth="1"/>
    <col min="12297" max="12297" width="9.88671875" bestFit="1" customWidth="1"/>
    <col min="12545" max="12545" width="25.33203125" customWidth="1"/>
    <col min="12547" max="12547" width="10.88671875" bestFit="1" customWidth="1"/>
    <col min="12549" max="12549" width="10.88671875" bestFit="1" customWidth="1"/>
    <col min="12550" max="12550" width="11" customWidth="1"/>
    <col min="12551" max="12551" width="9.44140625" customWidth="1"/>
    <col min="12552" max="12552" width="10.88671875" bestFit="1" customWidth="1"/>
    <col min="12553" max="12553" width="9.88671875" bestFit="1" customWidth="1"/>
    <col min="12801" max="12801" width="25.33203125" customWidth="1"/>
    <col min="12803" max="12803" width="10.88671875" bestFit="1" customWidth="1"/>
    <col min="12805" max="12805" width="10.88671875" bestFit="1" customWidth="1"/>
    <col min="12806" max="12806" width="11" customWidth="1"/>
    <col min="12807" max="12807" width="9.44140625" customWidth="1"/>
    <col min="12808" max="12808" width="10.88671875" bestFit="1" customWidth="1"/>
    <col min="12809" max="12809" width="9.88671875" bestFit="1" customWidth="1"/>
    <col min="13057" max="13057" width="25.33203125" customWidth="1"/>
    <col min="13059" max="13059" width="10.88671875" bestFit="1" customWidth="1"/>
    <col min="13061" max="13061" width="10.88671875" bestFit="1" customWidth="1"/>
    <col min="13062" max="13062" width="11" customWidth="1"/>
    <col min="13063" max="13063" width="9.44140625" customWidth="1"/>
    <col min="13064" max="13064" width="10.88671875" bestFit="1" customWidth="1"/>
    <col min="13065" max="13065" width="9.88671875" bestFit="1" customWidth="1"/>
    <col min="13313" max="13313" width="25.33203125" customWidth="1"/>
    <col min="13315" max="13315" width="10.88671875" bestFit="1" customWidth="1"/>
    <col min="13317" max="13317" width="10.88671875" bestFit="1" customWidth="1"/>
    <col min="13318" max="13318" width="11" customWidth="1"/>
    <col min="13319" max="13319" width="9.44140625" customWidth="1"/>
    <col min="13320" max="13320" width="10.88671875" bestFit="1" customWidth="1"/>
    <col min="13321" max="13321" width="9.88671875" bestFit="1" customWidth="1"/>
    <col min="13569" max="13569" width="25.33203125" customWidth="1"/>
    <col min="13571" max="13571" width="10.88671875" bestFit="1" customWidth="1"/>
    <col min="13573" max="13573" width="10.88671875" bestFit="1" customWidth="1"/>
    <col min="13574" max="13574" width="11" customWidth="1"/>
    <col min="13575" max="13575" width="9.44140625" customWidth="1"/>
    <col min="13576" max="13576" width="10.88671875" bestFit="1" customWidth="1"/>
    <col min="13577" max="13577" width="9.88671875" bestFit="1" customWidth="1"/>
    <col min="13825" max="13825" width="25.33203125" customWidth="1"/>
    <col min="13827" max="13827" width="10.88671875" bestFit="1" customWidth="1"/>
    <col min="13829" max="13829" width="10.88671875" bestFit="1" customWidth="1"/>
    <col min="13830" max="13830" width="11" customWidth="1"/>
    <col min="13831" max="13831" width="9.44140625" customWidth="1"/>
    <col min="13832" max="13832" width="10.88671875" bestFit="1" customWidth="1"/>
    <col min="13833" max="13833" width="9.88671875" bestFit="1" customWidth="1"/>
    <col min="14081" max="14081" width="25.33203125" customWidth="1"/>
    <col min="14083" max="14083" width="10.88671875" bestFit="1" customWidth="1"/>
    <col min="14085" max="14085" width="10.88671875" bestFit="1" customWidth="1"/>
    <col min="14086" max="14086" width="11" customWidth="1"/>
    <col min="14087" max="14087" width="9.44140625" customWidth="1"/>
    <col min="14088" max="14088" width="10.88671875" bestFit="1" customWidth="1"/>
    <col min="14089" max="14089" width="9.88671875" bestFit="1" customWidth="1"/>
    <col min="14337" max="14337" width="25.33203125" customWidth="1"/>
    <col min="14339" max="14339" width="10.88671875" bestFit="1" customWidth="1"/>
    <col min="14341" max="14341" width="10.88671875" bestFit="1" customWidth="1"/>
    <col min="14342" max="14342" width="11" customWidth="1"/>
    <col min="14343" max="14343" width="9.44140625" customWidth="1"/>
    <col min="14344" max="14344" width="10.88671875" bestFit="1" customWidth="1"/>
    <col min="14345" max="14345" width="9.88671875" bestFit="1" customWidth="1"/>
    <col min="14593" max="14593" width="25.33203125" customWidth="1"/>
    <col min="14595" max="14595" width="10.88671875" bestFit="1" customWidth="1"/>
    <col min="14597" max="14597" width="10.88671875" bestFit="1" customWidth="1"/>
    <col min="14598" max="14598" width="11" customWidth="1"/>
    <col min="14599" max="14599" width="9.44140625" customWidth="1"/>
    <col min="14600" max="14600" width="10.88671875" bestFit="1" customWidth="1"/>
    <col min="14601" max="14601" width="9.88671875" bestFit="1" customWidth="1"/>
    <col min="14849" max="14849" width="25.33203125" customWidth="1"/>
    <col min="14851" max="14851" width="10.88671875" bestFit="1" customWidth="1"/>
    <col min="14853" max="14853" width="10.88671875" bestFit="1" customWidth="1"/>
    <col min="14854" max="14854" width="11" customWidth="1"/>
    <col min="14855" max="14855" width="9.44140625" customWidth="1"/>
    <col min="14856" max="14856" width="10.88671875" bestFit="1" customWidth="1"/>
    <col min="14857" max="14857" width="9.88671875" bestFit="1" customWidth="1"/>
    <col min="15105" max="15105" width="25.33203125" customWidth="1"/>
    <col min="15107" max="15107" width="10.88671875" bestFit="1" customWidth="1"/>
    <col min="15109" max="15109" width="10.88671875" bestFit="1" customWidth="1"/>
    <col min="15110" max="15110" width="11" customWidth="1"/>
    <col min="15111" max="15111" width="9.44140625" customWidth="1"/>
    <col min="15112" max="15112" width="10.88671875" bestFit="1" customWidth="1"/>
    <col min="15113" max="15113" width="9.88671875" bestFit="1" customWidth="1"/>
    <col min="15361" max="15361" width="25.33203125" customWidth="1"/>
    <col min="15363" max="15363" width="10.88671875" bestFit="1" customWidth="1"/>
    <col min="15365" max="15365" width="10.88671875" bestFit="1" customWidth="1"/>
    <col min="15366" max="15366" width="11" customWidth="1"/>
    <col min="15367" max="15367" width="9.44140625" customWidth="1"/>
    <col min="15368" max="15368" width="10.88671875" bestFit="1" customWidth="1"/>
    <col min="15369" max="15369" width="9.88671875" bestFit="1" customWidth="1"/>
    <col min="15617" max="15617" width="25.33203125" customWidth="1"/>
    <col min="15619" max="15619" width="10.88671875" bestFit="1" customWidth="1"/>
    <col min="15621" max="15621" width="10.88671875" bestFit="1" customWidth="1"/>
    <col min="15622" max="15622" width="11" customWidth="1"/>
    <col min="15623" max="15623" width="9.44140625" customWidth="1"/>
    <col min="15624" max="15624" width="10.88671875" bestFit="1" customWidth="1"/>
    <col min="15625" max="15625" width="9.88671875" bestFit="1" customWidth="1"/>
    <col min="15873" max="15873" width="25.33203125" customWidth="1"/>
    <col min="15875" max="15875" width="10.88671875" bestFit="1" customWidth="1"/>
    <col min="15877" max="15877" width="10.88671875" bestFit="1" customWidth="1"/>
    <col min="15878" max="15878" width="11" customWidth="1"/>
    <col min="15879" max="15879" width="9.44140625" customWidth="1"/>
    <col min="15880" max="15880" width="10.88671875" bestFit="1" customWidth="1"/>
    <col min="15881" max="15881" width="9.88671875" bestFit="1" customWidth="1"/>
    <col min="16129" max="16129" width="25.33203125" customWidth="1"/>
    <col min="16131" max="16131" width="10.88671875" bestFit="1" customWidth="1"/>
    <col min="16133" max="16133" width="10.88671875" bestFit="1" customWidth="1"/>
    <col min="16134" max="16134" width="11" customWidth="1"/>
    <col min="16135" max="16135" width="9.44140625" customWidth="1"/>
    <col min="16136" max="16136" width="10.88671875" bestFit="1" customWidth="1"/>
    <col min="16137" max="16137" width="9.88671875" bestFit="1" customWidth="1"/>
  </cols>
  <sheetData>
    <row r="1" spans="1:8" x14ac:dyDescent="0.3">
      <c r="A1" s="2" t="s">
        <v>0</v>
      </c>
      <c r="H1" s="13"/>
    </row>
    <row r="3" spans="1:8" x14ac:dyDescent="0.3">
      <c r="A3" s="52" t="s">
        <v>1</v>
      </c>
      <c r="B3" s="53"/>
    </row>
    <row r="4" spans="1:8" x14ac:dyDescent="0.3">
      <c r="A4" s="54"/>
      <c r="B4" s="55"/>
    </row>
    <row r="5" spans="1:8" x14ac:dyDescent="0.3">
      <c r="A5" s="16"/>
      <c r="B5" s="37" t="s">
        <v>2</v>
      </c>
      <c r="C5" s="11"/>
      <c r="D5" s="29"/>
      <c r="E5" s="11"/>
      <c r="F5" s="10"/>
      <c r="G5" s="11"/>
    </row>
    <row r="6" spans="1:8" x14ac:dyDescent="0.3">
      <c r="A6" s="17" t="s">
        <v>52</v>
      </c>
      <c r="B6" s="38">
        <v>162500</v>
      </c>
      <c r="C6" s="11"/>
      <c r="D6" s="29"/>
      <c r="E6" s="11"/>
      <c r="F6" s="10"/>
      <c r="G6" s="11"/>
    </row>
    <row r="7" spans="1:8" x14ac:dyDescent="0.3">
      <c r="A7" s="18" t="s">
        <v>3</v>
      </c>
      <c r="B7" s="39">
        <f>B6*0.85</f>
        <v>138125</v>
      </c>
      <c r="C7" s="12"/>
      <c r="D7" s="30"/>
      <c r="E7" s="12"/>
      <c r="F7" s="9"/>
      <c r="G7" s="12"/>
    </row>
    <row r="8" spans="1:8" x14ac:dyDescent="0.3">
      <c r="A8" s="17" t="s">
        <v>4</v>
      </c>
      <c r="B8" s="38">
        <v>120000</v>
      </c>
      <c r="C8" s="12"/>
      <c r="D8" s="30"/>
      <c r="E8" s="12"/>
      <c r="F8" s="9"/>
      <c r="G8" s="12"/>
    </row>
    <row r="9" spans="1:8" x14ac:dyDescent="0.3">
      <c r="A9" s="17"/>
      <c r="B9" s="38"/>
      <c r="C9" s="12"/>
      <c r="D9" s="30"/>
      <c r="E9" s="12"/>
      <c r="F9" s="9"/>
      <c r="G9" s="12"/>
    </row>
    <row r="10" spans="1:8" x14ac:dyDescent="0.3">
      <c r="A10" s="19" t="s">
        <v>5</v>
      </c>
      <c r="B10" s="40">
        <v>150</v>
      </c>
      <c r="C10" s="12"/>
      <c r="D10" s="30"/>
      <c r="E10" s="12"/>
      <c r="F10" s="9"/>
      <c r="G10" s="12"/>
    </row>
    <row r="12" spans="1:8" s="8" customFormat="1" x14ac:dyDescent="0.3">
      <c r="A12" s="2"/>
      <c r="B12" s="3"/>
      <c r="C12" s="7" t="s">
        <v>6</v>
      </c>
      <c r="D12" s="4" t="s">
        <v>7</v>
      </c>
      <c r="E12" s="7" t="s">
        <v>8</v>
      </c>
      <c r="F12" s="2" t="s">
        <v>7</v>
      </c>
      <c r="G12" s="7"/>
    </row>
    <row r="13" spans="1:8" s="8" customFormat="1" x14ac:dyDescent="0.3">
      <c r="A13" s="2"/>
      <c r="B13" s="3"/>
      <c r="C13" s="7"/>
      <c r="D13" s="4"/>
      <c r="E13" s="7" t="s">
        <v>9</v>
      </c>
      <c r="F13" s="2"/>
      <c r="G13" s="7"/>
    </row>
    <row r="14" spans="1:8" s="6" customFormat="1" x14ac:dyDescent="0.3">
      <c r="A14" s="4"/>
      <c r="B14" s="3"/>
      <c r="C14" s="5" t="s">
        <v>2</v>
      </c>
      <c r="D14" s="4"/>
      <c r="E14" s="5" t="s">
        <v>2</v>
      </c>
      <c r="F14" s="4"/>
      <c r="G14" s="5"/>
    </row>
    <row r="15" spans="1:8" x14ac:dyDescent="0.3">
      <c r="A15" s="2" t="s">
        <v>10</v>
      </c>
      <c r="H15" s="13"/>
    </row>
    <row r="16" spans="1:8" x14ac:dyDescent="0.3">
      <c r="A16" s="1" t="s">
        <v>51</v>
      </c>
      <c r="C16" s="41">
        <f>(B6*0.85)-B8</f>
        <v>18125</v>
      </c>
      <c r="D16" s="28" t="s">
        <v>11</v>
      </c>
      <c r="E16" s="41">
        <v>0</v>
      </c>
    </row>
    <row r="17" spans="1:8" ht="28.8" x14ac:dyDescent="0.3">
      <c r="A17" s="45" t="s">
        <v>12</v>
      </c>
      <c r="C17" s="41">
        <f>B10*36</f>
        <v>5400</v>
      </c>
      <c r="E17" s="41">
        <v>0</v>
      </c>
    </row>
    <row r="18" spans="1:8" ht="28.8" x14ac:dyDescent="0.3">
      <c r="A18" s="45" t="s">
        <v>50</v>
      </c>
      <c r="C18" s="41">
        <v>0</v>
      </c>
      <c r="E18" s="41">
        <f>B10*72</f>
        <v>10800</v>
      </c>
    </row>
    <row r="19" spans="1:8" x14ac:dyDescent="0.3">
      <c r="A19" s="1" t="s">
        <v>13</v>
      </c>
      <c r="C19" s="41">
        <v>0</v>
      </c>
      <c r="E19" s="41">
        <v>0</v>
      </c>
    </row>
    <row r="20" spans="1:8" x14ac:dyDescent="0.3">
      <c r="A20" s="1" t="s">
        <v>14</v>
      </c>
      <c r="C20" s="41">
        <v>0</v>
      </c>
      <c r="E20" s="41">
        <v>0</v>
      </c>
    </row>
    <row r="21" spans="1:8" x14ac:dyDescent="0.3">
      <c r="C21" s="41"/>
      <c r="E21" s="41"/>
    </row>
    <row r="22" spans="1:8" x14ac:dyDescent="0.3">
      <c r="A22" s="2" t="s">
        <v>15</v>
      </c>
      <c r="C22" s="41">
        <f>SUM(C16:C21)</f>
        <v>23525</v>
      </c>
      <c r="E22" s="41">
        <f>SUM(E16:E21)</f>
        <v>10800</v>
      </c>
      <c r="H22" s="13"/>
    </row>
    <row r="23" spans="1:8" x14ac:dyDescent="0.3">
      <c r="C23" s="41"/>
      <c r="E23" s="41"/>
    </row>
    <row r="24" spans="1:8" x14ac:dyDescent="0.3">
      <c r="A24" s="2" t="s">
        <v>16</v>
      </c>
      <c r="C24" s="41"/>
      <c r="E24" s="41"/>
      <c r="H24" s="13"/>
    </row>
    <row r="25" spans="1:8" x14ac:dyDescent="0.3">
      <c r="A25" s="1" t="s">
        <v>46</v>
      </c>
      <c r="C25" s="41">
        <v>130</v>
      </c>
      <c r="D25" s="28" t="s">
        <v>17</v>
      </c>
      <c r="E25" s="41">
        <v>0</v>
      </c>
    </row>
    <row r="26" spans="1:8" x14ac:dyDescent="0.3">
      <c r="A26" s="1" t="s">
        <v>18</v>
      </c>
      <c r="C26" s="41">
        <v>2390</v>
      </c>
      <c r="D26" s="28" t="s">
        <v>19</v>
      </c>
      <c r="E26" s="41">
        <v>0</v>
      </c>
    </row>
    <row r="27" spans="1:8" x14ac:dyDescent="0.3">
      <c r="A27" s="1" t="s">
        <v>20</v>
      </c>
      <c r="C27" s="41">
        <v>7200</v>
      </c>
      <c r="D27" s="28" t="s">
        <v>19</v>
      </c>
      <c r="E27" s="41">
        <v>0</v>
      </c>
    </row>
    <row r="28" spans="1:8" x14ac:dyDescent="0.3">
      <c r="A28" s="1" t="s">
        <v>21</v>
      </c>
      <c r="C28" s="41">
        <f>C22*0.15</f>
        <v>3528.75</v>
      </c>
      <c r="D28" s="28" t="s">
        <v>19</v>
      </c>
      <c r="E28" s="41">
        <v>0</v>
      </c>
    </row>
    <row r="29" spans="1:8" x14ac:dyDescent="0.3">
      <c r="A29" s="1" t="s">
        <v>22</v>
      </c>
      <c r="C29" s="41">
        <v>150</v>
      </c>
      <c r="D29" s="28" t="s">
        <v>19</v>
      </c>
      <c r="E29" s="41">
        <v>0</v>
      </c>
    </row>
    <row r="30" spans="1:8" x14ac:dyDescent="0.3">
      <c r="A30" s="1" t="s">
        <v>23</v>
      </c>
      <c r="C30" s="41">
        <f>1500+((B6*0.85)*0.03)+3000</f>
        <v>8643.75</v>
      </c>
      <c r="D30" s="28" t="s">
        <v>24</v>
      </c>
      <c r="E30" s="41">
        <v>0</v>
      </c>
    </row>
    <row r="31" spans="1:8" x14ac:dyDescent="0.3">
      <c r="A31" s="1" t="s">
        <v>25</v>
      </c>
      <c r="C31" s="41">
        <v>0</v>
      </c>
      <c r="E31" s="41">
        <v>1850</v>
      </c>
      <c r="F31" s="1">
        <v>1</v>
      </c>
    </row>
    <row r="32" spans="1:8" x14ac:dyDescent="0.3">
      <c r="A32" s="1" t="s">
        <v>26</v>
      </c>
      <c r="C32" s="41">
        <v>0</v>
      </c>
      <c r="E32" s="41">
        <v>1800</v>
      </c>
      <c r="F32" s="1">
        <v>1</v>
      </c>
    </row>
    <row r="33" spans="1:13" x14ac:dyDescent="0.3">
      <c r="C33" s="41"/>
      <c r="E33" s="41"/>
    </row>
    <row r="34" spans="1:13" x14ac:dyDescent="0.3">
      <c r="A34" s="20" t="s">
        <v>27</v>
      </c>
      <c r="B34" s="21"/>
      <c r="C34" s="42">
        <f>SUM(C25:C33)</f>
        <v>22042.5</v>
      </c>
      <c r="D34" s="31"/>
      <c r="E34" s="42">
        <f>SUM(E25:E33)</f>
        <v>3650</v>
      </c>
    </row>
    <row r="35" spans="1:13" x14ac:dyDescent="0.3">
      <c r="A35" s="20"/>
      <c r="B35" s="21"/>
      <c r="C35" s="42"/>
      <c r="D35" s="31"/>
      <c r="E35" s="42"/>
    </row>
    <row r="36" spans="1:13" x14ac:dyDescent="0.3">
      <c r="A36" s="2" t="s">
        <v>28</v>
      </c>
      <c r="C36" s="41"/>
      <c r="E36" s="41"/>
    </row>
    <row r="37" spans="1:13" x14ac:dyDescent="0.3">
      <c r="A37" s="1" t="s">
        <v>29</v>
      </c>
      <c r="C37" s="41">
        <f>C22-C34</f>
        <v>1482.5</v>
      </c>
      <c r="D37" s="32"/>
      <c r="E37" s="41">
        <f>E22-E34</f>
        <v>7150</v>
      </c>
      <c r="F37" s="3"/>
      <c r="K37" s="3"/>
      <c r="M37" s="3"/>
    </row>
    <row r="38" spans="1:13" x14ac:dyDescent="0.3">
      <c r="C38" s="41"/>
      <c r="E38" s="41"/>
    </row>
    <row r="39" spans="1:13" x14ac:dyDescent="0.3">
      <c r="A39" s="1" t="s">
        <v>30</v>
      </c>
      <c r="C39" s="41">
        <f>C44</f>
        <v>0</v>
      </c>
      <c r="E39" s="41">
        <f>E44</f>
        <v>0</v>
      </c>
    </row>
    <row r="40" spans="1:13" x14ac:dyDescent="0.3">
      <c r="C40" s="41"/>
      <c r="E40" s="41"/>
    </row>
    <row r="41" spans="1:13" x14ac:dyDescent="0.3">
      <c r="A41" s="22" t="s">
        <v>31</v>
      </c>
      <c r="B41" s="23"/>
      <c r="C41" s="43">
        <f>C37-C39</f>
        <v>1482.5</v>
      </c>
      <c r="D41" s="33"/>
      <c r="E41" s="43">
        <f>E37-E39</f>
        <v>7150</v>
      </c>
    </row>
    <row r="42" spans="1:13" x14ac:dyDescent="0.3">
      <c r="C42" s="41"/>
      <c r="E42" s="41"/>
    </row>
    <row r="43" spans="1:13" x14ac:dyDescent="0.3">
      <c r="A43" s="1" t="s">
        <v>32</v>
      </c>
      <c r="C43" s="41">
        <v>0</v>
      </c>
      <c r="E43" s="41">
        <v>0</v>
      </c>
    </row>
    <row r="44" spans="1:13" x14ac:dyDescent="0.3">
      <c r="A44" s="1" t="s">
        <v>33</v>
      </c>
      <c r="C44" s="41">
        <v>0</v>
      </c>
      <c r="E44" s="41">
        <v>0</v>
      </c>
    </row>
    <row r="45" spans="1:13" x14ac:dyDescent="0.3">
      <c r="A45" s="1" t="s">
        <v>34</v>
      </c>
      <c r="C45" s="41">
        <v>0</v>
      </c>
      <c r="E45" s="41">
        <v>0</v>
      </c>
    </row>
    <row r="46" spans="1:13" x14ac:dyDescent="0.3">
      <c r="A46" s="1" t="s">
        <v>35</v>
      </c>
      <c r="C46" s="41">
        <v>0</v>
      </c>
      <c r="E46" s="41">
        <v>0</v>
      </c>
    </row>
    <row r="47" spans="1:13" x14ac:dyDescent="0.3">
      <c r="A47" s="1" t="s">
        <v>36</v>
      </c>
      <c r="C47" s="41">
        <v>20000</v>
      </c>
      <c r="E47" s="41">
        <v>20000</v>
      </c>
    </row>
    <row r="48" spans="1:13" x14ac:dyDescent="0.3">
      <c r="C48" s="41"/>
      <c r="E48" s="41"/>
    </row>
    <row r="49" spans="1:8" x14ac:dyDescent="0.3">
      <c r="A49" s="20" t="s">
        <v>27</v>
      </c>
      <c r="B49" s="21"/>
      <c r="C49" s="42">
        <v>20000</v>
      </c>
      <c r="D49" s="31"/>
      <c r="E49" s="42">
        <v>20000</v>
      </c>
    </row>
    <row r="50" spans="1:8" x14ac:dyDescent="0.3">
      <c r="C50" s="44"/>
      <c r="E50" s="41"/>
    </row>
    <row r="51" spans="1:8" x14ac:dyDescent="0.3">
      <c r="A51" s="22" t="s">
        <v>37</v>
      </c>
      <c r="C51" s="41">
        <f>C41-C49</f>
        <v>-18517.5</v>
      </c>
      <c r="E51" s="41">
        <f>E41-E49</f>
        <v>-12850</v>
      </c>
    </row>
    <row r="52" spans="1:8" x14ac:dyDescent="0.3">
      <c r="C52" s="41"/>
      <c r="E52" s="41"/>
    </row>
    <row r="53" spans="1:8" x14ac:dyDescent="0.3">
      <c r="A53" s="2" t="s">
        <v>38</v>
      </c>
      <c r="C53" s="41"/>
      <c r="E53" s="41"/>
    </row>
    <row r="54" spans="1:8" x14ac:dyDescent="0.3">
      <c r="A54" s="1" t="s">
        <v>39</v>
      </c>
      <c r="C54" s="41">
        <f>C41/C49</f>
        <v>7.4124999999999996E-2</v>
      </c>
      <c r="E54" s="41">
        <f>E41/E47</f>
        <v>0.35749999999999998</v>
      </c>
    </row>
    <row r="58" spans="1:8" x14ac:dyDescent="0.3">
      <c r="A58" s="49" t="s">
        <v>40</v>
      </c>
      <c r="B58" s="50"/>
      <c r="C58" s="50"/>
      <c r="D58" s="50"/>
      <c r="E58" s="50"/>
      <c r="F58" s="50"/>
      <c r="G58" s="51"/>
    </row>
    <row r="59" spans="1:8" ht="30" customHeight="1" x14ac:dyDescent="0.3">
      <c r="A59" s="46" t="s">
        <v>41</v>
      </c>
      <c r="B59" s="47"/>
      <c r="C59" s="47"/>
      <c r="D59" s="47"/>
      <c r="E59" s="47"/>
      <c r="F59" s="47"/>
      <c r="G59" s="48"/>
      <c r="H59" s="13"/>
    </row>
    <row r="60" spans="1:8" ht="30" customHeight="1" x14ac:dyDescent="0.3">
      <c r="A60" s="46" t="s">
        <v>48</v>
      </c>
      <c r="B60" s="47"/>
      <c r="C60" s="47"/>
      <c r="D60" s="47"/>
      <c r="E60" s="47"/>
      <c r="F60" s="47"/>
      <c r="G60" s="48"/>
    </row>
    <row r="61" spans="1:8" ht="30" customHeight="1" x14ac:dyDescent="0.3">
      <c r="A61" s="46" t="s">
        <v>49</v>
      </c>
      <c r="B61" s="47"/>
      <c r="C61" s="47"/>
      <c r="D61" s="47"/>
      <c r="E61" s="47"/>
      <c r="F61" s="47"/>
      <c r="G61" s="48"/>
    </row>
    <row r="62" spans="1:8" ht="21.75" customHeight="1" x14ac:dyDescent="0.3">
      <c r="A62" s="56" t="s">
        <v>42</v>
      </c>
      <c r="B62" s="57"/>
      <c r="C62" s="57"/>
      <c r="D62" s="57"/>
      <c r="E62" s="57"/>
      <c r="F62" s="57"/>
      <c r="G62" s="58"/>
    </row>
    <row r="63" spans="1:8" x14ac:dyDescent="0.3">
      <c r="A63" s="59" t="s">
        <v>43</v>
      </c>
      <c r="B63" s="60"/>
      <c r="C63" s="60"/>
      <c r="D63" s="60"/>
      <c r="E63" s="60"/>
      <c r="F63" s="60"/>
      <c r="G63" s="61"/>
    </row>
    <row r="64" spans="1:8" x14ac:dyDescent="0.3">
      <c r="A64" s="62" t="s">
        <v>44</v>
      </c>
      <c r="B64" s="63"/>
      <c r="C64" s="63"/>
      <c r="D64" s="63"/>
      <c r="E64" s="63"/>
      <c r="F64" s="63"/>
      <c r="G64" s="64"/>
      <c r="H64" s="15"/>
    </row>
    <row r="65" spans="1:8" x14ac:dyDescent="0.3">
      <c r="A65" s="62" t="s">
        <v>45</v>
      </c>
      <c r="B65" s="63"/>
      <c r="C65" s="63"/>
      <c r="D65" s="63"/>
      <c r="E65" s="63"/>
      <c r="F65" s="63"/>
      <c r="G65" s="64"/>
      <c r="H65" s="15"/>
    </row>
    <row r="66" spans="1:8" x14ac:dyDescent="0.3">
      <c r="A66" s="34"/>
      <c r="B66" s="35"/>
      <c r="C66" s="35"/>
      <c r="D66" s="35"/>
      <c r="E66" s="35"/>
      <c r="F66" s="35"/>
      <c r="G66" s="36"/>
      <c r="H66" s="15"/>
    </row>
    <row r="67" spans="1:8" ht="14.1" customHeight="1" x14ac:dyDescent="0.3">
      <c r="A67" s="56" t="s">
        <v>47</v>
      </c>
      <c r="B67" s="57"/>
      <c r="C67" s="57"/>
      <c r="D67" s="57"/>
      <c r="E67" s="57"/>
      <c r="F67" s="57"/>
      <c r="G67" s="58"/>
    </row>
    <row r="68" spans="1:8" x14ac:dyDescent="0.3">
      <c r="A68" s="24"/>
      <c r="B68" s="25"/>
      <c r="C68" s="25"/>
      <c r="D68" s="26"/>
      <c r="E68" s="25"/>
      <c r="F68" s="26"/>
      <c r="G68" s="27"/>
    </row>
    <row r="70" spans="1:8" x14ac:dyDescent="0.3">
      <c r="A70" s="14"/>
    </row>
    <row r="71" spans="1:8" x14ac:dyDescent="0.3">
      <c r="A71" s="14"/>
    </row>
    <row r="72" spans="1:8" x14ac:dyDescent="0.3">
      <c r="A72" s="14"/>
    </row>
    <row r="73" spans="1:8" x14ac:dyDescent="0.3">
      <c r="A73" s="14"/>
    </row>
    <row r="74" spans="1:8" x14ac:dyDescent="0.3">
      <c r="A74" s="14"/>
    </row>
    <row r="75" spans="1:8" x14ac:dyDescent="0.3">
      <c r="A75" s="14"/>
    </row>
  </sheetData>
  <mergeCells count="10">
    <mergeCell ref="A59:G59"/>
    <mergeCell ref="A60:G60"/>
    <mergeCell ref="A58:G58"/>
    <mergeCell ref="A3:B4"/>
    <mergeCell ref="A67:G67"/>
    <mergeCell ref="A62:G62"/>
    <mergeCell ref="A63:G63"/>
    <mergeCell ref="A64:G64"/>
    <mergeCell ref="A65:G65"/>
    <mergeCell ref="A61:G61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63E6F946838945B4BF5EA97BC5A5D3" ma:contentTypeVersion="10" ma:contentTypeDescription="Create a new document." ma:contentTypeScope="" ma:versionID="208ca526553efc8d1a64633c99bf9452">
  <xsd:schema xmlns:xsd="http://www.w3.org/2001/XMLSchema" xmlns:xs="http://www.w3.org/2001/XMLSchema" xmlns:p="http://schemas.microsoft.com/office/2006/metadata/properties" xmlns:ns3="224cf31d-9e56-42c2-998b-0808aa404b61" xmlns:ns4="6e8292cd-9e16-48f4-a330-7f2a0017de39" targetNamespace="http://schemas.microsoft.com/office/2006/metadata/properties" ma:root="true" ma:fieldsID="1a0ba87ece75f9177bd672d99df8ff37" ns3:_="" ns4:_="">
    <xsd:import namespace="224cf31d-9e56-42c2-998b-0808aa404b61"/>
    <xsd:import namespace="6e8292cd-9e16-48f4-a330-7f2a0017de3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4cf31d-9e56-42c2-998b-0808aa404b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8292cd-9e16-48f4-a330-7f2a0017de3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965AD4-E6A4-46B7-8A2B-76FEFC952F3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1E0BA8-EC88-4DF0-8E5B-1B4042524DD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DA44886-838F-4A78-949B-B592CAD41D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4cf31d-9e56-42c2-998b-0808aa404b61"/>
    <ds:schemaRef ds:uri="6e8292cd-9e16-48f4-a330-7f2a0017de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Comparison tool </vt:lpstr>
    </vt:vector>
  </TitlesOfParts>
  <Manager/>
  <Company>MoneyPlus Group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Ellie McKinnon</dc:creator>
  <cp:keywords/>
  <dc:description/>
  <cp:lastModifiedBy>Neil.Sutton</cp:lastModifiedBy>
  <cp:revision/>
  <dcterms:created xsi:type="dcterms:W3CDTF">2017-06-30T09:29:41Z</dcterms:created>
  <dcterms:modified xsi:type="dcterms:W3CDTF">2025-03-14T14:00:21Z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0x0101004F63E6F946838945B4BF5EA97BC5A5D3</vt:lpwstr>
  </property>
</Properties>
</file>