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CD94542B-94F2-4756-A996-4C04FA61C29A}" xr6:coauthVersionLast="47" xr6:coauthVersionMax="47" xr10:uidLastSave="{00000000-0000-0000-0000-000000000000}"/>
  <bookViews>
    <workbookView xWindow="22932" yWindow="-5448" windowWidth="30936" windowHeight="16776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23" i="35" l="1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F323" i="35" l="1"/>
  <c r="AG323" i="34"/>
  <c r="B322" i="32" l="1"/>
  <c r="AF322" i="32"/>
  <c r="AG322" i="32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B323" i="30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AF323" i="30" s="1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X322" i="35"/>
  <c r="Y322" i="35"/>
  <c r="AA322" i="35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S322" i="35" s="1"/>
  <c r="T322" i="34"/>
  <c r="T322" i="35" s="1"/>
  <c r="U322" i="34"/>
  <c r="U322" i="35" s="1"/>
  <c r="V322" i="34"/>
  <c r="V322" i="35" s="1"/>
  <c r="W322" i="34"/>
  <c r="W322" i="35" s="1"/>
  <c r="X322" i="34"/>
  <c r="Y322" i="34"/>
  <c r="Z322" i="34"/>
  <c r="Z322" i="35" s="1"/>
  <c r="AA322" i="34"/>
  <c r="AB322" i="34"/>
  <c r="AB322" i="35" s="1"/>
  <c r="AC322" i="34"/>
  <c r="AC322" i="35" s="1"/>
  <c r="AD322" i="34"/>
  <c r="AD322" i="35" s="1"/>
  <c r="AE322" i="34"/>
  <c r="AE322" i="35" s="1"/>
  <c r="B321" i="33"/>
  <c r="AF321" i="33"/>
  <c r="AG321" i="33"/>
  <c r="B321" i="32"/>
  <c r="AF321" i="32"/>
  <c r="AG321" i="32"/>
  <c r="S322" i="30"/>
  <c r="U322" i="30"/>
  <c r="W322" i="30"/>
  <c r="Y322" i="30"/>
  <c r="AE322" i="30"/>
  <c r="B322" i="30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T322" i="30" s="1"/>
  <c r="U322" i="31"/>
  <c r="V322" i="31"/>
  <c r="V322" i="30" s="1"/>
  <c r="W322" i="31"/>
  <c r="X322" i="31"/>
  <c r="X322" i="30" s="1"/>
  <c r="Y322" i="3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B321" i="29"/>
  <c r="AF321" i="29"/>
  <c r="AG321" i="29"/>
  <c r="B321" i="28"/>
  <c r="AF321" i="28"/>
  <c r="AG321" i="28"/>
  <c r="AG320" i="28"/>
  <c r="AF320" i="28"/>
  <c r="AG323" i="30" l="1"/>
  <c r="AF323" i="31"/>
  <c r="AG322" i="35"/>
  <c r="AF322" i="30"/>
  <c r="AG322" i="34"/>
  <c r="AF322" i="31"/>
  <c r="AF322" i="34"/>
  <c r="AG322" i="30"/>
  <c r="AG322" i="31"/>
  <c r="R321" i="35"/>
  <c r="S321" i="35"/>
  <c r="V321" i="35"/>
  <c r="AA321" i="35"/>
  <c r="AB321" i="35"/>
  <c r="AC321" i="35"/>
  <c r="AE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T321" i="35" s="1"/>
  <c r="U321" i="34"/>
  <c r="U321" i="35" s="1"/>
  <c r="V321" i="34"/>
  <c r="W321" i="34"/>
  <c r="W321" i="35" s="1"/>
  <c r="X321" i="34"/>
  <c r="X321" i="35" s="1"/>
  <c r="Y321" i="34"/>
  <c r="Y321" i="35" s="1"/>
  <c r="Z321" i="34"/>
  <c r="Z321" i="35" s="1"/>
  <c r="AA321" i="34"/>
  <c r="AB321" i="34"/>
  <c r="AC321" i="34"/>
  <c r="AD321" i="34"/>
  <c r="AD321" i="35" s="1"/>
  <c r="AE321" i="34"/>
  <c r="B320" i="33"/>
  <c r="AF320" i="33"/>
  <c r="AG320" i="33"/>
  <c r="B320" i="32"/>
  <c r="AF320" i="32"/>
  <c r="AG320" i="32"/>
  <c r="S321" i="30"/>
  <c r="W321" i="30"/>
  <c r="X321" i="30"/>
  <c r="Y321" i="30"/>
  <c r="Z321" i="30"/>
  <c r="AD321" i="30"/>
  <c r="AE321" i="30"/>
  <c r="B321" i="30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T321" i="30" s="1"/>
  <c r="U321" i="31"/>
  <c r="U321" i="30" s="1"/>
  <c r="V321" i="31"/>
  <c r="V321" i="30" s="1"/>
  <c r="W321" i="31"/>
  <c r="X321" i="31"/>
  <c r="Y321" i="31"/>
  <c r="Z321" i="31"/>
  <c r="AA321" i="31"/>
  <c r="AA321" i="30" s="1"/>
  <c r="AB321" i="31"/>
  <c r="AB321" i="30" s="1"/>
  <c r="AC321" i="31"/>
  <c r="AC321" i="30" s="1"/>
  <c r="AD321" i="31"/>
  <c r="AE321" i="31"/>
  <c r="B320" i="29"/>
  <c r="AF320" i="29"/>
  <c r="AG320" i="29"/>
  <c r="B320" i="28"/>
  <c r="R320" i="35"/>
  <c r="T320" i="35"/>
  <c r="U320" i="35"/>
  <c r="V320" i="35"/>
  <c r="W320" i="35"/>
  <c r="Y320" i="35"/>
  <c r="AA320" i="35"/>
  <c r="AB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S320" i="35" s="1"/>
  <c r="T320" i="34"/>
  <c r="U320" i="34"/>
  <c r="V320" i="34"/>
  <c r="W320" i="34"/>
  <c r="X320" i="34"/>
  <c r="X320" i="35" s="1"/>
  <c r="Y320" i="34"/>
  <c r="Z320" i="34"/>
  <c r="Z320" i="35" s="1"/>
  <c r="AA320" i="34"/>
  <c r="AB320" i="34"/>
  <c r="AC320" i="34"/>
  <c r="AC320" i="35" s="1"/>
  <c r="AD320" i="34"/>
  <c r="AD320" i="35" s="1"/>
  <c r="AE320" i="34"/>
  <c r="AE320" i="35" s="1"/>
  <c r="B319" i="33"/>
  <c r="AF319" i="33"/>
  <c r="AG319" i="33"/>
  <c r="B319" i="32"/>
  <c r="AF319" i="32"/>
  <c r="AG319" i="32"/>
  <c r="R320" i="30"/>
  <c r="S320" i="30"/>
  <c r="T320" i="30"/>
  <c r="V320" i="30"/>
  <c r="W320" i="30"/>
  <c r="AA320" i="30"/>
  <c r="AB320" i="30"/>
  <c r="AC320" i="30"/>
  <c r="AD320" i="30"/>
  <c r="AE320" i="30"/>
  <c r="B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U320" i="30" s="1"/>
  <c r="V320" i="31"/>
  <c r="W320" i="31"/>
  <c r="X320" i="31"/>
  <c r="X320" i="30" s="1"/>
  <c r="Y320" i="31"/>
  <c r="Y320" i="30" s="1"/>
  <c r="Z320" i="31"/>
  <c r="Z320" i="30" s="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F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S319" i="35"/>
  <c r="W319" i="35"/>
  <c r="Y319" i="35"/>
  <c r="Z319" i="35"/>
  <c r="AE319" i="35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T319" i="35" s="1"/>
  <c r="U319" i="34"/>
  <c r="U319" i="35" s="1"/>
  <c r="V319" i="34"/>
  <c r="V319" i="35" s="1"/>
  <c r="W319" i="34"/>
  <c r="X319" i="34"/>
  <c r="X319" i="35" s="1"/>
  <c r="Y319" i="34"/>
  <c r="Z319" i="34"/>
  <c r="AG319" i="34" s="1"/>
  <c r="AA319" i="34"/>
  <c r="AA319" i="35" s="1"/>
  <c r="AB319" i="34"/>
  <c r="AB319" i="35" s="1"/>
  <c r="AC319" i="34"/>
  <c r="AC319" i="35" s="1"/>
  <c r="AD319" i="34"/>
  <c r="AD319" i="35" s="1"/>
  <c r="AE319" i="34"/>
  <c r="AF319" i="34"/>
  <c r="B318" i="33"/>
  <c r="B318" i="32"/>
  <c r="U319" i="30"/>
  <c r="W319" i="30"/>
  <c r="X319" i="30"/>
  <c r="AC319" i="30"/>
  <c r="B319" i="30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S319" i="30" s="1"/>
  <c r="T319" i="31"/>
  <c r="T319" i="30" s="1"/>
  <c r="U319" i="31"/>
  <c r="V319" i="31"/>
  <c r="V319" i="30" s="1"/>
  <c r="W319" i="31"/>
  <c r="X319" i="31"/>
  <c r="Y319" i="31"/>
  <c r="Y319" i="30" s="1"/>
  <c r="Z319" i="31"/>
  <c r="Z319" i="30" s="1"/>
  <c r="AA319" i="31"/>
  <c r="AA319" i="30" s="1"/>
  <c r="AB319" i="31"/>
  <c r="AB319" i="30" s="1"/>
  <c r="AC319" i="31"/>
  <c r="AD319" i="31"/>
  <c r="AD319" i="30" s="1"/>
  <c r="AE319" i="31"/>
  <c r="AE319" i="30" s="1"/>
  <c r="B318" i="29"/>
  <c r="B318" i="28"/>
  <c r="T318" i="35"/>
  <c r="U318" i="35"/>
  <c r="V318" i="35"/>
  <c r="W318" i="35"/>
  <c r="Y318" i="35"/>
  <c r="AA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S318" i="35" s="1"/>
  <c r="T318" i="34"/>
  <c r="U318" i="34"/>
  <c r="AG318" i="34" s="1"/>
  <c r="V318" i="34"/>
  <c r="W318" i="34"/>
  <c r="X318" i="34"/>
  <c r="X318" i="35" s="1"/>
  <c r="Y318" i="34"/>
  <c r="Z318" i="34"/>
  <c r="Z318" i="35" s="1"/>
  <c r="AA318" i="34"/>
  <c r="AB318" i="34"/>
  <c r="AB318" i="35" s="1"/>
  <c r="AC318" i="34"/>
  <c r="AC318" i="35" s="1"/>
  <c r="AD318" i="34"/>
  <c r="AD318" i="35" s="1"/>
  <c r="AE318" i="34"/>
  <c r="AE318" i="35" s="1"/>
  <c r="B317" i="33"/>
  <c r="AF317" i="33"/>
  <c r="AG317" i="33"/>
  <c r="B317" i="32"/>
  <c r="AF317" i="32"/>
  <c r="AG317" i="32"/>
  <c r="T318" i="30"/>
  <c r="V318" i="30"/>
  <c r="X318" i="30"/>
  <c r="Z318" i="30"/>
  <c r="AA318" i="30"/>
  <c r="AB318" i="30"/>
  <c r="B318" i="30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S318" i="30" s="1"/>
  <c r="T318" i="31"/>
  <c r="U318" i="31"/>
  <c r="U318" i="30" s="1"/>
  <c r="V318" i="31"/>
  <c r="W318" i="31"/>
  <c r="W318" i="30" s="1"/>
  <c r="X318" i="31"/>
  <c r="Y318" i="31"/>
  <c r="Y318" i="30" s="1"/>
  <c r="Z318" i="31"/>
  <c r="AA318" i="31"/>
  <c r="AB318" i="31"/>
  <c r="AC318" i="31"/>
  <c r="AC318" i="30" s="1"/>
  <c r="AD318" i="31"/>
  <c r="AD318" i="30" s="1"/>
  <c r="AE318" i="31"/>
  <c r="AE318" i="30" s="1"/>
  <c r="B317" i="29"/>
  <c r="AF317" i="29"/>
  <c r="AG317" i="29"/>
  <c r="B317" i="28"/>
  <c r="AF317" i="28"/>
  <c r="AG317" i="28"/>
  <c r="AF317" i="35"/>
  <c r="AF317" i="34"/>
  <c r="AG316" i="32"/>
  <c r="AF316" i="32"/>
  <c r="AG316" i="29"/>
  <c r="AF316" i="29"/>
  <c r="AF316" i="28"/>
  <c r="Q317" i="35"/>
  <c r="R317" i="35"/>
  <c r="S317" i="35"/>
  <c r="T317" i="35"/>
  <c r="U317" i="35"/>
  <c r="W317" i="35"/>
  <c r="Y317" i="35"/>
  <c r="AA317" i="35"/>
  <c r="AC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V317" i="35" s="1"/>
  <c r="W317" i="34"/>
  <c r="X317" i="34"/>
  <c r="X317" i="35" s="1"/>
  <c r="Y317" i="34"/>
  <c r="Z317" i="34"/>
  <c r="Z317" i="35" s="1"/>
  <c r="AA317" i="34"/>
  <c r="AB317" i="34"/>
  <c r="AB317" i="35" s="1"/>
  <c r="AC317" i="34"/>
  <c r="AD317" i="34"/>
  <c r="AD317" i="35" s="1"/>
  <c r="AE317" i="34"/>
  <c r="B316" i="33"/>
  <c r="AF316" i="33"/>
  <c r="AG316" i="33"/>
  <c r="B316" i="32"/>
  <c r="S317" i="30"/>
  <c r="T317" i="30"/>
  <c r="U317" i="30"/>
  <c r="Y317" i="30"/>
  <c r="Z317" i="30"/>
  <c r="AA317" i="30"/>
  <c r="AE317" i="30"/>
  <c r="B317" i="30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V317" i="30" s="1"/>
  <c r="W317" i="31"/>
  <c r="W317" i="30" s="1"/>
  <c r="X317" i="31"/>
  <c r="X317" i="30" s="1"/>
  <c r="Y317" i="31"/>
  <c r="Z317" i="31"/>
  <c r="AA317" i="31"/>
  <c r="AB317" i="31"/>
  <c r="AB317" i="30" s="1"/>
  <c r="AC317" i="31"/>
  <c r="AC317" i="30" s="1"/>
  <c r="AD317" i="31"/>
  <c r="AD317" i="30" s="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S316" i="35"/>
  <c r="T316" i="35"/>
  <c r="V316" i="35"/>
  <c r="X316" i="35"/>
  <c r="Y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W316" i="35" s="1"/>
  <c r="X316" i="34"/>
  <c r="Y316" i="34"/>
  <c r="Z316" i="34"/>
  <c r="Z316" i="35" s="1"/>
  <c r="AA316" i="34"/>
  <c r="AA316" i="35" s="1"/>
  <c r="AB316" i="34"/>
  <c r="AB316" i="35" s="1"/>
  <c r="AC316" i="34"/>
  <c r="AD316" i="34"/>
  <c r="AE316" i="34"/>
  <c r="AF316" i="34"/>
  <c r="B315" i="33"/>
  <c r="AF315" i="33"/>
  <c r="AG315" i="33"/>
  <c r="B315" i="32"/>
  <c r="AF315" i="32"/>
  <c r="AG315" i="32"/>
  <c r="S316" i="30"/>
  <c r="Z316" i="30"/>
  <c r="AC316" i="30"/>
  <c r="AD316" i="30"/>
  <c r="AE316" i="30"/>
  <c r="B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AA316" i="31"/>
  <c r="AA316" i="30" s="1"/>
  <c r="AB316" i="31"/>
  <c r="AB316" i="30" s="1"/>
  <c r="AC316" i="31"/>
  <c r="AD316" i="31"/>
  <c r="AE316" i="31"/>
  <c r="B315" i="29"/>
  <c r="AF315" i="29"/>
  <c r="AG315" i="29"/>
  <c r="B315" i="28"/>
  <c r="AF315" i="28"/>
  <c r="AG315" i="28"/>
  <c r="U316" i="35" l="1"/>
  <c r="AF316" i="3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Y315" i="35" s="1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D315" i="30" s="1"/>
  <c r="AE315" i="31"/>
  <c r="AE315" i="30" s="1"/>
  <c r="B314" i="29"/>
  <c r="AF314" i="29"/>
  <c r="AG314" i="29"/>
  <c r="B314" i="28"/>
  <c r="AF314" i="28"/>
  <c r="AG314" i="28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S314" i="35" s="1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AA313" i="35"/>
  <c r="AB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Y313" i="35" s="1"/>
  <c r="Z313" i="34"/>
  <c r="Z313" i="35" s="1"/>
  <c r="AA313" i="34"/>
  <c r="AB313" i="34"/>
  <c r="AC313" i="34"/>
  <c r="AC313" i="35" s="1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B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Y312" i="35" s="1"/>
  <c r="Z312" i="34"/>
  <c r="Z312" i="35" s="1"/>
  <c r="AA312" i="34"/>
  <c r="AA312" i="35" s="1"/>
  <c r="AB312" i="34"/>
  <c r="AB312" i="35" s="1"/>
  <c r="AC312" i="34"/>
  <c r="AC312" i="35" s="1"/>
  <c r="AD312" i="34"/>
  <c r="AD312" i="35" s="1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G313" i="35" s="1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Y311" i="35" s="1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U308" i="35" s="1"/>
  <c r="V308" i="34"/>
  <c r="V308" i="35" s="1"/>
  <c r="W308" i="34"/>
  <c r="W308" i="35" s="1"/>
  <c r="X308" i="34"/>
  <c r="X308" i="35" s="1"/>
  <c r="Y308" i="34"/>
  <c r="Y308" i="35" s="1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AE308" i="30"/>
  <c r="Y307" i="30"/>
  <c r="B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B307" i="29"/>
  <c r="AF307" i="29"/>
  <c r="AG307" i="29"/>
  <c r="AF307" i="28"/>
  <c r="AG307" i="28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S307" i="35" s="1"/>
  <c r="T307" i="34"/>
  <c r="T307" i="35" s="1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AE307" i="35" s="1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D306" i="35" s="1"/>
  <c r="AE306" i="34"/>
  <c r="AE306" i="35" s="1"/>
  <c r="AF306" i="34"/>
  <c r="B305" i="33"/>
  <c r="AF305" i="33"/>
  <c r="AG305" i="33"/>
  <c r="B305" i="32"/>
  <c r="AF305" i="32"/>
  <c r="AG305" i="32"/>
  <c r="AC306" i="30"/>
  <c r="B306" i="30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D306" i="31"/>
  <c r="AD306" i="30" s="1"/>
  <c r="AE306" i="31"/>
  <c r="AE306" i="30" s="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1" l="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10" i="20" l="1"/>
  <c r="C22" i="20"/>
  <c r="C32" i="20"/>
  <c r="C19" i="20"/>
  <c r="C34" i="20"/>
  <c r="C12" i="20"/>
  <c r="C10" i="20"/>
  <c r="C13" i="20"/>
  <c r="C26" i="20"/>
  <c r="C15" i="20"/>
  <c r="C30" i="20"/>
  <c r="C17" i="20"/>
  <c r="C31" i="20"/>
  <c r="C24" i="20"/>
  <c r="C25" i="20"/>
  <c r="C29" i="20"/>
  <c r="C33" i="20"/>
  <c r="C23" i="20"/>
  <c r="C20" i="20"/>
  <c r="C21" i="20"/>
  <c r="C18" i="20"/>
  <c r="C14" i="20"/>
  <c r="C11" i="20"/>
  <c r="C16" i="20"/>
  <c r="C27" i="20"/>
  <c r="C7" i="20"/>
  <c r="C9" i="20"/>
  <c r="C28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3" i="20" l="1"/>
  <c r="H31" i="20"/>
  <c r="H18" i="20"/>
  <c r="H27" i="20"/>
  <c r="H25" i="20"/>
  <c r="H16" i="20"/>
  <c r="H30" i="20"/>
  <c r="H11" i="20"/>
  <c r="H34" i="20"/>
  <c r="H29" i="20"/>
  <c r="H19" i="20"/>
  <c r="H20" i="20"/>
  <c r="H13" i="20"/>
  <c r="H9" i="20"/>
  <c r="H22" i="20"/>
  <c r="H17" i="20"/>
  <c r="H15" i="20"/>
  <c r="H14" i="20"/>
  <c r="H8" i="20"/>
  <c r="H26" i="20"/>
  <c r="H7" i="20"/>
  <c r="H32" i="20"/>
  <c r="H28" i="20"/>
  <c r="H24" i="20"/>
  <c r="H33" i="20"/>
  <c r="H12" i="20"/>
  <c r="H21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<sst xmlns="http://schemas.openxmlformats.org/spreadsheetml/2006/main" count="2453" uniqueCount="128">
  <si>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</si>
  <si>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</si>
  <si>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</si>
  <si>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</si>
  <si>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</si>
  <si>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</si>
  <si>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</si>
  <si>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</si>
  <si>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</si>
  <si>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</si>
  <si>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</si>
  <si>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</si>
  <si>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</si>
  <si>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</si>
  <si>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</si>
  <si>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</si>
  <si>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</si>
  <si>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</si>
  <si>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</si>
  <si>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</si>
  <si>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</si>
  <si>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</si>
  <si>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</si>
  <si>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</si>
  <si>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</si>
  <si>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</si>
  <si>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</si>
  <si>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</si>
  <si>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</si>
  <si>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</si>
  <si>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</si>
  <si>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</si>
  <si>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</si>
  <si>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</si>
  <si>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</si>
  <si>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</si>
  <si>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</si>
  <si>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</si>
  <si>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</si>
  <si>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</si>
  <si>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</si>
  <si>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</si>
  <si>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</si>
  <si>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</si>
  <si>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</si>
  <si>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</si>
  <si>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</si>
  <si>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</si>
  <si>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</si>
  <si>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</si>
  <si>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</si>
  <si>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</si>
  <si>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</si>
  <si>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</si>
  <si>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</si>
  <si>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</si>
  <si>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</si>
  <si>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</si>
  <si>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</si>
  <si>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</si>
  <si>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</si>
  <si>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</si>
  <si>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</si>
  <si>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</si>
  <si>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</si>
  <si>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</si>
  <si>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</si>
  <si>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</si>
  <si>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</si>
  <si>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</si>
  <si>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</si>
  <si>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</si>
  <si>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</si>
  <si>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</si>
  <si>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</si>
  <si>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</si>
  <si>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</si>
  <si>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</si>
  <si>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</si>
  <si>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</si>
  <si>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</si>
  <si>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</si>
  <si>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</si>
  <si>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</si>
  <si>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</si>
  <si>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</si>
  <si>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</si>
  <si>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</si>
  <si>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</si>
  <si>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</si>
  <si>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</si>
  <si>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</si>
  <si>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</si>
  <si>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</si>
  <si>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</si>
  <si>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</si>
  <si>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</si>
  <si>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</si>
  <si>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</si>
  <si>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</si>
  <si>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</si>
  <si>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</si>
  <si>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</si>
  <si>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</si>
  <si>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</si>
  <si>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</si>
  <si>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</si>
  <si>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</si>
  <si>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</si>
  <si>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</si>
  <si>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</si>
  <si>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</si>
  <si>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</si>
  <si>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</si>
  <si>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</si>
  <si>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</si>
  <si>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</si>
  <si>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</si>
  <si>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</si>
  <si>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</si>
  <si>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</si>
  <si>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</si>
  <si>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</si>
  <si>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</si>
  <si>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</si>
  <si>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r>
      <t>Publication date:</t>
    </r>
    <r>
      <rPr>
        <sz val="11"/>
        <rFont val="Arial"/>
        <family val="2"/>
      </rPr>
      <t xml:space="preserve"> 27/03/2025</t>
    </r>
  </si>
  <si>
    <r>
      <t>Next update:</t>
    </r>
    <r>
      <rPr>
        <sz val="11"/>
        <rFont val="Arial"/>
        <family val="2"/>
      </rPr>
      <t xml:space="preserve"> 24/04/2025</t>
    </r>
  </si>
  <si>
    <r>
      <t>Data period:</t>
    </r>
    <r>
      <rPr>
        <sz val="11"/>
        <rFont val="Arial"/>
        <family val="2"/>
      </rPr>
      <t xml:space="preserve"> New data for February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</si>
</sst>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0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February 2025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Italy</c:v>
                </c:pt>
                <c:pt idx="4">
                  <c:v>Finland</c:v>
                </c:pt>
                <c:pt idx="5">
                  <c:v>Ireland</c:v>
                </c:pt>
                <c:pt idx="6">
                  <c:v>France</c:v>
                </c:pt>
                <c:pt idx="7">
                  <c:v>Germany</c:v>
                </c:pt>
                <c:pt idx="8">
                  <c:v>Portugal</c:v>
                </c:pt>
                <c:pt idx="9">
                  <c:v>UK</c:v>
                </c:pt>
                <c:pt idx="10">
                  <c:v>Estonia</c:v>
                </c:pt>
                <c:pt idx="11">
                  <c:v>Belgium</c:v>
                </c:pt>
                <c:pt idx="12">
                  <c:v>Latvia</c:v>
                </c:pt>
                <c:pt idx="13">
                  <c:v>Slovakia</c:v>
                </c:pt>
                <c:pt idx="14">
                  <c:v>Austria</c:v>
                </c:pt>
                <c:pt idx="15">
                  <c:v>Spain</c:v>
                </c:pt>
                <c:pt idx="16">
                  <c:v>Croatia</c:v>
                </c:pt>
                <c:pt idx="17">
                  <c:v>Hungary</c:v>
                </c:pt>
                <c:pt idx="18">
                  <c:v>Luxembourg</c:v>
                </c:pt>
                <c:pt idx="19">
                  <c:v>Slovenia</c:v>
                </c:pt>
                <c:pt idx="20">
                  <c:v>Romania</c:v>
                </c:pt>
                <c:pt idx="21">
                  <c:v>Lithuania</c:v>
                </c:pt>
                <c:pt idx="22">
                  <c:v>Sweden</c:v>
                </c:pt>
                <c:pt idx="23">
                  <c:v>Poland</c:v>
                </c:pt>
                <c:pt idx="24">
                  <c:v>Czech Republic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76.2</c:v>
                </c:pt>
                <c:pt idx="1">
                  <c:v>69.37</c:v>
                </c:pt>
                <c:pt idx="2">
                  <c:v>63.77</c:v>
                </c:pt>
                <c:pt idx="3">
                  <c:v>63.73</c:v>
                </c:pt>
                <c:pt idx="4">
                  <c:v>62.19</c:v>
                </c:pt>
                <c:pt idx="5">
                  <c:v>63.37</c:v>
                </c:pt>
                <c:pt idx="6">
                  <c:v>67.650000000000006</c:v>
                </c:pt>
                <c:pt idx="7">
                  <c:v>60.87</c:v>
                </c:pt>
                <c:pt idx="8">
                  <c:v>67.05</c:v>
                </c:pt>
                <c:pt idx="9">
                  <c:v>63.173050893205883</c:v>
                </c:pt>
                <c:pt idx="10">
                  <c:v>67.52</c:v>
                </c:pt>
                <c:pt idx="11">
                  <c:v>63.33</c:v>
                </c:pt>
                <c:pt idx="12">
                  <c:v>62.77</c:v>
                </c:pt>
                <c:pt idx="13">
                  <c:v>61.12</c:v>
                </c:pt>
                <c:pt idx="14">
                  <c:v>58.12</c:v>
                </c:pt>
                <c:pt idx="15">
                  <c:v>68.78</c:v>
                </c:pt>
                <c:pt idx="16">
                  <c:v>61.58</c:v>
                </c:pt>
                <c:pt idx="17">
                  <c:v>68.42</c:v>
                </c:pt>
                <c:pt idx="18">
                  <c:v>64.17</c:v>
                </c:pt>
                <c:pt idx="19">
                  <c:v>55.91</c:v>
                </c:pt>
                <c:pt idx="20">
                  <c:v>64.569999999999993</c:v>
                </c:pt>
                <c:pt idx="21">
                  <c:v>60.39</c:v>
                </c:pt>
                <c:pt idx="22">
                  <c:v>61.29</c:v>
                </c:pt>
                <c:pt idx="23">
                  <c:v>64.540000000000006</c:v>
                </c:pt>
                <c:pt idx="24">
                  <c:v>57.48</c:v>
                </c:pt>
                <c:pt idx="25">
                  <c:v>63.46</c:v>
                </c:pt>
                <c:pt idx="26">
                  <c:v>48.7</c:v>
                </c:pt>
                <c:pt idx="27">
                  <c:v>58.76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Italy</c:v>
                </c:pt>
                <c:pt idx="4">
                  <c:v>Finland</c:v>
                </c:pt>
                <c:pt idx="5">
                  <c:v>Ireland</c:v>
                </c:pt>
                <c:pt idx="6">
                  <c:v>France</c:v>
                </c:pt>
                <c:pt idx="7">
                  <c:v>Germany</c:v>
                </c:pt>
                <c:pt idx="8">
                  <c:v>Portugal</c:v>
                </c:pt>
                <c:pt idx="9">
                  <c:v>UK</c:v>
                </c:pt>
                <c:pt idx="10">
                  <c:v>Estonia</c:v>
                </c:pt>
                <c:pt idx="11">
                  <c:v>Belgium</c:v>
                </c:pt>
                <c:pt idx="12">
                  <c:v>Latvia</c:v>
                </c:pt>
                <c:pt idx="13">
                  <c:v>Slovakia</c:v>
                </c:pt>
                <c:pt idx="14">
                  <c:v>Austria</c:v>
                </c:pt>
                <c:pt idx="15">
                  <c:v>Spain</c:v>
                </c:pt>
                <c:pt idx="16">
                  <c:v>Croatia</c:v>
                </c:pt>
                <c:pt idx="17">
                  <c:v>Hungary</c:v>
                </c:pt>
                <c:pt idx="18">
                  <c:v>Luxembourg</c:v>
                </c:pt>
                <c:pt idx="19">
                  <c:v>Slovenia</c:v>
                </c:pt>
                <c:pt idx="20">
                  <c:v>Romania</c:v>
                </c:pt>
                <c:pt idx="21">
                  <c:v>Lithuania</c:v>
                </c:pt>
                <c:pt idx="22">
                  <c:v>Sweden</c:v>
                </c:pt>
                <c:pt idx="23">
                  <c:v>Poland</c:v>
                </c:pt>
                <c:pt idx="24">
                  <c:v>Czech Republic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92.96</c:v>
                </c:pt>
                <c:pt idx="1">
                  <c:v>94.69</c:v>
                </c:pt>
                <c:pt idx="2">
                  <c:v>89</c:v>
                </c:pt>
                <c:pt idx="3">
                  <c:v>87.84</c:v>
                </c:pt>
                <c:pt idx="4">
                  <c:v>89.330000000000013</c:v>
                </c:pt>
                <c:pt idx="5">
                  <c:v>87</c:v>
                </c:pt>
                <c:pt idx="6">
                  <c:v>82.47</c:v>
                </c:pt>
                <c:pt idx="7">
                  <c:v>88.66</c:v>
                </c:pt>
                <c:pt idx="8">
                  <c:v>80.23</c:v>
                </c:pt>
                <c:pt idx="9">
                  <c:v>76.174610178641174</c:v>
                </c:pt>
                <c:pt idx="10">
                  <c:v>69.63000000000001</c:v>
                </c:pt>
                <c:pt idx="11">
                  <c:v>73.63000000000001</c:v>
                </c:pt>
                <c:pt idx="12">
                  <c:v>73.66</c:v>
                </c:pt>
                <c:pt idx="13">
                  <c:v>70.63</c:v>
                </c:pt>
                <c:pt idx="14">
                  <c:v>72.960000000000008</c:v>
                </c:pt>
                <c:pt idx="15">
                  <c:v>61.960000000000008</c:v>
                </c:pt>
                <c:pt idx="16">
                  <c:v>68.589999999999989</c:v>
                </c:pt>
                <c:pt idx="17">
                  <c:v>61.05</c:v>
                </c:pt>
                <c:pt idx="18">
                  <c:v>65.249999999999986</c:v>
                </c:pt>
                <c:pt idx="19">
                  <c:v>72.759999999999991</c:v>
                </c:pt>
                <c:pt idx="20">
                  <c:v>62.490000000000009</c:v>
                </c:pt>
                <c:pt idx="21">
                  <c:v>64.25</c:v>
                </c:pt>
                <c:pt idx="22">
                  <c:v>62.63</c:v>
                </c:pt>
                <c:pt idx="23">
                  <c:v>59.319999999999993</c:v>
                </c:pt>
                <c:pt idx="24">
                  <c:v>63.589999999999996</c:v>
                </c:pt>
                <c:pt idx="25">
                  <c:v>55.51</c:v>
                </c:pt>
                <c:pt idx="26">
                  <c:v>62.61</c:v>
                </c:pt>
                <c:pt idx="27">
                  <c:v>47.940000000000005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February 2025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Finland</c:v>
                </c:pt>
                <c:pt idx="2">
                  <c:v>Ireland</c:v>
                </c:pt>
                <c:pt idx="3">
                  <c:v>UK</c:v>
                </c:pt>
                <c:pt idx="4">
                  <c:v>Netherlands</c:v>
                </c:pt>
                <c:pt idx="5">
                  <c:v>Belgium</c:v>
                </c:pt>
                <c:pt idx="6">
                  <c:v>Italy</c:v>
                </c:pt>
                <c:pt idx="7">
                  <c:v>France</c:v>
                </c:pt>
                <c:pt idx="8">
                  <c:v>Germany</c:v>
                </c:pt>
                <c:pt idx="9">
                  <c:v>Portugal</c:v>
                </c:pt>
                <c:pt idx="10">
                  <c:v>Greece</c:v>
                </c:pt>
                <c:pt idx="11">
                  <c:v>Slovenia</c:v>
                </c:pt>
                <c:pt idx="12">
                  <c:v>Lithuania</c:v>
                </c:pt>
                <c:pt idx="13">
                  <c:v>Latvia</c:v>
                </c:pt>
                <c:pt idx="14">
                  <c:v>Austria</c:v>
                </c:pt>
                <c:pt idx="15">
                  <c:v>Hungary</c:v>
                </c:pt>
                <c:pt idx="16">
                  <c:v>Sweden</c:v>
                </c:pt>
                <c:pt idx="17">
                  <c:v>Croatia</c:v>
                </c:pt>
                <c:pt idx="18">
                  <c:v>Romania</c:v>
                </c:pt>
                <c:pt idx="19">
                  <c:v>Estonia</c:v>
                </c:pt>
                <c:pt idx="20">
                  <c:v>Slovakia</c:v>
                </c:pt>
                <c:pt idx="21">
                  <c:v>Cyprus</c:v>
                </c:pt>
                <c:pt idx="22">
                  <c:v>Luxembourg</c:v>
                </c:pt>
                <c:pt idx="23">
                  <c:v>Poland</c:v>
                </c:pt>
                <c:pt idx="24">
                  <c:v>Spain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75.87</c:v>
                </c:pt>
                <c:pt idx="1">
                  <c:v>79.709999999999994</c:v>
                </c:pt>
                <c:pt idx="2">
                  <c:v>69.849999999999994</c:v>
                </c:pt>
                <c:pt idx="3">
                  <c:v>69.135856666666697</c:v>
                </c:pt>
                <c:pt idx="4">
                  <c:v>76.180000000000007</c:v>
                </c:pt>
                <c:pt idx="5">
                  <c:v>69.8</c:v>
                </c:pt>
                <c:pt idx="6">
                  <c:v>66.33</c:v>
                </c:pt>
                <c:pt idx="7">
                  <c:v>67.22</c:v>
                </c:pt>
                <c:pt idx="8">
                  <c:v>66.83</c:v>
                </c:pt>
                <c:pt idx="9">
                  <c:v>70.180000000000007</c:v>
                </c:pt>
                <c:pt idx="10">
                  <c:v>73.55</c:v>
                </c:pt>
                <c:pt idx="11">
                  <c:v>62.7</c:v>
                </c:pt>
                <c:pt idx="12">
                  <c:v>67.739999999999995</c:v>
                </c:pt>
                <c:pt idx="13">
                  <c:v>67.739999999999995</c:v>
                </c:pt>
                <c:pt idx="14">
                  <c:v>65.56</c:v>
                </c:pt>
                <c:pt idx="15">
                  <c:v>72.86</c:v>
                </c:pt>
                <c:pt idx="16">
                  <c:v>74.099999999999994</c:v>
                </c:pt>
                <c:pt idx="17">
                  <c:v>71.400000000000006</c:v>
                </c:pt>
                <c:pt idx="18">
                  <c:v>70.3</c:v>
                </c:pt>
                <c:pt idx="19">
                  <c:v>77.02</c:v>
                </c:pt>
                <c:pt idx="20">
                  <c:v>70.55</c:v>
                </c:pt>
                <c:pt idx="21">
                  <c:v>72.489999999999995</c:v>
                </c:pt>
                <c:pt idx="22">
                  <c:v>70.83</c:v>
                </c:pt>
                <c:pt idx="23">
                  <c:v>69.430000000000007</c:v>
                </c:pt>
                <c:pt idx="24">
                  <c:v>71.540000000000006</c:v>
                </c:pt>
                <c:pt idx="25">
                  <c:v>65.8</c:v>
                </c:pt>
                <c:pt idx="26">
                  <c:v>62.43</c:v>
                </c:pt>
                <c:pt idx="27">
                  <c:v>45.94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Finland</c:v>
                </c:pt>
                <c:pt idx="2">
                  <c:v>Ireland</c:v>
                </c:pt>
                <c:pt idx="3">
                  <c:v>UK</c:v>
                </c:pt>
                <c:pt idx="4">
                  <c:v>Netherlands</c:v>
                </c:pt>
                <c:pt idx="5">
                  <c:v>Belgium</c:v>
                </c:pt>
                <c:pt idx="6">
                  <c:v>Italy</c:v>
                </c:pt>
                <c:pt idx="7">
                  <c:v>France</c:v>
                </c:pt>
                <c:pt idx="8">
                  <c:v>Germany</c:v>
                </c:pt>
                <c:pt idx="9">
                  <c:v>Portugal</c:v>
                </c:pt>
                <c:pt idx="10">
                  <c:v>Greece</c:v>
                </c:pt>
                <c:pt idx="11">
                  <c:v>Slovenia</c:v>
                </c:pt>
                <c:pt idx="12">
                  <c:v>Lithuania</c:v>
                </c:pt>
                <c:pt idx="13">
                  <c:v>Latvia</c:v>
                </c:pt>
                <c:pt idx="14">
                  <c:v>Austria</c:v>
                </c:pt>
                <c:pt idx="15">
                  <c:v>Hungary</c:v>
                </c:pt>
                <c:pt idx="16">
                  <c:v>Sweden</c:v>
                </c:pt>
                <c:pt idx="17">
                  <c:v>Croatia</c:v>
                </c:pt>
                <c:pt idx="18">
                  <c:v>Romania</c:v>
                </c:pt>
                <c:pt idx="19">
                  <c:v>Estonia</c:v>
                </c:pt>
                <c:pt idx="20">
                  <c:v>Slovakia</c:v>
                </c:pt>
                <c:pt idx="21">
                  <c:v>Cyprus</c:v>
                </c:pt>
                <c:pt idx="22">
                  <c:v>Luxembourg</c:v>
                </c:pt>
                <c:pt idx="23">
                  <c:v>Poland</c:v>
                </c:pt>
                <c:pt idx="24">
                  <c:v>Spain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77.69</c:v>
                </c:pt>
                <c:pt idx="1">
                  <c:v>71.73</c:v>
                </c:pt>
                <c:pt idx="2">
                  <c:v>78.980000000000018</c:v>
                </c:pt>
                <c:pt idx="3">
                  <c:v>77.367171333333332</c:v>
                </c:pt>
                <c:pt idx="4">
                  <c:v>68.69</c:v>
                </c:pt>
                <c:pt idx="5">
                  <c:v>74.98</c:v>
                </c:pt>
                <c:pt idx="6">
                  <c:v>77.160000000000011</c:v>
                </c:pt>
                <c:pt idx="7">
                  <c:v>74.169999999999987</c:v>
                </c:pt>
                <c:pt idx="8">
                  <c:v>72.73</c:v>
                </c:pt>
                <c:pt idx="9">
                  <c:v>67.63</c:v>
                </c:pt>
                <c:pt idx="10">
                  <c:v>61.36</c:v>
                </c:pt>
                <c:pt idx="11">
                  <c:v>71.719999999999985</c:v>
                </c:pt>
                <c:pt idx="12">
                  <c:v>66.440000000000012</c:v>
                </c:pt>
                <c:pt idx="13">
                  <c:v>66.149999999999991</c:v>
                </c:pt>
                <c:pt idx="14">
                  <c:v>67.349999999999994</c:v>
                </c:pt>
                <c:pt idx="15">
                  <c:v>59.600000000000009</c:v>
                </c:pt>
                <c:pt idx="16">
                  <c:v>58.150000000000006</c:v>
                </c:pt>
                <c:pt idx="17">
                  <c:v>60.019999999999982</c:v>
                </c:pt>
                <c:pt idx="18">
                  <c:v>59.39</c:v>
                </c:pt>
                <c:pt idx="19">
                  <c:v>52.489999999999995</c:v>
                </c:pt>
                <c:pt idx="20">
                  <c:v>57.88000000000001</c:v>
                </c:pt>
                <c:pt idx="21">
                  <c:v>54.370000000000005</c:v>
                </c:pt>
                <c:pt idx="22">
                  <c:v>56.019999999999996</c:v>
                </c:pt>
                <c:pt idx="23">
                  <c:v>57.129999999999995</c:v>
                </c:pt>
                <c:pt idx="24">
                  <c:v>53.11999999999999</c:v>
                </c:pt>
                <c:pt idx="25">
                  <c:v>53.730000000000004</c:v>
                </c:pt>
                <c:pt idx="26">
                  <c:v>45.410000000000004</c:v>
                </c:pt>
                <c:pt idx="27">
                  <c:v>54.570000000000007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603250</xdr:colOff>
      <xdr:row>0</xdr:row>
      <xdr:rowOff>31750</xdr:rowOff>
    </xdr:from>
    <xdr:to>
      <xdr:col>14</xdr:col>
      <xdr:colOff>266700</xdr:colOff>
      <xdr:row>2</xdr:row>
      <xdr:rowOff>158750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03CD97-4CEC-4DFA-B83F-D4C1E560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850" y="31750"/>
          <a:ext cx="1492250" cy="889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31114</xdr:colOff>
      <xdr:row>2</xdr:row>
      <xdr:rowOff>197273</xdr:rowOff>
    </xdr:from>
    <xdr:to>
      <xdr:col>21</xdr:col>
      <xdr:colOff>123824</xdr:colOff>
      <xdr:row>39</xdr:row>
      <xdr:rowOff>133350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0.14024</cdr:x>
      <cdr:y>0.62997</cdr:y>
    </cdr:from>
    <cdr:to>
      <cdr:x>0.18675</cdr:x>
      <cdr:y>0.65061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77267" y="3679754"/>
          <a:ext cx="257774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0.13025</cdr:x>
      <cdr:y>0.80327</cdr:y>
    </cdr:from>
    <cdr:to>
      <cdr:x>0.17772</cdr:x>
      <cdr:y>0.82433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35790" y="4702545"/>
          <a:ext cx="268156" cy="1232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22" totalsRowShown="0" headerRowDxfId="279" dataDxfId="278">
  <autoFilter ref="A8:AG322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22" totalsRowShown="0" headerRowDxfId="244" dataDxfId="243">
  <autoFilter ref="A8:AG322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23" totalsRowShown="0" headerRowDxfId="209" dataDxfId="208">
  <autoFilter ref="A9:AG323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23" totalsRowShown="0" headerRowDxfId="174" dataDxfId="173">
  <autoFilter ref="A9:AG323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22" totalsRowShown="0" headerRowDxfId="139" dataDxfId="138" headerRowCellStyle="Normal 2 3" dataCellStyle="Normal 2 3">
  <autoFilter ref="A8:AG322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22" totalsRowShown="0" headerRowDxfId="104" dataDxfId="103" headerRowCellStyle="Normal 2 3" dataCellStyle="Normal 2 3">
  <autoFilter ref="A8:AG322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23" totalsRowShown="0" headerRowDxfId="69" dataDxfId="68">
  <autoFilter ref="A9:AG323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23" totalsRowShown="0" headerRowDxfId="34" dataDxfId="33">
  <autoFilter ref="A9:AG323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1640625" defaultRowHeight="12.5" x14ac:dyDescent="0.25"/>
  <cols>
    <col min="1" max="26" width="8.7265625" customWidth="1"/>
  </cols>
  <sheetData>
    <row r="1" spans="1:26" ht="36" customHeight="1" x14ac:dyDescent="0.25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110" t="s">
        <v>127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110" t="s">
        <v>126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" customHeight="1" x14ac:dyDescent="0.2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" customHeight="1" x14ac:dyDescent="0.25">
      <c r="A8" s="5" t="s">
        <v>105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" customHeight="1" x14ac:dyDescent="0.25">
      <c r="A9" s="112" t="s">
        <v>106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" customHeight="1" x14ac:dyDescent="0.25">
      <c r="A10" s="112" t="s">
        <v>108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" customHeight="1" x14ac:dyDescent="0.25">
      <c r="A11" s="112" t="s">
        <v>107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" customHeight="1" x14ac:dyDescent="0.25">
      <c r="A12" s="112" t="s">
        <v>109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" customHeight="1" x14ac:dyDescent="0.25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" customHeight="1" x14ac:dyDescent="0.25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" customHeight="1" x14ac:dyDescent="0.25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" customHeight="1" x14ac:dyDescent="0.25">
      <c r="A17" s="113" t="s">
        <v>118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" customHeight="1" x14ac:dyDescent="0.35">
      <c r="A18" s="114" t="s">
        <v>100</v>
      </c>
      <c r="B18" s="114"/>
      <c r="C18" s="87"/>
      <c r="D18" s="87"/>
    </row>
    <row r="19" spans="1:23" ht="36" customHeight="1" x14ac:dyDescent="0.3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" customHeight="1" x14ac:dyDescent="0.3">
      <c r="A20" s="115" t="s">
        <v>57</v>
      </c>
    </row>
    <row r="21" spans="1:23" ht="16" customHeight="1" x14ac:dyDescent="0.25">
      <c r="A21" s="116" t="s">
        <v>124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" customHeight="1" x14ac:dyDescent="0.25">
      <c r="A22" s="117" t="s">
        <v>122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118" t="s">
        <v>117</v>
      </c>
    </row>
    <row r="24" spans="1:23" ht="16" customHeight="1" x14ac:dyDescent="0.25">
      <c r="A24" s="116" t="s">
        <v>101</v>
      </c>
    </row>
    <row r="25" spans="1:23" ht="16" customHeight="1" x14ac:dyDescent="0.25">
      <c r="A25" s="117" t="s">
        <v>121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23"/>
  <sheetViews>
    <sheetView showGridLines="0" zoomScale="98" zoomScaleNormal="98" workbookViewId="0">
      <pane ySplit="9" topLeftCell="A321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90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3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3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3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3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3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3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3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3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3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3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3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3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3">
      <c r="A267" s="42">
        <v>2020</v>
      </c>
      <c r="B267" s="24">
        <f t="shared" ref="B267:B323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3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3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3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3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3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3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3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3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3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3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3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3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3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3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3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3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3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3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3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3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3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3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3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3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3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3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3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3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3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3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3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3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3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3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3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3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3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3">
      <c r="A309" s="91">
        <v>2023</v>
      </c>
      <c r="B309" s="24">
        <f t="shared" si="14"/>
        <v>45261</v>
      </c>
      <c r="C309" s="46" t="s">
        <v>123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3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3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3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3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3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ht="13" x14ac:dyDescent="0.3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 t="shared" ref="AF315:AF320" si="29">RANK(R315,D315:R315,1)</f>
        <v>12</v>
      </c>
      <c r="AG315" s="45">
        <f t="shared" ref="AG315:AG320" si="30">RANK(R315,D315:AE315,1)</f>
        <v>19</v>
      </c>
    </row>
    <row r="316" spans="1:33" ht="13" x14ac:dyDescent="0.3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 t="shared" si="29"/>
        <v>12</v>
      </c>
      <c r="AG316" s="45">
        <f t="shared" si="30"/>
        <v>19</v>
      </c>
    </row>
    <row r="317" spans="1:33" ht="13" x14ac:dyDescent="0.3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 t="shared" si="29"/>
        <v>11</v>
      </c>
      <c r="AG317" s="45">
        <f t="shared" si="30"/>
        <v>17</v>
      </c>
    </row>
    <row r="318" spans="1:33" ht="13" x14ac:dyDescent="0.3">
      <c r="A318" s="91">
        <v>2024</v>
      </c>
      <c r="B318" s="24">
        <f t="shared" si="14"/>
        <v>45536</v>
      </c>
      <c r="C318" s="46" t="s">
        <v>17</v>
      </c>
      <c r="D318" s="48">
        <f>('5.2.1 (tax amount)'!D318/'5.2.1 (incl tax)'!D317)*100</f>
        <v>51.049610818460579</v>
      </c>
      <c r="E318" s="48">
        <f>('5.2.1 (tax amount)'!E318/'5.2.1 (incl tax)'!E317)*100</f>
        <v>54.722838137472294</v>
      </c>
      <c r="F318" s="48">
        <f>('5.2.1 (tax amount)'!F318/'5.2.1 (incl tax)'!F317)*100</f>
        <v>50.074951281666912</v>
      </c>
      <c r="G318" s="48">
        <f>('5.2.1 (tax amount)'!G318/'5.2.1 (incl tax)'!G317)*100</f>
        <v>47.797619047619037</v>
      </c>
      <c r="H318" s="48">
        <f>('5.2.1 (tax amount)'!H318/'5.2.1 (incl tax)'!H317)*100</f>
        <v>54.991780002989103</v>
      </c>
      <c r="I318" s="48">
        <f>('5.2.1 (tax amount)'!I318/'5.2.1 (incl tax)'!I317)*100</f>
        <v>53.880043283351363</v>
      </c>
      <c r="J318" s="48">
        <f>('5.2.1 (tax amount)'!J318/'5.2.1 (incl tax)'!J317)*100</f>
        <v>47.086210910219606</v>
      </c>
      <c r="K318" s="48">
        <f>('5.2.1 (tax amount)'!K318/'5.2.1 (incl tax)'!K317)*100</f>
        <v>54.687612079477802</v>
      </c>
      <c r="L318" s="48">
        <f>('5.2.1 (tax amount)'!L318/'5.2.1 (incl tax)'!L317)*100</f>
        <v>55.777326172158517</v>
      </c>
      <c r="M318" s="48">
        <f>('5.2.1 (tax amount)'!M318/'5.2.1 (incl tax)'!M317)*100</f>
        <v>46.758656599843789</v>
      </c>
      <c r="N318" s="48">
        <f>('5.2.1 (tax amount)'!N318/'5.2.1 (incl tax)'!N317)*100</f>
        <v>50</v>
      </c>
      <c r="O318" s="48">
        <f>('5.2.1 (tax amount)'!O318/'5.2.1 (incl tax)'!O317)*100</f>
        <v>51.531322505800468</v>
      </c>
      <c r="P318" s="48">
        <f>('5.2.1 (tax amount)'!P318/'5.2.1 (incl tax)'!P317)*100</f>
        <v>44.809495140620967</v>
      </c>
      <c r="Q318" s="48">
        <f>('5.2.1 (tax amount)'!Q318/'5.2.1 (incl tax)'!Q317)*100</f>
        <v>45.08321942590657</v>
      </c>
      <c r="R318" s="48">
        <f>('5.2.1 (tax amount)'!R318/'5.2.1 (incl tax)'!R317)*100</f>
        <v>54.095104130413382</v>
      </c>
      <c r="S318" s="25">
        <f>('5.2.1 (tax amount)'!S318/'5.2.1 (incl tax)'!S317)*100</f>
        <v>46.053508521374845</v>
      </c>
      <c r="T318" s="25">
        <f>('5.2.1 (tax amount)'!T318/'5.2.1 (incl tax)'!T317)*100</f>
        <v>53.830439223697645</v>
      </c>
      <c r="U318" s="25">
        <f>('5.2.1 (tax amount)'!U318/'5.2.1 (incl tax)'!U317)*100</f>
        <v>45.386675322567562</v>
      </c>
      <c r="V318" s="25">
        <f>('5.2.1 (tax amount)'!V318/'5.2.1 (incl tax)'!V317)*100</f>
        <v>56.102934696395522</v>
      </c>
      <c r="W318" s="25">
        <f>('5.2.1 (tax amount)'!W318/'5.2.1 (incl tax)'!W317)*100</f>
        <v>58.05831731974267</v>
      </c>
      <c r="X318" s="25">
        <f>('5.2.1 (tax amount)'!X318/'5.2.1 (incl tax)'!X317)*100</f>
        <v>47.298045731466097</v>
      </c>
      <c r="Y318" s="25">
        <f>('5.2.1 (tax amount)'!Y318/'5.2.1 (incl tax)'!Y317)*100</f>
        <v>57.057829968631864</v>
      </c>
      <c r="Z318" s="25">
        <f>('5.2.1 (tax amount)'!Z318/'5.2.1 (incl tax)'!Z317)*100</f>
        <v>52.585209575509481</v>
      </c>
      <c r="AA318" s="25">
        <f>('5.2.1 (tax amount)'!AA318/'5.2.1 (incl tax)'!AA317)*100</f>
        <v>62.293956043956044</v>
      </c>
      <c r="AB318" s="25">
        <f>('5.2.1 (tax amount)'!AB318/'5.2.1 (incl tax)'!AB317)*100</f>
        <v>48.198272999003649</v>
      </c>
      <c r="AC318" s="25">
        <f>('5.2.1 (tax amount)'!AC318/'5.2.1 (incl tax)'!AC317)*100</f>
        <v>49.953574744661097</v>
      </c>
      <c r="AD318" s="25">
        <f>('5.2.1 (tax amount)'!AD318/'5.2.1 (incl tax)'!AD317)*100</f>
        <v>57.006261634794384</v>
      </c>
      <c r="AE318" s="25">
        <f>('5.2.1 (tax amount)'!AE318/'5.2.1 (incl tax)'!AE317)*100</f>
        <v>56.153313322558304</v>
      </c>
      <c r="AF318" s="45">
        <f t="shared" si="29"/>
        <v>11</v>
      </c>
      <c r="AG318" s="45">
        <f t="shared" si="30"/>
        <v>18</v>
      </c>
    </row>
    <row r="319" spans="1:33" ht="13" x14ac:dyDescent="0.3">
      <c r="A319" s="91">
        <v>2024</v>
      </c>
      <c r="B319" s="24">
        <f t="shared" si="14"/>
        <v>45566</v>
      </c>
      <c r="C319" s="46" t="s">
        <v>16</v>
      </c>
      <c r="D319" s="48">
        <f>('5.2.1 (tax amount)'!D319/'5.2.1 (incl tax)'!D318)*100</f>
        <v>50.658823529411769</v>
      </c>
      <c r="E319" s="48">
        <f>('5.2.1 (tax amount)'!E319/'5.2.1 (incl tax)'!E318)*100</f>
        <v>53.263595328508984</v>
      </c>
      <c r="F319" s="48">
        <f>('5.2.1 (tax amount)'!F319/'5.2.1 (incl tax)'!F318)*100</f>
        <v>48.857619496627258</v>
      </c>
      <c r="G319" s="48">
        <f>('5.2.1 (tax amount)'!G319/'5.2.1 (incl tax)'!G318)*100</f>
        <v>48.844610488446108</v>
      </c>
      <c r="H319" s="48">
        <f>('5.2.1 (tax amount)'!H319/'5.2.1 (incl tax)'!H318)*100</f>
        <v>54.17988637202096</v>
      </c>
      <c r="I319" s="48">
        <f>('5.2.1 (tax amount)'!I319/'5.2.1 (incl tax)'!I318)*100</f>
        <v>52.778198334595004</v>
      </c>
      <c r="J319" s="48">
        <f>('5.2.1 (tax amount)'!J319/'5.2.1 (incl tax)'!J318)*100</f>
        <v>46.693417701983179</v>
      </c>
      <c r="K319" s="48">
        <f>('5.2.1 (tax amount)'!K319/'5.2.1 (incl tax)'!K318)*100</f>
        <v>56.781983850655607</v>
      </c>
      <c r="L319" s="48">
        <f>('5.2.1 (tax amount)'!L319/'5.2.1 (incl tax)'!L318)*100</f>
        <v>55.681320286256749</v>
      </c>
      <c r="M319" s="48">
        <f>('5.2.1 (tax amount)'!M319/'5.2.1 (incl tax)'!M318)*100</f>
        <v>45.443856554967674</v>
      </c>
      <c r="N319" s="48">
        <f>('5.2.1 (tax amount)'!N319/'5.2.1 (incl tax)'!N318)*100</f>
        <v>49.016488284639863</v>
      </c>
      <c r="O319" s="48">
        <f>('5.2.1 (tax amount)'!O319/'5.2.1 (incl tax)'!O318)*100</f>
        <v>50.53714631563021</v>
      </c>
      <c r="P319" s="48">
        <f>('5.2.1 (tax amount)'!P319/'5.2.1 (incl tax)'!P318)*100</f>
        <v>44.742535698831674</v>
      </c>
      <c r="Q319" s="48">
        <f>('5.2.1 (tax amount)'!Q319/'5.2.1 (incl tax)'!Q318)*100</f>
        <v>44.009360374414968</v>
      </c>
      <c r="R319" s="48">
        <f>('5.2.1 (tax amount)'!R319/'5.2.1 (incl tax)'!R318)*100</f>
        <v>54.774113950033176</v>
      </c>
      <c r="S319" s="25">
        <f>('5.2.1 (tax amount)'!S319/'5.2.1 (incl tax)'!S318)*100</f>
        <v>46.46267784057688</v>
      </c>
      <c r="T319" s="25">
        <f>('5.2.1 (tax amount)'!T319/'5.2.1 (incl tax)'!T318)*100</f>
        <v>54.231999999999992</v>
      </c>
      <c r="U319" s="25">
        <f>('5.2.1 (tax amount)'!U319/'5.2.1 (incl tax)'!U318)*100</f>
        <v>45.752719422070918</v>
      </c>
      <c r="V319" s="25">
        <f>('5.2.1 (tax amount)'!V319/'5.2.1 (incl tax)'!V318)*100</f>
        <v>55.588990176121776</v>
      </c>
      <c r="W319" s="25">
        <f>('5.2.1 (tax amount)'!W319/'5.2.1 (incl tax)'!W318)*100</f>
        <v>57.363113592799408</v>
      </c>
      <c r="X319" s="25">
        <f>('5.2.1 (tax amount)'!X319/'5.2.1 (incl tax)'!X318)*100</f>
        <v>46.393455517973727</v>
      </c>
      <c r="Y319" s="25">
        <f>('5.2.1 (tax amount)'!Y319/'5.2.1 (incl tax)'!Y318)*100</f>
        <v>56.197688322040648</v>
      </c>
      <c r="Z319" s="25">
        <f>('5.2.1 (tax amount)'!Z319/'5.2.1 (incl tax)'!Z318)*100</f>
        <v>51.514355742296928</v>
      </c>
      <c r="AA319" s="25">
        <f>('5.2.1 (tax amount)'!AA319/'5.2.1 (incl tax)'!AA318)*100</f>
        <v>62.292161520190014</v>
      </c>
      <c r="AB319" s="25">
        <f>('5.2.1 (tax amount)'!AB319/'5.2.1 (incl tax)'!AB318)*100</f>
        <v>48.263006270123704</v>
      </c>
      <c r="AC319" s="25">
        <f>('5.2.1 (tax amount)'!AC319/'5.2.1 (incl tax)'!AC318)*100</f>
        <v>49.471476510067113</v>
      </c>
      <c r="AD319" s="25">
        <f>('5.2.1 (tax amount)'!AD319/'5.2.1 (incl tax)'!AD318)*100</f>
        <v>56.532006409715784</v>
      </c>
      <c r="AE319" s="25">
        <f>('5.2.1 (tax amount)'!AE319/'5.2.1 (incl tax)'!AE318)*100</f>
        <v>57.082804568527919</v>
      </c>
      <c r="AF319" s="45">
        <f t="shared" si="29"/>
        <v>13</v>
      </c>
      <c r="AG319" s="45">
        <f t="shared" si="30"/>
        <v>20</v>
      </c>
    </row>
    <row r="320" spans="1:33" ht="13" x14ac:dyDescent="0.3">
      <c r="A320" s="91">
        <v>2024</v>
      </c>
      <c r="B320" s="24">
        <f t="shared" si="14"/>
        <v>45597</v>
      </c>
      <c r="C320" s="46" t="s">
        <v>28</v>
      </c>
      <c r="D320" s="48">
        <f>('5.2.1 (tax amount)'!D320/'5.2.1 (incl tax)'!D319)*100</f>
        <v>50.329687378791398</v>
      </c>
      <c r="E320" s="48">
        <f>('5.2.1 (tax amount)'!E320/'5.2.1 (incl tax)'!E319)*100</f>
        <v>53.629790310918303</v>
      </c>
      <c r="F320" s="48">
        <f>('5.2.1 (tax amount)'!F320/'5.2.1 (incl tax)'!F319)*100</f>
        <v>48.396522234891677</v>
      </c>
      <c r="G320" s="48">
        <f>('5.2.1 (tax amount)'!G320/'5.2.1 (incl tax)'!G319)*100</f>
        <v>47.14462460115908</v>
      </c>
      <c r="H320" s="48">
        <f>('5.2.1 (tax amount)'!H320/'5.2.1 (incl tax)'!H319)*100</f>
        <v>54.133235185866759</v>
      </c>
      <c r="I320" s="48">
        <f>('5.2.1 (tax amount)'!I320/'5.2.1 (incl tax)'!I319)*100</f>
        <v>52.758047453528775</v>
      </c>
      <c r="J320" s="48">
        <f>('5.2.1 (tax amount)'!J320/'5.2.1 (incl tax)'!J319)*100</f>
        <v>46.714484035168901</v>
      </c>
      <c r="K320" s="48">
        <f>('5.2.1 (tax amount)'!K320/'5.2.1 (incl tax)'!K319)*100</f>
        <v>55.573864450494348</v>
      </c>
      <c r="L320" s="48">
        <f>('5.2.1 (tax amount)'!L320/'5.2.1 (incl tax)'!L319)*100</f>
        <v>55.807655712508229</v>
      </c>
      <c r="M320" s="48">
        <f>('5.2.1 (tax amount)'!M320/'5.2.1 (incl tax)'!M319)*100</f>
        <v>45.317851474396456</v>
      </c>
      <c r="N320" s="48">
        <f>('5.2.1 (tax amount)'!N320/'5.2.1 (incl tax)'!N319)*100</f>
        <v>47.449014626107257</v>
      </c>
      <c r="O320" s="48">
        <f>('5.2.1 (tax amount)'!O320/'5.2.1 (incl tax)'!O319)*100</f>
        <v>50.578800030264063</v>
      </c>
      <c r="P320" s="48">
        <f>('5.2.1 (tax amount)'!P320/'5.2.1 (incl tax)'!P319)*100</f>
        <v>44.304551254785196</v>
      </c>
      <c r="Q320" s="48">
        <f>('5.2.1 (tax amount)'!Q320/'5.2.1 (incl tax)'!Q319)*100</f>
        <v>43.468468468468458</v>
      </c>
      <c r="R320" s="48">
        <f>('5.2.1 (tax amount)'!R320/'5.2.1 (incl tax)'!R319)*100</f>
        <v>54.390155898630255</v>
      </c>
      <c r="S320" s="25">
        <f>('5.2.1 (tax amount)'!S320/'5.2.1 (incl tax)'!S319)*100</f>
        <v>45.840114887505976</v>
      </c>
      <c r="T320" s="25">
        <f>('5.2.1 (tax amount)'!T320/'5.2.1 (incl tax)'!T319)*100</f>
        <v>53.750985027580775</v>
      </c>
      <c r="U320" s="25">
        <f>('5.2.1 (tax amount)'!U320/'5.2.1 (incl tax)'!U319)*100</f>
        <v>45.636919012631054</v>
      </c>
      <c r="V320" s="25">
        <f>('5.2.1 (tax amount)'!V320/'5.2.1 (incl tax)'!V319)*100</f>
        <v>56.323595505617973</v>
      </c>
      <c r="W320" s="25">
        <f>('5.2.1 (tax amount)'!W320/'5.2.1 (incl tax)'!W319)*100</f>
        <v>55.891874393007448</v>
      </c>
      <c r="X320" s="25">
        <f>('5.2.1 (tax amount)'!X320/'5.2.1 (incl tax)'!X319)*100</f>
        <v>45.860875039345295</v>
      </c>
      <c r="Y320" s="25">
        <f>('5.2.1 (tax amount)'!Y320/'5.2.1 (incl tax)'!Y319)*100</f>
        <v>57.676314038589481</v>
      </c>
      <c r="Z320" s="25">
        <f>('5.2.1 (tax amount)'!Z320/'5.2.1 (incl tax)'!Z319)*100</f>
        <v>51.050347222222214</v>
      </c>
      <c r="AA320" s="25">
        <f>('5.2.1 (tax amount)'!AA320/'5.2.1 (incl tax)'!AA319)*100</f>
        <v>62.293623331685609</v>
      </c>
      <c r="AB320" s="25">
        <f>('5.2.1 (tax amount)'!AB320/'5.2.1 (incl tax)'!AB319)*100</f>
        <v>47.930540335496922</v>
      </c>
      <c r="AC320" s="25">
        <f>('5.2.1 (tax amount)'!AC320/'5.2.1 (incl tax)'!AC319)*100</f>
        <v>48.770186335403729</v>
      </c>
      <c r="AD320" s="25">
        <f>('5.2.1 (tax amount)'!AD320/'5.2.1 (incl tax)'!AD319)*100</f>
        <v>55.819359123360456</v>
      </c>
      <c r="AE320" s="25">
        <f>('5.2.1 (tax amount)'!AE320/'5.2.1 (incl tax)'!AE319)*100</f>
        <v>56.397070282063268</v>
      </c>
      <c r="AF320" s="45">
        <f t="shared" si="29"/>
        <v>13</v>
      </c>
      <c r="AG320" s="45">
        <f t="shared" si="30"/>
        <v>20</v>
      </c>
    </row>
    <row r="321" spans="1:33" ht="13" x14ac:dyDescent="0.3">
      <c r="A321" s="91">
        <v>2024</v>
      </c>
      <c r="B321" s="24">
        <f t="shared" si="14"/>
        <v>45627</v>
      </c>
      <c r="C321" s="46" t="s">
        <v>17</v>
      </c>
      <c r="D321" s="48">
        <f>('5.2.1 (tax amount)'!D321/'5.2.1 (incl tax)'!D320)*100</f>
        <v>50.356331740935076</v>
      </c>
      <c r="E321" s="48">
        <f>('5.2.1 (tax amount)'!E321/'5.2.1 (incl tax)'!E320)*100</f>
        <v>52.937388193202153</v>
      </c>
      <c r="F321" s="48">
        <f>('5.2.1 (tax amount)'!F321/'5.2.1 (incl tax)'!F320)*100</f>
        <v>48.396836808051759</v>
      </c>
      <c r="G321" s="48">
        <f>('5.2.1 (tax amount)'!G321/'5.2.1 (incl tax)'!G320)*100</f>
        <v>49.902505957969232</v>
      </c>
      <c r="H321" s="48">
        <f>('5.2.1 (tax amount)'!H321/'5.2.1 (incl tax)'!H320)*100</f>
        <v>53.760199955892077</v>
      </c>
      <c r="I321" s="48">
        <f>('5.2.1 (tax amount)'!I321/'5.2.1 (incl tax)'!I320)*100</f>
        <v>52.207870231300689</v>
      </c>
      <c r="J321" s="48">
        <f>('5.2.1 (tax amount)'!J321/'5.2.1 (incl tax)'!J320)*100</f>
        <v>46.451414040225018</v>
      </c>
      <c r="K321" s="48">
        <f>('5.2.1 (tax amount)'!K321/'5.2.1 (incl tax)'!K320)*100</f>
        <v>54.613922714154995</v>
      </c>
      <c r="L321" s="48">
        <f>('5.2.1 (tax amount)'!L321/'5.2.1 (incl tax)'!L320)*100</f>
        <v>55.500219715834184</v>
      </c>
      <c r="M321" s="48">
        <f>('5.2.1 (tax amount)'!M321/'5.2.1 (incl tax)'!M320)*100</f>
        <v>44.845617529880478</v>
      </c>
      <c r="N321" s="48">
        <f>('5.2.1 (tax amount)'!N321/'5.2.1 (incl tax)'!N320)*100</f>
        <v>47.691877924436064</v>
      </c>
      <c r="O321" s="48">
        <f>('5.2.1 (tax amount)'!O321/'5.2.1 (incl tax)'!O320)*100</f>
        <v>50.275992438563321</v>
      </c>
      <c r="P321" s="48">
        <f>('5.2.1 (tax amount)'!P321/'5.2.1 (incl tax)'!P320)*100</f>
        <v>43.81161007667032</v>
      </c>
      <c r="Q321" s="48">
        <f>('5.2.1 (tax amount)'!Q321/'5.2.1 (incl tax)'!Q320)*100</f>
        <v>43.487687780703105</v>
      </c>
      <c r="R321" s="48">
        <f>('5.2.1 (tax amount)'!R321/'5.2.1 (incl tax)'!R320)*100</f>
        <v>53.806462724786883</v>
      </c>
      <c r="S321" s="25">
        <f>('5.2.1 (tax amount)'!S321/'5.2.1 (incl tax)'!S320)*100</f>
        <v>45.299714557564222</v>
      </c>
      <c r="T321" s="25">
        <f>('5.2.1 (tax amount)'!T321/'5.2.1 (incl tax)'!T320)*100</f>
        <v>52.98764273424058</v>
      </c>
      <c r="U321" s="25">
        <f>('5.2.1 (tax amount)'!U321/'5.2.1 (incl tax)'!U320)*100</f>
        <v>45.076442544796976</v>
      </c>
      <c r="V321" s="25">
        <f>('5.2.1 (tax amount)'!V321/'5.2.1 (incl tax)'!V320)*100</f>
        <v>54.482519903080643</v>
      </c>
      <c r="W321" s="25">
        <f>('5.2.1 (tax amount)'!W321/'5.2.1 (incl tax)'!W320)*100</f>
        <v>54.923728136730276</v>
      </c>
      <c r="X321" s="25">
        <f>('5.2.1 (tax amount)'!X321/'5.2.1 (incl tax)'!X320)*100</f>
        <v>45.441718272321083</v>
      </c>
      <c r="Y321" s="25">
        <f>('5.2.1 (tax amount)'!Y321/'5.2.1 (incl tax)'!Y320)*100</f>
        <v>55.590575998739276</v>
      </c>
      <c r="Z321" s="25">
        <f>('5.2.1 (tax amount)'!Z321/'5.2.1 (incl tax)'!Z320)*100</f>
        <v>49.451476793248936</v>
      </c>
      <c r="AA321" s="25">
        <f>('5.2.1 (tax amount)'!AA321/'5.2.1 (incl tax)'!AA320)*100</f>
        <v>62.301785180013965</v>
      </c>
      <c r="AB321" s="25">
        <f>('5.2.1 (tax amount)'!AB321/'5.2.1 (incl tax)'!AB320)*100</f>
        <v>47.719883284701957</v>
      </c>
      <c r="AC321" s="25">
        <f>('5.2.1 (tax amount)'!AC321/'5.2.1 (incl tax)'!AC320)*100</f>
        <v>48.675000000000004</v>
      </c>
      <c r="AD321" s="25">
        <f>('5.2.1 (tax amount)'!AD321/'5.2.1 (incl tax)'!AD320)*100</f>
        <v>55.136476426799</v>
      </c>
      <c r="AE321" s="25">
        <f>('5.2.1 (tax amount)'!AE321/'5.2.1 (incl tax)'!AE320)*100</f>
        <v>54.889975550122251</v>
      </c>
      <c r="AF321" s="45">
        <f>RANK(R321,D321:R321,1)</f>
        <v>13</v>
      </c>
      <c r="AG321" s="45">
        <f>RANK(R321,D321:AE321,1)</f>
        <v>20</v>
      </c>
    </row>
    <row r="322" spans="1:33" ht="13" x14ac:dyDescent="0.3">
      <c r="A322" s="91">
        <v>2025</v>
      </c>
      <c r="B322" s="24">
        <f t="shared" si="14"/>
        <v>45658</v>
      </c>
      <c r="C322" s="46" t="s">
        <v>27</v>
      </c>
      <c r="D322" s="48">
        <f>('5.2.1 (tax amount)'!D322/'5.2.1 (incl tax)'!D321)*100</f>
        <v>50.803498019283957</v>
      </c>
      <c r="E322" s="48">
        <f>('5.2.1 (tax amount)'!E322/'5.2.1 (incl tax)'!E321)*100</f>
        <v>51.729785056294787</v>
      </c>
      <c r="F322" s="48">
        <f>('5.2.1 (tax amount)'!F322/'5.2.1 (incl tax)'!F321)*100</f>
        <v>50.818075574600705</v>
      </c>
      <c r="G322" s="48">
        <f>('5.2.1 (tax amount)'!G322/'5.2.1 (incl tax)'!G321)*100</f>
        <v>49.100881760744286</v>
      </c>
      <c r="H322" s="48">
        <f>('5.2.1 (tax amount)'!H322/'5.2.1 (incl tax)'!H321)*100</f>
        <v>52.916578070734985</v>
      </c>
      <c r="I322" s="48">
        <f>('5.2.1 (tax amount)'!I322/'5.2.1 (incl tax)'!I321)*100</f>
        <v>52.401372212692962</v>
      </c>
      <c r="J322" s="48">
        <f>('5.2.1 (tax amount)'!J322/'5.2.1 (incl tax)'!J321)*100</f>
        <v>45.919128618322894</v>
      </c>
      <c r="K322" s="48">
        <f>('5.2.1 (tax amount)'!K322/'5.2.1 (incl tax)'!K321)*100</f>
        <v>54.258978945919914</v>
      </c>
      <c r="L322" s="48">
        <f>('5.2.1 (tax amount)'!L322/'5.2.1 (incl tax)'!L321)*100</f>
        <v>54.516015487504397</v>
      </c>
      <c r="M322" s="48">
        <f>('5.2.1 (tax amount)'!M322/'5.2.1 (incl tax)'!M321)*100</f>
        <v>44.738725841088048</v>
      </c>
      <c r="N322" s="48">
        <f>('5.2.1 (tax amount)'!N322/'5.2.1 (incl tax)'!N321)*100</f>
        <v>47.402198402403215</v>
      </c>
      <c r="O322" s="48">
        <f>('5.2.1 (tax amount)'!O322/'5.2.1 (incl tax)'!O321)*100</f>
        <v>49.429713040319655</v>
      </c>
      <c r="P322" s="48">
        <f>('5.2.1 (tax amount)'!P322/'5.2.1 (incl tax)'!P321)*100</f>
        <v>43.110427461139899</v>
      </c>
      <c r="Q322" s="48">
        <f>('5.2.1 (tax amount)'!Q322/'5.2.1 (incl tax)'!Q321)*100</f>
        <v>43.371509843551159</v>
      </c>
      <c r="R322" s="48">
        <f>('5.2.1 (tax amount)'!R322/'5.2.1 (incl tax)'!R321)*100</f>
        <v>53.587222597222883</v>
      </c>
      <c r="S322" s="25">
        <f>('5.2.1 (tax amount)'!S322/'5.2.1 (incl tax)'!S321)*100</f>
        <v>44.644828855355172</v>
      </c>
      <c r="T322" s="25">
        <f>('5.2.1 (tax amount)'!T322/'5.2.1 (incl tax)'!T321)*100</f>
        <v>52.528885148060297</v>
      </c>
      <c r="U322" s="25">
        <f>('5.2.1 (tax amount)'!U322/'5.2.1 (incl tax)'!U321)*100</f>
        <v>44.55651617034902</v>
      </c>
      <c r="V322" s="25">
        <f>('5.2.1 (tax amount)'!V322/'5.2.1 (incl tax)'!V321)*100</f>
        <v>53.790124502413825</v>
      </c>
      <c r="W322" s="25">
        <f>('5.2.1 (tax amount)'!W322/'5.2.1 (incl tax)'!W321)*100</f>
        <v>54.039276087793617</v>
      </c>
      <c r="X322" s="25">
        <f>('5.2.1 (tax amount)'!X322/'5.2.1 (incl tax)'!X321)*100</f>
        <v>45.381375056416438</v>
      </c>
      <c r="Y322" s="25">
        <f>('5.2.1 (tax amount)'!Y322/'5.2.1 (incl tax)'!Y321)*100</f>
        <v>55.033358042994799</v>
      </c>
      <c r="Z322" s="25">
        <f>('5.2.1 (tax amount)'!Z322/'5.2.1 (incl tax)'!Z321)*100</f>
        <v>48.22213939619828</v>
      </c>
      <c r="AA322" s="25">
        <f>('5.2.1 (tax amount)'!AA322/'5.2.1 (incl tax)'!AA321)*100</f>
        <v>62.298148877510826</v>
      </c>
      <c r="AB322" s="25">
        <f>('5.2.1 (tax amount)'!AB322/'5.2.1 (incl tax)'!AB321)*100</f>
        <v>46.992118385073184</v>
      </c>
      <c r="AC322" s="25">
        <f>('5.2.1 (tax amount)'!AC322/'5.2.1 (incl tax)'!AC321)*100</f>
        <v>49.165295085821775</v>
      </c>
      <c r="AD322" s="25">
        <f>('5.2.1 (tax amount)'!AD322/'5.2.1 (incl tax)'!AD321)*100</f>
        <v>55.870317909977963</v>
      </c>
      <c r="AE322" s="25">
        <f>('5.2.1 (tax amount)'!AE322/'5.2.1 (incl tax)'!AE321)*100</f>
        <v>54.869983466105509</v>
      </c>
      <c r="AF322" s="45">
        <f>RANK(R322,D322:R322,1)</f>
        <v>13</v>
      </c>
      <c r="AG322" s="45">
        <f>RANK(R322,D322:AE322,1)</f>
        <v>20</v>
      </c>
    </row>
    <row r="323" spans="1:33" ht="13" x14ac:dyDescent="0.3">
      <c r="A323" s="91">
        <v>2025</v>
      </c>
      <c r="B323" s="24">
        <f t="shared" si="14"/>
        <v>45689</v>
      </c>
      <c r="C323" s="46" t="s">
        <v>15</v>
      </c>
      <c r="D323" s="48">
        <f>('5.2.1 (tax amount)'!D323/'5.2.1 (incl tax)'!D322)*100</f>
        <v>50.673388006921968</v>
      </c>
      <c r="E323" s="48">
        <f>('5.2.1 (tax amount)'!E323/'5.2.1 (incl tax)'!E322)*100</f>
        <v>51.78892112170189</v>
      </c>
      <c r="F323" s="48">
        <f>('5.2.1 (tax amount)'!F323/'5.2.1 (incl tax)'!F322)*100</f>
        <v>50.592602240166705</v>
      </c>
      <c r="G323" s="48">
        <f>('5.2.1 (tax amount)'!G323/'5.2.1 (incl tax)'!G322)*100</f>
        <v>47.365293185419972</v>
      </c>
      <c r="H323" s="48">
        <f>('5.2.1 (tax amount)'!H323/'5.2.1 (incl tax)'!H322)*100</f>
        <v>52.457741000070726</v>
      </c>
      <c r="I323" s="48">
        <f>('5.2.1 (tax amount)'!I323/'5.2.1 (incl tax)'!I322)*100</f>
        <v>52.113786185153344</v>
      </c>
      <c r="J323" s="48">
        <f>('5.2.1 (tax amount)'!J323/'5.2.1 (incl tax)'!J322)*100</f>
        <v>45.482173300718998</v>
      </c>
      <c r="K323" s="48">
        <f>('5.2.1 (tax amount)'!K323/'5.2.1 (incl tax)'!K322)*100</f>
        <v>53.067257945306736</v>
      </c>
      <c r="L323" s="48">
        <f>('5.2.1 (tax amount)'!L323/'5.2.1 (incl tax)'!L322)*100</f>
        <v>53.773782145097229</v>
      </c>
      <c r="M323" s="48">
        <f>('5.2.1 (tax amount)'!M323/'5.2.1 (incl tax)'!M322)*100</f>
        <v>44.162396531336221</v>
      </c>
      <c r="N323" s="48">
        <f>('5.2.1 (tax amount)'!N323/'5.2.1 (incl tax)'!N322)*100</f>
        <v>47.414923724718712</v>
      </c>
      <c r="O323" s="48">
        <f>('5.2.1 (tax amount)'!O323/'5.2.1 (incl tax)'!O322)*100</f>
        <v>49.074813148537835</v>
      </c>
      <c r="P323" s="48">
        <f>('5.2.1 (tax amount)'!P323/'5.2.1 (incl tax)'!P322)*100</f>
        <v>42.611904379913355</v>
      </c>
      <c r="Q323" s="48">
        <f>('5.2.1 (tax amount)'!Q323/'5.2.1 (incl tax)'!Q322)*100</f>
        <v>43.969754253308139</v>
      </c>
      <c r="R323" s="48">
        <f>('5.2.1 (tax amount)'!R323/'5.2.1 (incl tax)'!R322)*100</f>
        <v>52.809264347309814</v>
      </c>
      <c r="S323" s="25">
        <f>('5.2.1 (tax amount)'!S323/'5.2.1 (incl tax)'!S322)*100</f>
        <v>44.454747774480715</v>
      </c>
      <c r="T323" s="25">
        <f>('5.2.1 (tax amount)'!T323/'5.2.1 (incl tax)'!T322)*100</f>
        <v>52.191447268300109</v>
      </c>
      <c r="U323" s="25">
        <f>('5.2.1 (tax amount)'!U323/'5.2.1 (incl tax)'!U322)*100</f>
        <v>43.756897367176414</v>
      </c>
      <c r="V323" s="25">
        <f>('5.2.1 (tax amount)'!V323/'5.2.1 (incl tax)'!V322)*100</f>
        <v>53.200033464402239</v>
      </c>
      <c r="W323" s="25">
        <f>('5.2.1 (tax amount)'!W323/'5.2.1 (incl tax)'!W322)*100</f>
        <v>53.76418809358352</v>
      </c>
      <c r="X323" s="25">
        <f>('5.2.1 (tax amount)'!X323/'5.2.1 (incl tax)'!X322)*100</f>
        <v>46.089385474860329</v>
      </c>
      <c r="Y323" s="25">
        <f>('5.2.1 (tax amount)'!Y323/'5.2.1 (incl tax)'!Y322)*100</f>
        <v>55.015311076256637</v>
      </c>
      <c r="Z323" s="25">
        <f>('5.2.1 (tax amount)'!Z323/'5.2.1 (incl tax)'!Z322)*100</f>
        <v>47.883440155015649</v>
      </c>
      <c r="AA323" s="25">
        <f>('5.2.1 (tax amount)'!AA323/'5.2.1 (incl tax)'!AA322)*100</f>
        <v>62.292309222962885</v>
      </c>
      <c r="AB323" s="25">
        <f>('5.2.1 (tax amount)'!AB323/'5.2.1 (incl tax)'!AB322)*100</f>
        <v>46.871049304677612</v>
      </c>
      <c r="AC323" s="25">
        <f>('5.2.1 (tax amount)'!AC323/'5.2.1 (incl tax)'!AC322)*100</f>
        <v>48.184131390238264</v>
      </c>
      <c r="AD323" s="25">
        <f>('5.2.1 (tax amount)'!AD323/'5.2.1 (incl tax)'!AD322)*100</f>
        <v>54.994938877209364</v>
      </c>
      <c r="AE323" s="25">
        <f>('5.2.1 (tax amount)'!AE323/'5.2.1 (incl tax)'!AE322)*100</f>
        <v>54.128849873530726</v>
      </c>
      <c r="AF323" s="45">
        <f>RANK(R323,D323:R323,1)</f>
        <v>13</v>
      </c>
      <c r="AG323" s="45">
        <f>RANK(R323,D323:AE323,1)</f>
        <v>20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" customHeight="1" x14ac:dyDescent="0.2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" customHeight="1" x14ac:dyDescent="0.25"/>
    <row r="3" spans="1:13" ht="16" customHeight="1" x14ac:dyDescent="0.25"/>
    <row r="42" spans="1:1" s="4" customFormat="1" ht="54" customHeight="1" x14ac:dyDescent="0.3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265625" defaultRowHeight="12.5" x14ac:dyDescent="0.25"/>
  <cols>
    <col min="1" max="1" width="5.26953125" style="2" customWidth="1"/>
    <col min="2" max="16384" width="8.7265625" style="2"/>
  </cols>
  <sheetData>
    <row r="1" spans="1:1" ht="15.5" x14ac:dyDescent="0.25">
      <c r="A1" s="20" t="s">
        <v>68</v>
      </c>
    </row>
    <row r="2" spans="1:1" ht="28" customHeight="1" x14ac:dyDescent="0.4">
      <c r="A2" s="103" t="s">
        <v>61</v>
      </c>
    </row>
    <row r="3" spans="1:1" ht="29.15" customHeight="1" x14ac:dyDescent="0.35">
      <c r="A3" s="102" t="s">
        <v>69</v>
      </c>
    </row>
    <row r="4" spans="1:1" ht="15.5" x14ac:dyDescent="0.35">
      <c r="A4" s="15" t="s">
        <v>74</v>
      </c>
    </row>
    <row r="5" spans="1:1" ht="15.5" x14ac:dyDescent="0.35">
      <c r="A5" s="15" t="s">
        <v>73</v>
      </c>
    </row>
    <row r="6" spans="1:1" ht="15.5" x14ac:dyDescent="0.35">
      <c r="A6" s="15" t="s">
        <v>79</v>
      </c>
    </row>
    <row r="7" spans="1:1" ht="15.5" x14ac:dyDescent="0.35">
      <c r="A7" s="15" t="s">
        <v>80</v>
      </c>
    </row>
    <row r="8" spans="1:1" ht="15.5" x14ac:dyDescent="0.35">
      <c r="A8" s="15" t="s">
        <v>77</v>
      </c>
    </row>
    <row r="9" spans="1:1" ht="15.5" x14ac:dyDescent="0.35">
      <c r="A9" s="135" t="s">
        <v>102</v>
      </c>
    </row>
    <row r="10" spans="1:1" ht="30" customHeight="1" x14ac:dyDescent="0.35">
      <c r="A10" s="16" t="s">
        <v>70</v>
      </c>
    </row>
    <row r="11" spans="1:1" ht="14" x14ac:dyDescent="0.3">
      <c r="A11" s="17" t="s">
        <v>71</v>
      </c>
    </row>
    <row r="12" spans="1:1" ht="15.5" x14ac:dyDescent="0.35">
      <c r="A12" s="135" t="s">
        <v>103</v>
      </c>
    </row>
    <row r="13" spans="1:1" ht="15.5" x14ac:dyDescent="0.35">
      <c r="A13" s="15" t="s">
        <v>72</v>
      </c>
    </row>
    <row r="14" spans="1:1" ht="15.5" x14ac:dyDescent="0.35">
      <c r="A14" s="135" t="s">
        <v>104</v>
      </c>
    </row>
    <row r="15" spans="1:1" ht="15.5" x14ac:dyDescent="0.35">
      <c r="A15" s="15" t="s">
        <v>78</v>
      </c>
    </row>
    <row r="16" spans="1:1" ht="15.5" x14ac:dyDescent="0.25">
      <c r="A16" s="18" t="s">
        <v>75</v>
      </c>
    </row>
    <row r="17" spans="1:1" ht="15.5" x14ac:dyDescent="0.3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topLeftCell="A3" zoomScaleNormal="100" workbookViewId="0">
      <selection activeCell="K30" sqref="K30"/>
    </sheetView>
  </sheetViews>
  <sheetFormatPr defaultRowHeight="12.5" x14ac:dyDescent="0.25"/>
  <cols>
    <col min="1" max="1" width="18.54296875" customWidth="1"/>
    <col min="2" max="2" width="8.7265625" customWidth="1"/>
    <col min="3" max="3" width="11.453125" customWidth="1"/>
    <col min="5" max="5" width="2.54296875" customWidth="1"/>
    <col min="6" max="6" width="18.54296875" customWidth="1"/>
    <col min="11" max="11" width="13.269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43</v>
      </c>
      <c r="E2" s="8"/>
      <c r="F2" s="1" t="s">
        <v>35</v>
      </c>
    </row>
    <row r="3" spans="1:9" ht="13" x14ac:dyDescent="0.3">
      <c r="A3" s="14" t="s">
        <v>113</v>
      </c>
      <c r="B3" s="14"/>
      <c r="C3" s="14"/>
      <c r="D3" s="14"/>
      <c r="E3" s="11"/>
      <c r="F3" s="14" t="s">
        <v>113</v>
      </c>
      <c r="G3" s="14"/>
      <c r="H3" s="14"/>
      <c r="I3" s="14"/>
    </row>
    <row r="4" spans="1:9" ht="12.65" customHeight="1" x14ac:dyDescent="0.2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" customHeight="1" x14ac:dyDescent="0.2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" customHeight="1" x14ac:dyDescent="0.2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" x14ac:dyDescent="0.3">
      <c r="A7" s="49" t="s">
        <v>2</v>
      </c>
      <c r="B7" s="9">
        <v>76.2</v>
      </c>
      <c r="C7" s="10">
        <f t="shared" ref="C7:C34" si="0">D7-B7</f>
        <v>92.96</v>
      </c>
      <c r="D7" s="134">
        <v>169.16</v>
      </c>
      <c r="E7" s="8"/>
      <c r="F7" s="49" t="s">
        <v>2</v>
      </c>
      <c r="G7" s="9">
        <v>75.87</v>
      </c>
      <c r="H7" s="10">
        <f t="shared" ref="H7:H34" si="1">I7-G7</f>
        <v>77.69</v>
      </c>
      <c r="I7" s="9">
        <v>153.56</v>
      </c>
    </row>
    <row r="8" spans="1:9" ht="13" customHeight="1" x14ac:dyDescent="0.3">
      <c r="A8" s="49" t="s">
        <v>10</v>
      </c>
      <c r="B8" s="9">
        <v>69.37</v>
      </c>
      <c r="C8" s="10">
        <f t="shared" si="0"/>
        <v>94.69</v>
      </c>
      <c r="D8" s="134">
        <v>164.06</v>
      </c>
      <c r="E8" s="8"/>
      <c r="F8" s="50" t="s">
        <v>3</v>
      </c>
      <c r="G8" s="9">
        <v>79.709999999999994</v>
      </c>
      <c r="H8" s="10">
        <f t="shared" si="1"/>
        <v>71.73</v>
      </c>
      <c r="I8" s="9">
        <v>151.44</v>
      </c>
    </row>
    <row r="9" spans="1:9" ht="13" x14ac:dyDescent="0.3">
      <c r="A9" s="49" t="s">
        <v>6</v>
      </c>
      <c r="B9" s="9">
        <v>63.77</v>
      </c>
      <c r="C9" s="10">
        <f t="shared" si="0"/>
        <v>89</v>
      </c>
      <c r="D9" s="134">
        <v>152.77000000000001</v>
      </c>
      <c r="E9" s="8"/>
      <c r="F9" s="49" t="s">
        <v>7</v>
      </c>
      <c r="G9" s="9">
        <v>69.849999999999994</v>
      </c>
      <c r="H9" s="10">
        <f t="shared" si="1"/>
        <v>78.980000000000018</v>
      </c>
      <c r="I9" s="9">
        <v>148.83000000000001</v>
      </c>
    </row>
    <row r="10" spans="1:9" ht="13" x14ac:dyDescent="0.3">
      <c r="A10" s="49" t="s">
        <v>8</v>
      </c>
      <c r="B10" s="9">
        <v>63.73</v>
      </c>
      <c r="C10" s="10">
        <f t="shared" si="0"/>
        <v>87.84</v>
      </c>
      <c r="D10" s="134">
        <v>151.57</v>
      </c>
      <c r="E10" s="8"/>
      <c r="F10" s="50" t="s">
        <v>112</v>
      </c>
      <c r="G10" s="9">
        <v>69.135856666666697</v>
      </c>
      <c r="H10" s="10">
        <f t="shared" si="1"/>
        <v>77.367171333333332</v>
      </c>
      <c r="I10" s="9">
        <v>146.50302800000003</v>
      </c>
    </row>
    <row r="11" spans="1:9" ht="13" x14ac:dyDescent="0.3">
      <c r="A11" s="49" t="s">
        <v>3</v>
      </c>
      <c r="B11" s="9">
        <v>62.19</v>
      </c>
      <c r="C11" s="10">
        <f t="shared" si="0"/>
        <v>89.330000000000013</v>
      </c>
      <c r="D11" s="134">
        <v>151.52000000000001</v>
      </c>
      <c r="E11" s="8"/>
      <c r="F11" s="50" t="s">
        <v>10</v>
      </c>
      <c r="G11" s="9">
        <v>76.180000000000007</v>
      </c>
      <c r="H11" s="10">
        <f t="shared" si="1"/>
        <v>68.69</v>
      </c>
      <c r="I11" s="9">
        <v>144.87</v>
      </c>
    </row>
    <row r="12" spans="1:9" ht="13" x14ac:dyDescent="0.3">
      <c r="A12" s="50" t="s">
        <v>7</v>
      </c>
      <c r="B12" s="9">
        <v>63.37</v>
      </c>
      <c r="C12" s="10">
        <f t="shared" si="0"/>
        <v>87</v>
      </c>
      <c r="D12" s="134">
        <v>150.37</v>
      </c>
      <c r="E12" s="8"/>
      <c r="F12" s="49" t="s">
        <v>1</v>
      </c>
      <c r="G12" s="9">
        <v>69.8</v>
      </c>
      <c r="H12" s="10">
        <f t="shared" si="1"/>
        <v>74.98</v>
      </c>
      <c r="I12" s="9">
        <v>144.78</v>
      </c>
    </row>
    <row r="13" spans="1:9" ht="13" x14ac:dyDescent="0.3">
      <c r="A13" s="49" t="s">
        <v>4</v>
      </c>
      <c r="B13" s="9">
        <v>67.650000000000006</v>
      </c>
      <c r="C13" s="10">
        <f t="shared" si="0"/>
        <v>82.47</v>
      </c>
      <c r="D13" s="134">
        <v>150.12</v>
      </c>
      <c r="E13" s="8"/>
      <c r="F13" s="50" t="s">
        <v>8</v>
      </c>
      <c r="G13" s="9">
        <v>66.33</v>
      </c>
      <c r="H13" s="10">
        <f t="shared" si="1"/>
        <v>77.160000000000011</v>
      </c>
      <c r="I13" s="9">
        <v>143.49</v>
      </c>
    </row>
    <row r="14" spans="1:9" ht="13" x14ac:dyDescent="0.3">
      <c r="A14" s="49" t="s">
        <v>5</v>
      </c>
      <c r="B14" s="9">
        <v>60.87</v>
      </c>
      <c r="C14" s="10">
        <f t="shared" si="0"/>
        <v>88.66</v>
      </c>
      <c r="D14" s="134">
        <v>149.53</v>
      </c>
      <c r="E14" s="8"/>
      <c r="F14" s="49" t="s">
        <v>4</v>
      </c>
      <c r="G14" s="9">
        <v>67.22</v>
      </c>
      <c r="H14" s="10">
        <f t="shared" si="1"/>
        <v>74.169999999999987</v>
      </c>
      <c r="I14" s="9">
        <v>141.38999999999999</v>
      </c>
    </row>
    <row r="15" spans="1:9" ht="13" customHeight="1" x14ac:dyDescent="0.3">
      <c r="A15" s="50" t="s">
        <v>11</v>
      </c>
      <c r="B15" s="9">
        <v>67.05</v>
      </c>
      <c r="C15" s="10">
        <f t="shared" si="0"/>
        <v>80.23</v>
      </c>
      <c r="D15" s="134">
        <v>147.28</v>
      </c>
      <c r="E15" s="8"/>
      <c r="F15" s="49" t="s">
        <v>5</v>
      </c>
      <c r="G15" s="9">
        <v>66.83</v>
      </c>
      <c r="H15" s="10">
        <f t="shared" si="1"/>
        <v>72.73</v>
      </c>
      <c r="I15" s="9">
        <v>139.56</v>
      </c>
    </row>
    <row r="16" spans="1:9" ht="13" x14ac:dyDescent="0.3">
      <c r="A16" s="49" t="s">
        <v>112</v>
      </c>
      <c r="B16" s="9">
        <v>63.173050893205883</v>
      </c>
      <c r="C16" s="10">
        <f t="shared" si="0"/>
        <v>76.174610178641174</v>
      </c>
      <c r="D16" s="134">
        <v>139.34766107184706</v>
      </c>
      <c r="E16" s="8"/>
      <c r="F16" s="49" t="s">
        <v>11</v>
      </c>
      <c r="G16" s="9">
        <v>70.180000000000007</v>
      </c>
      <c r="H16" s="10">
        <f t="shared" si="1"/>
        <v>67.63</v>
      </c>
      <c r="I16" s="9">
        <v>137.81</v>
      </c>
    </row>
    <row r="17" spans="1:9" ht="13" x14ac:dyDescent="0.3">
      <c r="A17" s="50" t="s">
        <v>19</v>
      </c>
      <c r="B17" s="9">
        <v>67.52</v>
      </c>
      <c r="C17" s="10">
        <f t="shared" si="0"/>
        <v>69.63000000000001</v>
      </c>
      <c r="D17" s="134">
        <v>137.15</v>
      </c>
      <c r="E17" s="8"/>
      <c r="F17" s="50" t="s">
        <v>6</v>
      </c>
      <c r="G17" s="9">
        <v>73.55</v>
      </c>
      <c r="H17" s="10">
        <f t="shared" si="1"/>
        <v>61.36</v>
      </c>
      <c r="I17" s="9">
        <v>134.91</v>
      </c>
    </row>
    <row r="18" spans="1:9" ht="13" x14ac:dyDescent="0.3">
      <c r="A18" s="50" t="s">
        <v>1</v>
      </c>
      <c r="B18" s="9">
        <v>63.33</v>
      </c>
      <c r="C18" s="10">
        <f t="shared" si="0"/>
        <v>73.63000000000001</v>
      </c>
      <c r="D18" s="134">
        <v>136.96</v>
      </c>
      <c r="E18" s="8"/>
      <c r="F18" s="49" t="s">
        <v>26</v>
      </c>
      <c r="G18" s="9">
        <v>62.7</v>
      </c>
      <c r="H18" s="10">
        <f t="shared" si="1"/>
        <v>71.719999999999985</v>
      </c>
      <c r="I18" s="9">
        <v>134.41999999999999</v>
      </c>
    </row>
    <row r="19" spans="1:9" ht="13" x14ac:dyDescent="0.3">
      <c r="A19" s="50" t="s">
        <v>21</v>
      </c>
      <c r="B19" s="9">
        <v>62.77</v>
      </c>
      <c r="C19" s="10">
        <f t="shared" si="0"/>
        <v>73.66</v>
      </c>
      <c r="D19" s="134">
        <v>136.43</v>
      </c>
      <c r="E19" s="8"/>
      <c r="F19" s="50" t="s">
        <v>22</v>
      </c>
      <c r="G19" s="9">
        <v>67.739999999999995</v>
      </c>
      <c r="H19" s="10">
        <f t="shared" si="1"/>
        <v>66.440000000000012</v>
      </c>
      <c r="I19" s="9">
        <v>134.18</v>
      </c>
    </row>
    <row r="20" spans="1:9" ht="13" x14ac:dyDescent="0.3">
      <c r="A20" s="49" t="s">
        <v>25</v>
      </c>
      <c r="B20" s="9">
        <v>61.12</v>
      </c>
      <c r="C20" s="10">
        <f t="shared" si="0"/>
        <v>70.63</v>
      </c>
      <c r="D20" s="134">
        <v>131.75</v>
      </c>
      <c r="E20" s="8"/>
      <c r="F20" s="49" t="s">
        <v>21</v>
      </c>
      <c r="G20" s="9">
        <v>67.739999999999995</v>
      </c>
      <c r="H20" s="10">
        <f t="shared" si="1"/>
        <v>66.149999999999991</v>
      </c>
      <c r="I20" s="9">
        <v>133.88999999999999</v>
      </c>
    </row>
    <row r="21" spans="1:9" ht="13" customHeight="1" x14ac:dyDescent="0.3">
      <c r="A21" s="49" t="s">
        <v>0</v>
      </c>
      <c r="B21" s="9">
        <v>58.12</v>
      </c>
      <c r="C21" s="10">
        <f t="shared" si="0"/>
        <v>72.960000000000008</v>
      </c>
      <c r="D21" s="134">
        <v>131.08000000000001</v>
      </c>
      <c r="E21" s="8"/>
      <c r="F21" s="49" t="s">
        <v>0</v>
      </c>
      <c r="G21" s="9">
        <v>65.56</v>
      </c>
      <c r="H21" s="10">
        <f t="shared" si="1"/>
        <v>67.349999999999994</v>
      </c>
      <c r="I21" s="9">
        <v>132.91</v>
      </c>
    </row>
    <row r="22" spans="1:9" ht="13" x14ac:dyDescent="0.3">
      <c r="A22" s="49" t="s">
        <v>12</v>
      </c>
      <c r="B22" s="9">
        <v>68.78</v>
      </c>
      <c r="C22" s="10">
        <f t="shared" si="0"/>
        <v>61.960000000000008</v>
      </c>
      <c r="D22" s="134">
        <v>130.74</v>
      </c>
      <c r="E22" s="8"/>
      <c r="F22" s="50" t="s">
        <v>20</v>
      </c>
      <c r="G22" s="9">
        <v>72.86</v>
      </c>
      <c r="H22" s="10">
        <f t="shared" si="1"/>
        <v>59.600000000000009</v>
      </c>
      <c r="I22" s="9">
        <v>132.46</v>
      </c>
    </row>
    <row r="23" spans="1:9" ht="13" x14ac:dyDescent="0.3">
      <c r="A23" s="49" t="s">
        <v>44</v>
      </c>
      <c r="B23" s="9">
        <v>61.58</v>
      </c>
      <c r="C23" s="10">
        <f t="shared" si="0"/>
        <v>68.589999999999989</v>
      </c>
      <c r="D23" s="134">
        <v>130.16999999999999</v>
      </c>
      <c r="E23" s="8"/>
      <c r="F23" s="50" t="s">
        <v>13</v>
      </c>
      <c r="G23" s="9">
        <v>74.099999999999994</v>
      </c>
      <c r="H23" s="10">
        <f t="shared" si="1"/>
        <v>58.150000000000006</v>
      </c>
      <c r="I23" s="9">
        <v>132.25</v>
      </c>
    </row>
    <row r="24" spans="1:9" ht="13" x14ac:dyDescent="0.3">
      <c r="A24" s="50" t="s">
        <v>20</v>
      </c>
      <c r="B24" s="9">
        <v>68.42</v>
      </c>
      <c r="C24" s="10">
        <f t="shared" si="0"/>
        <v>61.05</v>
      </c>
      <c r="D24" s="134">
        <v>129.47</v>
      </c>
      <c r="E24" s="8"/>
      <c r="F24" s="49" t="s">
        <v>44</v>
      </c>
      <c r="G24" s="9">
        <v>71.400000000000006</v>
      </c>
      <c r="H24" s="10">
        <f t="shared" si="1"/>
        <v>60.019999999999982</v>
      </c>
      <c r="I24" s="9">
        <v>131.41999999999999</v>
      </c>
    </row>
    <row r="25" spans="1:9" ht="13" x14ac:dyDescent="0.3">
      <c r="A25" s="50" t="s">
        <v>9</v>
      </c>
      <c r="B25" s="9">
        <v>64.17</v>
      </c>
      <c r="C25" s="10">
        <f t="shared" si="0"/>
        <v>65.249999999999986</v>
      </c>
      <c r="D25" s="134">
        <v>129.41999999999999</v>
      </c>
      <c r="E25" s="8"/>
      <c r="F25" s="49" t="s">
        <v>40</v>
      </c>
      <c r="G25" s="9">
        <v>70.3</v>
      </c>
      <c r="H25" s="10">
        <f t="shared" si="1"/>
        <v>59.39</v>
      </c>
      <c r="I25" s="9">
        <v>129.69</v>
      </c>
    </row>
    <row r="26" spans="1:9" ht="13" x14ac:dyDescent="0.3">
      <c r="A26" s="49" t="s">
        <v>26</v>
      </c>
      <c r="B26" s="9">
        <v>55.91</v>
      </c>
      <c r="C26" s="10">
        <f t="shared" si="0"/>
        <v>72.759999999999991</v>
      </c>
      <c r="D26" s="134">
        <v>128.66999999999999</v>
      </c>
      <c r="E26" s="8"/>
      <c r="F26" s="49" t="s">
        <v>19</v>
      </c>
      <c r="G26" s="9">
        <v>77.02</v>
      </c>
      <c r="H26" s="10">
        <f t="shared" si="1"/>
        <v>52.489999999999995</v>
      </c>
      <c r="I26" s="9">
        <v>129.51</v>
      </c>
    </row>
    <row r="27" spans="1:9" ht="13" x14ac:dyDescent="0.3">
      <c r="A27" s="49" t="s">
        <v>40</v>
      </c>
      <c r="B27" s="9">
        <v>64.569999999999993</v>
      </c>
      <c r="C27" s="10">
        <f t="shared" si="0"/>
        <v>62.490000000000009</v>
      </c>
      <c r="D27" s="134">
        <v>127.06</v>
      </c>
      <c r="E27" s="8"/>
      <c r="F27" s="49" t="s">
        <v>25</v>
      </c>
      <c r="G27" s="9">
        <v>70.55</v>
      </c>
      <c r="H27" s="10">
        <f t="shared" si="1"/>
        <v>57.88000000000001</v>
      </c>
      <c r="I27" s="9">
        <v>128.43</v>
      </c>
    </row>
    <row r="28" spans="1:9" ht="13" x14ac:dyDescent="0.3">
      <c r="A28" s="49" t="s">
        <v>22</v>
      </c>
      <c r="B28" s="9">
        <v>60.39</v>
      </c>
      <c r="C28" s="10">
        <f t="shared" si="0"/>
        <v>64.25</v>
      </c>
      <c r="D28" s="134">
        <v>124.64</v>
      </c>
      <c r="E28" s="8"/>
      <c r="F28" s="50" t="s">
        <v>18</v>
      </c>
      <c r="G28" s="9">
        <v>72.489999999999995</v>
      </c>
      <c r="H28" s="10">
        <f t="shared" si="1"/>
        <v>54.370000000000005</v>
      </c>
      <c r="I28" s="9">
        <v>126.86</v>
      </c>
    </row>
    <row r="29" spans="1:9" ht="13" x14ac:dyDescent="0.3">
      <c r="A29" s="49" t="s">
        <v>13</v>
      </c>
      <c r="B29" s="9">
        <v>61.29</v>
      </c>
      <c r="C29" s="10">
        <f t="shared" si="0"/>
        <v>62.63</v>
      </c>
      <c r="D29" s="134">
        <v>123.92</v>
      </c>
      <c r="E29" s="8"/>
      <c r="F29" s="49" t="s">
        <v>9</v>
      </c>
      <c r="G29" s="9">
        <v>70.83</v>
      </c>
      <c r="H29" s="10">
        <f t="shared" si="1"/>
        <v>56.019999999999996</v>
      </c>
      <c r="I29" s="9">
        <v>126.85</v>
      </c>
    </row>
    <row r="30" spans="1:9" ht="13" x14ac:dyDescent="0.3">
      <c r="A30" s="50" t="s">
        <v>24</v>
      </c>
      <c r="B30" s="9">
        <v>64.540000000000006</v>
      </c>
      <c r="C30" s="10">
        <f t="shared" si="0"/>
        <v>59.319999999999993</v>
      </c>
      <c r="D30" s="134">
        <v>123.86</v>
      </c>
      <c r="E30" s="8"/>
      <c r="F30" s="49" t="s">
        <v>24</v>
      </c>
      <c r="G30" s="9">
        <v>69.430000000000007</v>
      </c>
      <c r="H30" s="10">
        <f t="shared" si="1"/>
        <v>57.129999999999995</v>
      </c>
      <c r="I30" s="9">
        <v>126.56</v>
      </c>
    </row>
    <row r="31" spans="1:9" ht="13" x14ac:dyDescent="0.3">
      <c r="A31" s="50" t="s">
        <v>114</v>
      </c>
      <c r="B31" s="9">
        <v>57.48</v>
      </c>
      <c r="C31" s="10">
        <f t="shared" si="0"/>
        <v>63.589999999999996</v>
      </c>
      <c r="D31" s="134">
        <v>121.07</v>
      </c>
      <c r="E31" s="8"/>
      <c r="F31" s="49" t="s">
        <v>12</v>
      </c>
      <c r="G31" s="9">
        <v>71.540000000000006</v>
      </c>
      <c r="H31" s="10">
        <f t="shared" si="1"/>
        <v>53.11999999999999</v>
      </c>
      <c r="I31" s="9">
        <v>124.66</v>
      </c>
    </row>
    <row r="32" spans="1:9" ht="13" x14ac:dyDescent="0.3">
      <c r="A32" s="50" t="s">
        <v>18</v>
      </c>
      <c r="B32" s="9">
        <v>63.46</v>
      </c>
      <c r="C32" s="10">
        <f t="shared" si="0"/>
        <v>55.51</v>
      </c>
      <c r="D32" s="134">
        <v>118.97</v>
      </c>
      <c r="E32" s="8"/>
      <c r="F32" s="50" t="s">
        <v>114</v>
      </c>
      <c r="G32" s="9">
        <v>65.8</v>
      </c>
      <c r="H32" s="10">
        <f t="shared" si="1"/>
        <v>53.730000000000004</v>
      </c>
      <c r="I32" s="9">
        <v>119.53</v>
      </c>
    </row>
    <row r="33" spans="1:9" ht="13" x14ac:dyDescent="0.3">
      <c r="A33" s="50" t="s">
        <v>23</v>
      </c>
      <c r="B33" s="9">
        <v>48.7</v>
      </c>
      <c r="C33" s="10">
        <f t="shared" si="0"/>
        <v>62.61</v>
      </c>
      <c r="D33" s="134">
        <v>111.31</v>
      </c>
      <c r="E33" s="8"/>
      <c r="F33" s="49" t="s">
        <v>39</v>
      </c>
      <c r="G33" s="9">
        <v>62.43</v>
      </c>
      <c r="H33" s="10">
        <f t="shared" si="1"/>
        <v>45.410000000000004</v>
      </c>
      <c r="I33" s="9">
        <v>107.84</v>
      </c>
    </row>
    <row r="34" spans="1:9" ht="13" x14ac:dyDescent="0.3">
      <c r="A34" s="49" t="s">
        <v>39</v>
      </c>
      <c r="B34" s="9">
        <v>58.76</v>
      </c>
      <c r="C34" s="10">
        <f t="shared" si="0"/>
        <v>47.940000000000005</v>
      </c>
      <c r="D34" s="134">
        <v>106.7</v>
      </c>
      <c r="E34" s="8"/>
      <c r="F34" s="50" t="s">
        <v>23</v>
      </c>
      <c r="G34" s="9">
        <v>45.94</v>
      </c>
      <c r="H34" s="10">
        <f t="shared" si="1"/>
        <v>54.570000000000007</v>
      </c>
      <c r="I34" s="9">
        <v>100.51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265625" defaultRowHeight="12.5" x14ac:dyDescent="0.25"/>
  <sheetData>
    <row r="1" spans="1:16" ht="18" customHeight="1" x14ac:dyDescent="0.25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5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5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5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5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5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5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5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5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5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5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5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5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5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.5" x14ac:dyDescent="0.25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.5" x14ac:dyDescent="0.25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.5" x14ac:dyDescent="0.25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22"/>
  <sheetViews>
    <sheetView showGridLines="0" zoomScaleNormal="100" workbookViewId="0">
      <pane ySplit="8" topLeftCell="A313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81</v>
      </c>
    </row>
    <row r="2" spans="1:33" ht="18" customHeight="1" x14ac:dyDescent="0.35">
      <c r="A2" s="87" t="s">
        <v>116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3">
      <c r="A266" s="42">
        <v>2020</v>
      </c>
      <c r="B266" s="47">
        <f t="shared" ref="B266:B322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55.36</v>
      </c>
      <c r="E317" s="48">
        <v>55.79</v>
      </c>
      <c r="F317" s="48">
        <v>70.41</v>
      </c>
      <c r="G317" s="48">
        <v>67.2</v>
      </c>
      <c r="H317" s="48">
        <v>62.33</v>
      </c>
      <c r="I317" s="48">
        <v>56.06</v>
      </c>
      <c r="J317" s="48">
        <v>58.28</v>
      </c>
      <c r="K317" s="48">
        <v>60.49</v>
      </c>
      <c r="L317" s="48">
        <v>60.12</v>
      </c>
      <c r="M317" s="48">
        <v>56.88</v>
      </c>
      <c r="N317" s="48">
        <v>63.17</v>
      </c>
      <c r="O317" s="48">
        <v>59.63</v>
      </c>
      <c r="P317" s="48">
        <v>64.77</v>
      </c>
      <c r="Q317" s="48">
        <v>56.7</v>
      </c>
      <c r="R317" s="48">
        <v>60.725715613424043</v>
      </c>
      <c r="S317" s="48">
        <v>58.4</v>
      </c>
      <c r="T317" s="48">
        <v>58.26</v>
      </c>
      <c r="U317" s="48">
        <v>62.44</v>
      </c>
      <c r="V317" s="48">
        <v>55.13</v>
      </c>
      <c r="W317" s="48">
        <v>62.92</v>
      </c>
      <c r="X317" s="48">
        <v>64.61</v>
      </c>
      <c r="Y317" s="48">
        <v>56.88</v>
      </c>
      <c r="Z317" s="48">
        <v>55.22</v>
      </c>
      <c r="AA317" s="48">
        <v>49.38</v>
      </c>
      <c r="AB317" s="48">
        <v>62.03</v>
      </c>
      <c r="AC317" s="48">
        <v>58.74</v>
      </c>
      <c r="AD317" s="48">
        <v>57.04</v>
      </c>
      <c r="AE317" s="48">
        <v>53.27</v>
      </c>
      <c r="AF317" s="45">
        <f t="shared" si="26"/>
        <v>10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55.85</v>
      </c>
      <c r="E318" s="48">
        <v>59.29</v>
      </c>
      <c r="F318" s="48">
        <v>73.39</v>
      </c>
      <c r="G318" s="48">
        <v>61.43</v>
      </c>
      <c r="H318" s="48">
        <v>64.08</v>
      </c>
      <c r="I318" s="48">
        <v>58.59</v>
      </c>
      <c r="J318" s="48">
        <v>60.54</v>
      </c>
      <c r="K318" s="48">
        <v>55.24</v>
      </c>
      <c r="L318" s="48">
        <v>59.46</v>
      </c>
      <c r="M318" s="48">
        <v>61.53</v>
      </c>
      <c r="N318" s="48">
        <v>65.319999999999993</v>
      </c>
      <c r="O318" s="48">
        <v>62.91</v>
      </c>
      <c r="P318" s="48">
        <v>63.73</v>
      </c>
      <c r="Q318" s="48">
        <v>60.08</v>
      </c>
      <c r="R318" s="48">
        <v>58.639280705525337</v>
      </c>
      <c r="S318" s="48">
        <v>56.54</v>
      </c>
      <c r="T318" s="48">
        <v>57.29</v>
      </c>
      <c r="U318" s="48">
        <v>60.05</v>
      </c>
      <c r="V318" s="48">
        <v>54.57</v>
      </c>
      <c r="W318" s="48">
        <v>62.1</v>
      </c>
      <c r="X318" s="48">
        <v>65.709999999999994</v>
      </c>
      <c r="Y318" s="48">
        <v>57.22</v>
      </c>
      <c r="Z318" s="48">
        <v>56.02</v>
      </c>
      <c r="AA318" s="48">
        <v>48.95</v>
      </c>
      <c r="AB318" s="48">
        <v>59.75</v>
      </c>
      <c r="AC318" s="48">
        <v>59.84</v>
      </c>
      <c r="AD318" s="48">
        <v>57.8</v>
      </c>
      <c r="AE318" s="48">
        <v>50.85</v>
      </c>
      <c r="AF318" s="45">
        <f t="shared" si="26"/>
        <v>4</v>
      </c>
      <c r="AG318" s="45">
        <f t="shared" si="27"/>
        <v>12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55.01</v>
      </c>
      <c r="E319" s="48">
        <v>56.92</v>
      </c>
      <c r="F319" s="48">
        <v>71.7</v>
      </c>
      <c r="G319" s="48">
        <v>64.260000000000005</v>
      </c>
      <c r="H319" s="48">
        <v>64.09</v>
      </c>
      <c r="I319" s="48">
        <v>56.55</v>
      </c>
      <c r="J319" s="48">
        <v>59.73</v>
      </c>
      <c r="K319" s="48">
        <v>58.67</v>
      </c>
      <c r="L319" s="48">
        <v>59.29</v>
      </c>
      <c r="M319" s="48">
        <v>59.1</v>
      </c>
      <c r="N319" s="48">
        <v>68.989999999999995</v>
      </c>
      <c r="O319" s="48">
        <v>62.17</v>
      </c>
      <c r="P319" s="48">
        <v>64.45</v>
      </c>
      <c r="Q319" s="48">
        <v>58.24</v>
      </c>
      <c r="R319" s="48">
        <v>59.310525936002961</v>
      </c>
      <c r="S319" s="48">
        <v>57.33</v>
      </c>
      <c r="T319" s="48">
        <v>58.69</v>
      </c>
      <c r="U319" s="48">
        <v>60.71</v>
      </c>
      <c r="V319" s="48">
        <v>53.75</v>
      </c>
      <c r="W319" s="48">
        <v>62.94</v>
      </c>
      <c r="X319" s="48">
        <v>65.91</v>
      </c>
      <c r="Y319" s="48">
        <v>51.46</v>
      </c>
      <c r="Z319" s="48">
        <v>55.57</v>
      </c>
      <c r="AA319" s="48">
        <v>49.01</v>
      </c>
      <c r="AB319" s="48">
        <v>60.77</v>
      </c>
      <c r="AC319" s="48">
        <v>59.23</v>
      </c>
      <c r="AD319" s="48">
        <v>58.49</v>
      </c>
      <c r="AE319" s="48">
        <v>52.42</v>
      </c>
      <c r="AF319" s="45">
        <f t="shared" si="26"/>
        <v>8</v>
      </c>
      <c r="AG319" s="45">
        <f t="shared" si="27"/>
        <v>17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55.36</v>
      </c>
      <c r="E320" s="48">
        <v>57.01</v>
      </c>
      <c r="F320" s="48">
        <v>71.97</v>
      </c>
      <c r="G320" s="48">
        <v>52.07</v>
      </c>
      <c r="H320" s="48">
        <v>64.42</v>
      </c>
      <c r="I320" s="48">
        <v>57.66</v>
      </c>
      <c r="J320" s="48">
        <v>59.88</v>
      </c>
      <c r="K320" s="48">
        <v>59.7</v>
      </c>
      <c r="L320" s="48">
        <v>58.53</v>
      </c>
      <c r="M320" s="48">
        <v>59.99</v>
      </c>
      <c r="N320" s="48">
        <v>67.7</v>
      </c>
      <c r="O320" s="48">
        <v>62.84</v>
      </c>
      <c r="P320" s="48">
        <v>64.599999999999994</v>
      </c>
      <c r="Q320" s="48">
        <v>59.3</v>
      </c>
      <c r="R320" s="48">
        <v>60.614483250335041</v>
      </c>
      <c r="S320" s="48">
        <v>57.53</v>
      </c>
      <c r="T320" s="48">
        <v>58.78</v>
      </c>
      <c r="U320" s="48">
        <v>60.43</v>
      </c>
      <c r="V320" s="48">
        <v>54.95</v>
      </c>
      <c r="W320" s="48">
        <v>63.9</v>
      </c>
      <c r="X320" s="48">
        <v>66.19</v>
      </c>
      <c r="Y320" s="48">
        <v>59.6</v>
      </c>
      <c r="Z320" s="48">
        <v>56.56</v>
      </c>
      <c r="AA320" s="48">
        <v>48.57</v>
      </c>
      <c r="AB320" s="48">
        <v>61.26</v>
      </c>
      <c r="AC320" s="48">
        <v>58.87</v>
      </c>
      <c r="AD320" s="48">
        <v>58.05</v>
      </c>
      <c r="AE320" s="48">
        <v>52.44</v>
      </c>
      <c r="AF320" s="45">
        <f t="shared" si="26"/>
        <v>10</v>
      </c>
      <c r="AG320" s="45">
        <f t="shared" si="27"/>
        <v>20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57.81</v>
      </c>
      <c r="E321" s="48">
        <v>60.15</v>
      </c>
      <c r="F321" s="48">
        <v>76.09</v>
      </c>
      <c r="G321" s="48">
        <v>55.99</v>
      </c>
      <c r="H321" s="48">
        <v>67.27</v>
      </c>
      <c r="I321" s="48">
        <v>59.88</v>
      </c>
      <c r="J321" s="48">
        <v>62.88</v>
      </c>
      <c r="K321" s="48">
        <v>61.05</v>
      </c>
      <c r="L321" s="48">
        <v>62.23</v>
      </c>
      <c r="M321" s="48">
        <v>63.12</v>
      </c>
      <c r="N321" s="48">
        <v>68.64</v>
      </c>
      <c r="O321" s="48">
        <v>66.17</v>
      </c>
      <c r="P321" s="48">
        <v>67.97</v>
      </c>
      <c r="Q321" s="48">
        <v>61.55</v>
      </c>
      <c r="R321" s="48">
        <v>61.014502676383103</v>
      </c>
      <c r="S321" s="48">
        <v>59.74</v>
      </c>
      <c r="T321" s="48">
        <v>59.6</v>
      </c>
      <c r="U321" s="48">
        <v>61.83</v>
      </c>
      <c r="V321" s="48">
        <v>56.27</v>
      </c>
      <c r="W321" s="48">
        <v>67.319999999999993</v>
      </c>
      <c r="X321" s="48">
        <v>68.75</v>
      </c>
      <c r="Y321" s="48">
        <v>62.49</v>
      </c>
      <c r="Z321" s="48">
        <v>59.96</v>
      </c>
      <c r="AA321" s="48">
        <v>49.2</v>
      </c>
      <c r="AB321" s="48">
        <v>63.68</v>
      </c>
      <c r="AC321" s="48">
        <v>62.86</v>
      </c>
      <c r="AD321" s="48">
        <v>60.19</v>
      </c>
      <c r="AE321" s="48">
        <v>54.13</v>
      </c>
      <c r="AF321" s="45">
        <f t="shared" si="26"/>
        <v>5</v>
      </c>
      <c r="AG321" s="45">
        <f t="shared" si="27"/>
        <v>12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48">
        <v>58.12</v>
      </c>
      <c r="E322" s="48">
        <v>63.33</v>
      </c>
      <c r="F322" s="48">
        <v>76.2</v>
      </c>
      <c r="G322" s="48">
        <v>62.19</v>
      </c>
      <c r="H322" s="48">
        <v>67.650000000000006</v>
      </c>
      <c r="I322" s="48">
        <v>60.87</v>
      </c>
      <c r="J322" s="48">
        <v>63.77</v>
      </c>
      <c r="K322" s="48">
        <v>63.37</v>
      </c>
      <c r="L322" s="48">
        <v>63.73</v>
      </c>
      <c r="M322" s="48">
        <v>64.17</v>
      </c>
      <c r="N322" s="48">
        <v>69.37</v>
      </c>
      <c r="O322" s="48">
        <v>67.05</v>
      </c>
      <c r="P322" s="48">
        <v>68.78</v>
      </c>
      <c r="Q322" s="48">
        <v>61.29</v>
      </c>
      <c r="R322" s="48">
        <v>63.173050893205883</v>
      </c>
      <c r="S322" s="48">
        <v>58.76</v>
      </c>
      <c r="T322" s="48">
        <v>61.58</v>
      </c>
      <c r="U322" s="48">
        <v>63.46</v>
      </c>
      <c r="V322" s="48">
        <v>57.48</v>
      </c>
      <c r="W322" s="48">
        <v>67.52</v>
      </c>
      <c r="X322" s="48">
        <v>68.42</v>
      </c>
      <c r="Y322" s="48">
        <v>62.77</v>
      </c>
      <c r="Z322" s="48">
        <v>60.39</v>
      </c>
      <c r="AA322" s="48">
        <v>48.7</v>
      </c>
      <c r="AB322" s="48">
        <v>64.540000000000006</v>
      </c>
      <c r="AC322" s="48">
        <v>64.569999999999993</v>
      </c>
      <c r="AD322" s="48">
        <v>61.12</v>
      </c>
      <c r="AE322" s="48">
        <v>55.91</v>
      </c>
      <c r="AF322" s="45">
        <f>RANK(R322,D322:R322,1)</f>
        <v>5</v>
      </c>
      <c r="AG322" s="45">
        <f>RANK(R322,D322:AE322,1)</f>
        <v>13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22"/>
  <sheetViews>
    <sheetView showGridLines="0" zoomScale="96" zoomScaleNormal="96" workbookViewId="0">
      <pane ySplit="8" topLeftCell="A312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85</v>
      </c>
      <c r="AG1" s="54"/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3">
      <c r="A266" s="42">
        <v>2020</v>
      </c>
      <c r="B266" s="47">
        <f t="shared" ref="B266:B322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 t="shared" ref="AF316:AF321" si="26">RANK(R316,D316:R316,1)</f>
        <v>6</v>
      </c>
      <c r="AG316" s="45">
        <f t="shared" ref="AG316:AG321" si="27">RANK(R316,D316:AE316,1)</f>
        <v>18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126.35</v>
      </c>
      <c r="E317" s="48">
        <v>128.66999999999999</v>
      </c>
      <c r="F317" s="48">
        <v>160.06</v>
      </c>
      <c r="G317" s="48">
        <v>158.78</v>
      </c>
      <c r="H317" s="48">
        <v>144.66999999999999</v>
      </c>
      <c r="I317" s="48">
        <v>142.6</v>
      </c>
      <c r="J317" s="48">
        <v>146.97999999999999</v>
      </c>
      <c r="K317" s="48">
        <v>146.04</v>
      </c>
      <c r="L317" s="48">
        <v>148.19999999999999</v>
      </c>
      <c r="M317" s="48">
        <v>120.62</v>
      </c>
      <c r="N317" s="48">
        <v>157.68</v>
      </c>
      <c r="O317" s="48">
        <v>139.07</v>
      </c>
      <c r="P317" s="48">
        <v>126.55</v>
      </c>
      <c r="Q317" s="48">
        <v>123.99</v>
      </c>
      <c r="R317" s="48">
        <v>136.41085873610885</v>
      </c>
      <c r="S317" s="48">
        <v>106.77</v>
      </c>
      <c r="T317" s="48">
        <v>126.77</v>
      </c>
      <c r="U317" s="48">
        <v>118.37</v>
      </c>
      <c r="V317" s="48">
        <v>118.79</v>
      </c>
      <c r="W317" s="48">
        <v>132.41</v>
      </c>
      <c r="X317" s="48">
        <v>124.39</v>
      </c>
      <c r="Y317" s="48">
        <v>127.82</v>
      </c>
      <c r="Z317" s="48">
        <v>114.31</v>
      </c>
      <c r="AA317" s="48">
        <v>112.87</v>
      </c>
      <c r="AB317" s="48">
        <v>120.08</v>
      </c>
      <c r="AC317" s="48">
        <v>117.92</v>
      </c>
      <c r="AD317" s="48">
        <v>124.41</v>
      </c>
      <c r="AE317" s="48">
        <v>126.23</v>
      </c>
      <c r="AF317" s="45">
        <f t="shared" si="26"/>
        <v>6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126.42</v>
      </c>
      <c r="E318" s="48">
        <v>132.38</v>
      </c>
      <c r="F318" s="48">
        <v>163.16999999999999</v>
      </c>
      <c r="G318" s="48">
        <v>150.97</v>
      </c>
      <c r="H318" s="48">
        <v>146.16999999999999</v>
      </c>
      <c r="I318" s="48">
        <v>144.96</v>
      </c>
      <c r="J318" s="48">
        <v>149.13</v>
      </c>
      <c r="K318" s="48">
        <v>140.74</v>
      </c>
      <c r="L318" s="48">
        <v>146.75</v>
      </c>
      <c r="M318" s="48">
        <v>125.58</v>
      </c>
      <c r="N318" s="48">
        <v>159.57</v>
      </c>
      <c r="O318" s="48">
        <v>142.53</v>
      </c>
      <c r="P318" s="48">
        <v>124.87</v>
      </c>
      <c r="Q318" s="48">
        <v>127.5</v>
      </c>
      <c r="R318" s="48">
        <v>133.90713684663041</v>
      </c>
      <c r="S318" s="48">
        <v>104.22</v>
      </c>
      <c r="T318" s="48">
        <v>125.08</v>
      </c>
      <c r="U318" s="48">
        <v>115.15</v>
      </c>
      <c r="V318" s="48">
        <v>117.38</v>
      </c>
      <c r="W318" s="48">
        <v>130.93</v>
      </c>
      <c r="X318" s="48">
        <v>124.69</v>
      </c>
      <c r="Y318" s="48">
        <v>127.72</v>
      </c>
      <c r="Z318" s="48">
        <v>114.87</v>
      </c>
      <c r="AA318" s="48">
        <v>111.89</v>
      </c>
      <c r="AB318" s="48">
        <v>116.71</v>
      </c>
      <c r="AC318" s="48">
        <v>118.81</v>
      </c>
      <c r="AD318" s="48">
        <v>124.83</v>
      </c>
      <c r="AE318" s="48">
        <v>122.82</v>
      </c>
      <c r="AF318" s="45">
        <f t="shared" si="26"/>
        <v>6</v>
      </c>
      <c r="AG318" s="139">
        <f t="shared" si="27"/>
        <v>19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125.48</v>
      </c>
      <c r="E319" s="48">
        <v>129.58000000000001</v>
      </c>
      <c r="F319" s="48">
        <v>161.16</v>
      </c>
      <c r="G319" s="48">
        <v>154.57</v>
      </c>
      <c r="H319" s="48">
        <v>146.26</v>
      </c>
      <c r="I319" s="48">
        <v>142.62</v>
      </c>
      <c r="J319" s="48">
        <v>148.22</v>
      </c>
      <c r="K319" s="48">
        <v>145.04</v>
      </c>
      <c r="L319" s="48">
        <v>146.62</v>
      </c>
      <c r="M319" s="48">
        <v>122.81</v>
      </c>
      <c r="N319" s="48">
        <v>164.1</v>
      </c>
      <c r="O319" s="48">
        <v>141.69999999999999</v>
      </c>
      <c r="P319" s="48">
        <v>125.8</v>
      </c>
      <c r="Q319" s="48">
        <v>124.24</v>
      </c>
      <c r="R319" s="48">
        <v>134.71263112320355</v>
      </c>
      <c r="S319" s="48">
        <v>105.21</v>
      </c>
      <c r="T319" s="48">
        <v>126.9</v>
      </c>
      <c r="U319" s="48">
        <v>115.99</v>
      </c>
      <c r="V319" s="48">
        <v>116.41</v>
      </c>
      <c r="W319" s="48">
        <v>132</v>
      </c>
      <c r="X319" s="48">
        <v>124.19</v>
      </c>
      <c r="Y319" s="48">
        <v>120.81</v>
      </c>
      <c r="Z319" s="48">
        <v>114.38</v>
      </c>
      <c r="AA319" s="48">
        <v>112.02</v>
      </c>
      <c r="AB319" s="48">
        <v>117.63</v>
      </c>
      <c r="AC319" s="48">
        <v>118.12</v>
      </c>
      <c r="AD319" s="48">
        <v>125.73</v>
      </c>
      <c r="AE319" s="48">
        <v>124.8</v>
      </c>
      <c r="AF319" s="45">
        <f t="shared" si="26"/>
        <v>6</v>
      </c>
      <c r="AG319" s="139">
        <f t="shared" si="27"/>
        <v>19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125.37</v>
      </c>
      <c r="E320" s="48">
        <v>129.16</v>
      </c>
      <c r="F320" s="48">
        <v>160.86000000000001</v>
      </c>
      <c r="G320" s="48">
        <v>138.80000000000001</v>
      </c>
      <c r="H320" s="48">
        <v>146.04</v>
      </c>
      <c r="I320" s="48">
        <v>143.27000000000001</v>
      </c>
      <c r="J320" s="48">
        <v>147.75</v>
      </c>
      <c r="K320" s="48">
        <v>145.66999999999999</v>
      </c>
      <c r="L320" s="48">
        <v>145.05000000000001</v>
      </c>
      <c r="M320" s="48">
        <v>123.38</v>
      </c>
      <c r="N320" s="48">
        <v>161.83000000000001</v>
      </c>
      <c r="O320" s="48">
        <v>141.94999999999999</v>
      </c>
      <c r="P320" s="48">
        <v>125.56</v>
      </c>
      <c r="Q320" s="48">
        <v>125.75</v>
      </c>
      <c r="R320" s="48">
        <v>136.27737990040205</v>
      </c>
      <c r="S320" s="48">
        <v>105.14</v>
      </c>
      <c r="T320" s="48">
        <v>126.53</v>
      </c>
      <c r="U320" s="48">
        <v>115.27</v>
      </c>
      <c r="V320" s="48">
        <v>117.91</v>
      </c>
      <c r="W320" s="48">
        <v>132.66999999999999</v>
      </c>
      <c r="X320" s="48">
        <v>124.16</v>
      </c>
      <c r="Y320" s="48">
        <v>130.15</v>
      </c>
      <c r="Z320" s="48">
        <v>115.16</v>
      </c>
      <c r="AA320" s="48">
        <v>111.04</v>
      </c>
      <c r="AB320" s="48">
        <v>118.5</v>
      </c>
      <c r="AC320" s="48">
        <v>117.28</v>
      </c>
      <c r="AD320" s="48">
        <v>124.71</v>
      </c>
      <c r="AE320" s="48">
        <v>124.28</v>
      </c>
      <c r="AF320" s="45">
        <f t="shared" si="26"/>
        <v>6</v>
      </c>
      <c r="AG320" s="139">
        <f t="shared" si="27"/>
        <v>19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131.36000000000001</v>
      </c>
      <c r="E321" s="48">
        <v>133.72999999999999</v>
      </c>
      <c r="F321" s="48">
        <v>169.78</v>
      </c>
      <c r="G321" s="48">
        <v>144.62</v>
      </c>
      <c r="H321" s="48">
        <v>150.38999999999999</v>
      </c>
      <c r="I321" s="48">
        <v>149.15</v>
      </c>
      <c r="J321" s="48">
        <v>152.43</v>
      </c>
      <c r="K321" s="48">
        <v>148.26</v>
      </c>
      <c r="L321" s="48">
        <v>150.5</v>
      </c>
      <c r="M321" s="48">
        <v>128.76</v>
      </c>
      <c r="N321" s="48">
        <v>164.01</v>
      </c>
      <c r="O321" s="48">
        <v>146.88999999999999</v>
      </c>
      <c r="P321" s="48">
        <v>130.25</v>
      </c>
      <c r="Q321" s="48">
        <v>123.54</v>
      </c>
      <c r="R321" s="48">
        <v>136.75740321165972</v>
      </c>
      <c r="S321" s="48">
        <v>108.26</v>
      </c>
      <c r="T321" s="48">
        <v>128.25</v>
      </c>
      <c r="U321" s="48">
        <v>117.49</v>
      </c>
      <c r="V321" s="48">
        <v>119.78</v>
      </c>
      <c r="W321" s="48">
        <v>137.49</v>
      </c>
      <c r="X321" s="48">
        <v>129.08000000000001</v>
      </c>
      <c r="Y321" s="48">
        <v>136.72999999999999</v>
      </c>
      <c r="Z321" s="48">
        <v>124.65</v>
      </c>
      <c r="AA321" s="48">
        <v>112.47</v>
      </c>
      <c r="AB321" s="48">
        <v>122.11</v>
      </c>
      <c r="AC321" s="48">
        <v>125.59</v>
      </c>
      <c r="AD321" s="48">
        <v>131.19</v>
      </c>
      <c r="AE321" s="48">
        <v>127.14</v>
      </c>
      <c r="AF321" s="45">
        <f t="shared" si="26"/>
        <v>6</v>
      </c>
      <c r="AG321" s="139">
        <f t="shared" si="27"/>
        <v>18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48">
        <v>131.08000000000001</v>
      </c>
      <c r="E322" s="48">
        <v>136.96</v>
      </c>
      <c r="F322" s="48">
        <v>169.16</v>
      </c>
      <c r="G322" s="48">
        <v>151.52000000000001</v>
      </c>
      <c r="H322" s="48">
        <v>150.12</v>
      </c>
      <c r="I322" s="48">
        <v>149.53</v>
      </c>
      <c r="J322" s="48">
        <v>152.77000000000001</v>
      </c>
      <c r="K322" s="48">
        <v>150.37</v>
      </c>
      <c r="L322" s="48">
        <v>151.57</v>
      </c>
      <c r="M322" s="48">
        <v>129.41999999999999</v>
      </c>
      <c r="N322" s="48">
        <v>164.06</v>
      </c>
      <c r="O322" s="48">
        <v>147.28</v>
      </c>
      <c r="P322" s="48">
        <v>130.74</v>
      </c>
      <c r="Q322" s="48">
        <v>123.92</v>
      </c>
      <c r="R322" s="48">
        <v>139.34766107184706</v>
      </c>
      <c r="S322" s="48">
        <v>106.7</v>
      </c>
      <c r="T322" s="48">
        <v>130.16999999999999</v>
      </c>
      <c r="U322" s="48">
        <v>118.97</v>
      </c>
      <c r="V322" s="48">
        <v>121.07</v>
      </c>
      <c r="W322" s="48">
        <v>137.15</v>
      </c>
      <c r="X322" s="48">
        <v>129.47</v>
      </c>
      <c r="Y322" s="48">
        <v>136.43</v>
      </c>
      <c r="Z322" s="48">
        <v>124.64</v>
      </c>
      <c r="AA322" s="48">
        <v>111.31</v>
      </c>
      <c r="AB322" s="48">
        <v>123.86</v>
      </c>
      <c r="AC322" s="48">
        <v>127.06</v>
      </c>
      <c r="AD322" s="48">
        <v>131.75</v>
      </c>
      <c r="AE322" s="48">
        <v>128.66999999999999</v>
      </c>
      <c r="AF322" s="45">
        <f>RANK(R322,D322:R322,1)</f>
        <v>6</v>
      </c>
      <c r="AG322" s="45">
        <f>RANK(R322,D322:AE322,1)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23"/>
  <sheetViews>
    <sheetView showGridLines="0" zoomScale="99" zoomScaleNormal="99" workbookViewId="0">
      <pane ySplit="9" topLeftCell="A321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89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3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3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3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3">
      <c r="A267" s="42">
        <v>2020</v>
      </c>
      <c r="B267" s="24">
        <f t="shared" ref="B267:B323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3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3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3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3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3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3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3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3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3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3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3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3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3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3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3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3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3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3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3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3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3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3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3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3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3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3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3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3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3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3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3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3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3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3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3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3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3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3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3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3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3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3">
      <c r="A309" s="91">
        <v>2023</v>
      </c>
      <c r="B309" s="24">
        <f t="shared" si="12"/>
        <v>45261</v>
      </c>
      <c r="C309" s="46" t="s">
        <v>123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3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3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3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3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3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ht="13" x14ac:dyDescent="0.3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ht="13" x14ac:dyDescent="0.3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ht="13" x14ac:dyDescent="0.3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ref="AF317:AF322" si="25">RANK(R317,D317:R317,1)</f>
        <v>7</v>
      </c>
      <c r="AG317" s="45">
        <f t="shared" ref="AG317:AG322" si="26">RANK(R317,D317:AE317,1)</f>
        <v>20</v>
      </c>
    </row>
    <row r="318" spans="1:33" ht="13" x14ac:dyDescent="0.3">
      <c r="A318" s="91">
        <v>2024</v>
      </c>
      <c r="B318" s="24">
        <f t="shared" si="12"/>
        <v>45536</v>
      </c>
      <c r="C318" s="46" t="s">
        <v>17</v>
      </c>
      <c r="D318" s="92">
        <f>'5.1.1 (incl tax)'!D317-'5.1.1 (excl tax)'!D317</f>
        <v>70.989999999999995</v>
      </c>
      <c r="E318" s="92">
        <f>'5.1.1 (incl tax)'!E317-'5.1.1 (excl tax)'!E317</f>
        <v>72.88</v>
      </c>
      <c r="F318" s="92">
        <f>'5.1.1 (incl tax)'!F317-'5.1.1 (excl tax)'!F317</f>
        <v>89.65</v>
      </c>
      <c r="G318" s="92">
        <f>'5.1.1 (incl tax)'!G317-'5.1.1 (excl tax)'!G317</f>
        <v>91.58</v>
      </c>
      <c r="H318" s="92">
        <f>'5.1.1 (incl tax)'!H317-'5.1.1 (excl tax)'!H317</f>
        <v>82.339999999999989</v>
      </c>
      <c r="I318" s="92">
        <f>'5.1.1 (incl tax)'!I317-'5.1.1 (excl tax)'!I317</f>
        <v>86.539999999999992</v>
      </c>
      <c r="J318" s="92">
        <f>'5.1.1 (incl tax)'!J317-'5.1.1 (excl tax)'!J317</f>
        <v>88.699999999999989</v>
      </c>
      <c r="K318" s="92">
        <f>'5.1.1 (incl tax)'!K317-'5.1.1 (excl tax)'!K317</f>
        <v>85.549999999999983</v>
      </c>
      <c r="L318" s="92">
        <f>'5.1.1 (incl tax)'!L317-'5.1.1 (excl tax)'!L317</f>
        <v>88.079999999999984</v>
      </c>
      <c r="M318" s="92">
        <f>'5.1.1 (incl tax)'!M317-'5.1.1 (excl tax)'!M317</f>
        <v>63.74</v>
      </c>
      <c r="N318" s="92">
        <f>'5.1.1 (incl tax)'!N317-'5.1.1 (excl tax)'!N317</f>
        <v>94.51</v>
      </c>
      <c r="O318" s="92">
        <f>'5.1.1 (incl tax)'!O317-'5.1.1 (excl tax)'!O317</f>
        <v>79.44</v>
      </c>
      <c r="P318" s="92">
        <f>'5.1.1 (incl tax)'!P317-'5.1.1 (excl tax)'!P317</f>
        <v>61.78</v>
      </c>
      <c r="Q318" s="92">
        <f>'5.1.1 (incl tax)'!Q317-'5.1.1 (excl tax)'!Q317</f>
        <v>67.289999999999992</v>
      </c>
      <c r="R318" s="92">
        <f>'5.1.1 (incl tax)'!R317-'5.1.1 (excl tax)'!R317</f>
        <v>75.685143122684806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5"/>
        <v>6</v>
      </c>
      <c r="AG318" s="45">
        <f t="shared" si="26"/>
        <v>19</v>
      </c>
    </row>
    <row r="319" spans="1:33" ht="13" x14ac:dyDescent="0.3">
      <c r="A319" s="91">
        <v>2024</v>
      </c>
      <c r="B319" s="24">
        <f t="shared" si="12"/>
        <v>45566</v>
      </c>
      <c r="C319" s="46" t="s">
        <v>16</v>
      </c>
      <c r="D319" s="92">
        <f>'5.1.1 (incl tax)'!D318-'5.1.1 (excl tax)'!D318</f>
        <v>70.569999999999993</v>
      </c>
      <c r="E319" s="92">
        <f>'5.1.1 (incl tax)'!E318-'5.1.1 (excl tax)'!E318</f>
        <v>73.09</v>
      </c>
      <c r="F319" s="92">
        <f>'5.1.1 (incl tax)'!F318-'5.1.1 (excl tax)'!F318</f>
        <v>89.779999999999987</v>
      </c>
      <c r="G319" s="92">
        <f>'5.1.1 (incl tax)'!G318-'5.1.1 (excl tax)'!G318</f>
        <v>89.539999999999992</v>
      </c>
      <c r="H319" s="92">
        <f>'5.1.1 (incl tax)'!H318-'5.1.1 (excl tax)'!H318</f>
        <v>82.089999999999989</v>
      </c>
      <c r="I319" s="92">
        <f>'5.1.1 (incl tax)'!I318-'5.1.1 (excl tax)'!I318</f>
        <v>86.37</v>
      </c>
      <c r="J319" s="92">
        <f>'5.1.1 (incl tax)'!J318-'5.1.1 (excl tax)'!J318</f>
        <v>88.59</v>
      </c>
      <c r="K319" s="92">
        <f>'5.1.1 (incl tax)'!K318-'5.1.1 (excl tax)'!K318</f>
        <v>85.5</v>
      </c>
      <c r="L319" s="92">
        <f>'5.1.1 (incl tax)'!L318-'5.1.1 (excl tax)'!L318</f>
        <v>87.289999999999992</v>
      </c>
      <c r="M319" s="92">
        <f>'5.1.1 (incl tax)'!M318-'5.1.1 (excl tax)'!M318</f>
        <v>64.05</v>
      </c>
      <c r="N319" s="92">
        <f>'5.1.1 (incl tax)'!N318-'5.1.1 (excl tax)'!N318</f>
        <v>94.25</v>
      </c>
      <c r="O319" s="92">
        <f>'5.1.1 (incl tax)'!O318-'5.1.1 (excl tax)'!O318</f>
        <v>79.62</v>
      </c>
      <c r="P319" s="92">
        <f>'5.1.1 (incl tax)'!P318-'5.1.1 (excl tax)'!P318</f>
        <v>61.140000000000008</v>
      </c>
      <c r="Q319" s="92">
        <f>'5.1.1 (incl tax)'!Q318-'5.1.1 (excl tax)'!Q318</f>
        <v>67.42</v>
      </c>
      <c r="R319" s="92">
        <f>'5.1.1 (incl tax)'!R318-'5.1.1 (excl tax)'!R318</f>
        <v>75.267856141105071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5"/>
        <v>6</v>
      </c>
      <c r="AG319" s="45">
        <f t="shared" si="26"/>
        <v>19</v>
      </c>
    </row>
    <row r="320" spans="1:33" ht="13" x14ac:dyDescent="0.3">
      <c r="A320" s="91">
        <v>2024</v>
      </c>
      <c r="B320" s="24">
        <f t="shared" si="12"/>
        <v>45597</v>
      </c>
      <c r="C320" s="46" t="s">
        <v>28</v>
      </c>
      <c r="D320" s="92">
        <f>'5.1.1 (incl tax)'!D319-'5.1.1 (excl tax)'!D319</f>
        <v>70.47</v>
      </c>
      <c r="E320" s="92">
        <f>'5.1.1 (incl tax)'!E319-'5.1.1 (excl tax)'!E319</f>
        <v>72.660000000000011</v>
      </c>
      <c r="F320" s="92">
        <f>'5.1.1 (incl tax)'!F319-'5.1.1 (excl tax)'!F319</f>
        <v>89.46</v>
      </c>
      <c r="G320" s="92">
        <f>'5.1.1 (incl tax)'!G319-'5.1.1 (excl tax)'!G319</f>
        <v>90.309999999999988</v>
      </c>
      <c r="H320" s="92">
        <f>'5.1.1 (incl tax)'!H319-'5.1.1 (excl tax)'!H319</f>
        <v>82.169999999999987</v>
      </c>
      <c r="I320" s="92">
        <f>'5.1.1 (incl tax)'!I319-'5.1.1 (excl tax)'!I319</f>
        <v>86.070000000000007</v>
      </c>
      <c r="J320" s="92">
        <f>'5.1.1 (incl tax)'!J319-'5.1.1 (excl tax)'!J319</f>
        <v>88.490000000000009</v>
      </c>
      <c r="K320" s="92">
        <f>'5.1.1 (incl tax)'!K319-'5.1.1 (excl tax)'!K319</f>
        <v>86.36999999999999</v>
      </c>
      <c r="L320" s="92">
        <f>'5.1.1 (incl tax)'!L319-'5.1.1 (excl tax)'!L319</f>
        <v>87.330000000000013</v>
      </c>
      <c r="M320" s="92">
        <f>'5.1.1 (incl tax)'!M319-'5.1.1 (excl tax)'!M319</f>
        <v>63.71</v>
      </c>
      <c r="N320" s="92">
        <f>'5.1.1 (incl tax)'!N319-'5.1.1 (excl tax)'!N319</f>
        <v>95.11</v>
      </c>
      <c r="O320" s="92">
        <f>'5.1.1 (incl tax)'!O319-'5.1.1 (excl tax)'!O319</f>
        <v>79.529999999999987</v>
      </c>
      <c r="P320" s="92">
        <f>'5.1.1 (incl tax)'!P319-'5.1.1 (excl tax)'!P319</f>
        <v>61.349999999999994</v>
      </c>
      <c r="Q320" s="92">
        <f>'5.1.1 (incl tax)'!Q319-'5.1.1 (excl tax)'!Q319</f>
        <v>66</v>
      </c>
      <c r="R320" s="92">
        <f>'5.1.1 (incl tax)'!R319-'5.1.1 (excl tax)'!R319</f>
        <v>75.40210518720059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5"/>
        <v>6</v>
      </c>
      <c r="AG320" s="45">
        <f t="shared" si="26"/>
        <v>19</v>
      </c>
    </row>
    <row r="321" spans="1:33" ht="13" x14ac:dyDescent="0.3">
      <c r="A321" s="91">
        <v>2024</v>
      </c>
      <c r="B321" s="24">
        <f t="shared" si="12"/>
        <v>45627</v>
      </c>
      <c r="C321" s="46" t="s">
        <v>17</v>
      </c>
      <c r="D321" s="92">
        <f>'5.1.1 (incl tax)'!D320-'5.1.1 (excl tax)'!D320</f>
        <v>70.010000000000005</v>
      </c>
      <c r="E321" s="92">
        <f>'5.1.1 (incl tax)'!E320-'5.1.1 (excl tax)'!E320</f>
        <v>72.150000000000006</v>
      </c>
      <c r="F321" s="92">
        <f>'5.1.1 (incl tax)'!F320-'5.1.1 (excl tax)'!F320</f>
        <v>88.890000000000015</v>
      </c>
      <c r="G321" s="92">
        <f>'5.1.1 (incl tax)'!G320-'5.1.1 (excl tax)'!G320</f>
        <v>86.730000000000018</v>
      </c>
      <c r="H321" s="92">
        <f>'5.1.1 (incl tax)'!H320-'5.1.1 (excl tax)'!H320</f>
        <v>81.61999999999999</v>
      </c>
      <c r="I321" s="92">
        <f>'5.1.1 (incl tax)'!I320-'5.1.1 (excl tax)'!I320</f>
        <v>85.610000000000014</v>
      </c>
      <c r="J321" s="92">
        <f>'5.1.1 (incl tax)'!J320-'5.1.1 (excl tax)'!J320</f>
        <v>87.87</v>
      </c>
      <c r="K321" s="92">
        <f>'5.1.1 (incl tax)'!K320-'5.1.1 (excl tax)'!K320</f>
        <v>85.969999999999985</v>
      </c>
      <c r="L321" s="92">
        <f>'5.1.1 (incl tax)'!L320-'5.1.1 (excl tax)'!L320</f>
        <v>86.52000000000001</v>
      </c>
      <c r="M321" s="92">
        <f>'5.1.1 (incl tax)'!M320-'5.1.1 (excl tax)'!M320</f>
        <v>63.389999999999993</v>
      </c>
      <c r="N321" s="92">
        <f>'5.1.1 (incl tax)'!N320-'5.1.1 (excl tax)'!N320</f>
        <v>94.13000000000001</v>
      </c>
      <c r="O321" s="92">
        <f>'5.1.1 (incl tax)'!O320-'5.1.1 (excl tax)'!O320</f>
        <v>79.109999999999985</v>
      </c>
      <c r="P321" s="92">
        <f>'5.1.1 (incl tax)'!P320-'5.1.1 (excl tax)'!P320</f>
        <v>60.960000000000008</v>
      </c>
      <c r="Q321" s="92">
        <f>'5.1.1 (incl tax)'!Q320-'5.1.1 (excl tax)'!Q320</f>
        <v>66.45</v>
      </c>
      <c r="R321" s="92">
        <f>'5.1.1 (incl tax)'!R320-'5.1.1 (excl tax)'!R320</f>
        <v>75.662896650067012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si="25"/>
        <v>6</v>
      </c>
      <c r="AG321" s="45">
        <f t="shared" si="26"/>
        <v>19</v>
      </c>
    </row>
    <row r="322" spans="1:33" ht="13" x14ac:dyDescent="0.3">
      <c r="A322" s="91">
        <v>2025</v>
      </c>
      <c r="B322" s="24">
        <f t="shared" si="12"/>
        <v>45658</v>
      </c>
      <c r="C322" s="46" t="s">
        <v>27</v>
      </c>
      <c r="D322" s="92">
        <f>'5.1.1 (incl tax)'!D321-'5.1.1 (excl tax)'!D321</f>
        <v>73.550000000000011</v>
      </c>
      <c r="E322" s="92">
        <f>'5.1.1 (incl tax)'!E321-'5.1.1 (excl tax)'!E321</f>
        <v>73.579999999999984</v>
      </c>
      <c r="F322" s="92">
        <f>'5.1.1 (incl tax)'!F321-'5.1.1 (excl tax)'!F321</f>
        <v>93.69</v>
      </c>
      <c r="G322" s="92">
        <f>'5.1.1 (incl tax)'!G321-'5.1.1 (excl tax)'!G321</f>
        <v>88.63</v>
      </c>
      <c r="H322" s="92">
        <f>'5.1.1 (incl tax)'!H321-'5.1.1 (excl tax)'!H321</f>
        <v>83.11999999999999</v>
      </c>
      <c r="I322" s="92">
        <f>'5.1.1 (incl tax)'!I321-'5.1.1 (excl tax)'!I321</f>
        <v>89.27000000000001</v>
      </c>
      <c r="J322" s="92">
        <f>'5.1.1 (incl tax)'!J321-'5.1.1 (excl tax)'!J321</f>
        <v>89.550000000000011</v>
      </c>
      <c r="K322" s="92">
        <f>'5.1.1 (incl tax)'!K321-'5.1.1 (excl tax)'!K321</f>
        <v>87.21</v>
      </c>
      <c r="L322" s="92">
        <f>'5.1.1 (incl tax)'!L321-'5.1.1 (excl tax)'!L321</f>
        <v>88.27000000000001</v>
      </c>
      <c r="M322" s="92">
        <f>'5.1.1 (incl tax)'!M321-'5.1.1 (excl tax)'!M321</f>
        <v>65.639999999999986</v>
      </c>
      <c r="N322" s="92">
        <f>'5.1.1 (incl tax)'!N321-'5.1.1 (excl tax)'!N321</f>
        <v>95.36999999999999</v>
      </c>
      <c r="O322" s="92">
        <f>'5.1.1 (incl tax)'!O321-'5.1.1 (excl tax)'!O321</f>
        <v>80.719999999999985</v>
      </c>
      <c r="P322" s="92">
        <f>'5.1.1 (incl tax)'!P321-'5.1.1 (excl tax)'!P321</f>
        <v>62.28</v>
      </c>
      <c r="Q322" s="92">
        <f>'5.1.1 (incl tax)'!Q321-'5.1.1 (excl tax)'!Q321</f>
        <v>61.990000000000009</v>
      </c>
      <c r="R322" s="92">
        <f>'5.1.1 (incl tax)'!R321-'5.1.1 (excl tax)'!R321</f>
        <v>75.742900535276618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5"/>
        <v>6</v>
      </c>
      <c r="AG322" s="45">
        <f t="shared" si="26"/>
        <v>19</v>
      </c>
    </row>
    <row r="323" spans="1:33" ht="13" x14ac:dyDescent="0.3">
      <c r="A323" s="91">
        <v>2025</v>
      </c>
      <c r="B323" s="24">
        <f t="shared" si="12"/>
        <v>45689</v>
      </c>
      <c r="C323" s="46" t="s">
        <v>15</v>
      </c>
      <c r="D323" s="92">
        <f>'5.1.1 (incl tax)'!D322-'5.1.1 (excl tax)'!D322</f>
        <v>72.960000000000008</v>
      </c>
      <c r="E323" s="92">
        <f>'5.1.1 (incl tax)'!E322-'5.1.1 (excl tax)'!E322</f>
        <v>73.63000000000001</v>
      </c>
      <c r="F323" s="92">
        <f>'5.1.1 (incl tax)'!F322-'5.1.1 (excl tax)'!F322</f>
        <v>92.96</v>
      </c>
      <c r="G323" s="92">
        <f>'5.1.1 (incl tax)'!G322-'5.1.1 (excl tax)'!G322</f>
        <v>89.330000000000013</v>
      </c>
      <c r="H323" s="92">
        <f>'5.1.1 (incl tax)'!H322-'5.1.1 (excl tax)'!H322</f>
        <v>82.47</v>
      </c>
      <c r="I323" s="92">
        <f>'5.1.1 (incl tax)'!I322-'5.1.1 (excl tax)'!I322</f>
        <v>88.66</v>
      </c>
      <c r="J323" s="92">
        <f>'5.1.1 (incl tax)'!J322-'5.1.1 (excl tax)'!J322</f>
        <v>89</v>
      </c>
      <c r="K323" s="92">
        <f>'5.1.1 (incl tax)'!K322-'5.1.1 (excl tax)'!K322</f>
        <v>87</v>
      </c>
      <c r="L323" s="92">
        <f>'5.1.1 (incl tax)'!L322-'5.1.1 (excl tax)'!L322</f>
        <v>87.84</v>
      </c>
      <c r="M323" s="92">
        <f>'5.1.1 (incl tax)'!M322-'5.1.1 (excl tax)'!M322</f>
        <v>65.249999999999986</v>
      </c>
      <c r="N323" s="92">
        <f>'5.1.1 (incl tax)'!N322-'5.1.1 (excl tax)'!N322</f>
        <v>94.69</v>
      </c>
      <c r="O323" s="92">
        <f>'5.1.1 (incl tax)'!O322-'5.1.1 (excl tax)'!O322</f>
        <v>80.23</v>
      </c>
      <c r="P323" s="92">
        <f>'5.1.1 (incl tax)'!P322-'5.1.1 (excl tax)'!P322</f>
        <v>61.960000000000008</v>
      </c>
      <c r="Q323" s="92">
        <f>'5.1.1 (incl tax)'!Q322-'5.1.1 (excl tax)'!Q322</f>
        <v>62.63</v>
      </c>
      <c r="R323" s="92">
        <f>'5.1.1 (incl tax)'!R322-'5.1.1 (excl tax)'!R322</f>
        <v>76.174610178641174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>RANK(R323,D323:R323,1)</f>
        <v>6</v>
      </c>
      <c r="AG323" s="45">
        <f>RANK(R323,D323:AE323,1)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23"/>
  <sheetViews>
    <sheetView showGridLines="0" zoomScale="96" zoomScaleNormal="96" workbookViewId="0">
      <pane ySplit="9" topLeftCell="A321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91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64.531057373162653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71.877200394310677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3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3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3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3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3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3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3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3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3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49.486563251037794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3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3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3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3">
      <c r="A267" s="42">
        <v>2020</v>
      </c>
      <c r="B267" s="47">
        <f t="shared" ref="B267:B323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3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3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3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3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3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3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3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3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3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3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3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3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3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3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3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3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3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3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3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3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3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3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3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3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3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3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3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3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3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3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3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3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3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3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3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3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3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3">
      <c r="A309" s="42">
        <v>2023</v>
      </c>
      <c r="B309" s="47">
        <f t="shared" si="14"/>
        <v>45261</v>
      </c>
      <c r="C309" s="46" t="s">
        <v>123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3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3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3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3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3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ht="13" x14ac:dyDescent="0.3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 t="shared" ref="AF315:AF320" si="29">RANK(R315,D315:R315,1)</f>
        <v>6</v>
      </c>
      <c r="AG315" s="45">
        <f t="shared" ref="AG315:AG320" si="30">RANK(R315,D315:AE315,1)</f>
        <v>17</v>
      </c>
    </row>
    <row r="316" spans="1:33" ht="13" x14ac:dyDescent="0.3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 t="shared" si="29"/>
        <v>8</v>
      </c>
      <c r="AG316" s="45">
        <f t="shared" si="30"/>
        <v>20</v>
      </c>
    </row>
    <row r="317" spans="1:33" ht="13" x14ac:dyDescent="0.3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 t="shared" si="29"/>
        <v>6</v>
      </c>
      <c r="AG317" s="45">
        <f t="shared" si="30"/>
        <v>18</v>
      </c>
    </row>
    <row r="318" spans="1:33" ht="13" x14ac:dyDescent="0.3">
      <c r="A318" s="42">
        <v>2024</v>
      </c>
      <c r="B318" s="47">
        <f t="shared" si="14"/>
        <v>45536</v>
      </c>
      <c r="C318" s="46" t="s">
        <v>17</v>
      </c>
      <c r="D318" s="48">
        <f>('5.1.1 (tax amount)'!D318/'5.1.1 (incl tax)'!D317)*100</f>
        <v>56.185199841709533</v>
      </c>
      <c r="E318" s="48">
        <f>('5.1.1 (tax amount)'!E318/'5.1.1 (incl tax)'!E317)*100</f>
        <v>56.641019662703037</v>
      </c>
      <c r="F318" s="48">
        <f>('5.1.1 (tax amount)'!F318/'5.1.1 (incl tax)'!F317)*100</f>
        <v>56.010246157690865</v>
      </c>
      <c r="G318" s="48">
        <f>('5.1.1 (tax amount)'!G318/'5.1.1 (incl tax)'!G317)*100</f>
        <v>57.677289331150014</v>
      </c>
      <c r="H318" s="48">
        <f>('5.1.1 (tax amount)'!H318/'5.1.1 (incl tax)'!H317)*100</f>
        <v>56.91573926868044</v>
      </c>
      <c r="I318" s="48">
        <f>('5.1.1 (tax amount)'!I318/'5.1.1 (incl tax)'!I317)*100</f>
        <v>60.687237026647963</v>
      </c>
      <c r="J318" s="48">
        <f>('5.1.1 (tax amount)'!J318/'5.1.1 (incl tax)'!J317)*100</f>
        <v>60.348346713838616</v>
      </c>
      <c r="K318" s="48">
        <f>('5.1.1 (tax amount)'!K318/'5.1.1 (incl tax)'!K317)*100</f>
        <v>58.579841139413844</v>
      </c>
      <c r="L318" s="48">
        <f>('5.1.1 (tax amount)'!L318/'5.1.1 (incl tax)'!L317)*100</f>
        <v>59.4331983805668</v>
      </c>
      <c r="M318" s="48">
        <f>('5.1.1 (tax amount)'!M318/'5.1.1 (incl tax)'!M317)*100</f>
        <v>52.843641187199466</v>
      </c>
      <c r="N318" s="48">
        <f>('5.1.1 (tax amount)'!N318/'5.1.1 (incl tax)'!N317)*100</f>
        <v>59.937848807711823</v>
      </c>
      <c r="O318" s="48">
        <f>('5.1.1 (tax amount)'!O318/'5.1.1 (incl tax)'!O317)*100</f>
        <v>57.122312504494147</v>
      </c>
      <c r="P318" s="48">
        <f>('5.1.1 (tax amount)'!P318/'5.1.1 (incl tax)'!P317)*100</f>
        <v>48.818648755432633</v>
      </c>
      <c r="Q318" s="48">
        <f>('5.1.1 (tax amount)'!Q318/'5.1.1 (incl tax)'!Q317)*100</f>
        <v>54.270505685942403</v>
      </c>
      <c r="R318" s="48">
        <f>('5.1.1 (tax amount)'!R318/'5.1.1 (incl tax)'!R317)*100</f>
        <v>55.483224593652125</v>
      </c>
      <c r="S318" s="48">
        <f>('5.1.1 (tax amount)'!S318/'5.1.1 (incl tax)'!S317)*100</f>
        <v>45.302987730635948</v>
      </c>
      <c r="T318" s="48">
        <f>('5.1.1 (tax amount)'!T318/'5.1.1 (incl tax)'!T317)*100</f>
        <v>54.042754594935701</v>
      </c>
      <c r="U318" s="48">
        <f>('5.1.1 (tax amount)'!U318/'5.1.1 (incl tax)'!U317)*100</f>
        <v>47.2501478415139</v>
      </c>
      <c r="V318" s="48">
        <f>('5.1.1 (tax amount)'!V318/'5.1.1 (incl tax)'!V317)*100</f>
        <v>53.59036955972725</v>
      </c>
      <c r="W318" s="48">
        <f>('5.1.1 (tax amount)'!W318/'5.1.1 (incl tax)'!W317)*100</f>
        <v>52.480930443319984</v>
      </c>
      <c r="X318" s="48">
        <f>('5.1.1 (tax amount)'!X318/'5.1.1 (incl tax)'!X317)*100</f>
        <v>48.058525604952166</v>
      </c>
      <c r="Y318" s="48">
        <f>('5.1.1 (tax amount)'!Y318/'5.1.1 (incl tax)'!Y317)*100</f>
        <v>55.499921764982005</v>
      </c>
      <c r="Z318" s="48">
        <f>('5.1.1 (tax amount)'!Z318/'5.1.1 (incl tax)'!Z317)*100</f>
        <v>51.692765287376432</v>
      </c>
      <c r="AA318" s="48">
        <f>('5.1.1 (tax amount)'!AA318/'5.1.1 (incl tax)'!AA317)*100</f>
        <v>56.250553734384688</v>
      </c>
      <c r="AB318" s="48">
        <f>('5.1.1 (tax amount)'!AB318/'5.1.1 (incl tax)'!AB317)*100</f>
        <v>48.342771485676209</v>
      </c>
      <c r="AC318" s="48">
        <f>('5.1.1 (tax amount)'!AC318/'5.1.1 (incl tax)'!AC317)*100</f>
        <v>50.18656716417911</v>
      </c>
      <c r="AD318" s="48">
        <f>('5.1.1 (tax amount)'!AD318/'5.1.1 (incl tax)'!AD317)*100</f>
        <v>54.15159553090588</v>
      </c>
      <c r="AE318" s="48">
        <f>('5.1.1 (tax amount)'!AE318/'5.1.1 (incl tax)'!AE317)*100</f>
        <v>57.799255327576645</v>
      </c>
      <c r="AF318" s="45">
        <f t="shared" si="29"/>
        <v>4</v>
      </c>
      <c r="AG318" s="45">
        <f t="shared" si="30"/>
        <v>14</v>
      </c>
    </row>
    <row r="319" spans="1:33" ht="13" x14ac:dyDescent="0.3">
      <c r="A319" s="42">
        <v>2024</v>
      </c>
      <c r="B319" s="47">
        <f t="shared" si="14"/>
        <v>45566</v>
      </c>
      <c r="C319" s="46" t="s">
        <v>16</v>
      </c>
      <c r="D319" s="48">
        <f>('5.1.1 (tax amount)'!D319/'5.1.1 (incl tax)'!D318)*100</f>
        <v>55.821863629172597</v>
      </c>
      <c r="E319" s="48">
        <f>('5.1.1 (tax amount)'!E319/'5.1.1 (incl tax)'!E318)*100</f>
        <v>55.212267714156226</v>
      </c>
      <c r="F319" s="48">
        <f>('5.1.1 (tax amount)'!F319/'5.1.1 (incl tax)'!F318)*100</f>
        <v>55.022369308083583</v>
      </c>
      <c r="G319" s="48">
        <f>('5.1.1 (tax amount)'!G319/'5.1.1 (incl tax)'!G318)*100</f>
        <v>59.309796648340729</v>
      </c>
      <c r="H319" s="48">
        <f>('5.1.1 (tax amount)'!H319/'5.1.1 (incl tax)'!H318)*100</f>
        <v>56.160634877197779</v>
      </c>
      <c r="I319" s="48">
        <f>('5.1.1 (tax amount)'!I319/'5.1.1 (incl tax)'!I318)*100</f>
        <v>59.581953642384114</v>
      </c>
      <c r="J319" s="48">
        <f>('5.1.1 (tax amount)'!J319/'5.1.1 (incl tax)'!J318)*100</f>
        <v>59.404546368939862</v>
      </c>
      <c r="K319" s="48">
        <f>('5.1.1 (tax amount)'!K319/'5.1.1 (incl tax)'!K318)*100</f>
        <v>60.750319738524936</v>
      </c>
      <c r="L319" s="48">
        <f>('5.1.1 (tax amount)'!L319/'5.1.1 (incl tax)'!L318)*100</f>
        <v>59.482112436115841</v>
      </c>
      <c r="M319" s="48">
        <f>('5.1.1 (tax amount)'!M319/'5.1.1 (incl tax)'!M318)*100</f>
        <v>51.003344481605353</v>
      </c>
      <c r="N319" s="48">
        <f>('5.1.1 (tax amount)'!N319/'5.1.1 (incl tax)'!N318)*100</f>
        <v>59.064987152973615</v>
      </c>
      <c r="O319" s="48">
        <f>('5.1.1 (tax amount)'!O319/'5.1.1 (incl tax)'!O318)*100</f>
        <v>55.861923805514635</v>
      </c>
      <c r="P319" s="48">
        <f>('5.1.1 (tax amount)'!P319/'5.1.1 (incl tax)'!P318)*100</f>
        <v>48.96292143829583</v>
      </c>
      <c r="Q319" s="48">
        <f>('5.1.1 (tax amount)'!Q319/'5.1.1 (incl tax)'!Q318)*100</f>
        <v>52.878431372549016</v>
      </c>
      <c r="R319" s="48">
        <f>('5.1.1 (tax amount)'!R319/'5.1.1 (incl tax)'!R318)*100</f>
        <v>56.208995213834335</v>
      </c>
      <c r="S319" s="48">
        <f>('5.1.1 (tax amount)'!S319/'5.1.1 (incl tax)'!S318)*100</f>
        <v>45.749376319324512</v>
      </c>
      <c r="T319" s="48">
        <f>('5.1.1 (tax amount)'!T319/'5.1.1 (incl tax)'!T318)*100</f>
        <v>54.1973137192197</v>
      </c>
      <c r="U319" s="48">
        <f>('5.1.1 (tax amount)'!U319/'5.1.1 (incl tax)'!U318)*100</f>
        <v>47.850629613547554</v>
      </c>
      <c r="V319" s="48">
        <f>('5.1.1 (tax amount)'!V319/'5.1.1 (incl tax)'!V318)*100</f>
        <v>53.509967626512179</v>
      </c>
      <c r="W319" s="48">
        <f>('5.1.1 (tax amount)'!W319/'5.1.1 (incl tax)'!W318)*100</f>
        <v>52.570075612922942</v>
      </c>
      <c r="X319" s="48">
        <f>('5.1.1 (tax amount)'!X319/'5.1.1 (incl tax)'!X318)*100</f>
        <v>47.301307241960068</v>
      </c>
      <c r="Y319" s="48">
        <f>('5.1.1 (tax amount)'!Y319/'5.1.1 (incl tax)'!Y318)*100</f>
        <v>55.198872533667398</v>
      </c>
      <c r="Z319" s="48">
        <f>('5.1.1 (tax amount)'!Z319/'5.1.1 (incl tax)'!Z318)*100</f>
        <v>51.231827283015583</v>
      </c>
      <c r="AA319" s="48">
        <f>('5.1.1 (tax amount)'!AA319/'5.1.1 (incl tax)'!AA318)*100</f>
        <v>56.251675752971664</v>
      </c>
      <c r="AB319" s="48">
        <f>('5.1.1 (tax amount)'!AB319/'5.1.1 (incl tax)'!AB318)*100</f>
        <v>48.804729671836171</v>
      </c>
      <c r="AC319" s="48">
        <f>('5.1.1 (tax amount)'!AC319/'5.1.1 (incl tax)'!AC318)*100</f>
        <v>49.633869202929041</v>
      </c>
      <c r="AD319" s="48">
        <f>('5.1.1 (tax amount)'!AD319/'5.1.1 (incl tax)'!AD318)*100</f>
        <v>53.697027958022915</v>
      </c>
      <c r="AE319" s="48">
        <f>('5.1.1 (tax amount)'!AE319/'5.1.1 (incl tax)'!AE318)*100</f>
        <v>58.597948216902786</v>
      </c>
      <c r="AF319" s="45">
        <f t="shared" si="29"/>
        <v>9</v>
      </c>
      <c r="AG319" s="45">
        <f t="shared" si="30"/>
        <v>20</v>
      </c>
    </row>
    <row r="320" spans="1:33" ht="13" x14ac:dyDescent="0.3">
      <c r="A320" s="42">
        <v>2024</v>
      </c>
      <c r="B320" s="47">
        <f t="shared" si="14"/>
        <v>45597</v>
      </c>
      <c r="C320" s="46" t="s">
        <v>28</v>
      </c>
      <c r="D320" s="48">
        <f>('5.1.1 (tax amount)'!D320/'5.1.1 (incl tax)'!D319)*100</f>
        <v>56.160344277972584</v>
      </c>
      <c r="E320" s="48">
        <f>('5.1.1 (tax amount)'!E320/'5.1.1 (incl tax)'!E319)*100</f>
        <v>56.073468127797497</v>
      </c>
      <c r="F320" s="48">
        <f>('5.1.1 (tax amount)'!F320/'5.1.1 (incl tax)'!F319)*100</f>
        <v>55.510052122114658</v>
      </c>
      <c r="G320" s="48">
        <f>('5.1.1 (tax amount)'!G320/'5.1.1 (incl tax)'!G319)*100</f>
        <v>58.426602833667587</v>
      </c>
      <c r="H320" s="48">
        <f>('5.1.1 (tax amount)'!H320/'5.1.1 (incl tax)'!H319)*100</f>
        <v>56.180773964173383</v>
      </c>
      <c r="I320" s="48">
        <f>('5.1.1 (tax amount)'!I320/'5.1.1 (incl tax)'!I319)*100</f>
        <v>60.349179638199416</v>
      </c>
      <c r="J320" s="48">
        <f>('5.1.1 (tax amount)'!J320/'5.1.1 (incl tax)'!J319)*100</f>
        <v>59.701794629604642</v>
      </c>
      <c r="K320" s="48">
        <f>('5.1.1 (tax amount)'!K320/'5.1.1 (incl tax)'!K319)*100</f>
        <v>59.549089906232751</v>
      </c>
      <c r="L320" s="48">
        <f>('5.1.1 (tax amount)'!L320/'5.1.1 (incl tax)'!L319)*100</f>
        <v>59.56213340608376</v>
      </c>
      <c r="M320" s="48">
        <f>('5.1.1 (tax amount)'!M320/'5.1.1 (incl tax)'!M319)*100</f>
        <v>51.87688298998453</v>
      </c>
      <c r="N320" s="48">
        <f>('5.1.1 (tax amount)'!N320/'5.1.1 (incl tax)'!N319)*100</f>
        <v>57.958561852528945</v>
      </c>
      <c r="O320" s="48">
        <f>('5.1.1 (tax amount)'!O320/'5.1.1 (incl tax)'!O319)*100</f>
        <v>56.125617501764289</v>
      </c>
      <c r="P320" s="48">
        <f>('5.1.1 (tax amount)'!P320/'5.1.1 (incl tax)'!P319)*100</f>
        <v>48.767885532591407</v>
      </c>
      <c r="Q320" s="48">
        <f>('5.1.1 (tax amount)'!Q320/'5.1.1 (incl tax)'!Q319)*100</f>
        <v>53.122987765614937</v>
      </c>
      <c r="R320" s="48">
        <f>('5.1.1 (tax amount)'!R320/'5.1.1 (incl tax)'!R319)*100</f>
        <v>55.972557701913203</v>
      </c>
      <c r="S320" s="48">
        <f>('5.1.1 (tax amount)'!S320/'5.1.1 (incl tax)'!S319)*100</f>
        <v>45.508982035928142</v>
      </c>
      <c r="T320" s="48">
        <f>('5.1.1 (tax amount)'!T320/'5.1.1 (incl tax)'!T319)*100</f>
        <v>53.750985027580775</v>
      </c>
      <c r="U320" s="48">
        <f>('5.1.1 (tax amount)'!U320/'5.1.1 (incl tax)'!U319)*100</f>
        <v>47.659280972497626</v>
      </c>
      <c r="V320" s="48">
        <f>('5.1.1 (tax amount)'!V320/'5.1.1 (incl tax)'!V319)*100</f>
        <v>53.826990808349798</v>
      </c>
      <c r="W320" s="48">
        <f>('5.1.1 (tax amount)'!W320/'5.1.1 (incl tax)'!W319)*100</f>
        <v>52.31818181818182</v>
      </c>
      <c r="X320" s="48">
        <f>('5.1.1 (tax amount)'!X320/'5.1.1 (incl tax)'!X319)*100</f>
        <v>46.928094049440375</v>
      </c>
      <c r="Y320" s="48">
        <f>('5.1.1 (tax amount)'!Y320/'5.1.1 (incl tax)'!Y319)*100</f>
        <v>57.404188395000411</v>
      </c>
      <c r="Z320" s="48">
        <f>('5.1.1 (tax amount)'!Z320/'5.1.1 (incl tax)'!Z319)*100</f>
        <v>51.416331526490644</v>
      </c>
      <c r="AA320" s="48">
        <f>('5.1.1 (tax amount)'!AA320/'5.1.1 (incl tax)'!AA319)*100</f>
        <v>56.248884127834323</v>
      </c>
      <c r="AB320" s="48">
        <f>('5.1.1 (tax amount)'!AB320/'5.1.1 (incl tax)'!AB319)*100</f>
        <v>48.338009011306639</v>
      </c>
      <c r="AC320" s="48">
        <f>('5.1.1 (tax amount)'!AC320/'5.1.1 (incl tax)'!AC319)*100</f>
        <v>49.856078564172037</v>
      </c>
      <c r="AD320" s="48">
        <f>('5.1.1 (tax amount)'!AD320/'5.1.1 (incl tax)'!AD319)*100</f>
        <v>53.479678676529076</v>
      </c>
      <c r="AE320" s="48">
        <f>('5.1.1 (tax amount)'!AE320/'5.1.1 (incl tax)'!AE319)*100</f>
        <v>57.996794871794869</v>
      </c>
      <c r="AF320" s="45">
        <f t="shared" si="29"/>
        <v>5</v>
      </c>
      <c r="AG320" s="45">
        <f t="shared" si="30"/>
        <v>15</v>
      </c>
    </row>
    <row r="321" spans="1:33" ht="13" x14ac:dyDescent="0.3">
      <c r="A321" s="42">
        <v>2024</v>
      </c>
      <c r="B321" s="47">
        <f t="shared" si="14"/>
        <v>45627</v>
      </c>
      <c r="C321" s="46" t="s">
        <v>17</v>
      </c>
      <c r="D321" s="48">
        <f>('5.1.1 (tax amount)'!D321/'5.1.1 (incl tax)'!D320)*100</f>
        <v>55.842705591449317</v>
      </c>
      <c r="E321" s="48">
        <f>('5.1.1 (tax amount)'!E321/'5.1.1 (incl tax)'!E320)*100</f>
        <v>55.860947661814805</v>
      </c>
      <c r="F321" s="48">
        <f>('5.1.1 (tax amount)'!F321/'5.1.1 (incl tax)'!F320)*100</f>
        <v>55.259231629988811</v>
      </c>
      <c r="G321" s="48">
        <f>('5.1.1 (tax amount)'!G321/'5.1.1 (incl tax)'!G320)*100</f>
        <v>62.485590778097986</v>
      </c>
      <c r="H321" s="48">
        <f>('5.1.1 (tax amount)'!H321/'5.1.1 (incl tax)'!H320)*100</f>
        <v>55.888797589701447</v>
      </c>
      <c r="I321" s="48">
        <f>('5.1.1 (tax amount)'!I321/'5.1.1 (incl tax)'!I320)*100</f>
        <v>59.754310043972922</v>
      </c>
      <c r="J321" s="48">
        <f>('5.1.1 (tax amount)'!J321/'5.1.1 (incl tax)'!J320)*100</f>
        <v>59.47208121827412</v>
      </c>
      <c r="K321" s="48">
        <f>('5.1.1 (tax amount)'!K321/'5.1.1 (incl tax)'!K320)*100</f>
        <v>59.016956133726914</v>
      </c>
      <c r="L321" s="48">
        <f>('5.1.1 (tax amount)'!L321/'5.1.1 (incl tax)'!L320)*100</f>
        <v>59.648397104446751</v>
      </c>
      <c r="M321" s="48">
        <f>('5.1.1 (tax amount)'!M321/'5.1.1 (incl tax)'!M320)*100</f>
        <v>51.377857027070839</v>
      </c>
      <c r="N321" s="48">
        <f>('5.1.1 (tax amount)'!N321/'5.1.1 (incl tax)'!N320)*100</f>
        <v>58.16597664215535</v>
      </c>
      <c r="O321" s="48">
        <f>('5.1.1 (tax amount)'!O321/'5.1.1 (incl tax)'!O320)*100</f>
        <v>55.730891158858739</v>
      </c>
      <c r="P321" s="48">
        <f>('5.1.1 (tax amount)'!P321/'5.1.1 (incl tax)'!P320)*100</f>
        <v>48.550493787830526</v>
      </c>
      <c r="Q321" s="48">
        <f>('5.1.1 (tax amount)'!Q321/'5.1.1 (incl tax)'!Q320)*100</f>
        <v>52.842942345924456</v>
      </c>
      <c r="R321" s="48">
        <f>('5.1.1 (tax amount)'!R321/'5.1.1 (incl tax)'!R320)*100</f>
        <v>55.5212440284404</v>
      </c>
      <c r="S321" s="48">
        <f>('5.1.1 (tax amount)'!S321/'5.1.1 (incl tax)'!S320)*100</f>
        <v>45.28248050218756</v>
      </c>
      <c r="T321" s="48">
        <f>('5.1.1 (tax amount)'!T321/'5.1.1 (incl tax)'!T320)*100</f>
        <v>53.544613925551253</v>
      </c>
      <c r="U321" s="48">
        <f>('5.1.1 (tax amount)'!U321/'5.1.1 (incl tax)'!U320)*100</f>
        <v>47.575258089702437</v>
      </c>
      <c r="V321" s="48">
        <f>('5.1.1 (tax amount)'!V321/'5.1.1 (incl tax)'!V320)*100</f>
        <v>53.396658468323302</v>
      </c>
      <c r="W321" s="48">
        <f>('5.1.1 (tax amount)'!W321/'5.1.1 (incl tax)'!W320)*100</f>
        <v>51.835381020577366</v>
      </c>
      <c r="X321" s="48">
        <f>('5.1.1 (tax amount)'!X321/'5.1.1 (incl tax)'!X320)*100</f>
        <v>46.689755154639172</v>
      </c>
      <c r="Y321" s="48">
        <f>('5.1.1 (tax amount)'!Y321/'5.1.1 (incl tax)'!Y320)*100</f>
        <v>54.20668459469843</v>
      </c>
      <c r="Z321" s="48">
        <f>('5.1.1 (tax amount)'!Z321/'5.1.1 (incl tax)'!Z320)*100</f>
        <v>50.885724209795072</v>
      </c>
      <c r="AA321" s="48">
        <f>('5.1.1 (tax amount)'!AA321/'5.1.1 (incl tax)'!AA320)*100</f>
        <v>56.259005763688762</v>
      </c>
      <c r="AB321" s="48">
        <f>('5.1.1 (tax amount)'!AB321/'5.1.1 (incl tax)'!AB320)*100</f>
        <v>48.303797468354432</v>
      </c>
      <c r="AC321" s="48">
        <f>('5.1.1 (tax amount)'!AC321/'5.1.1 (incl tax)'!AC320)*100</f>
        <v>49.803888130968623</v>
      </c>
      <c r="AD321" s="48">
        <f>('5.1.1 (tax amount)'!AD321/'5.1.1 (incl tax)'!AD320)*100</f>
        <v>53.452008660091408</v>
      </c>
      <c r="AE321" s="48">
        <f>('5.1.1 (tax amount)'!AE321/'5.1.1 (incl tax)'!AE320)*100</f>
        <v>57.804956549726427</v>
      </c>
      <c r="AF321" s="45">
        <f>RANK(R321,D321:R321,1)</f>
        <v>5</v>
      </c>
      <c r="AG321" s="45">
        <f>RANK(R321,D321:AE321,1)</f>
        <v>16</v>
      </c>
    </row>
    <row r="322" spans="1:33" ht="13" x14ac:dyDescent="0.3">
      <c r="A322" s="42">
        <v>2025</v>
      </c>
      <c r="B322" s="47">
        <f t="shared" si="14"/>
        <v>45658</v>
      </c>
      <c r="C322" s="46" t="s">
        <v>27</v>
      </c>
      <c r="D322" s="48">
        <f>('5.1.1 (tax amount)'!D322/'5.1.1 (incl tax)'!D321)*100</f>
        <v>55.991169305724732</v>
      </c>
      <c r="E322" s="48">
        <f>('5.1.1 (tax amount)'!E322/'5.1.1 (incl tax)'!E321)*100</f>
        <v>55.021311597995961</v>
      </c>
      <c r="F322" s="48">
        <f>('5.1.1 (tax amount)'!F322/'5.1.1 (incl tax)'!F321)*100</f>
        <v>55.183178230651428</v>
      </c>
      <c r="G322" s="48">
        <f>('5.1.1 (tax amount)'!G322/'5.1.1 (incl tax)'!G321)*100</f>
        <v>61.284746231503242</v>
      </c>
      <c r="H322" s="48">
        <f>('5.1.1 (tax amount)'!H322/'5.1.1 (incl tax)'!H321)*100</f>
        <v>55.269632289380944</v>
      </c>
      <c r="I322" s="48">
        <f>('5.1.1 (tax amount)'!I322/'5.1.1 (incl tax)'!I321)*100</f>
        <v>59.8524974857526</v>
      </c>
      <c r="J322" s="48">
        <f>('5.1.1 (tax amount)'!J322/'5.1.1 (incl tax)'!J321)*100</f>
        <v>58.748277898051569</v>
      </c>
      <c r="K322" s="48">
        <f>('5.1.1 (tax amount)'!K322/'5.1.1 (incl tax)'!K321)*100</f>
        <v>58.822339133953861</v>
      </c>
      <c r="L322" s="48">
        <f>('5.1.1 (tax amount)'!L322/'5.1.1 (incl tax)'!L321)*100</f>
        <v>58.651162790697683</v>
      </c>
      <c r="M322" s="48">
        <f>('5.1.1 (tax amount)'!M322/'5.1.1 (incl tax)'!M321)*100</f>
        <v>50.978564771668211</v>
      </c>
      <c r="N322" s="48">
        <f>('5.1.1 (tax amount)'!N322/'5.1.1 (incl tax)'!N321)*100</f>
        <v>58.148893360160955</v>
      </c>
      <c r="O322" s="48">
        <f>('5.1.1 (tax amount)'!O322/'5.1.1 (incl tax)'!O321)*100</f>
        <v>54.952685683164269</v>
      </c>
      <c r="P322" s="48">
        <f>('5.1.1 (tax amount)'!P322/'5.1.1 (incl tax)'!P321)*100</f>
        <v>47.815738963531672</v>
      </c>
      <c r="Q322" s="48">
        <f>('5.1.1 (tax amount)'!Q322/'5.1.1 (incl tax)'!Q321)*100</f>
        <v>50.178079974097464</v>
      </c>
      <c r="R322" s="48">
        <f>('5.1.1 (tax amount)'!R322/'5.1.1 (incl tax)'!R321)*100</f>
        <v>55.384863090774815</v>
      </c>
      <c r="S322" s="48">
        <f>('5.1.1 (tax amount)'!S322/'5.1.1 (incl tax)'!S321)*100</f>
        <v>44.818030666912989</v>
      </c>
      <c r="T322" s="48">
        <f>('5.1.1 (tax amount)'!T322/'5.1.1 (incl tax)'!T321)*100</f>
        <v>53.528265107212484</v>
      </c>
      <c r="U322" s="48">
        <f>('5.1.1 (tax amount)'!U322/'5.1.1 (incl tax)'!U321)*100</f>
        <v>47.374244616563111</v>
      </c>
      <c r="V322" s="48">
        <f>('5.1.1 (tax amount)'!V322/'5.1.1 (incl tax)'!V321)*100</f>
        <v>53.022207380197031</v>
      </c>
      <c r="W322" s="48">
        <f>('5.1.1 (tax amount)'!W322/'5.1.1 (incl tax)'!W321)*100</f>
        <v>51.03643901374646</v>
      </c>
      <c r="X322" s="48">
        <f>('5.1.1 (tax amount)'!X322/'5.1.1 (incl tax)'!X321)*100</f>
        <v>46.738456770994738</v>
      </c>
      <c r="Y322" s="48">
        <f>('5.1.1 (tax amount)'!Y322/'5.1.1 (incl tax)'!Y321)*100</f>
        <v>54.296789292766753</v>
      </c>
      <c r="Z322" s="48">
        <f>('5.1.1 (tax amount)'!Z322/'5.1.1 (incl tax)'!Z321)*100</f>
        <v>51.897312474929805</v>
      </c>
      <c r="AA322" s="48">
        <f>('5.1.1 (tax amount)'!AA322/'5.1.1 (incl tax)'!AA321)*100</f>
        <v>56.25500133368898</v>
      </c>
      <c r="AB322" s="48">
        <f>('5.1.1 (tax amount)'!AB322/'5.1.1 (incl tax)'!AB321)*100</f>
        <v>47.850298910818111</v>
      </c>
      <c r="AC322" s="48">
        <f>('5.1.1 (tax amount)'!AC322/'5.1.1 (incl tax)'!AC321)*100</f>
        <v>49.948244286965526</v>
      </c>
      <c r="AD322" s="48">
        <f>('5.1.1 (tax amount)'!AD322/'5.1.1 (incl tax)'!AD321)*100</f>
        <v>54.119978656909829</v>
      </c>
      <c r="AE322" s="48">
        <f>('5.1.1 (tax amount)'!AE322/'5.1.1 (incl tax)'!AE321)*100</f>
        <v>57.424885952493312</v>
      </c>
      <c r="AF322" s="45">
        <f>RANK(R322,D322:R322,1)</f>
        <v>8</v>
      </c>
      <c r="AG322" s="45">
        <f>RANK(R322,D322:AE322,1)</f>
        <v>19</v>
      </c>
    </row>
    <row r="323" spans="1:33" ht="13" x14ac:dyDescent="0.3">
      <c r="A323" s="42">
        <v>2025</v>
      </c>
      <c r="B323" s="47">
        <f t="shared" si="14"/>
        <v>45689</v>
      </c>
      <c r="C323" s="46" t="s">
        <v>15</v>
      </c>
      <c r="D323" s="48">
        <f>('5.1.1 (tax amount)'!D323/'5.1.1 (incl tax)'!D322)*100</f>
        <v>55.66066524259994</v>
      </c>
      <c r="E323" s="48">
        <f>('5.1.1 (tax amount)'!E323/'5.1.1 (incl tax)'!E322)*100</f>
        <v>53.760221962616825</v>
      </c>
      <c r="F323" s="48">
        <f>('5.1.1 (tax amount)'!F323/'5.1.1 (incl tax)'!F322)*100</f>
        <v>54.953889808465348</v>
      </c>
      <c r="G323" s="48">
        <f>('5.1.1 (tax amount)'!G323/'5.1.1 (incl tax)'!G322)*100</f>
        <v>58.955913410770854</v>
      </c>
      <c r="H323" s="48">
        <f>('5.1.1 (tax amount)'!H323/'5.1.1 (incl tax)'!H322)*100</f>
        <v>54.93605115907274</v>
      </c>
      <c r="I323" s="48">
        <f>('5.1.1 (tax amount)'!I323/'5.1.1 (incl tax)'!I322)*100</f>
        <v>59.292449675650374</v>
      </c>
      <c r="J323" s="48">
        <f>('5.1.1 (tax amount)'!J323/'5.1.1 (incl tax)'!J322)*100</f>
        <v>58.257511291483922</v>
      </c>
      <c r="K323" s="48">
        <f>('5.1.1 (tax amount)'!K323/'5.1.1 (incl tax)'!K322)*100</f>
        <v>57.857285362771826</v>
      </c>
      <c r="L323" s="48">
        <f>('5.1.1 (tax amount)'!L323/'5.1.1 (incl tax)'!L322)*100</f>
        <v>57.953420861648084</v>
      </c>
      <c r="M323" s="48">
        <f>('5.1.1 (tax amount)'!M323/'5.1.1 (incl tax)'!M322)*100</f>
        <v>50.417246175243392</v>
      </c>
      <c r="N323" s="48">
        <f>('5.1.1 (tax amount)'!N323/'5.1.1 (incl tax)'!N322)*100</f>
        <v>57.716689016213572</v>
      </c>
      <c r="O323" s="48">
        <f>('5.1.1 (tax amount)'!O323/'5.1.1 (incl tax)'!O322)*100</f>
        <v>54.474470396523635</v>
      </c>
      <c r="P323" s="48">
        <f>('5.1.1 (tax amount)'!P323/'5.1.1 (incl tax)'!P322)*100</f>
        <v>47.39176992504207</v>
      </c>
      <c r="Q323" s="48">
        <f>('5.1.1 (tax amount)'!Q323/'5.1.1 (incl tax)'!Q322)*100</f>
        <v>50.540671400903811</v>
      </c>
      <c r="R323" s="48">
        <f>('5.1.1 (tax amount)'!R323/'5.1.1 (incl tax)'!R322)*100</f>
        <v>54.665151601910175</v>
      </c>
      <c r="S323" s="48">
        <f>('5.1.1 (tax amount)'!S323/'5.1.1 (incl tax)'!S322)*100</f>
        <v>44.929709465791944</v>
      </c>
      <c r="T323" s="48">
        <f>('5.1.1 (tax amount)'!T323/'5.1.1 (incl tax)'!T322)*100</f>
        <v>52.692632711070132</v>
      </c>
      <c r="U323" s="48">
        <f>('5.1.1 (tax amount)'!U323/'5.1.1 (incl tax)'!U322)*100</f>
        <v>46.658821551651677</v>
      </c>
      <c r="V323" s="48">
        <f>('5.1.1 (tax amount)'!V323/'5.1.1 (incl tax)'!V322)*100</f>
        <v>52.523333608656152</v>
      </c>
      <c r="W323" s="48">
        <f>('5.1.1 (tax amount)'!W323/'5.1.1 (incl tax)'!W322)*100</f>
        <v>50.769230769230781</v>
      </c>
      <c r="X323" s="48">
        <f>('5.1.1 (tax amount)'!X323/'5.1.1 (incl tax)'!X322)*100</f>
        <v>47.153780798640611</v>
      </c>
      <c r="Y323" s="48">
        <f>('5.1.1 (tax amount)'!Y323/'5.1.1 (incl tax)'!Y322)*100</f>
        <v>53.991057685259833</v>
      </c>
      <c r="Z323" s="48">
        <f>('5.1.1 (tax amount)'!Z323/'5.1.1 (incl tax)'!Z322)*100</f>
        <v>51.548459563543005</v>
      </c>
      <c r="AA323" s="48">
        <f>('5.1.1 (tax amount)'!AA323/'5.1.1 (incl tax)'!AA322)*100</f>
        <v>56.248315515227745</v>
      </c>
      <c r="AB323" s="48">
        <f>('5.1.1 (tax amount)'!AB323/'5.1.1 (incl tax)'!AB322)*100</f>
        <v>47.892782173421601</v>
      </c>
      <c r="AC323" s="48">
        <f>('5.1.1 (tax amount)'!AC323/'5.1.1 (incl tax)'!AC322)*100</f>
        <v>49.181489060286488</v>
      </c>
      <c r="AD323" s="48">
        <f>('5.1.1 (tax amount)'!AD323/'5.1.1 (incl tax)'!AD322)*100</f>
        <v>53.609108159392783</v>
      </c>
      <c r="AE323" s="48">
        <f>('5.1.1 (tax amount)'!AE323/'5.1.1 (incl tax)'!AE322)*100</f>
        <v>56.547757830108026</v>
      </c>
      <c r="AF323" s="45">
        <f>RANK(R323,D323:R323,1)</f>
        <v>6</v>
      </c>
      <c r="AG323" s="45">
        <f>RANK(R323,D323:AE323,1)</f>
        <v>17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22"/>
  <sheetViews>
    <sheetView showGridLines="0" zoomScale="99" zoomScaleNormal="99" workbookViewId="0">
      <pane ySplit="8" topLeftCell="A319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86</v>
      </c>
    </row>
    <row r="2" spans="1:33" ht="18" customHeight="1" x14ac:dyDescent="0.35">
      <c r="A2" s="87" t="s">
        <v>115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3">
      <c r="A266" s="42">
        <v>2020</v>
      </c>
      <c r="B266" s="47">
        <f t="shared" ref="B266:B322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3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3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3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ht="13" x14ac:dyDescent="0.3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62.26</v>
      </c>
      <c r="E317" s="75">
        <v>61.26</v>
      </c>
      <c r="F317" s="75">
        <v>66.61</v>
      </c>
      <c r="G317" s="75">
        <v>78.930000000000007</v>
      </c>
      <c r="H317" s="75">
        <v>60.23</v>
      </c>
      <c r="I317" s="75">
        <v>59.67</v>
      </c>
      <c r="J317" s="75">
        <v>68.19</v>
      </c>
      <c r="K317" s="75">
        <v>63.17</v>
      </c>
      <c r="L317" s="75">
        <v>60.93</v>
      </c>
      <c r="M317" s="75">
        <v>61.35</v>
      </c>
      <c r="N317" s="75">
        <v>67.64</v>
      </c>
      <c r="O317" s="75">
        <v>62.67</v>
      </c>
      <c r="P317" s="75">
        <v>64.17</v>
      </c>
      <c r="Q317" s="75">
        <v>68.3</v>
      </c>
      <c r="R317" s="75">
        <v>64.941643333333346</v>
      </c>
      <c r="S317" s="75">
        <v>59.7</v>
      </c>
      <c r="T317" s="75">
        <v>67.61</v>
      </c>
      <c r="U317" s="75">
        <v>68.959999999999994</v>
      </c>
      <c r="V317" s="75">
        <v>60.42</v>
      </c>
      <c r="W317" s="75">
        <v>68.41</v>
      </c>
      <c r="X317" s="75">
        <v>68.25</v>
      </c>
      <c r="Y317" s="75">
        <v>61.46</v>
      </c>
      <c r="Z317" s="75">
        <v>58.33</v>
      </c>
      <c r="AA317" s="75">
        <v>46.58</v>
      </c>
      <c r="AB317" s="75">
        <v>65.14</v>
      </c>
      <c r="AC317" s="75">
        <v>62.57</v>
      </c>
      <c r="AD317" s="75">
        <v>64.14</v>
      </c>
      <c r="AE317" s="75">
        <v>58.23</v>
      </c>
      <c r="AF317" s="45">
        <f t="shared" si="26"/>
        <v>10</v>
      </c>
      <c r="AG317" s="45">
        <f t="shared" si="27"/>
        <v>18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62.91</v>
      </c>
      <c r="E318" s="75">
        <v>65.23</v>
      </c>
      <c r="F318" s="75">
        <v>70.510000000000005</v>
      </c>
      <c r="G318" s="75">
        <v>73.94</v>
      </c>
      <c r="H318" s="75">
        <v>62.1</v>
      </c>
      <c r="I318" s="75">
        <v>62.38</v>
      </c>
      <c r="J318" s="75">
        <v>69.08</v>
      </c>
      <c r="K318" s="75">
        <v>58.34</v>
      </c>
      <c r="L318" s="75">
        <v>60.69</v>
      </c>
      <c r="M318" s="75">
        <v>64.959999999999994</v>
      </c>
      <c r="N318" s="75">
        <v>70.5</v>
      </c>
      <c r="O318" s="75">
        <v>65.38</v>
      </c>
      <c r="P318" s="75">
        <v>63.85</v>
      </c>
      <c r="Q318" s="75">
        <v>71.78</v>
      </c>
      <c r="R318" s="75">
        <v>62.841014999999999</v>
      </c>
      <c r="S318" s="75">
        <v>57.94</v>
      </c>
      <c r="T318" s="75">
        <v>66.09</v>
      </c>
      <c r="U318" s="75">
        <v>66.91</v>
      </c>
      <c r="V318" s="75">
        <v>60.49</v>
      </c>
      <c r="W318" s="75">
        <v>68.930000000000007</v>
      </c>
      <c r="X318" s="75">
        <v>69.650000000000006</v>
      </c>
      <c r="Y318" s="75">
        <v>62.75</v>
      </c>
      <c r="Z318" s="75">
        <v>60.18</v>
      </c>
      <c r="AA318" s="75">
        <v>46.18</v>
      </c>
      <c r="AB318" s="75">
        <v>63.6</v>
      </c>
      <c r="AC318" s="75">
        <v>63.51</v>
      </c>
      <c r="AD318" s="75">
        <v>64.77</v>
      </c>
      <c r="AE318" s="75">
        <v>55.61</v>
      </c>
      <c r="AF318" s="45">
        <f t="shared" si="26"/>
        <v>5</v>
      </c>
      <c r="AG318" s="45">
        <f t="shared" si="27"/>
        <v>11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64.03</v>
      </c>
      <c r="E319" s="75">
        <v>64.13</v>
      </c>
      <c r="F319" s="75">
        <v>72.41</v>
      </c>
      <c r="G319" s="75">
        <v>81.17</v>
      </c>
      <c r="H319" s="75">
        <v>62.31</v>
      </c>
      <c r="I319" s="75">
        <v>62.52</v>
      </c>
      <c r="J319" s="75">
        <v>69.09</v>
      </c>
      <c r="K319" s="75">
        <v>62.01</v>
      </c>
      <c r="L319" s="75">
        <v>60.38</v>
      </c>
      <c r="M319" s="75">
        <v>65.459999999999994</v>
      </c>
      <c r="N319" s="75">
        <v>76.53</v>
      </c>
      <c r="O319" s="75">
        <v>65.319999999999993</v>
      </c>
      <c r="P319" s="75">
        <v>65.47</v>
      </c>
      <c r="Q319" s="75">
        <v>72.790000000000006</v>
      </c>
      <c r="R319" s="75">
        <v>64.019561666666661</v>
      </c>
      <c r="S319" s="75">
        <v>59.43</v>
      </c>
      <c r="T319" s="75">
        <v>67.569999999999993</v>
      </c>
      <c r="U319" s="75">
        <v>67.459999999999994</v>
      </c>
      <c r="V319" s="75">
        <v>59.04</v>
      </c>
      <c r="W319" s="75">
        <v>71.87</v>
      </c>
      <c r="X319" s="75">
        <v>70.16</v>
      </c>
      <c r="Y319" s="75">
        <v>58.39</v>
      </c>
      <c r="Z319" s="75">
        <v>60.93</v>
      </c>
      <c r="AA319" s="75">
        <v>46.23</v>
      </c>
      <c r="AB319" s="75">
        <v>64.34</v>
      </c>
      <c r="AC319" s="75">
        <v>64.78</v>
      </c>
      <c r="AD319" s="75">
        <v>66.31</v>
      </c>
      <c r="AE319" s="75">
        <v>57.41</v>
      </c>
      <c r="AF319" s="45">
        <f t="shared" si="26"/>
        <v>5</v>
      </c>
      <c r="AG319" s="45">
        <f t="shared" si="27"/>
        <v>11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63.39</v>
      </c>
      <c r="E320" s="75">
        <v>65.77</v>
      </c>
      <c r="F320" s="75">
        <v>71.78</v>
      </c>
      <c r="G320" s="75">
        <v>69.37</v>
      </c>
      <c r="H320" s="75">
        <v>62.9</v>
      </c>
      <c r="I320" s="75">
        <v>63.64</v>
      </c>
      <c r="J320" s="75">
        <v>69.489999999999995</v>
      </c>
      <c r="K320" s="75">
        <v>64.48</v>
      </c>
      <c r="L320" s="75">
        <v>60.76</v>
      </c>
      <c r="M320" s="75">
        <v>66.45</v>
      </c>
      <c r="N320" s="75">
        <v>74.900000000000006</v>
      </c>
      <c r="O320" s="75">
        <v>65.760000000000005</v>
      </c>
      <c r="P320" s="75">
        <v>66.69</v>
      </c>
      <c r="Q320" s="75">
        <v>72.98</v>
      </c>
      <c r="R320" s="75">
        <v>65.857868333333343</v>
      </c>
      <c r="S320" s="75">
        <v>60.22</v>
      </c>
      <c r="T320" s="75">
        <v>68.64</v>
      </c>
      <c r="U320" s="75">
        <v>68.209999999999994</v>
      </c>
      <c r="V320" s="75">
        <v>62.57</v>
      </c>
      <c r="W320" s="75">
        <v>73.52</v>
      </c>
      <c r="X320" s="75">
        <v>70.819999999999993</v>
      </c>
      <c r="Y320" s="75">
        <v>64.260000000000005</v>
      </c>
      <c r="Z320" s="75">
        <v>63.96</v>
      </c>
      <c r="AA320" s="75">
        <v>45.82</v>
      </c>
      <c r="AB320" s="75">
        <v>65.22</v>
      </c>
      <c r="AC320" s="75">
        <v>64.48</v>
      </c>
      <c r="AD320" s="75">
        <v>66.97</v>
      </c>
      <c r="AE320" s="75">
        <v>59.92</v>
      </c>
      <c r="AF320" s="45">
        <f t="shared" si="26"/>
        <v>8</v>
      </c>
      <c r="AG320" s="45">
        <f t="shared" si="27"/>
        <v>16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65.819999999999993</v>
      </c>
      <c r="E321" s="75">
        <v>70.739999999999995</v>
      </c>
      <c r="F321" s="75">
        <v>75.75</v>
      </c>
      <c r="G321" s="75">
        <v>73.31</v>
      </c>
      <c r="H321" s="75">
        <v>66.430000000000007</v>
      </c>
      <c r="I321" s="75">
        <v>66.599999999999994</v>
      </c>
      <c r="J321" s="75">
        <v>72.489999999999995</v>
      </c>
      <c r="K321" s="75">
        <v>66.48</v>
      </c>
      <c r="L321" s="75">
        <v>64.61</v>
      </c>
      <c r="M321" s="75">
        <v>69.48</v>
      </c>
      <c r="N321" s="75">
        <v>77.040000000000006</v>
      </c>
      <c r="O321" s="75">
        <v>69.61</v>
      </c>
      <c r="P321" s="75">
        <v>70.27</v>
      </c>
      <c r="Q321" s="75">
        <v>75.650000000000006</v>
      </c>
      <c r="R321" s="75">
        <v>66.563368333333344</v>
      </c>
      <c r="S321" s="75">
        <v>62.84</v>
      </c>
      <c r="T321" s="75">
        <v>70.459999999999994</v>
      </c>
      <c r="U321" s="75">
        <v>70.510000000000005</v>
      </c>
      <c r="V321" s="75">
        <v>64.48</v>
      </c>
      <c r="W321" s="75">
        <v>76.989999999999995</v>
      </c>
      <c r="X321" s="75">
        <v>73.819999999999993</v>
      </c>
      <c r="Y321" s="75">
        <v>68.11</v>
      </c>
      <c r="Z321" s="75">
        <v>67.260000000000005</v>
      </c>
      <c r="AA321" s="75">
        <v>46.42</v>
      </c>
      <c r="AB321" s="75">
        <v>68.16</v>
      </c>
      <c r="AC321" s="75">
        <v>68.099999999999994</v>
      </c>
      <c r="AD321" s="75">
        <v>69.099999999999994</v>
      </c>
      <c r="AE321" s="75">
        <v>61.09</v>
      </c>
      <c r="AF321" s="45">
        <f t="shared" si="26"/>
        <v>5</v>
      </c>
      <c r="AG321" s="45">
        <f t="shared" si="27"/>
        <v>9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75">
        <v>65.56</v>
      </c>
      <c r="E322" s="75">
        <v>69.8</v>
      </c>
      <c r="F322" s="75">
        <v>75.87</v>
      </c>
      <c r="G322" s="75">
        <v>79.709999999999994</v>
      </c>
      <c r="H322" s="75">
        <v>67.22</v>
      </c>
      <c r="I322" s="75">
        <v>66.83</v>
      </c>
      <c r="J322" s="75">
        <v>73.55</v>
      </c>
      <c r="K322" s="75">
        <v>69.849999999999994</v>
      </c>
      <c r="L322" s="75">
        <v>66.33</v>
      </c>
      <c r="M322" s="75">
        <v>70.83</v>
      </c>
      <c r="N322" s="75">
        <v>76.180000000000007</v>
      </c>
      <c r="O322" s="75">
        <v>70.180000000000007</v>
      </c>
      <c r="P322" s="75">
        <v>71.540000000000006</v>
      </c>
      <c r="Q322" s="75">
        <v>74.099999999999994</v>
      </c>
      <c r="R322" s="75">
        <v>69.135856666666697</v>
      </c>
      <c r="S322" s="75">
        <v>62.43</v>
      </c>
      <c r="T322" s="75">
        <v>71.400000000000006</v>
      </c>
      <c r="U322" s="75">
        <v>72.489999999999995</v>
      </c>
      <c r="V322" s="75">
        <v>65.8</v>
      </c>
      <c r="W322" s="75">
        <v>77.02</v>
      </c>
      <c r="X322" s="75">
        <v>72.86</v>
      </c>
      <c r="Y322" s="75">
        <v>67.739999999999995</v>
      </c>
      <c r="Z322" s="75">
        <v>67.739999999999995</v>
      </c>
      <c r="AA322" s="75">
        <v>45.94</v>
      </c>
      <c r="AB322" s="75">
        <v>69.430000000000007</v>
      </c>
      <c r="AC322" s="75">
        <v>70.3</v>
      </c>
      <c r="AD322" s="75">
        <v>70.55</v>
      </c>
      <c r="AE322" s="75">
        <v>62.7</v>
      </c>
      <c r="AF322" s="45">
        <f>RANK(R322,D322:R322,1)</f>
        <v>5</v>
      </c>
      <c r="AG322" s="45">
        <f>RANK(R322,D322:AE322,1)</f>
        <v>11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22"/>
  <sheetViews>
    <sheetView showGridLines="0" zoomScale="104" zoomScaleNormal="104" workbookViewId="0">
      <pane ySplit="8" topLeftCell="A320" activePane="bottomLeft" state="frozen"/>
      <selection activeCell="F312" sqref="A302:XFD312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87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3">
      <c r="A266" s="42">
        <v>2020</v>
      </c>
      <c r="B266" s="47">
        <f t="shared" ref="B266:B322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 t="shared" ref="AF316:AF321" si="26">RANK(R316,D316:R316,1)</f>
        <v>15</v>
      </c>
      <c r="AG316" s="45">
        <f t="shared" ref="AG316:AG321" si="27">RANK(R316,D316:AE316,1)</f>
        <v>28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127.19</v>
      </c>
      <c r="E317" s="75">
        <v>135.30000000000001</v>
      </c>
      <c r="F317" s="75">
        <v>133.41999999999999</v>
      </c>
      <c r="G317" s="75">
        <v>151.19999999999999</v>
      </c>
      <c r="H317" s="75">
        <v>133.82</v>
      </c>
      <c r="I317" s="75">
        <v>129.38</v>
      </c>
      <c r="J317" s="75">
        <v>128.87</v>
      </c>
      <c r="K317" s="75">
        <v>139.41</v>
      </c>
      <c r="L317" s="75">
        <v>137.78</v>
      </c>
      <c r="M317" s="75">
        <v>115.23</v>
      </c>
      <c r="N317" s="75">
        <v>135.28</v>
      </c>
      <c r="O317" s="75">
        <v>129.30000000000001</v>
      </c>
      <c r="P317" s="75">
        <v>116.27</v>
      </c>
      <c r="Q317" s="75">
        <v>124.37</v>
      </c>
      <c r="R317" s="75">
        <v>141.46997200000001</v>
      </c>
      <c r="S317" s="75">
        <v>105.03</v>
      </c>
      <c r="T317" s="75">
        <v>127.27</v>
      </c>
      <c r="U317" s="75">
        <v>123.23</v>
      </c>
      <c r="V317" s="75">
        <v>113.47</v>
      </c>
      <c r="W317" s="75">
        <v>119.69</v>
      </c>
      <c r="X317" s="75">
        <v>126.39</v>
      </c>
      <c r="Y317" s="75">
        <v>124.33</v>
      </c>
      <c r="Z317" s="75">
        <v>112.37</v>
      </c>
      <c r="AA317" s="75">
        <v>101.92</v>
      </c>
      <c r="AB317" s="75">
        <v>120.44</v>
      </c>
      <c r="AC317" s="75">
        <v>118.47</v>
      </c>
      <c r="AD317" s="75">
        <v>118.18</v>
      </c>
      <c r="AE317" s="75">
        <v>129.93</v>
      </c>
      <c r="AF317" s="45">
        <f t="shared" si="26"/>
        <v>14</v>
      </c>
      <c r="AG317" s="45">
        <f t="shared" si="27"/>
        <v>27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127.5</v>
      </c>
      <c r="E318" s="75">
        <v>139.57</v>
      </c>
      <c r="F318" s="75">
        <v>137.87</v>
      </c>
      <c r="G318" s="75">
        <v>144.54</v>
      </c>
      <c r="H318" s="75">
        <v>135.53</v>
      </c>
      <c r="I318" s="75">
        <v>132.1</v>
      </c>
      <c r="J318" s="75">
        <v>129.59</v>
      </c>
      <c r="K318" s="75">
        <v>134.99</v>
      </c>
      <c r="L318" s="75">
        <v>136.94</v>
      </c>
      <c r="M318" s="75">
        <v>119.07</v>
      </c>
      <c r="N318" s="75">
        <v>138.28</v>
      </c>
      <c r="O318" s="75">
        <v>132.18</v>
      </c>
      <c r="P318" s="75">
        <v>115.55</v>
      </c>
      <c r="Q318" s="75">
        <v>128.19999999999999</v>
      </c>
      <c r="R318" s="75">
        <v>138.949218</v>
      </c>
      <c r="S318" s="75">
        <v>102.62</v>
      </c>
      <c r="T318" s="75">
        <v>125</v>
      </c>
      <c r="U318" s="75">
        <v>120.43</v>
      </c>
      <c r="V318" s="75">
        <v>112.99</v>
      </c>
      <c r="W318" s="75">
        <v>119.99</v>
      </c>
      <c r="X318" s="75">
        <v>127.13</v>
      </c>
      <c r="Y318" s="75">
        <v>125.45</v>
      </c>
      <c r="Z318" s="75">
        <v>114.24</v>
      </c>
      <c r="AA318" s="75">
        <v>101.04</v>
      </c>
      <c r="AB318" s="75">
        <v>118.02</v>
      </c>
      <c r="AC318" s="75">
        <v>119.2</v>
      </c>
      <c r="AD318" s="75">
        <v>118.57</v>
      </c>
      <c r="AE318" s="75">
        <v>126.08</v>
      </c>
      <c r="AF318" s="45">
        <f t="shared" si="26"/>
        <v>13</v>
      </c>
      <c r="AG318" s="45">
        <f t="shared" si="27"/>
        <v>26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128.91</v>
      </c>
      <c r="E319" s="75">
        <v>138.30000000000001</v>
      </c>
      <c r="F319" s="75">
        <v>140.32</v>
      </c>
      <c r="G319" s="75">
        <v>153.57</v>
      </c>
      <c r="H319" s="75">
        <v>135.85</v>
      </c>
      <c r="I319" s="75">
        <v>132.34</v>
      </c>
      <c r="J319" s="75">
        <v>129.66</v>
      </c>
      <c r="K319" s="75">
        <v>139.58000000000001</v>
      </c>
      <c r="L319" s="75">
        <v>136.63</v>
      </c>
      <c r="M319" s="75">
        <v>119.71</v>
      </c>
      <c r="N319" s="75">
        <v>145.63</v>
      </c>
      <c r="O319" s="75">
        <v>132.16999999999999</v>
      </c>
      <c r="P319" s="75">
        <v>117.55</v>
      </c>
      <c r="Q319" s="75">
        <v>128.76</v>
      </c>
      <c r="R319" s="75">
        <v>140.363474</v>
      </c>
      <c r="S319" s="75">
        <v>104.45</v>
      </c>
      <c r="T319" s="75">
        <v>126.9</v>
      </c>
      <c r="U319" s="75">
        <v>121.13</v>
      </c>
      <c r="V319" s="75">
        <v>111.25</v>
      </c>
      <c r="W319" s="75">
        <v>123.56</v>
      </c>
      <c r="X319" s="75">
        <v>127.08</v>
      </c>
      <c r="Y319" s="75">
        <v>120.24</v>
      </c>
      <c r="Z319" s="75">
        <v>115.2</v>
      </c>
      <c r="AA319" s="75">
        <v>101.15</v>
      </c>
      <c r="AB319" s="75">
        <v>118.63</v>
      </c>
      <c r="AC319" s="75">
        <v>120.75</v>
      </c>
      <c r="AD319" s="75">
        <v>120.46</v>
      </c>
      <c r="AE319" s="75">
        <v>128.34</v>
      </c>
      <c r="AF319" s="45">
        <f t="shared" si="26"/>
        <v>13</v>
      </c>
      <c r="AG319" s="45">
        <f t="shared" si="27"/>
        <v>26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127.69</v>
      </c>
      <c r="E320" s="75">
        <v>139.75</v>
      </c>
      <c r="F320" s="75">
        <v>139.1</v>
      </c>
      <c r="G320" s="75">
        <v>138.47</v>
      </c>
      <c r="H320" s="75">
        <v>136.03</v>
      </c>
      <c r="I320" s="75">
        <v>133.16</v>
      </c>
      <c r="J320" s="75">
        <v>129.77000000000001</v>
      </c>
      <c r="K320" s="75">
        <v>142.07</v>
      </c>
      <c r="L320" s="75">
        <v>136.54</v>
      </c>
      <c r="M320" s="75">
        <v>120.48</v>
      </c>
      <c r="N320" s="75">
        <v>143.19</v>
      </c>
      <c r="O320" s="75">
        <v>132.25</v>
      </c>
      <c r="P320" s="75">
        <v>118.69</v>
      </c>
      <c r="Q320" s="75">
        <v>129.13999999999999</v>
      </c>
      <c r="R320" s="75">
        <v>142.56944200000001</v>
      </c>
      <c r="S320" s="75">
        <v>105.1</v>
      </c>
      <c r="T320" s="75">
        <v>127.86</v>
      </c>
      <c r="U320" s="75">
        <v>121.66</v>
      </c>
      <c r="V320" s="75">
        <v>115.56</v>
      </c>
      <c r="W320" s="75">
        <v>125.21</v>
      </c>
      <c r="X320" s="75">
        <v>127.57</v>
      </c>
      <c r="Y320" s="75">
        <v>126.91</v>
      </c>
      <c r="Z320" s="75">
        <v>118.5</v>
      </c>
      <c r="AA320" s="75">
        <v>100.27</v>
      </c>
      <c r="AB320" s="75">
        <v>119.95</v>
      </c>
      <c r="AC320" s="75">
        <v>120</v>
      </c>
      <c r="AD320" s="75">
        <v>120.9</v>
      </c>
      <c r="AE320" s="75">
        <v>130.88</v>
      </c>
      <c r="AF320" s="45">
        <f t="shared" si="26"/>
        <v>14</v>
      </c>
      <c r="AG320" s="45">
        <f t="shared" si="27"/>
        <v>27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133.79</v>
      </c>
      <c r="E321" s="75">
        <v>146.55000000000001</v>
      </c>
      <c r="F321" s="75">
        <v>154.02000000000001</v>
      </c>
      <c r="G321" s="75">
        <v>144.03</v>
      </c>
      <c r="H321" s="75">
        <v>141.09</v>
      </c>
      <c r="I321" s="75">
        <v>139.91999999999999</v>
      </c>
      <c r="J321" s="75">
        <v>134.04</v>
      </c>
      <c r="K321" s="75">
        <v>145.34</v>
      </c>
      <c r="L321" s="75">
        <v>142.05000000000001</v>
      </c>
      <c r="M321" s="75">
        <v>125.73</v>
      </c>
      <c r="N321" s="75">
        <v>146.47</v>
      </c>
      <c r="O321" s="75">
        <v>137.65</v>
      </c>
      <c r="P321" s="75">
        <v>123.52</v>
      </c>
      <c r="Q321" s="75">
        <v>133.59</v>
      </c>
      <c r="R321" s="75">
        <v>143.416042</v>
      </c>
      <c r="S321" s="75">
        <v>108.68</v>
      </c>
      <c r="T321" s="75">
        <v>130.69</v>
      </c>
      <c r="U321" s="75">
        <v>124.92</v>
      </c>
      <c r="V321" s="75">
        <v>118.07</v>
      </c>
      <c r="W321" s="75">
        <v>129.85</v>
      </c>
      <c r="X321" s="75">
        <v>132.94</v>
      </c>
      <c r="Y321" s="75">
        <v>134.9</v>
      </c>
      <c r="Z321" s="75">
        <v>134.15</v>
      </c>
      <c r="AA321" s="75">
        <v>101.56</v>
      </c>
      <c r="AB321" s="75">
        <v>124.34</v>
      </c>
      <c r="AC321" s="75">
        <v>127.59</v>
      </c>
      <c r="AD321" s="75">
        <v>127.08</v>
      </c>
      <c r="AE321" s="75">
        <v>133.06</v>
      </c>
      <c r="AF321" s="45">
        <f t="shared" si="26"/>
        <v>10</v>
      </c>
      <c r="AG321" s="45">
        <f t="shared" si="27"/>
        <v>23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75">
        <v>132.91</v>
      </c>
      <c r="E322" s="75">
        <v>144.78</v>
      </c>
      <c r="F322" s="75">
        <v>153.56</v>
      </c>
      <c r="G322" s="75">
        <v>151.44</v>
      </c>
      <c r="H322" s="75">
        <v>141.38999999999999</v>
      </c>
      <c r="I322" s="75">
        <v>139.56</v>
      </c>
      <c r="J322" s="75">
        <v>134.91</v>
      </c>
      <c r="K322" s="75">
        <v>148.83000000000001</v>
      </c>
      <c r="L322" s="75">
        <v>143.49</v>
      </c>
      <c r="M322" s="75">
        <v>126.85</v>
      </c>
      <c r="N322" s="75">
        <v>144.87</v>
      </c>
      <c r="O322" s="75">
        <v>137.81</v>
      </c>
      <c r="P322" s="75">
        <v>124.66</v>
      </c>
      <c r="Q322" s="75">
        <v>132.25</v>
      </c>
      <c r="R322" s="75">
        <v>146.50302800000003</v>
      </c>
      <c r="S322" s="75">
        <v>107.84</v>
      </c>
      <c r="T322" s="75">
        <v>131.41999999999999</v>
      </c>
      <c r="U322" s="75">
        <v>126.86</v>
      </c>
      <c r="V322" s="75">
        <v>119.53</v>
      </c>
      <c r="W322" s="75">
        <v>129.51</v>
      </c>
      <c r="X322" s="75">
        <v>132.46</v>
      </c>
      <c r="Y322" s="75">
        <v>133.88999999999999</v>
      </c>
      <c r="Z322" s="75">
        <v>134.18</v>
      </c>
      <c r="AA322" s="75">
        <v>100.51</v>
      </c>
      <c r="AB322" s="75">
        <v>126.56</v>
      </c>
      <c r="AC322" s="75">
        <v>129.69</v>
      </c>
      <c r="AD322" s="75">
        <v>128.43</v>
      </c>
      <c r="AE322" s="75">
        <v>134.41999999999999</v>
      </c>
      <c r="AF322" s="45">
        <f>RANK(R322,D322:R322,1)</f>
        <v>12</v>
      </c>
      <c r="AG322" s="45">
        <f>RANK(R322,D322:AE322,1)</f>
        <v>25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23"/>
  <sheetViews>
    <sheetView showGridLines="0" zoomScale="108" zoomScaleNormal="108" workbookViewId="0">
      <pane ySplit="9" topLeftCell="A317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88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3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3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3">
      <c r="A267" s="42">
        <v>2020</v>
      </c>
      <c r="B267" s="47">
        <f t="shared" ref="B267:B323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3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3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3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3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3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3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3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3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3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3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3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3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3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3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3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3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3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3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3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3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3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3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3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3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3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3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3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3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3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3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3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3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3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3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3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3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3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3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3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3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3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3">
      <c r="A309" s="91">
        <v>2023</v>
      </c>
      <c r="B309" s="47">
        <f t="shared" si="12"/>
        <v>45261</v>
      </c>
      <c r="C309" s="46" t="s">
        <v>123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3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3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3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3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3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ht="13" x14ac:dyDescent="0.3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ref="AF315:AF320" si="27">RANK(R315,D315:R315,1)</f>
        <v>15</v>
      </c>
      <c r="AG315" s="45">
        <f t="shared" ref="AG315:AG320" si="28">RANK(R315,D315:AE315,1)</f>
        <v>28</v>
      </c>
    </row>
    <row r="316" spans="1:33" ht="13" x14ac:dyDescent="0.3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7"/>
        <v>14</v>
      </c>
      <c r="AG316" s="45">
        <f t="shared" si="28"/>
        <v>27</v>
      </c>
    </row>
    <row r="317" spans="1:33" ht="13" x14ac:dyDescent="0.3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si="27"/>
        <v>13</v>
      </c>
      <c r="AG317" s="45">
        <f t="shared" si="28"/>
        <v>26</v>
      </c>
    </row>
    <row r="318" spans="1:33" ht="13" x14ac:dyDescent="0.3">
      <c r="A318" s="91">
        <v>2024</v>
      </c>
      <c r="B318" s="47">
        <f t="shared" si="12"/>
        <v>45536</v>
      </c>
      <c r="C318" s="46" t="s">
        <v>17</v>
      </c>
      <c r="D318" s="48">
        <f>'5.2.1 (incl tax)'!D317-'5.2.1 (excl tax)'!D317</f>
        <v>64.930000000000007</v>
      </c>
      <c r="E318" s="48">
        <f>'5.2.1 (incl tax)'!E317-'5.2.1 (excl tax)'!E317</f>
        <v>74.04000000000002</v>
      </c>
      <c r="F318" s="48">
        <f>'5.2.1 (incl tax)'!F317-'5.2.1 (excl tax)'!F317</f>
        <v>66.809999999999988</v>
      </c>
      <c r="G318" s="48">
        <f>'5.2.1 (incl tax)'!G317-'5.2.1 (excl tax)'!G317</f>
        <v>72.269999999999982</v>
      </c>
      <c r="H318" s="48">
        <f>'5.2.1 (incl tax)'!H317-'5.2.1 (excl tax)'!H317</f>
        <v>73.59</v>
      </c>
      <c r="I318" s="48">
        <f>'5.2.1 (incl tax)'!I317-'5.2.1 (excl tax)'!I317</f>
        <v>69.709999999999994</v>
      </c>
      <c r="J318" s="48">
        <f>'5.2.1 (incl tax)'!J317-'5.2.1 (excl tax)'!J317</f>
        <v>60.680000000000007</v>
      </c>
      <c r="K318" s="48">
        <f>'5.2.1 (incl tax)'!K317-'5.2.1 (excl tax)'!K317</f>
        <v>76.239999999999995</v>
      </c>
      <c r="L318" s="48">
        <f>'5.2.1 (incl tax)'!L317-'5.2.1 (excl tax)'!L317</f>
        <v>76.849999999999994</v>
      </c>
      <c r="M318" s="48">
        <f>'5.2.1 (incl tax)'!M317-'5.2.1 (excl tax)'!M317</f>
        <v>53.88</v>
      </c>
      <c r="N318" s="48">
        <f>'5.2.1 (incl tax)'!N317-'5.2.1 (excl tax)'!N317</f>
        <v>67.64</v>
      </c>
      <c r="O318" s="48">
        <f>'5.2.1 (incl tax)'!O317-'5.2.1 (excl tax)'!O317</f>
        <v>66.63000000000001</v>
      </c>
      <c r="P318" s="48">
        <f>'5.2.1 (incl tax)'!P317-'5.2.1 (excl tax)'!P317</f>
        <v>52.099999999999994</v>
      </c>
      <c r="Q318" s="48">
        <f>'5.2.1 (incl tax)'!Q317-'5.2.1 (excl tax)'!Q317</f>
        <v>56.070000000000007</v>
      </c>
      <c r="R318" s="48">
        <f>'5.2.1 (incl tax)'!R317-'5.2.1 (excl tax)'!R317</f>
        <v>76.528328666666667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7"/>
        <v>14</v>
      </c>
      <c r="AG318" s="45">
        <f t="shared" si="28"/>
        <v>27</v>
      </c>
    </row>
    <row r="319" spans="1:33" ht="13" x14ac:dyDescent="0.3">
      <c r="A319" s="91">
        <v>2024</v>
      </c>
      <c r="B319" s="47">
        <f t="shared" si="12"/>
        <v>45566</v>
      </c>
      <c r="C319" s="46" t="s">
        <v>16</v>
      </c>
      <c r="D319" s="48">
        <f>'5.2.1 (incl tax)'!D318-'5.2.1 (excl tax)'!D318</f>
        <v>64.59</v>
      </c>
      <c r="E319" s="48">
        <f>'5.2.1 (incl tax)'!E318-'5.2.1 (excl tax)'!E318</f>
        <v>74.339999999999989</v>
      </c>
      <c r="F319" s="48">
        <f>'5.2.1 (incl tax)'!F318-'5.2.1 (excl tax)'!F318</f>
        <v>67.36</v>
      </c>
      <c r="G319" s="48">
        <f>'5.2.1 (incl tax)'!G318-'5.2.1 (excl tax)'!G318</f>
        <v>70.599999999999994</v>
      </c>
      <c r="H319" s="48">
        <f>'5.2.1 (incl tax)'!H318-'5.2.1 (excl tax)'!H318</f>
        <v>73.430000000000007</v>
      </c>
      <c r="I319" s="48">
        <f>'5.2.1 (incl tax)'!I318-'5.2.1 (excl tax)'!I318</f>
        <v>69.72</v>
      </c>
      <c r="J319" s="48">
        <f>'5.2.1 (incl tax)'!J318-'5.2.1 (excl tax)'!J318</f>
        <v>60.510000000000005</v>
      </c>
      <c r="K319" s="48">
        <f>'5.2.1 (incl tax)'!K318-'5.2.1 (excl tax)'!K318</f>
        <v>76.650000000000006</v>
      </c>
      <c r="L319" s="48">
        <f>'5.2.1 (incl tax)'!L318-'5.2.1 (excl tax)'!L318</f>
        <v>76.25</v>
      </c>
      <c r="M319" s="48">
        <f>'5.2.1 (incl tax)'!M318-'5.2.1 (excl tax)'!M318</f>
        <v>54.11</v>
      </c>
      <c r="N319" s="48">
        <f>'5.2.1 (incl tax)'!N318-'5.2.1 (excl tax)'!N318</f>
        <v>67.78</v>
      </c>
      <c r="O319" s="48">
        <f>'5.2.1 (incl tax)'!O318-'5.2.1 (excl tax)'!O318</f>
        <v>66.800000000000011</v>
      </c>
      <c r="P319" s="48">
        <f>'5.2.1 (incl tax)'!P318-'5.2.1 (excl tax)'!P318</f>
        <v>51.699999999999996</v>
      </c>
      <c r="Q319" s="48">
        <f>'5.2.1 (incl tax)'!Q318-'5.2.1 (excl tax)'!Q318</f>
        <v>56.419999999999987</v>
      </c>
      <c r="R319" s="48">
        <f>'5.2.1 (incl tax)'!R318-'5.2.1 (excl tax)'!R318</f>
        <v>76.108203000000003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7"/>
        <v>13</v>
      </c>
      <c r="AG319" s="45">
        <f t="shared" si="28"/>
        <v>26</v>
      </c>
    </row>
    <row r="320" spans="1:33" ht="13" x14ac:dyDescent="0.3">
      <c r="A320" s="91">
        <v>2024</v>
      </c>
      <c r="B320" s="47">
        <f t="shared" si="12"/>
        <v>45597</v>
      </c>
      <c r="C320" s="46" t="s">
        <v>28</v>
      </c>
      <c r="D320" s="48">
        <f>'5.2.1 (incl tax)'!D319-'5.2.1 (excl tax)'!D319</f>
        <v>64.88</v>
      </c>
      <c r="E320" s="48">
        <f>'5.2.1 (incl tax)'!E319-'5.2.1 (excl tax)'!E319</f>
        <v>74.170000000000016</v>
      </c>
      <c r="F320" s="48">
        <f>'5.2.1 (incl tax)'!F319-'5.2.1 (excl tax)'!F319</f>
        <v>67.91</v>
      </c>
      <c r="G320" s="48">
        <f>'5.2.1 (incl tax)'!G319-'5.2.1 (excl tax)'!G319</f>
        <v>72.399999999999991</v>
      </c>
      <c r="H320" s="48">
        <f>'5.2.1 (incl tax)'!H319-'5.2.1 (excl tax)'!H319</f>
        <v>73.539999999999992</v>
      </c>
      <c r="I320" s="48">
        <f>'5.2.1 (incl tax)'!I319-'5.2.1 (excl tax)'!I319</f>
        <v>69.819999999999993</v>
      </c>
      <c r="J320" s="48">
        <f>'5.2.1 (incl tax)'!J319-'5.2.1 (excl tax)'!J319</f>
        <v>60.569999999999993</v>
      </c>
      <c r="K320" s="48">
        <f>'5.2.1 (incl tax)'!K319-'5.2.1 (excl tax)'!K319</f>
        <v>77.570000000000022</v>
      </c>
      <c r="L320" s="48">
        <f>'5.2.1 (incl tax)'!L319-'5.2.1 (excl tax)'!L319</f>
        <v>76.25</v>
      </c>
      <c r="M320" s="48">
        <f>'5.2.1 (incl tax)'!M319-'5.2.1 (excl tax)'!M319</f>
        <v>54.25</v>
      </c>
      <c r="N320" s="48">
        <f>'5.2.1 (incl tax)'!N319-'5.2.1 (excl tax)'!N319</f>
        <v>69.099999999999994</v>
      </c>
      <c r="O320" s="48">
        <f>'5.2.1 (incl tax)'!O319-'5.2.1 (excl tax)'!O319</f>
        <v>66.849999999999994</v>
      </c>
      <c r="P320" s="48">
        <f>'5.2.1 (incl tax)'!P319-'5.2.1 (excl tax)'!P319</f>
        <v>52.08</v>
      </c>
      <c r="Q320" s="48">
        <f>'5.2.1 (incl tax)'!Q319-'5.2.1 (excl tax)'!Q319</f>
        <v>55.969999999999985</v>
      </c>
      <c r="R320" s="48">
        <f>'5.2.1 (incl tax)'!R319-'5.2.1 (excl tax)'!R319</f>
        <v>76.343912333333336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7"/>
        <v>14</v>
      </c>
      <c r="AG320" s="45">
        <f t="shared" si="28"/>
        <v>27</v>
      </c>
    </row>
    <row r="321" spans="1:33" ht="13" x14ac:dyDescent="0.3">
      <c r="A321" s="91">
        <v>2024</v>
      </c>
      <c r="B321" s="47">
        <f t="shared" si="12"/>
        <v>45627</v>
      </c>
      <c r="C321" s="46" t="s">
        <v>17</v>
      </c>
      <c r="D321" s="48">
        <f>'5.2.1 (incl tax)'!D320-'5.2.1 (excl tax)'!D320</f>
        <v>64.3</v>
      </c>
      <c r="E321" s="48">
        <f>'5.2.1 (incl tax)'!E320-'5.2.1 (excl tax)'!E320</f>
        <v>73.98</v>
      </c>
      <c r="F321" s="48">
        <f>'5.2.1 (incl tax)'!F320-'5.2.1 (excl tax)'!F320</f>
        <v>67.319999999999993</v>
      </c>
      <c r="G321" s="48">
        <f>'5.2.1 (incl tax)'!G320-'5.2.1 (excl tax)'!G320</f>
        <v>69.099999999999994</v>
      </c>
      <c r="H321" s="48">
        <f>'5.2.1 (incl tax)'!H320-'5.2.1 (excl tax)'!H320</f>
        <v>73.13</v>
      </c>
      <c r="I321" s="48">
        <f>'5.2.1 (incl tax)'!I320-'5.2.1 (excl tax)'!I320</f>
        <v>69.52</v>
      </c>
      <c r="J321" s="48">
        <f>'5.2.1 (incl tax)'!J320-'5.2.1 (excl tax)'!J320</f>
        <v>60.280000000000015</v>
      </c>
      <c r="K321" s="48">
        <f>'5.2.1 (incl tax)'!K320-'5.2.1 (excl tax)'!K320</f>
        <v>77.589999999999989</v>
      </c>
      <c r="L321" s="48">
        <f>'5.2.1 (incl tax)'!L320-'5.2.1 (excl tax)'!L320</f>
        <v>75.78</v>
      </c>
      <c r="M321" s="48">
        <f>'5.2.1 (incl tax)'!M320-'5.2.1 (excl tax)'!M320</f>
        <v>54.03</v>
      </c>
      <c r="N321" s="48">
        <f>'5.2.1 (incl tax)'!N320-'5.2.1 (excl tax)'!N320</f>
        <v>68.289999999999992</v>
      </c>
      <c r="O321" s="48">
        <f>'5.2.1 (incl tax)'!O320-'5.2.1 (excl tax)'!O320</f>
        <v>66.489999999999995</v>
      </c>
      <c r="P321" s="48">
        <f>'5.2.1 (incl tax)'!P320-'5.2.1 (excl tax)'!P320</f>
        <v>52</v>
      </c>
      <c r="Q321" s="48">
        <f>'5.2.1 (incl tax)'!Q320-'5.2.1 (excl tax)'!Q320</f>
        <v>56.159999999999982</v>
      </c>
      <c r="R321" s="48">
        <f>'5.2.1 (incl tax)'!R320-'5.2.1 (excl tax)'!R320</f>
        <v>76.711573666666666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>RANK(R321,D321:R321,1)</f>
        <v>14</v>
      </c>
      <c r="AG321" s="45">
        <f>RANK(R321,D321:AE321,1)</f>
        <v>27</v>
      </c>
    </row>
    <row r="322" spans="1:33" ht="13" x14ac:dyDescent="0.3">
      <c r="A322" s="91">
        <v>2025</v>
      </c>
      <c r="B322" s="47">
        <f t="shared" si="12"/>
        <v>45658</v>
      </c>
      <c r="C322" s="46" t="s">
        <v>27</v>
      </c>
      <c r="D322" s="48">
        <f>'5.2.1 (incl tax)'!D321-'5.2.1 (excl tax)'!D321</f>
        <v>67.97</v>
      </c>
      <c r="E322" s="48">
        <f>'5.2.1 (incl tax)'!E321-'5.2.1 (excl tax)'!E321</f>
        <v>75.810000000000016</v>
      </c>
      <c r="F322" s="48">
        <f>'5.2.1 (incl tax)'!F321-'5.2.1 (excl tax)'!F321</f>
        <v>78.27000000000001</v>
      </c>
      <c r="G322" s="48">
        <f>'5.2.1 (incl tax)'!G321-'5.2.1 (excl tax)'!G321</f>
        <v>70.72</v>
      </c>
      <c r="H322" s="48">
        <f>'5.2.1 (incl tax)'!H321-'5.2.1 (excl tax)'!H321</f>
        <v>74.66</v>
      </c>
      <c r="I322" s="48">
        <f>'5.2.1 (incl tax)'!I321-'5.2.1 (excl tax)'!I321</f>
        <v>73.319999999999993</v>
      </c>
      <c r="J322" s="48">
        <f>'5.2.1 (incl tax)'!J321-'5.2.1 (excl tax)'!J321</f>
        <v>61.55</v>
      </c>
      <c r="K322" s="48">
        <f>'5.2.1 (incl tax)'!K321-'5.2.1 (excl tax)'!K321</f>
        <v>78.86</v>
      </c>
      <c r="L322" s="48">
        <f>'5.2.1 (incl tax)'!L321-'5.2.1 (excl tax)'!L321</f>
        <v>77.440000000000012</v>
      </c>
      <c r="M322" s="48">
        <f>'5.2.1 (incl tax)'!M321-'5.2.1 (excl tax)'!M321</f>
        <v>56.25</v>
      </c>
      <c r="N322" s="48">
        <f>'5.2.1 (incl tax)'!N321-'5.2.1 (excl tax)'!N321</f>
        <v>69.429999999999993</v>
      </c>
      <c r="O322" s="48">
        <f>'5.2.1 (incl tax)'!O321-'5.2.1 (excl tax)'!O321</f>
        <v>68.040000000000006</v>
      </c>
      <c r="P322" s="48">
        <f>'5.2.1 (incl tax)'!P321-'5.2.1 (excl tax)'!P321</f>
        <v>53.25</v>
      </c>
      <c r="Q322" s="48">
        <f>'5.2.1 (incl tax)'!Q321-'5.2.1 (excl tax)'!Q321</f>
        <v>57.94</v>
      </c>
      <c r="R322" s="48">
        <f>'5.2.1 (incl tax)'!R321-'5.2.1 (excl tax)'!R321</f>
        <v>76.852673666666661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>RANK(R322,D322:R322,1)</f>
        <v>12</v>
      </c>
      <c r="AG322" s="45">
        <f>RANK(R322,D322:AE322,1)</f>
        <v>25</v>
      </c>
    </row>
    <row r="323" spans="1:33" ht="13" x14ac:dyDescent="0.3">
      <c r="A323" s="91">
        <v>2025</v>
      </c>
      <c r="B323" s="47">
        <f t="shared" si="12"/>
        <v>45689</v>
      </c>
      <c r="C323" s="46" t="s">
        <v>15</v>
      </c>
      <c r="D323" s="48">
        <f>'5.2.1 (incl tax)'!D322-'5.2.1 (excl tax)'!D322</f>
        <v>67.349999999999994</v>
      </c>
      <c r="E323" s="48">
        <f>'5.2.1 (incl tax)'!E322-'5.2.1 (excl tax)'!E322</f>
        <v>74.98</v>
      </c>
      <c r="F323" s="48">
        <f>'5.2.1 (incl tax)'!F322-'5.2.1 (excl tax)'!F322</f>
        <v>77.69</v>
      </c>
      <c r="G323" s="48">
        <f>'5.2.1 (incl tax)'!G322-'5.2.1 (excl tax)'!G322</f>
        <v>71.73</v>
      </c>
      <c r="H323" s="48">
        <f>'5.2.1 (incl tax)'!H322-'5.2.1 (excl tax)'!H322</f>
        <v>74.169999999999987</v>
      </c>
      <c r="I323" s="48">
        <f>'5.2.1 (incl tax)'!I322-'5.2.1 (excl tax)'!I322</f>
        <v>72.73</v>
      </c>
      <c r="J323" s="48">
        <f>'5.2.1 (incl tax)'!J322-'5.2.1 (excl tax)'!J322</f>
        <v>61.36</v>
      </c>
      <c r="K323" s="48">
        <f>'5.2.1 (incl tax)'!K322-'5.2.1 (excl tax)'!K322</f>
        <v>78.980000000000018</v>
      </c>
      <c r="L323" s="48">
        <f>'5.2.1 (incl tax)'!L322-'5.2.1 (excl tax)'!L322</f>
        <v>77.160000000000011</v>
      </c>
      <c r="M323" s="48">
        <f>'5.2.1 (incl tax)'!M322-'5.2.1 (excl tax)'!M322</f>
        <v>56.019999999999996</v>
      </c>
      <c r="N323" s="48">
        <f>'5.2.1 (incl tax)'!N322-'5.2.1 (excl tax)'!N322</f>
        <v>68.69</v>
      </c>
      <c r="O323" s="48">
        <f>'5.2.1 (incl tax)'!O322-'5.2.1 (excl tax)'!O322</f>
        <v>67.63</v>
      </c>
      <c r="P323" s="48">
        <f>'5.2.1 (incl tax)'!P322-'5.2.1 (excl tax)'!P322</f>
        <v>53.11999999999999</v>
      </c>
      <c r="Q323" s="48">
        <f>'5.2.1 (incl tax)'!Q322-'5.2.1 (excl tax)'!Q322</f>
        <v>58.150000000000006</v>
      </c>
      <c r="R323" s="48">
        <f>'5.2.1 (incl tax)'!R322-'5.2.1 (excl tax)'!R322</f>
        <v>77.367171333333332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>RANK(R323,D323:R323,1)</f>
        <v>13</v>
      </c>
      <c r="AG323" s="45">
        <f>RANK(R323,D323:AE323,1)</f>
        <v>26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overnment_x0020_Body xmlns="b413c3fd-5a3b-4239-b985-69032e371c04">BEIS</Government_x0020_Body>
    <Date_x0020_Opened xmlns="b413c3fd-5a3b-4239-b985-69032e371c04">2025-03-25T12:37:01+00:00</Date_x0020_Opened>
    <lcf76f155ced4ddcb4097134ff3c332f xmlns="75e7ae58-aec4-4ab0-ae21-ab94226ea01a">
      <Terms xmlns="http://schemas.microsoft.com/office/infopath/2007/PartnerControls"/>
    </lcf76f155ced4ddcb4097134ff3c332f>
    <Folder xmlns="75e7ae58-aec4-4ab0-ae21-ab94226ea01a" xsi:nil="true"/>
    <TaxCatchAll xmlns="c278e07c-0436-44ae-bf20-0fa31c54bf35">
      <Value>1</Value>
    </TaxCatchAll>
    <LegacyData xmlns="aaacb922-5235-4a66-b188-303b9b46fbd7" xsi:nil="true"/>
    <Descriptor xmlns="0063f72e-ace3-48fb-9c1f-5b513408b31f" xsi:nil="true"/>
    <m975189f4ba442ecbf67d4147307b177 xmlns="c278e07c-0436-44ae-bf20-0fa31c54bf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Energy Statistics</TermName>
          <TermId xmlns="http://schemas.microsoft.com/office/infopath/2007/PartnerControls">0882e751-7c5d-40cd-a0d4-46cf492f7845</TermId>
        </TermInfo>
      </Terms>
    </m975189f4ba442ecbf67d4147307b177>
    <Security_x0020_Classification xmlns="0063f72e-ace3-48fb-9c1f-5b513408b31f">OFFICIAL</Security_x0020_Classification>
    <KnowledgeRetention xmlns="75e7ae58-aec4-4ab0-ae21-ab94226ea01a" xsi:nil="true"/>
    <Sent xmlns="75e7ae58-aec4-4ab0-ae21-ab94226ea01a">true</Sent>
    <Retention_x0020_Label xmlns="a8f60570-4bd3-4f2b-950b-a996de8ab151" xsi:nil="true"/>
    <Date_x0020_Closed xmlns="b413c3fd-5a3b-4239-b985-69032e371c04" xsi:nil="true"/>
    <_dlc_DocId xmlns="c278e07c-0436-44ae-bf20-0fa31c54bf35">QMA56DUQWX45-861680180-390739</_dlc_DocId>
    <_dlc_DocIdUrl xmlns="c278e07c-0436-44ae-bf20-0fa31c54bf35">
      <Url>https://beisgov.sharepoint.com/sites/EnergyStatistics/_layouts/15/DocIdRedir.aspx?ID=QMA56DUQWX45-861680180-390739</Url>
      <Description>QMA56DUQWX45-861680180-390739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582DC177B735439E316E7A5776D78C" ma:contentTypeVersion="35" ma:contentTypeDescription="Create a new document." ma:contentTypeScope="" ma:versionID="231a19ba652f58ab4af251466fc28ff9">
  <xsd:schema xmlns:xsd="http://www.w3.org/2001/XMLSchema" xmlns:xs="http://www.w3.org/2001/XMLSchema" xmlns:p="http://schemas.microsoft.com/office/2006/metadata/properties" xmlns:ns2="0063f72e-ace3-48fb-9c1f-5b513408b31f" xmlns:ns3="c278e07c-0436-44ae-bf20-0fa31c54bf35" xmlns:ns4="b413c3fd-5a3b-4239-b985-69032e371c04" xmlns:ns5="a8f60570-4bd3-4f2b-950b-a996de8ab151" xmlns:ns6="aaacb922-5235-4a66-b188-303b9b46fbd7" xmlns:ns7="75e7ae58-aec4-4ab0-ae21-ab94226ea01a" targetNamespace="http://schemas.microsoft.com/office/2006/metadata/properties" ma:root="true" ma:fieldsID="016580af11157f7c4be2a6e2c966dcc2" ns2:_="" ns3:_="" ns4:_="" ns5:_="" ns6:_="" ns7:_="">
    <xsd:import namespace="0063f72e-ace3-48fb-9c1f-5b513408b31f"/>
    <xsd:import namespace="c278e07c-0436-44ae-bf20-0fa31c54bf35"/>
    <xsd:import namespace="b413c3fd-5a3b-4239-b985-69032e371c04"/>
    <xsd:import namespace="a8f60570-4bd3-4f2b-950b-a996de8ab151"/>
    <xsd:import namespace="aaacb922-5235-4a66-b188-303b9b46fbd7"/>
    <xsd:import namespace="75e7ae58-aec4-4ab0-ae21-ab94226ea01a"/>
    <xsd:element name="properties">
      <xsd:complexType>
        <xsd:sequence>
          <xsd:element name="documentManagement">
            <xsd:complexType>
              <xsd:all>
                <xsd:element ref="ns2:Security_x0020_Classification" minOccurs="0"/>
                <xsd:element ref="ns2:Descriptor" minOccurs="0"/>
                <xsd:element ref="ns3:m975189f4ba442ecbf67d4147307b177" minOccurs="0"/>
                <xsd:element ref="ns3:TaxCatchAll" minOccurs="0"/>
                <xsd:element ref="ns3:TaxCatchAllLabel" minOccurs="0"/>
                <xsd:element ref="ns4:Government_x0020_Body" minOccurs="0"/>
                <xsd:element ref="ns4:Date_x0020_Opened" minOccurs="0"/>
                <xsd:element ref="ns4:Date_x0020_Closed" minOccurs="0"/>
                <xsd:element ref="ns5:Retention_x0020_Label" minOccurs="0"/>
                <xsd:element ref="ns6:LegacyData" minOccurs="0"/>
                <xsd:element ref="ns7:MediaServiceMetadata" minOccurs="0"/>
                <xsd:element ref="ns7:MediaServiceFastMetadata" minOccurs="0"/>
                <xsd:element ref="ns7:MediaServiceDateTaken" minOccurs="0"/>
                <xsd:element ref="ns7:MediaServiceAutoTags" minOccurs="0"/>
                <xsd:element ref="ns7:MediaServiceGenerationTime" minOccurs="0"/>
                <xsd:element ref="ns7:MediaServiceEventHashCode" minOccurs="0"/>
                <xsd:element ref="ns3:SharedWithUsers" minOccurs="0"/>
                <xsd:element ref="ns3:SharedWithDetails" minOccurs="0"/>
                <xsd:element ref="ns7:MediaServiceAutoKeyPoints" minOccurs="0"/>
                <xsd:element ref="ns7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7:MediaServiceOCR" minOccurs="0"/>
                <xsd:element ref="ns7:KnowledgeRetention" minOccurs="0"/>
                <xsd:element ref="ns7:MediaLengthInSeconds" minOccurs="0"/>
                <xsd:element ref="ns7:lcf76f155ced4ddcb4097134ff3c332f" minOccurs="0"/>
                <xsd:element ref="ns7:MediaServiceLocation" minOccurs="0"/>
                <xsd:element ref="ns7:Sent" minOccurs="0"/>
                <xsd:element ref="ns7:MediaServiceObjectDetectorVersions" minOccurs="0"/>
                <xsd:element ref="ns7:MediaServiceSearchProperties" minOccurs="0"/>
                <xsd:element ref="ns7:Folder" minOccurs="0"/>
                <xsd:element ref="ns7:b05dcfd0-cdc0-4faa-b8ae-036043c6be06CountryOrRegion" minOccurs="0"/>
                <xsd:element ref="ns7:b05dcfd0-cdc0-4faa-b8ae-036043c6be06State" minOccurs="0"/>
                <xsd:element ref="ns7:b05dcfd0-cdc0-4faa-b8ae-036043c6be06City" minOccurs="0"/>
                <xsd:element ref="ns7:b05dcfd0-cdc0-4faa-b8ae-036043c6be06PostalCode" minOccurs="0"/>
                <xsd:element ref="ns7:b05dcfd0-cdc0-4faa-b8ae-036043c6be06Street" minOccurs="0"/>
                <xsd:element ref="ns7:b05dcfd0-cdc0-4faa-b8ae-036043c6be06GeoLoc" minOccurs="0"/>
                <xsd:element ref="ns7:b05dcfd0-cdc0-4faa-b8ae-036043c6be06Disp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63f72e-ace3-48fb-9c1f-5b513408b31f" elementFormDefault="qualified">
    <xsd:import namespace="http://schemas.microsoft.com/office/2006/documentManagement/types"/>
    <xsd:import namespace="http://schemas.microsoft.com/office/infopath/2007/PartnerControls"/>
    <xsd:element name="Security_x0020_Classification" ma:index="8" nillable="true" ma:displayName="Security Classification" ma:default="OFFICIAL" ma:format="Dropdown" ma:indexed="true" ma:internalName="Security_x0020_Classification">
      <xsd:simpleType>
        <xsd:restriction base="dms:Choice">
          <xsd:enumeration value="OFFICIAL"/>
          <xsd:enumeration value="OFFICIAL - SENSITIVE"/>
        </xsd:restriction>
      </xsd:simpleType>
    </xsd:element>
    <xsd:element name="Descriptor" ma:index="9" nillable="true" ma:displayName="Descriptor" ma:default="" ma:format="Dropdown" ma:indexed="true" ma:internalName="Descriptor">
      <xsd:simpleType>
        <xsd:restriction base="dms:Choice">
          <xsd:enumeration value="COMMERCIAL"/>
          <xsd:enumeration value="PERSONAL"/>
          <xsd:enumeration value="LOCS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78e07c-0436-44ae-bf20-0fa31c54bf35" elementFormDefault="qualified">
    <xsd:import namespace="http://schemas.microsoft.com/office/2006/documentManagement/types"/>
    <xsd:import namespace="http://schemas.microsoft.com/office/infopath/2007/PartnerControls"/>
    <xsd:element name="m975189f4ba442ecbf67d4147307b177" ma:index="10" nillable="true" ma:taxonomy="true" ma:internalName="m975189f4ba442ecbf67d4147307b177" ma:taxonomyFieldName="Business_x0020_Unit" ma:displayName="Business Unit" ma:default="1;#Energy Statistics|0882e751-7c5d-40cd-a0d4-46cf492f7845" ma:fieldId="{6975189f-4ba4-42ec-bf67-d4147307b177}" ma:sspId="9b0aeba9-2bce-41c2-8545-5d12d676a674" ma:termSetId="6f71e40e-3a2e-4baf-91d9-2069eb35453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c67b86a-dca8-471d-9378-1ff5bfc4f7ca}" ma:internalName="TaxCatchAll" ma:showField="CatchAllData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c67b86a-dca8-471d-9378-1ff5bfc4f7ca}" ma:internalName="TaxCatchAllLabel" ma:readOnly="true" ma:showField="CatchAllDataLabel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3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13c3fd-5a3b-4239-b985-69032e371c04" elementFormDefault="qualified">
    <xsd:import namespace="http://schemas.microsoft.com/office/2006/documentManagement/types"/>
    <xsd:import namespace="http://schemas.microsoft.com/office/infopath/2007/PartnerControls"/>
    <xsd:element name="Government_x0020_Body" ma:index="14" nillable="true" ma:displayName="Government Body" ma:default="BEIS" ma:internalName="Government_x0020_Body">
      <xsd:simpleType>
        <xsd:restriction base="dms:Text">
          <xsd:maxLength value="255"/>
        </xsd:restriction>
      </xsd:simpleType>
    </xsd:element>
    <xsd:element name="Date_x0020_Opened" ma:index="15" nillable="true" ma:displayName="Date Opened" ma:default="[Today]" ma:format="DateOnly" ma:internalName="Date_x0020_Opened">
      <xsd:simpleType>
        <xsd:restriction base="dms:DateTime"/>
      </xsd:simpleType>
    </xsd:element>
    <xsd:element name="Date_x0020_Closed" ma:index="16" nillable="true" ma:displayName="Date Closed" ma:format="DateOnly" ma:internalName="Date_x0020_Clos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f60570-4bd3-4f2b-950b-a996de8ab151" elementFormDefault="qualified">
    <xsd:import namespace="http://schemas.microsoft.com/office/2006/documentManagement/types"/>
    <xsd:import namespace="http://schemas.microsoft.com/office/infopath/2007/PartnerControls"/>
    <xsd:element name="Retention_x0020_Label" ma:index="17" nillable="true" ma:displayName="Retention Label" ma:internalName="Retention_x0020_Label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acb922-5235-4a66-b188-303b9b46fbd7" elementFormDefault="qualified">
    <xsd:import namespace="http://schemas.microsoft.com/office/2006/documentManagement/types"/>
    <xsd:import namespace="http://schemas.microsoft.com/office/infopath/2007/PartnerControls"/>
    <xsd:element name="LegacyData" ma:index="18" nillable="true" ma:displayName="Legacy Data" ma:internalName="Legacy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e7ae58-aec4-4ab0-ae21-ab94226ea0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2" nillable="true" ma:displayName="Tags" ma:description="Technical Architecture, EDA" ma:internalName="MediaServiceAutoTag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3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KnowledgeRetention" ma:index="33" nillable="true" ma:displayName="Knowledge Retention" ma:format="Dropdown" ma:internalName="KnowledgeRetention">
      <xsd:simpleType>
        <xsd:restriction base="dms:Text">
          <xsd:maxLength value="255"/>
        </xsd:restriction>
      </xsd:simpleType>
    </xsd:element>
    <xsd:element name="MediaLengthInSeconds" ma:index="3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6" nillable="true" ma:taxonomy="true" ma:internalName="lcf76f155ced4ddcb4097134ff3c332f" ma:taxonomyFieldName="MediaServiceImageTags" ma:displayName="Image Tags" ma:readOnly="false" ma:fieldId="{5cf76f15-5ced-4ddc-b409-7134ff3c332f}" ma:taxonomyMulti="true" ma:sspId="9b0aeba9-2bce-41c2-8545-5d12d676a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  <xsd:element name="Sent" ma:index="38" nillable="true" ma:displayName="Sent" ma:default="1" ma:format="Dropdown" ma:internalName="Sent">
      <xsd:simpleType>
        <xsd:restriction base="dms:Boolean"/>
      </xsd:simpleType>
    </xsd:element>
    <xsd:element name="MediaServiceObjectDetectorVersions" ma:index="3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lder" ma:index="41" nillable="true" ma:displayName="Folder" ma:format="Dropdown" ma:internalName="Folder">
      <xsd:simpleType>
        <xsd:restriction base="dms:Unknown"/>
      </xsd:simpleType>
    </xsd:element>
    <xsd:element name="b05dcfd0-cdc0-4faa-b8ae-036043c6be06CountryOrRegion" ma:index="42" nillable="true" ma:displayName="Folder: Country/Region" ma:internalName="CountryOrRegion" ma:readOnly="true">
      <xsd:simpleType>
        <xsd:restriction base="dms:Text"/>
      </xsd:simpleType>
    </xsd:element>
    <xsd:element name="b05dcfd0-cdc0-4faa-b8ae-036043c6be06State" ma:index="43" nillable="true" ma:displayName="Folder: State" ma:internalName="State" ma:readOnly="true">
      <xsd:simpleType>
        <xsd:restriction base="dms:Text"/>
      </xsd:simpleType>
    </xsd:element>
    <xsd:element name="b05dcfd0-cdc0-4faa-b8ae-036043c6be06City" ma:index="44" nillable="true" ma:displayName="Folder: City" ma:internalName="City" ma:readOnly="true">
      <xsd:simpleType>
        <xsd:restriction base="dms:Text"/>
      </xsd:simpleType>
    </xsd:element>
    <xsd:element name="b05dcfd0-cdc0-4faa-b8ae-036043c6be06PostalCode" ma:index="45" nillable="true" ma:displayName="Folder: Postal Code" ma:internalName="PostalCode" ma:readOnly="true">
      <xsd:simpleType>
        <xsd:restriction base="dms:Text"/>
      </xsd:simpleType>
    </xsd:element>
    <xsd:element name="b05dcfd0-cdc0-4faa-b8ae-036043c6be06Street" ma:index="46" nillable="true" ma:displayName="Folder: Street" ma:internalName="Street" ma:readOnly="true">
      <xsd:simpleType>
        <xsd:restriction base="dms:Text"/>
      </xsd:simpleType>
    </xsd:element>
    <xsd:element name="b05dcfd0-cdc0-4faa-b8ae-036043c6be06GeoLoc" ma:index="47" nillable="true" ma:displayName="Folder: Coordinates" ma:internalName="GeoLoc" ma:readOnly="true">
      <xsd:simpleType>
        <xsd:restriction base="dms:Unknown"/>
      </xsd:simpleType>
    </xsd:element>
    <xsd:element name="b05dcfd0-cdc0-4faa-b8ae-036043c6be06DispName" ma:index="48" nillable="true" ma:displayName="Folder: Name" ma:internalName="DispNa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LongProperties xmlns="http://schemas.microsoft.com/office/2006/metadata/longProperties"/>
</file>

<file path=customXml/item6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6FAB776-FA0D-4EC1-A084-182D735FC5D6}"/>
</file>

<file path=customXml/itemProps5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6.xml><?xml version="1.0" encoding="utf-8"?>
<ds:datastoreItem xmlns:ds="http://schemas.openxmlformats.org/officeDocument/2006/customXml" ds:itemID="{EFEB14FA-D122-4932-BC50-801CA9C33D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2025-03-13T15:26:21Z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76e2ffe3-f0ea-4611-80ad-6d60605f8058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0x010100F4582DC177B735439E316E7A5776D78C</vt:lpwstr>
  </property>
  <property fmtid="{D5CDD505-2E9C-101B-9397-08002B2CF9AE}" pid="6" name="ecm_ItemDeleteBlockHolders">
    <vt:lpwstr/>
  </property>
  <property fmtid="{D5CDD505-2E9C-101B-9397-08002B2CF9AE}" pid="7" name="IconOverlay">
    <vt:lpwstr/>
  </property>
  <property fmtid="{D5CDD505-2E9C-101B-9397-08002B2CF9AE}" pid="8" name="_vti_ItemDeclaredRecord">
    <vt:lpwstr/>
  </property>
  <property fmtid="{D5CDD505-2E9C-101B-9397-08002B2CF9AE}" pid="9" name="_vti_ItemHoldRecordStatus">
    <vt:lpwstr/>
  </property>
  <property fmtid="{D5CDD505-2E9C-101B-9397-08002B2CF9AE}" pid="10" name="ecm_RecordRestrictions">
    <vt:lpwstr/>
  </property>
  <property fmtid="{D5CDD505-2E9C-101B-9397-08002B2CF9AE}" pid="11" name="ecm_ItemLockHolders">
    <vt:lpwstr/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  <property fmtid="{D5CDD505-2E9C-101B-9397-08002B2CF9AE}" pid="19" name="Business Unit">
    <vt:i4>1</vt:i4>
  </property>
</Properties>
</file>